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45" windowWidth="15480" windowHeight="8085" activeTab="0"/>
  </bookViews>
  <sheets>
    <sheet name="A" sheetId="1" r:id="rId1"/>
  </sheets>
  <definedNames>
    <definedName name="_xlnm.Print_Titles" localSheetId="0">'A'!$B:$B,'A'!$3:$5</definedName>
  </definedNames>
  <calcPr fullCalcOnLoad="1"/>
</workbook>
</file>

<file path=xl/sharedStrings.xml><?xml version="1.0" encoding="utf-8"?>
<sst xmlns="http://schemas.openxmlformats.org/spreadsheetml/2006/main" count="140" uniqueCount="85">
  <si>
    <t>広場公園</t>
  </si>
  <si>
    <t>都市公園合計</t>
  </si>
  <si>
    <t>金沢市</t>
  </si>
  <si>
    <t>かほく市</t>
  </si>
  <si>
    <t>様式１　　都市公園整備水準調書（都市計画区域）</t>
  </si>
  <si>
    <t>市町村ｺｰﾄﾞ</t>
  </si>
  <si>
    <t>都道府県</t>
  </si>
  <si>
    <t>市町村名</t>
  </si>
  <si>
    <t>(ha)</t>
  </si>
  <si>
    <t>17201</t>
  </si>
  <si>
    <t>石川県</t>
  </si>
  <si>
    <t>七尾市</t>
  </si>
  <si>
    <t>17203</t>
  </si>
  <si>
    <t>小松市</t>
  </si>
  <si>
    <t>輪島市</t>
  </si>
  <si>
    <t>17205</t>
  </si>
  <si>
    <t>珠洲市</t>
  </si>
  <si>
    <t>都市計画区域人口</t>
  </si>
  <si>
    <t>緑道延長</t>
  </si>
  <si>
    <t>政令市名</t>
  </si>
  <si>
    <t>(千人)</t>
  </si>
  <si>
    <t>合　計</t>
  </si>
  <si>
    <t>17324</t>
  </si>
  <si>
    <t>総合公園</t>
  </si>
  <si>
    <t>運動公園</t>
  </si>
  <si>
    <t>広域公園</t>
  </si>
  <si>
    <t>ﾚｸﾘｴｰｼｮﾝ都市</t>
  </si>
  <si>
    <t>風致公園</t>
  </si>
  <si>
    <t>動植物公園</t>
  </si>
  <si>
    <t>歴史公園</t>
  </si>
  <si>
    <t>国営公園</t>
  </si>
  <si>
    <t>緩衝緑地</t>
  </si>
  <si>
    <t>都市緑地</t>
  </si>
  <si>
    <t>都市林</t>
  </si>
  <si>
    <t>特　　殊　　公　　園</t>
  </si>
  <si>
    <t>大　規　模　公　園</t>
  </si>
  <si>
    <t>市町村
総人口</t>
  </si>
  <si>
    <t>都市計画
区域面積</t>
  </si>
  <si>
    <t>街区公園</t>
  </si>
  <si>
    <t>都　市　基　幹　公　園</t>
  </si>
  <si>
    <t>加賀市</t>
  </si>
  <si>
    <t>17207</t>
  </si>
  <si>
    <t>羽咋市</t>
  </si>
  <si>
    <t>野々市町</t>
  </si>
  <si>
    <t>津幡町</t>
  </si>
  <si>
    <t>穴水町</t>
  </si>
  <si>
    <t>川北町</t>
  </si>
  <si>
    <t>17365</t>
  </si>
  <si>
    <t>内灘町</t>
  </si>
  <si>
    <t>17384</t>
  </si>
  <si>
    <t>志賀町</t>
  </si>
  <si>
    <t>地区公園</t>
  </si>
  <si>
    <t>墓園</t>
  </si>
  <si>
    <t>緑道</t>
  </si>
  <si>
    <t>能登町</t>
  </si>
  <si>
    <t>石川県</t>
  </si>
  <si>
    <t>中能登町</t>
  </si>
  <si>
    <t>白山市</t>
  </si>
  <si>
    <t>能美市</t>
  </si>
  <si>
    <t>箇所</t>
  </si>
  <si>
    <t>箇所</t>
  </si>
  <si>
    <t>面積(ha)</t>
  </si>
  <si>
    <t>(ｍ）</t>
  </si>
  <si>
    <t>(m2/人)</t>
  </si>
  <si>
    <t>緑道延長</t>
  </si>
  <si>
    <t>近隣公園</t>
  </si>
  <si>
    <t>住区基幹公園</t>
  </si>
  <si>
    <t>都市基幹公園</t>
  </si>
  <si>
    <t>大規模公園</t>
  </si>
  <si>
    <t>特殊公園</t>
  </si>
  <si>
    <t>金沢市</t>
  </si>
  <si>
    <t>小松市</t>
  </si>
  <si>
    <t>白山市</t>
  </si>
  <si>
    <t>川北町</t>
  </si>
  <si>
    <t>野々市町</t>
  </si>
  <si>
    <t>計</t>
  </si>
  <si>
    <t>○表中の各市町の欄には、県営公園の箇所数、及び面積を含んでいる。</t>
  </si>
  <si>
    <t>○県営の松任海浜公園、能登歴史公園は白山市、七尾市の開設区域を併せてそれぞれ１箇所とする。</t>
  </si>
  <si>
    <t>○七尾市の運動公園は、鹿西運動公園 4.98ha を含んでいる。</t>
  </si>
  <si>
    <t>（うち県営公園）</t>
  </si>
  <si>
    <t>都市計画区域人口(千人)</t>
  </si>
  <si>
    <t>1人当り公園
面積</t>
  </si>
  <si>
    <r>
      <t>都市計画
区域面積
(</t>
    </r>
    <r>
      <rPr>
        <sz val="12"/>
        <rFont val="ＭＳ ゴシック"/>
        <family val="3"/>
      </rPr>
      <t>ha)</t>
    </r>
  </si>
  <si>
    <r>
      <t>○平成１８年度末都市公園等現況調査（都市計画区域）　</t>
    </r>
    <r>
      <rPr>
        <b/>
        <sz val="18"/>
        <rFont val="ＭＳ ゴシック"/>
        <family val="3"/>
      </rPr>
      <t>※県営公園を含む</t>
    </r>
  </si>
  <si>
    <t>（平成１９年３月３１日）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</si>
</sst>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0_);[Red]\(0.00\)"/>
    <numFmt numFmtId="178" formatCode="0_ "/>
    <numFmt numFmtId="179" formatCode="#,##0.00_ "/>
    <numFmt numFmtId="180" formatCode="0.00_ "/>
    <numFmt numFmtId="181" formatCode="#,##0_ "/>
    <numFmt numFmtId="182" formatCode="0.00_);\(0.00\)"/>
    <numFmt numFmtId="183" formatCode="#,##0.00_);\(#,##0.00\)"/>
    <numFmt numFmtId="184" formatCode="0_);\(0\)"/>
    <numFmt numFmtId="185" formatCode="#,##0.00_);[Red]\(#,##0.00\)"/>
  </numFmts>
  <fonts count="14">
    <font>
      <sz val="12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u val="single"/>
      <sz val="9.25"/>
      <color indexed="12"/>
      <name val="ＭＳ ゴシック"/>
      <family val="3"/>
    </font>
    <font>
      <u val="single"/>
      <sz val="9.25"/>
      <color indexed="36"/>
      <name val="ＭＳ ゴシック"/>
      <family val="3"/>
    </font>
    <font>
      <sz val="6"/>
      <name val="ＭＳ ゴシック"/>
      <family val="3"/>
    </font>
    <font>
      <sz val="6"/>
      <name val="Osaka"/>
      <family val="3"/>
    </font>
    <font>
      <sz val="14"/>
      <color indexed="8"/>
      <name val="ＭＳ ゴシック"/>
      <family val="3"/>
    </font>
    <font>
      <sz val="14"/>
      <color indexed="12"/>
      <name val="ＭＳ ゴシック"/>
      <family val="3"/>
    </font>
    <font>
      <sz val="14"/>
      <color indexed="10"/>
      <name val="ＭＳ ゴシック"/>
      <family val="3"/>
    </font>
    <font>
      <sz val="12"/>
      <color indexed="8"/>
      <name val="ＭＳ ゴシック"/>
      <family val="3"/>
    </font>
    <font>
      <b/>
      <sz val="24"/>
      <name val="ＭＳ ゴシック"/>
      <family val="3"/>
    </font>
    <font>
      <b/>
      <sz val="1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hair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hair">
        <color indexed="8"/>
      </right>
      <top style="double">
        <color indexed="8"/>
      </top>
      <bottom style="double"/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double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/>
      <right style="hair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</cellStyleXfs>
  <cellXfs count="234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/>
    </xf>
    <xf numFmtId="0" fontId="3" fillId="0" borderId="3" xfId="0" applyFont="1" applyFill="1" applyBorder="1" applyAlignment="1">
      <alignment vertical="center"/>
    </xf>
    <xf numFmtId="37" fontId="3" fillId="0" borderId="4" xfId="0" applyNumberFormat="1" applyFont="1" applyFill="1" applyBorder="1" applyAlignment="1" applyProtection="1">
      <alignment vertical="center"/>
      <protection/>
    </xf>
    <xf numFmtId="0" fontId="3" fillId="0" borderId="5" xfId="0" applyFont="1" applyFill="1" applyBorder="1" applyAlignment="1" applyProtection="1">
      <alignment horizontal="right" vertical="center"/>
      <protection/>
    </xf>
    <xf numFmtId="37" fontId="3" fillId="0" borderId="6" xfId="0" applyNumberFormat="1" applyFont="1" applyFill="1" applyBorder="1" applyAlignment="1" applyProtection="1">
      <alignment vertical="center"/>
      <protection locked="0"/>
    </xf>
    <xf numFmtId="39" fontId="3" fillId="0" borderId="6" xfId="0" applyNumberFormat="1" applyFont="1" applyFill="1" applyBorder="1" applyAlignment="1" applyProtection="1">
      <alignment vertical="center"/>
      <protection locked="0"/>
    </xf>
    <xf numFmtId="37" fontId="3" fillId="0" borderId="6" xfId="0" applyNumberFormat="1" applyFont="1" applyFill="1" applyBorder="1" applyAlignment="1" applyProtection="1">
      <alignment vertical="center"/>
      <protection locked="0"/>
    </xf>
    <xf numFmtId="39" fontId="3" fillId="0" borderId="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Continuous" vertical="center"/>
      <protection/>
    </xf>
    <xf numFmtId="0" fontId="3" fillId="0" borderId="8" xfId="0" applyFont="1" applyFill="1" applyBorder="1" applyAlignment="1" applyProtection="1">
      <alignment horizontal="centerContinuous" vertical="center"/>
      <protection/>
    </xf>
    <xf numFmtId="0" fontId="3" fillId="0" borderId="2" xfId="0" applyFont="1" applyFill="1" applyBorder="1" applyAlignment="1">
      <alignment vertical="center"/>
    </xf>
    <xf numFmtId="37" fontId="3" fillId="0" borderId="6" xfId="0" applyNumberFormat="1" applyFont="1" applyFill="1" applyBorder="1" applyAlignment="1" applyProtection="1">
      <alignment vertical="center"/>
      <protection locked="0"/>
    </xf>
    <xf numFmtId="39" fontId="3" fillId="0" borderId="6" xfId="0" applyNumberFormat="1" applyFont="1" applyFill="1" applyBorder="1" applyAlignment="1" applyProtection="1">
      <alignment vertical="center"/>
      <protection locked="0"/>
    </xf>
    <xf numFmtId="39" fontId="3" fillId="0" borderId="6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1" xfId="0" applyFont="1" applyFill="1" applyBorder="1" applyAlignment="1" applyProtection="1">
      <alignment vertical="center"/>
      <protection/>
    </xf>
    <xf numFmtId="37" fontId="3" fillId="0" borderId="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8" fillId="0" borderId="9" xfId="0" applyFont="1" applyFill="1" applyBorder="1" applyAlignment="1" applyProtection="1">
      <alignment horizontal="centerContinuous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37" fontId="8" fillId="0" borderId="11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 horizontal="centerContinuous" vertical="center"/>
      <protection/>
    </xf>
    <xf numFmtId="37" fontId="8" fillId="0" borderId="12" xfId="0" applyNumberFormat="1" applyFont="1" applyFill="1" applyBorder="1" applyAlignment="1" applyProtection="1">
      <alignment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Continuous" vertical="center"/>
      <protection/>
    </xf>
    <xf numFmtId="0" fontId="8" fillId="0" borderId="14" xfId="0" applyFont="1" applyFill="1" applyBorder="1" applyAlignment="1" applyProtection="1">
      <alignment horizontal="centerContinuous" vertical="center"/>
      <protection/>
    </xf>
    <xf numFmtId="0" fontId="8" fillId="0" borderId="15" xfId="0" applyFont="1" applyFill="1" applyBorder="1" applyAlignment="1" applyProtection="1">
      <alignment horizontal="centerContinuous" vertical="center"/>
      <protection/>
    </xf>
    <xf numFmtId="39" fontId="8" fillId="0" borderId="12" xfId="0" applyNumberFormat="1" applyFont="1" applyFill="1" applyBorder="1" applyAlignment="1" applyProtection="1">
      <alignment vertical="center"/>
      <protection/>
    </xf>
    <xf numFmtId="0" fontId="3" fillId="0" borderId="5" xfId="0" applyFont="1" applyFill="1" applyBorder="1" applyAlignment="1" applyProtection="1">
      <alignment horizontal="centerContinuous"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37" fontId="8" fillId="0" borderId="17" xfId="0" applyNumberFormat="1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39" fontId="8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/>
    </xf>
    <xf numFmtId="39" fontId="3" fillId="0" borderId="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37" fontId="3" fillId="0" borderId="19" xfId="0" applyNumberFormat="1" applyFont="1" applyFill="1" applyBorder="1" applyAlignment="1" applyProtection="1">
      <alignment vertical="center"/>
      <protection/>
    </xf>
    <xf numFmtId="39" fontId="3" fillId="0" borderId="19" xfId="0" applyNumberFormat="1" applyFont="1" applyFill="1" applyBorder="1" applyAlignment="1" applyProtection="1">
      <alignment vertical="center"/>
      <protection/>
    </xf>
    <xf numFmtId="37" fontId="9" fillId="0" borderId="2" xfId="0" applyNumberFormat="1" applyFont="1" applyFill="1" applyBorder="1" applyAlignment="1" applyProtection="1">
      <alignment vertical="center"/>
      <protection locked="0"/>
    </xf>
    <xf numFmtId="37" fontId="8" fillId="0" borderId="20" xfId="0" applyNumberFormat="1" applyFont="1" applyFill="1" applyBorder="1" applyAlignment="1" applyProtection="1">
      <alignment vertical="center"/>
      <protection/>
    </xf>
    <xf numFmtId="37" fontId="8" fillId="0" borderId="21" xfId="0" applyNumberFormat="1" applyFont="1" applyFill="1" applyBorder="1" applyAlignment="1" applyProtection="1">
      <alignment vertical="center"/>
      <protection/>
    </xf>
    <xf numFmtId="39" fontId="8" fillId="0" borderId="21" xfId="0" applyNumberFormat="1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>
      <alignment/>
    </xf>
    <xf numFmtId="182" fontId="3" fillId="0" borderId="6" xfId="0" applyNumberFormat="1" applyFont="1" applyFill="1" applyBorder="1" applyAlignment="1">
      <alignment/>
    </xf>
    <xf numFmtId="37" fontId="8" fillId="0" borderId="6" xfId="0" applyNumberFormat="1" applyFont="1" applyFill="1" applyBorder="1" applyAlignment="1" applyProtection="1">
      <alignment vertical="center"/>
      <protection/>
    </xf>
    <xf numFmtId="39" fontId="8" fillId="0" borderId="6" xfId="0" applyNumberFormat="1" applyFont="1" applyFill="1" applyBorder="1" applyAlignment="1" applyProtection="1">
      <alignment vertical="center"/>
      <protection/>
    </xf>
    <xf numFmtId="37" fontId="3" fillId="2" borderId="6" xfId="0" applyNumberFormat="1" applyFont="1" applyFill="1" applyBorder="1" applyAlignment="1" applyProtection="1">
      <alignment vertical="center"/>
      <protection locked="0"/>
    </xf>
    <xf numFmtId="37" fontId="8" fillId="2" borderId="6" xfId="0" applyNumberFormat="1" applyFont="1" applyFill="1" applyBorder="1" applyAlignment="1" applyProtection="1">
      <alignment vertical="center"/>
      <protection/>
    </xf>
    <xf numFmtId="37" fontId="9" fillId="0" borderId="6" xfId="0" applyNumberFormat="1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>
      <alignment/>
    </xf>
    <xf numFmtId="182" fontId="3" fillId="2" borderId="6" xfId="0" applyNumberFormat="1" applyFont="1" applyFill="1" applyBorder="1" applyAlignment="1">
      <alignment/>
    </xf>
    <xf numFmtId="37" fontId="3" fillId="2" borderId="6" xfId="0" applyNumberFormat="1" applyFont="1" applyFill="1" applyBorder="1" applyAlignment="1" applyProtection="1">
      <alignment vertical="center"/>
      <protection locked="0"/>
    </xf>
    <xf numFmtId="39" fontId="3" fillId="2" borderId="6" xfId="0" applyNumberFormat="1" applyFont="1" applyFill="1" applyBorder="1" applyAlignment="1" applyProtection="1">
      <alignment vertical="center"/>
      <protection locked="0"/>
    </xf>
    <xf numFmtId="39" fontId="8" fillId="2" borderId="6" xfId="0" applyNumberFormat="1" applyFont="1" applyFill="1" applyBorder="1" applyAlignment="1" applyProtection="1">
      <alignment vertical="center"/>
      <protection/>
    </xf>
    <xf numFmtId="37" fontId="3" fillId="2" borderId="6" xfId="0" applyNumberFormat="1" applyFont="1" applyFill="1" applyBorder="1" applyAlignment="1" applyProtection="1">
      <alignment vertical="center"/>
      <protection locked="0"/>
    </xf>
    <xf numFmtId="0" fontId="9" fillId="2" borderId="6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9" fillId="0" borderId="6" xfId="0" applyFont="1" applyFill="1" applyBorder="1" applyAlignment="1">
      <alignment/>
    </xf>
    <xf numFmtId="182" fontId="9" fillId="2" borderId="6" xfId="0" applyNumberFormat="1" applyFont="1" applyFill="1" applyBorder="1" applyAlignment="1" applyProtection="1">
      <alignment vertical="center"/>
      <protection locked="0"/>
    </xf>
    <xf numFmtId="37" fontId="9" fillId="2" borderId="6" xfId="0" applyNumberFormat="1" applyFont="1" applyFill="1" applyBorder="1" applyAlignment="1" applyProtection="1">
      <alignment vertical="center"/>
      <protection locked="0"/>
    </xf>
    <xf numFmtId="37" fontId="8" fillId="0" borderId="0" xfId="0" applyNumberFormat="1" applyFont="1" applyFill="1" applyBorder="1" applyAlignment="1" applyProtection="1">
      <alignment vertical="center"/>
      <protection/>
    </xf>
    <xf numFmtId="37" fontId="3" fillId="2" borderId="22" xfId="0" applyNumberFormat="1" applyFont="1" applyFill="1" applyBorder="1" applyAlignment="1" applyProtection="1">
      <alignment vertical="center"/>
      <protection locked="0"/>
    </xf>
    <xf numFmtId="37" fontId="3" fillId="0" borderId="22" xfId="0" applyNumberFormat="1" applyFont="1" applyFill="1" applyBorder="1" applyAlignment="1" applyProtection="1">
      <alignment vertical="center"/>
      <protection locked="0"/>
    </xf>
    <xf numFmtId="39" fontId="3" fillId="0" borderId="22" xfId="0" applyNumberFormat="1" applyFont="1" applyFill="1" applyBorder="1" applyAlignment="1" applyProtection="1">
      <alignment vertical="center"/>
      <protection locked="0"/>
    </xf>
    <xf numFmtId="37" fontId="9" fillId="2" borderId="2" xfId="0" applyNumberFormat="1" applyFont="1" applyFill="1" applyBorder="1" applyAlignment="1" applyProtection="1">
      <alignment vertical="center"/>
      <protection locked="0"/>
    </xf>
    <xf numFmtId="37" fontId="8" fillId="2" borderId="21" xfId="0" applyNumberFormat="1" applyFont="1" applyFill="1" applyBorder="1" applyAlignment="1" applyProtection="1">
      <alignment vertical="center"/>
      <protection/>
    </xf>
    <xf numFmtId="39" fontId="3" fillId="2" borderId="22" xfId="0" applyNumberFormat="1" applyFont="1" applyFill="1" applyBorder="1" applyAlignment="1" applyProtection="1">
      <alignment vertical="center"/>
      <protection locked="0"/>
    </xf>
    <xf numFmtId="39" fontId="8" fillId="2" borderId="21" xfId="0" applyNumberFormat="1" applyFont="1" applyFill="1" applyBorder="1" applyAlignment="1" applyProtection="1">
      <alignment vertical="center"/>
      <protection/>
    </xf>
    <xf numFmtId="39" fontId="3" fillId="0" borderId="22" xfId="0" applyNumberFormat="1" applyFont="1" applyFill="1" applyBorder="1" applyAlignment="1" applyProtection="1">
      <alignment vertical="center"/>
      <protection/>
    </xf>
    <xf numFmtId="37" fontId="8" fillId="0" borderId="23" xfId="0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37" fontId="9" fillId="2" borderId="7" xfId="0" applyNumberFormat="1" applyFont="1" applyFill="1" applyBorder="1" applyAlignment="1" applyProtection="1">
      <alignment vertical="center"/>
      <protection locked="0"/>
    </xf>
    <xf numFmtId="39" fontId="8" fillId="0" borderId="24" xfId="0" applyNumberFormat="1" applyFont="1" applyFill="1" applyBorder="1" applyAlignment="1" applyProtection="1">
      <alignment vertical="center"/>
      <protection/>
    </xf>
    <xf numFmtId="182" fontId="3" fillId="0" borderId="4" xfId="0" applyNumberFormat="1" applyFont="1" applyFill="1" applyBorder="1" applyAlignment="1" applyProtection="1">
      <alignment vertical="center"/>
      <protection/>
    </xf>
    <xf numFmtId="37" fontId="8" fillId="0" borderId="25" xfId="0" applyNumberFormat="1" applyFont="1" applyFill="1" applyBorder="1" applyAlignment="1" applyProtection="1">
      <alignment vertical="center"/>
      <protection/>
    </xf>
    <xf numFmtId="39" fontId="3" fillId="2" borderId="6" xfId="0" applyNumberFormat="1" applyFont="1" applyFill="1" applyBorder="1" applyAlignment="1" applyProtection="1">
      <alignment vertical="center"/>
      <protection locked="0"/>
    </xf>
    <xf numFmtId="39" fontId="8" fillId="2" borderId="26" xfId="0" applyNumberFormat="1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>
      <alignment/>
    </xf>
    <xf numFmtId="39" fontId="3" fillId="0" borderId="6" xfId="0" applyNumberFormat="1" applyFont="1" applyFill="1" applyBorder="1" applyAlignment="1" applyProtection="1">
      <alignment vertical="center"/>
      <protection/>
    </xf>
    <xf numFmtId="182" fontId="8" fillId="2" borderId="6" xfId="0" applyNumberFormat="1" applyFont="1" applyFill="1" applyBorder="1" applyAlignment="1" applyProtection="1">
      <alignment vertical="center"/>
      <protection/>
    </xf>
    <xf numFmtId="182" fontId="0" fillId="0" borderId="0" xfId="0" applyNumberFormat="1" applyFill="1" applyAlignment="1">
      <alignment/>
    </xf>
    <xf numFmtId="180" fontId="8" fillId="0" borderId="27" xfId="0" applyNumberFormat="1" applyFont="1" applyFill="1" applyBorder="1" applyAlignment="1" applyProtection="1">
      <alignment vertical="center"/>
      <protection/>
    </xf>
    <xf numFmtId="37" fontId="3" fillId="0" borderId="28" xfId="0" applyNumberFormat="1" applyFont="1" applyFill="1" applyBorder="1" applyAlignment="1" applyProtection="1">
      <alignment vertical="center"/>
      <protection/>
    </xf>
    <xf numFmtId="37" fontId="3" fillId="0" borderId="29" xfId="0" applyNumberFormat="1" applyFont="1" applyFill="1" applyBorder="1" applyAlignment="1" applyProtection="1">
      <alignment vertical="center"/>
      <protection locked="0"/>
    </xf>
    <xf numFmtId="37" fontId="3" fillId="0" borderId="7" xfId="0" applyNumberFormat="1" applyFont="1" applyFill="1" applyBorder="1" applyAlignment="1" applyProtection="1">
      <alignment vertical="center"/>
      <protection locked="0"/>
    </xf>
    <xf numFmtId="37" fontId="3" fillId="0" borderId="7" xfId="0" applyNumberFormat="1" applyFont="1" applyFill="1" applyBorder="1" applyAlignment="1" applyProtection="1">
      <alignment vertical="center"/>
      <protection locked="0"/>
    </xf>
    <xf numFmtId="37" fontId="3" fillId="0" borderId="7" xfId="0" applyNumberFormat="1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>
      <alignment/>
    </xf>
    <xf numFmtId="37" fontId="3" fillId="0" borderId="30" xfId="0" applyNumberFormat="1" applyFont="1" applyFill="1" applyBorder="1" applyAlignment="1" applyProtection="1">
      <alignment vertical="center"/>
      <protection/>
    </xf>
    <xf numFmtId="37" fontId="9" fillId="0" borderId="31" xfId="0" applyNumberFormat="1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39" fontId="8" fillId="0" borderId="31" xfId="0" applyNumberFormat="1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Continuous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horizontal="centerContinuous" vertical="center"/>
      <protection/>
    </xf>
    <xf numFmtId="0" fontId="0" fillId="0" borderId="1" xfId="0" applyFont="1" applyFill="1" applyBorder="1" applyAlignment="1" applyProtection="1">
      <alignment horizontal="centerContinuous" vertical="center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Continuous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8" xfId="0" applyFont="1" applyFill="1" applyBorder="1" applyAlignment="1" applyProtection="1">
      <alignment horizontal="centerContinuous" vertical="center"/>
      <protection/>
    </xf>
    <xf numFmtId="0" fontId="0" fillId="0" borderId="7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8" fillId="0" borderId="6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vertical="center"/>
      <protection/>
    </xf>
    <xf numFmtId="37" fontId="3" fillId="0" borderId="39" xfId="0" applyNumberFormat="1" applyFont="1" applyFill="1" applyBorder="1" applyAlignment="1" applyProtection="1">
      <alignment vertical="center"/>
      <protection/>
    </xf>
    <xf numFmtId="37" fontId="3" fillId="0" borderId="39" xfId="0" applyNumberFormat="1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 wrapText="1"/>
      <protection/>
    </xf>
    <xf numFmtId="0" fontId="8" fillId="0" borderId="6" xfId="0" applyFont="1" applyFill="1" applyBorder="1" applyAlignment="1" applyProtection="1">
      <alignment horizontal="centerContinuous" vertical="center"/>
      <protection/>
    </xf>
    <xf numFmtId="0" fontId="0" fillId="0" borderId="6" xfId="0" applyFont="1" applyFill="1" applyBorder="1" applyAlignment="1">
      <alignment horizontal="center" wrapText="1"/>
    </xf>
    <xf numFmtId="0" fontId="11" fillId="0" borderId="6" xfId="0" applyFont="1" applyFill="1" applyBorder="1" applyAlignment="1" applyProtection="1">
      <alignment horizontal="centerContinuous" vertical="center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6" xfId="0" applyFont="1" applyFill="1" applyBorder="1" applyAlignment="1">
      <alignment/>
    </xf>
    <xf numFmtId="4" fontId="11" fillId="0" borderId="6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3" fontId="9" fillId="0" borderId="6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0" fillId="2" borderId="2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/>
    </xf>
    <xf numFmtId="37" fontId="8" fillId="0" borderId="22" xfId="0" applyNumberFormat="1" applyFont="1" applyFill="1" applyBorder="1" applyAlignment="1" applyProtection="1">
      <alignment vertical="center"/>
      <protection/>
    </xf>
    <xf numFmtId="184" fontId="8" fillId="0" borderId="22" xfId="0" applyNumberFormat="1" applyFont="1" applyFill="1" applyBorder="1" applyAlignment="1" applyProtection="1">
      <alignment vertical="center"/>
      <protection/>
    </xf>
    <xf numFmtId="39" fontId="8" fillId="2" borderId="22" xfId="0" applyNumberFormat="1" applyFont="1" applyFill="1" applyBorder="1" applyAlignment="1" applyProtection="1">
      <alignment vertical="center"/>
      <protection/>
    </xf>
    <xf numFmtId="184" fontId="8" fillId="0" borderId="6" xfId="0" applyNumberFormat="1" applyFont="1" applyFill="1" applyBorder="1" applyAlignment="1" applyProtection="1">
      <alignment vertical="center"/>
      <protection/>
    </xf>
    <xf numFmtId="0" fontId="8" fillId="0" borderId="6" xfId="0" applyFont="1" applyFill="1" applyBorder="1" applyAlignment="1">
      <alignment/>
    </xf>
    <xf numFmtId="39" fontId="3" fillId="0" borderId="4" xfId="0" applyNumberFormat="1" applyFont="1" applyFill="1" applyBorder="1" applyAlignment="1" applyProtection="1">
      <alignment vertical="center"/>
      <protection/>
    </xf>
    <xf numFmtId="39" fontId="9" fillId="0" borderId="2" xfId="0" applyNumberFormat="1" applyFont="1" applyFill="1" applyBorder="1" applyAlignment="1" applyProtection="1">
      <alignment vertical="center"/>
      <protection locked="0"/>
    </xf>
    <xf numFmtId="39" fontId="9" fillId="0" borderId="6" xfId="0" applyNumberFormat="1" applyFont="1" applyFill="1" applyBorder="1" applyAlignment="1" applyProtection="1">
      <alignment vertical="center"/>
      <protection locked="0"/>
    </xf>
    <xf numFmtId="39" fontId="9" fillId="2" borderId="6" xfId="0" applyNumberFormat="1" applyFont="1" applyFill="1" applyBorder="1" applyAlignment="1">
      <alignment/>
    </xf>
    <xf numFmtId="39" fontId="9" fillId="0" borderId="6" xfId="0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39" fontId="9" fillId="2" borderId="6" xfId="0" applyNumberFormat="1" applyFont="1" applyFill="1" applyBorder="1" applyAlignment="1" applyProtection="1">
      <alignment vertical="center"/>
      <protection locked="0"/>
    </xf>
    <xf numFmtId="39" fontId="9" fillId="2" borderId="40" xfId="0" applyNumberFormat="1" applyFont="1" applyFill="1" applyBorder="1" applyAlignment="1" applyProtection="1">
      <alignment vertical="center"/>
      <protection locked="0"/>
    </xf>
    <xf numFmtId="39" fontId="9" fillId="2" borderId="2" xfId="0" applyNumberFormat="1" applyFont="1" applyFill="1" applyBorder="1" applyAlignment="1" applyProtection="1">
      <alignment vertical="center"/>
      <protection locked="0"/>
    </xf>
    <xf numFmtId="39" fontId="9" fillId="0" borderId="22" xfId="0" applyNumberFormat="1" applyFont="1" applyFill="1" applyBorder="1" applyAlignment="1">
      <alignment/>
    </xf>
    <xf numFmtId="0" fontId="12" fillId="0" borderId="0" xfId="0" applyFont="1" applyFill="1" applyAlignment="1">
      <alignment vertical="top"/>
    </xf>
    <xf numFmtId="39" fontId="3" fillId="0" borderId="3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37" fontId="0" fillId="0" borderId="4" xfId="0" applyNumberFormat="1" applyFont="1" applyFill="1" applyBorder="1" applyAlignment="1" applyProtection="1">
      <alignment vertical="center"/>
      <protection/>
    </xf>
    <xf numFmtId="37" fontId="8" fillId="2" borderId="20" xfId="0" applyNumberFormat="1" applyFont="1" applyFill="1" applyBorder="1" applyAlignment="1" applyProtection="1">
      <alignment vertical="center"/>
      <protection/>
    </xf>
    <xf numFmtId="39" fontId="8" fillId="2" borderId="20" xfId="0" applyNumberFormat="1" applyFont="1" applyFill="1" applyBorder="1" applyAlignment="1" applyProtection="1">
      <alignment vertical="center"/>
      <protection/>
    </xf>
    <xf numFmtId="39" fontId="8" fillId="2" borderId="41" xfId="0" applyNumberFormat="1" applyFont="1" applyFill="1" applyBorder="1" applyAlignment="1" applyProtection="1">
      <alignment vertical="center"/>
      <protection/>
    </xf>
    <xf numFmtId="182" fontId="9" fillId="2" borderId="2" xfId="0" applyNumberFormat="1" applyFont="1" applyFill="1" applyBorder="1" applyAlignment="1" applyProtection="1">
      <alignment vertical="center"/>
      <protection locked="0"/>
    </xf>
    <xf numFmtId="37" fontId="9" fillId="2" borderId="0" xfId="0" applyNumberFormat="1" applyFont="1" applyFill="1" applyBorder="1" applyAlignment="1" applyProtection="1">
      <alignment vertical="center"/>
      <protection locked="0"/>
    </xf>
    <xf numFmtId="39" fontId="3" fillId="2" borderId="6" xfId="0" applyNumberFormat="1" applyFont="1" applyFill="1" applyBorder="1" applyAlignment="1" applyProtection="1">
      <alignment vertical="center"/>
      <protection locked="0"/>
    </xf>
    <xf numFmtId="180" fontId="8" fillId="2" borderId="6" xfId="0" applyNumberFormat="1" applyFont="1" applyFill="1" applyBorder="1" applyAlignment="1" applyProtection="1">
      <alignment vertical="center"/>
      <protection/>
    </xf>
    <xf numFmtId="37" fontId="9" fillId="2" borderId="6" xfId="0" applyNumberFormat="1" applyFont="1" applyFill="1" applyBorder="1" applyAlignment="1">
      <alignment/>
    </xf>
    <xf numFmtId="183" fontId="3" fillId="2" borderId="6" xfId="0" applyNumberFormat="1" applyFont="1" applyFill="1" applyBorder="1" applyAlignment="1">
      <alignment/>
    </xf>
    <xf numFmtId="182" fontId="9" fillId="2" borderId="6" xfId="0" applyNumberFormat="1" applyFont="1" applyFill="1" applyBorder="1" applyAlignment="1">
      <alignment/>
    </xf>
    <xf numFmtId="184" fontId="3" fillId="2" borderId="6" xfId="0" applyNumberFormat="1" applyFont="1" applyFill="1" applyBorder="1" applyAlignment="1">
      <alignment/>
    </xf>
    <xf numFmtId="4" fontId="3" fillId="2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8" xfId="0" applyFont="1" applyFill="1" applyBorder="1" applyAlignment="1" applyProtection="1">
      <alignment horizontal="center" vertical="center"/>
      <protection/>
    </xf>
    <xf numFmtId="0" fontId="8" fillId="0" borderId="7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>
      <alignment horizontal="left"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5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V37"/>
  <sheetViews>
    <sheetView showGridLines="0" tabSelected="1" zoomScale="75" zoomScaleNormal="75" zoomScaleSheetLayoutView="75" workbookViewId="0" topLeftCell="C1">
      <pane xSplit="10" topLeftCell="M3" activePane="topRight" state="frozen"/>
      <selection pane="topLeft" activeCell="C1" sqref="C1"/>
      <selection pane="topRight" activeCell="DU4" sqref="DU4"/>
    </sheetView>
  </sheetViews>
  <sheetFormatPr defaultColWidth="10.59765625" defaultRowHeight="15"/>
  <cols>
    <col min="1" max="1" width="4.59765625" style="59" hidden="1" customWidth="1"/>
    <col min="2" max="2" width="4.09765625" style="4" hidden="1" customWidth="1"/>
    <col min="3" max="3" width="10.09765625" style="4" customWidth="1"/>
    <col min="4" max="4" width="11.59765625" style="29" hidden="1" customWidth="1"/>
    <col min="5" max="5" width="11.3984375" style="6" hidden="1" customWidth="1"/>
    <col min="6" max="6" width="11.59765625" style="29" hidden="1" customWidth="1"/>
    <col min="7" max="7" width="7.59765625" style="29" customWidth="1"/>
    <col min="8" max="8" width="10.09765625" style="6" hidden="1" customWidth="1"/>
    <col min="9" max="9" width="11.59765625" style="29" hidden="1" customWidth="1"/>
    <col min="10" max="10" width="10.59765625" style="29" customWidth="1"/>
    <col min="11" max="11" width="18" style="6" hidden="1" customWidth="1"/>
    <col min="12" max="12" width="19.3984375" style="29" hidden="1" customWidth="1"/>
    <col min="13" max="13" width="8.09765625" style="6" customWidth="1"/>
    <col min="14" max="14" width="5.59765625" style="29" customWidth="1"/>
    <col min="15" max="15" width="11.59765625" style="6" hidden="1" customWidth="1"/>
    <col min="16" max="16" width="11.59765625" style="29" hidden="1" customWidth="1"/>
    <col min="17" max="17" width="9.59765625" style="29" customWidth="1"/>
    <col min="18" max="18" width="11.59765625" style="6" hidden="1" customWidth="1"/>
    <col min="19" max="19" width="15.3984375" style="29" hidden="1" customWidth="1"/>
    <col min="20" max="20" width="5.59765625" style="29" customWidth="1"/>
    <col min="21" max="21" width="11.59765625" style="6" hidden="1" customWidth="1"/>
    <col min="22" max="22" width="11.59765625" style="29" hidden="1" customWidth="1"/>
    <col min="23" max="23" width="9.59765625" style="29" customWidth="1"/>
    <col min="24" max="24" width="11.59765625" style="6" hidden="1" customWidth="1"/>
    <col min="25" max="25" width="14" style="29" hidden="1" customWidth="1"/>
    <col min="26" max="26" width="5.59765625" style="29" customWidth="1"/>
    <col min="27" max="27" width="11.59765625" style="6" hidden="1" customWidth="1"/>
    <col min="28" max="28" width="11.59765625" style="29" hidden="1" customWidth="1"/>
    <col min="29" max="29" width="9.59765625" style="29" customWidth="1"/>
    <col min="30" max="30" width="11.59765625" style="6" hidden="1" customWidth="1"/>
    <col min="31" max="31" width="14" style="29" hidden="1" customWidth="1"/>
    <col min="32" max="32" width="5.59765625" style="29" customWidth="1"/>
    <col min="33" max="33" width="11.59765625" style="6" hidden="1" customWidth="1"/>
    <col min="34" max="34" width="11.59765625" style="29" hidden="1" customWidth="1"/>
    <col min="35" max="35" width="9.59765625" style="29" customWidth="1"/>
    <col min="36" max="36" width="11.59765625" style="6" hidden="1" customWidth="1"/>
    <col min="37" max="37" width="17.59765625" style="29" hidden="1" customWidth="1"/>
    <col min="38" max="38" width="5.59765625" style="29" customWidth="1"/>
    <col min="39" max="39" width="11.59765625" style="6" hidden="1" customWidth="1"/>
    <col min="40" max="40" width="11.59765625" style="29" hidden="1" customWidth="1"/>
    <col min="41" max="41" width="9.59765625" style="29" customWidth="1"/>
    <col min="42" max="42" width="11.59765625" style="6" hidden="1" customWidth="1"/>
    <col min="43" max="43" width="15.3984375" style="29" hidden="1" customWidth="1"/>
    <col min="44" max="44" width="5.59765625" style="29" customWidth="1"/>
    <col min="45" max="45" width="11.59765625" style="6" hidden="1" customWidth="1"/>
    <col min="46" max="46" width="11.59765625" style="29" hidden="1" customWidth="1"/>
    <col min="47" max="47" width="9.59765625" style="29" customWidth="1"/>
    <col min="48" max="48" width="11.59765625" style="6" hidden="1" customWidth="1"/>
    <col min="49" max="49" width="15.3984375" style="29" hidden="1" customWidth="1"/>
    <col min="50" max="50" width="11.59765625" style="29" hidden="1" customWidth="1"/>
    <col min="51" max="51" width="11.59765625" style="6" hidden="1" customWidth="1"/>
    <col min="52" max="53" width="11.59765625" style="29" hidden="1" customWidth="1"/>
    <col min="54" max="54" width="11.59765625" style="6" hidden="1" customWidth="1"/>
    <col min="55" max="55" width="11.59765625" style="29" hidden="1" customWidth="1"/>
    <col min="56" max="56" width="5.59765625" style="29" customWidth="1"/>
    <col min="57" max="57" width="11.59765625" style="6" hidden="1" customWidth="1"/>
    <col min="58" max="58" width="11.59765625" style="29" hidden="1" customWidth="1"/>
    <col min="59" max="59" width="9.59765625" style="29" customWidth="1"/>
    <col min="60" max="60" width="11.59765625" style="6" hidden="1" customWidth="1"/>
    <col min="61" max="61" width="14" style="29" hidden="1" customWidth="1"/>
    <col min="62" max="62" width="5.59765625" style="29" customWidth="1"/>
    <col min="63" max="63" width="11.59765625" style="6" hidden="1" customWidth="1"/>
    <col min="64" max="64" width="11.59765625" style="29" hidden="1" customWidth="1"/>
    <col min="65" max="65" width="9.59765625" style="29" customWidth="1"/>
    <col min="66" max="66" width="11.59765625" style="6" hidden="1" customWidth="1"/>
    <col min="67" max="67" width="11.59765625" style="29" hidden="1" customWidth="1"/>
    <col min="68" max="68" width="5.59765625" style="29" customWidth="1"/>
    <col min="69" max="69" width="11.59765625" style="6" hidden="1" customWidth="1"/>
    <col min="70" max="70" width="11.59765625" style="29" hidden="1" customWidth="1"/>
    <col min="71" max="71" width="9.59765625" style="29" customWidth="1"/>
    <col min="72" max="72" width="11.59765625" style="6" hidden="1" customWidth="1"/>
    <col min="73" max="73" width="13.8984375" style="29" hidden="1" customWidth="1"/>
    <col min="74" max="74" width="5.59765625" style="29" customWidth="1"/>
    <col min="75" max="75" width="11.59765625" style="6" hidden="1" customWidth="1"/>
    <col min="76" max="76" width="11.59765625" style="29" hidden="1" customWidth="1"/>
    <col min="77" max="77" width="9.59765625" style="29" customWidth="1"/>
    <col min="78" max="78" width="11.59765625" style="6" hidden="1" customWidth="1"/>
    <col min="79" max="79" width="14" style="29" hidden="1" customWidth="1"/>
    <col min="80" max="80" width="11.59765625" style="29" hidden="1" customWidth="1"/>
    <col min="81" max="81" width="11.59765625" style="6" hidden="1" customWidth="1"/>
    <col min="82" max="83" width="11.59765625" style="29" hidden="1" customWidth="1"/>
    <col min="84" max="84" width="11.59765625" style="6" hidden="1" customWidth="1"/>
    <col min="85" max="85" width="14" style="29" hidden="1" customWidth="1"/>
    <col min="86" max="86" width="11.59765625" style="29" hidden="1" customWidth="1"/>
    <col min="87" max="87" width="11.59765625" style="6" hidden="1" customWidth="1"/>
    <col min="88" max="89" width="11.59765625" style="29" hidden="1" customWidth="1"/>
    <col min="90" max="90" width="11.59765625" style="6" hidden="1" customWidth="1"/>
    <col min="91" max="91" width="14" style="29" hidden="1" customWidth="1"/>
    <col min="92" max="92" width="5.59765625" style="29" customWidth="1"/>
    <col min="93" max="93" width="11.59765625" style="6" hidden="1" customWidth="1"/>
    <col min="94" max="94" width="11.59765625" style="29" hidden="1" customWidth="1"/>
    <col min="95" max="95" width="9.59765625" style="29" customWidth="1"/>
    <col min="96" max="96" width="11.59765625" style="6" hidden="1" customWidth="1"/>
    <col min="97" max="97" width="15.3984375" style="29" hidden="1" customWidth="1"/>
    <col min="98" max="98" width="11.59765625" style="29" hidden="1" customWidth="1"/>
    <col min="99" max="99" width="11.59765625" style="6" hidden="1" customWidth="1"/>
    <col min="100" max="101" width="11.59765625" style="29" hidden="1" customWidth="1"/>
    <col min="102" max="102" width="11.59765625" style="6" hidden="1" customWidth="1"/>
    <col min="103" max="103" width="11.59765625" style="29" hidden="1" customWidth="1"/>
    <col min="104" max="104" width="5.59765625" style="29" customWidth="1"/>
    <col min="105" max="105" width="11.59765625" style="6" hidden="1" customWidth="1"/>
    <col min="106" max="106" width="11.59765625" style="29" hidden="1" customWidth="1"/>
    <col min="107" max="107" width="9.59765625" style="29" customWidth="1"/>
    <col min="108" max="108" width="11.59765625" style="6" hidden="1" customWidth="1"/>
    <col min="109" max="109" width="11.59765625" style="29" hidden="1" customWidth="1"/>
    <col min="110" max="110" width="5.59765625" style="29" customWidth="1"/>
    <col min="111" max="111" width="11.59765625" style="6" hidden="1" customWidth="1"/>
    <col min="112" max="112" width="11.59765625" style="29" hidden="1" customWidth="1"/>
    <col min="113" max="113" width="9.59765625" style="29" customWidth="1"/>
    <col min="114" max="114" width="11.59765625" style="6" hidden="1" customWidth="1"/>
    <col min="115" max="115" width="11.59765625" style="29" hidden="1" customWidth="1"/>
    <col min="116" max="116" width="6.09765625" style="29" customWidth="1"/>
    <col min="117" max="117" width="11.59765625" style="6" hidden="1" customWidth="1"/>
    <col min="118" max="118" width="11.59765625" style="29" hidden="1" customWidth="1"/>
    <col min="119" max="119" width="11.59765625" style="29" customWidth="1"/>
    <col min="120" max="120" width="11.59765625" style="6" hidden="1" customWidth="1"/>
    <col min="121" max="121" width="15.3984375" style="29" hidden="1" customWidth="1"/>
    <col min="122" max="122" width="7.59765625" style="29" hidden="1" customWidth="1"/>
    <col min="123" max="123" width="13.09765625" style="6" hidden="1" customWidth="1"/>
    <col min="124" max="124" width="11.59765625" style="29" hidden="1" customWidth="1"/>
    <col min="125" max="16384" width="8.59765625" style="6" customWidth="1"/>
  </cols>
  <sheetData>
    <row r="1" spans="1:124" s="16" customFormat="1" ht="42" customHeight="1">
      <c r="A1" s="54" t="s">
        <v>4</v>
      </c>
      <c r="B1" s="15"/>
      <c r="C1" s="176" t="s">
        <v>83</v>
      </c>
      <c r="D1" s="26"/>
      <c r="E1" s="14"/>
      <c r="F1" s="26"/>
      <c r="G1" s="26"/>
      <c r="H1" s="14"/>
      <c r="I1" s="26"/>
      <c r="J1" s="35"/>
      <c r="K1" s="14"/>
      <c r="L1" s="26"/>
      <c r="M1" s="14"/>
      <c r="N1" s="26"/>
      <c r="O1" s="14"/>
      <c r="P1" s="26"/>
      <c r="Q1" s="26"/>
      <c r="R1" s="14"/>
      <c r="S1" s="26"/>
      <c r="T1" s="26"/>
      <c r="U1" s="14"/>
      <c r="V1" s="26"/>
      <c r="W1" s="26"/>
      <c r="X1" s="14"/>
      <c r="Y1" s="26"/>
      <c r="Z1" s="26"/>
      <c r="AA1" s="14"/>
      <c r="AB1" s="26"/>
      <c r="AC1" s="26"/>
      <c r="AD1" s="14"/>
      <c r="AE1" s="26"/>
      <c r="AF1" s="26"/>
      <c r="AG1" s="14"/>
      <c r="AH1" s="26"/>
      <c r="AI1" s="26"/>
      <c r="AJ1" s="14"/>
      <c r="AK1" s="26"/>
      <c r="AL1" s="26"/>
      <c r="AM1" s="14"/>
      <c r="AN1" s="26"/>
      <c r="AO1" s="26"/>
      <c r="AP1" s="14"/>
      <c r="AQ1" s="26"/>
      <c r="AR1" s="26"/>
      <c r="AS1" s="14"/>
      <c r="AT1" s="26"/>
      <c r="AU1" s="26"/>
      <c r="AV1" s="14"/>
      <c r="AW1" s="26"/>
      <c r="AX1" s="26"/>
      <c r="AY1" s="14"/>
      <c r="AZ1" s="26"/>
      <c r="BA1" s="26"/>
      <c r="BB1" s="14"/>
      <c r="BC1" s="26"/>
      <c r="BD1" s="26"/>
      <c r="BE1" s="14"/>
      <c r="BF1" s="26"/>
      <c r="BG1" s="26"/>
      <c r="BH1" s="14"/>
      <c r="BI1" s="26"/>
      <c r="BJ1" s="26"/>
      <c r="BK1" s="14"/>
      <c r="BL1" s="26"/>
      <c r="BM1" s="26"/>
      <c r="BN1" s="14"/>
      <c r="BO1" s="26"/>
      <c r="BP1" s="26"/>
      <c r="BQ1" s="14"/>
      <c r="BR1" s="26"/>
      <c r="BS1" s="26"/>
      <c r="BT1" s="14"/>
      <c r="BU1" s="26"/>
      <c r="BV1" s="26"/>
      <c r="BW1" s="14"/>
      <c r="BX1" s="26"/>
      <c r="BY1" s="26"/>
      <c r="BZ1" s="14"/>
      <c r="CA1" s="26"/>
      <c r="CB1" s="26"/>
      <c r="CC1" s="14"/>
      <c r="CD1" s="26"/>
      <c r="CE1" s="26"/>
      <c r="CF1" s="14"/>
      <c r="CG1" s="26"/>
      <c r="CH1" s="26"/>
      <c r="CI1" s="14"/>
      <c r="CJ1" s="26"/>
      <c r="CK1" s="26"/>
      <c r="CL1" s="14"/>
      <c r="CM1" s="26"/>
      <c r="CN1" s="26"/>
      <c r="CO1" s="14"/>
      <c r="CP1" s="26"/>
      <c r="CQ1" s="26"/>
      <c r="CR1" s="14"/>
      <c r="CS1" s="26"/>
      <c r="CT1" s="26"/>
      <c r="CU1" s="14"/>
      <c r="CV1" s="26"/>
      <c r="CW1" s="26"/>
      <c r="CX1" s="14"/>
      <c r="CY1" s="26"/>
      <c r="CZ1" s="26"/>
      <c r="DA1" s="14"/>
      <c r="DB1" s="26"/>
      <c r="DC1" s="26"/>
      <c r="DD1" s="14"/>
      <c r="DE1" s="26"/>
      <c r="DF1" s="26" t="s">
        <v>84</v>
      </c>
      <c r="DG1" s="14"/>
      <c r="DH1" s="26"/>
      <c r="DI1" s="26"/>
      <c r="DJ1" s="14"/>
      <c r="DK1" s="26"/>
      <c r="DL1" s="26"/>
      <c r="DM1" s="14"/>
      <c r="DN1" s="26"/>
      <c r="DO1" s="26"/>
      <c r="DP1" s="14"/>
      <c r="DQ1" s="26"/>
      <c r="DR1" s="26"/>
      <c r="DS1" s="14"/>
      <c r="DT1" s="26"/>
    </row>
    <row r="2" spans="1:124" s="2" customFormat="1" ht="24" customHeight="1">
      <c r="A2" s="55"/>
      <c r="B2" s="1"/>
      <c r="C2" s="217" t="s">
        <v>7</v>
      </c>
      <c r="D2" s="141"/>
      <c r="E2" s="142"/>
      <c r="F2" s="141"/>
      <c r="G2" s="216" t="s">
        <v>80</v>
      </c>
      <c r="H2" s="142"/>
      <c r="I2" s="141"/>
      <c r="J2" s="218" t="s">
        <v>82</v>
      </c>
      <c r="K2" s="144"/>
      <c r="L2" s="141"/>
      <c r="M2" s="219" t="s">
        <v>81</v>
      </c>
      <c r="N2" s="210" t="s">
        <v>66</v>
      </c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2"/>
      <c r="AD2" s="142"/>
      <c r="AE2" s="141"/>
      <c r="AF2" s="210" t="s">
        <v>67</v>
      </c>
      <c r="AG2" s="211"/>
      <c r="AH2" s="211"/>
      <c r="AI2" s="211"/>
      <c r="AJ2" s="211"/>
      <c r="AK2" s="211"/>
      <c r="AL2" s="211"/>
      <c r="AM2" s="211"/>
      <c r="AN2" s="211"/>
      <c r="AO2" s="212"/>
      <c r="AP2" s="142"/>
      <c r="AQ2" s="141"/>
      <c r="AR2" s="210" t="s">
        <v>68</v>
      </c>
      <c r="AS2" s="211"/>
      <c r="AT2" s="211"/>
      <c r="AU2" s="212"/>
      <c r="AV2" s="142"/>
      <c r="AW2" s="141"/>
      <c r="AX2" s="141"/>
      <c r="AY2" s="142"/>
      <c r="AZ2" s="141"/>
      <c r="BA2" s="141"/>
      <c r="BB2" s="142"/>
      <c r="BC2" s="141"/>
      <c r="BD2" s="210" t="s">
        <v>69</v>
      </c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2"/>
      <c r="BZ2" s="142"/>
      <c r="CA2" s="141"/>
      <c r="CB2" s="141"/>
      <c r="CC2" s="142"/>
      <c r="CD2" s="141"/>
      <c r="CE2" s="141"/>
      <c r="CF2" s="142"/>
      <c r="CG2" s="141"/>
      <c r="CH2" s="141"/>
      <c r="CI2" s="142"/>
      <c r="CJ2" s="141"/>
      <c r="CK2" s="141"/>
      <c r="CL2" s="142"/>
      <c r="CM2" s="141"/>
      <c r="CN2" s="198" t="s">
        <v>32</v>
      </c>
      <c r="CO2" s="199"/>
      <c r="CP2" s="199"/>
      <c r="CQ2" s="199"/>
      <c r="CR2" s="142"/>
      <c r="CS2" s="141"/>
      <c r="CT2" s="141"/>
      <c r="CU2" s="142"/>
      <c r="CV2" s="141"/>
      <c r="CW2" s="141"/>
      <c r="CX2" s="142"/>
      <c r="CY2" s="141"/>
      <c r="CZ2" s="204" t="s">
        <v>0</v>
      </c>
      <c r="DA2" s="205"/>
      <c r="DB2" s="205"/>
      <c r="DC2" s="205"/>
      <c r="DD2" s="142"/>
      <c r="DE2" s="141"/>
      <c r="DF2" s="198" t="s">
        <v>53</v>
      </c>
      <c r="DG2" s="199"/>
      <c r="DH2" s="199"/>
      <c r="DI2" s="199"/>
      <c r="DJ2" s="142"/>
      <c r="DK2" s="141"/>
      <c r="DL2" s="198" t="s">
        <v>1</v>
      </c>
      <c r="DM2" s="199"/>
      <c r="DN2" s="199"/>
      <c r="DO2" s="233"/>
      <c r="DP2" s="144"/>
      <c r="DQ2" s="141"/>
      <c r="DR2" s="222" t="s">
        <v>64</v>
      </c>
      <c r="DS2" s="9"/>
      <c r="DT2" s="27"/>
    </row>
    <row r="3" spans="1:124" ht="24" customHeight="1">
      <c r="A3" s="56"/>
      <c r="B3" s="3"/>
      <c r="C3" s="217"/>
      <c r="D3" s="141"/>
      <c r="E3" s="147"/>
      <c r="F3" s="141"/>
      <c r="G3" s="216"/>
      <c r="H3" s="147"/>
      <c r="I3" s="141"/>
      <c r="J3" s="218"/>
      <c r="K3" s="17"/>
      <c r="L3" s="139"/>
      <c r="M3" s="220"/>
      <c r="N3" s="225" t="s">
        <v>38</v>
      </c>
      <c r="O3" s="226"/>
      <c r="P3" s="226"/>
      <c r="Q3" s="226"/>
      <c r="R3" s="18"/>
      <c r="S3" s="37"/>
      <c r="T3" s="229" t="s">
        <v>65</v>
      </c>
      <c r="U3" s="226"/>
      <c r="V3" s="226"/>
      <c r="W3" s="230"/>
      <c r="X3" s="5"/>
      <c r="Y3" s="37"/>
      <c r="Z3" s="226" t="s">
        <v>51</v>
      </c>
      <c r="AA3" s="226"/>
      <c r="AB3" s="226"/>
      <c r="AC3" s="226"/>
      <c r="AD3" s="5"/>
      <c r="AE3" s="43"/>
      <c r="AF3" s="200" t="s">
        <v>23</v>
      </c>
      <c r="AG3" s="201"/>
      <c r="AH3" s="201"/>
      <c r="AI3" s="213"/>
      <c r="AJ3" s="5"/>
      <c r="AK3" s="40" t="s">
        <v>39</v>
      </c>
      <c r="AL3" s="201" t="s">
        <v>24</v>
      </c>
      <c r="AM3" s="201"/>
      <c r="AN3" s="201"/>
      <c r="AO3" s="201"/>
      <c r="AP3" s="5"/>
      <c r="AQ3" s="37"/>
      <c r="AR3" s="200" t="s">
        <v>25</v>
      </c>
      <c r="AS3" s="201"/>
      <c r="AT3" s="201"/>
      <c r="AU3" s="201"/>
      <c r="AV3" s="49" t="s">
        <v>35</v>
      </c>
      <c r="AW3" s="37"/>
      <c r="AX3" s="37"/>
      <c r="AY3" s="5"/>
      <c r="AZ3" s="37"/>
      <c r="BA3" s="37"/>
      <c r="BB3" s="5"/>
      <c r="BC3" s="37"/>
      <c r="BD3" s="200" t="s">
        <v>27</v>
      </c>
      <c r="BE3" s="201"/>
      <c r="BF3" s="201"/>
      <c r="BG3" s="213"/>
      <c r="BH3" s="5"/>
      <c r="BI3" s="37"/>
      <c r="BJ3" s="201" t="s">
        <v>28</v>
      </c>
      <c r="BK3" s="201"/>
      <c r="BL3" s="201"/>
      <c r="BM3" s="201"/>
      <c r="BN3" s="5"/>
      <c r="BO3" s="37"/>
      <c r="BP3" s="200" t="s">
        <v>29</v>
      </c>
      <c r="BQ3" s="201"/>
      <c r="BR3" s="201"/>
      <c r="BS3" s="213"/>
      <c r="BT3" s="49" t="s">
        <v>34</v>
      </c>
      <c r="BU3" s="37"/>
      <c r="BV3" s="201" t="s">
        <v>52</v>
      </c>
      <c r="BW3" s="201"/>
      <c r="BX3" s="201"/>
      <c r="BY3" s="201"/>
      <c r="BZ3" s="5"/>
      <c r="CA3" s="43"/>
      <c r="CB3" s="41"/>
      <c r="CC3" s="140"/>
      <c r="CD3" s="33"/>
      <c r="CE3" s="33"/>
      <c r="CF3" s="140"/>
      <c r="CG3" s="33"/>
      <c r="CH3" s="41"/>
      <c r="CI3" s="140"/>
      <c r="CJ3" s="33"/>
      <c r="CK3" s="33"/>
      <c r="CL3" s="140"/>
      <c r="CM3" s="33"/>
      <c r="CN3" s="200"/>
      <c r="CO3" s="201"/>
      <c r="CP3" s="201"/>
      <c r="CQ3" s="201"/>
      <c r="CR3" s="140"/>
      <c r="CS3" s="33"/>
      <c r="CT3" s="41"/>
      <c r="CU3" s="140"/>
      <c r="CV3" s="33"/>
      <c r="CW3" s="33"/>
      <c r="CX3" s="140"/>
      <c r="CY3" s="33"/>
      <c r="CZ3" s="206"/>
      <c r="DA3" s="207"/>
      <c r="DB3" s="207"/>
      <c r="DC3" s="207"/>
      <c r="DD3" s="140"/>
      <c r="DE3" s="33"/>
      <c r="DF3" s="200"/>
      <c r="DG3" s="201"/>
      <c r="DH3" s="201"/>
      <c r="DI3" s="201"/>
      <c r="DJ3" s="140"/>
      <c r="DK3" s="33"/>
      <c r="DL3" s="200"/>
      <c r="DM3" s="201"/>
      <c r="DN3" s="201"/>
      <c r="DO3" s="213"/>
      <c r="DP3" s="140"/>
      <c r="DQ3" s="33"/>
      <c r="DR3" s="223"/>
      <c r="DS3" s="46"/>
      <c r="DT3" s="42"/>
    </row>
    <row r="4" spans="1:124" s="16" customFormat="1" ht="27" customHeight="1">
      <c r="A4" s="22" t="s">
        <v>5</v>
      </c>
      <c r="B4" s="19" t="s">
        <v>6</v>
      </c>
      <c r="C4" s="217"/>
      <c r="D4" s="148"/>
      <c r="E4" s="149" t="s">
        <v>36</v>
      </c>
      <c r="F4" s="150"/>
      <c r="G4" s="216"/>
      <c r="H4" s="151" t="s">
        <v>17</v>
      </c>
      <c r="I4" s="150"/>
      <c r="J4" s="218"/>
      <c r="K4" s="51" t="s">
        <v>37</v>
      </c>
      <c r="L4" s="30"/>
      <c r="M4" s="221"/>
      <c r="N4" s="227"/>
      <c r="O4" s="228"/>
      <c r="P4" s="228"/>
      <c r="Q4" s="228"/>
      <c r="R4" s="21"/>
      <c r="S4" s="33"/>
      <c r="T4" s="231"/>
      <c r="U4" s="228"/>
      <c r="V4" s="228"/>
      <c r="W4" s="232"/>
      <c r="X4" s="21"/>
      <c r="Y4" s="42"/>
      <c r="Z4" s="228"/>
      <c r="AA4" s="228"/>
      <c r="AB4" s="228"/>
      <c r="AC4" s="228"/>
      <c r="AD4" s="21"/>
      <c r="AE4" s="42"/>
      <c r="AF4" s="202"/>
      <c r="AG4" s="203"/>
      <c r="AH4" s="203"/>
      <c r="AI4" s="214"/>
      <c r="AJ4" s="20"/>
      <c r="AK4" s="38"/>
      <c r="AL4" s="203"/>
      <c r="AM4" s="203"/>
      <c r="AN4" s="203"/>
      <c r="AO4" s="203"/>
      <c r="AP4" s="21"/>
      <c r="AQ4" s="33"/>
      <c r="AR4" s="202"/>
      <c r="AS4" s="203"/>
      <c r="AT4" s="203"/>
      <c r="AU4" s="203"/>
      <c r="AV4" s="21"/>
      <c r="AW4" s="33"/>
      <c r="AX4" s="33"/>
      <c r="AY4" s="21" t="s">
        <v>26</v>
      </c>
      <c r="AZ4" s="38"/>
      <c r="BA4" s="34"/>
      <c r="BB4" s="21"/>
      <c r="BC4" s="33"/>
      <c r="BD4" s="202"/>
      <c r="BE4" s="203"/>
      <c r="BF4" s="203"/>
      <c r="BG4" s="214"/>
      <c r="BH4" s="21"/>
      <c r="BI4" s="33"/>
      <c r="BJ4" s="203"/>
      <c r="BK4" s="203"/>
      <c r="BL4" s="203"/>
      <c r="BM4" s="203"/>
      <c r="BN4" s="21"/>
      <c r="BO4" s="33"/>
      <c r="BP4" s="202"/>
      <c r="BQ4" s="203"/>
      <c r="BR4" s="203"/>
      <c r="BS4" s="214"/>
      <c r="BT4" s="21"/>
      <c r="BU4" s="33"/>
      <c r="BV4" s="203"/>
      <c r="BW4" s="203"/>
      <c r="BX4" s="203"/>
      <c r="BY4" s="203"/>
      <c r="BZ4" s="21"/>
      <c r="CA4" s="33"/>
      <c r="CB4" s="41"/>
      <c r="CC4" s="45" t="s">
        <v>30</v>
      </c>
      <c r="CD4" s="38"/>
      <c r="CE4" s="34"/>
      <c r="CF4" s="45"/>
      <c r="CG4" s="33"/>
      <c r="CH4" s="41"/>
      <c r="CI4" s="47" t="s">
        <v>31</v>
      </c>
      <c r="CJ4" s="38"/>
      <c r="CK4" s="34"/>
      <c r="CL4" s="45"/>
      <c r="CM4" s="33"/>
      <c r="CN4" s="202"/>
      <c r="CO4" s="203"/>
      <c r="CP4" s="203"/>
      <c r="CQ4" s="203"/>
      <c r="CR4" s="45"/>
      <c r="CS4" s="33"/>
      <c r="CT4" s="41"/>
      <c r="CU4" s="45" t="s">
        <v>33</v>
      </c>
      <c r="CV4" s="38"/>
      <c r="CW4" s="34"/>
      <c r="CX4" s="45"/>
      <c r="CY4" s="33"/>
      <c r="CZ4" s="208"/>
      <c r="DA4" s="209"/>
      <c r="DB4" s="209"/>
      <c r="DC4" s="209"/>
      <c r="DD4" s="45"/>
      <c r="DE4" s="33"/>
      <c r="DF4" s="202"/>
      <c r="DG4" s="203"/>
      <c r="DH4" s="203"/>
      <c r="DI4" s="203"/>
      <c r="DJ4" s="45"/>
      <c r="DK4" s="33"/>
      <c r="DL4" s="202"/>
      <c r="DM4" s="203"/>
      <c r="DN4" s="203"/>
      <c r="DO4" s="214"/>
      <c r="DP4" s="45"/>
      <c r="DQ4" s="33"/>
      <c r="DR4" s="224"/>
      <c r="DS4" s="47" t="s">
        <v>18</v>
      </c>
      <c r="DT4" s="42"/>
    </row>
    <row r="5" spans="1:152" s="2" customFormat="1" ht="24.75" customHeight="1" thickBot="1">
      <c r="A5" s="57"/>
      <c r="B5" s="52" t="s">
        <v>19</v>
      </c>
      <c r="C5" s="217"/>
      <c r="D5" s="143"/>
      <c r="E5" s="152" t="s">
        <v>20</v>
      </c>
      <c r="F5" s="143"/>
      <c r="G5" s="216"/>
      <c r="H5" s="152" t="s">
        <v>20</v>
      </c>
      <c r="I5" s="143"/>
      <c r="J5" s="218"/>
      <c r="K5" s="36" t="s">
        <v>8</v>
      </c>
      <c r="L5" s="31"/>
      <c r="M5" s="138" t="s">
        <v>63</v>
      </c>
      <c r="N5" s="121" t="s">
        <v>59</v>
      </c>
      <c r="O5" s="122" t="s">
        <v>60</v>
      </c>
      <c r="P5" s="123"/>
      <c r="Q5" s="124" t="s">
        <v>61</v>
      </c>
      <c r="R5" s="125" t="s">
        <v>61</v>
      </c>
      <c r="S5" s="126"/>
      <c r="T5" s="125" t="s">
        <v>60</v>
      </c>
      <c r="U5" s="127"/>
      <c r="V5" s="128"/>
      <c r="W5" s="129" t="s">
        <v>61</v>
      </c>
      <c r="X5" s="127" t="s">
        <v>61</v>
      </c>
      <c r="Y5" s="123"/>
      <c r="Z5" s="129" t="s">
        <v>60</v>
      </c>
      <c r="AA5" s="127" t="s">
        <v>60</v>
      </c>
      <c r="AB5" s="123"/>
      <c r="AC5" s="130" t="s">
        <v>61</v>
      </c>
      <c r="AD5" s="127"/>
      <c r="AE5" s="123"/>
      <c r="AF5" s="130" t="s">
        <v>60</v>
      </c>
      <c r="AG5" s="127"/>
      <c r="AH5" s="123"/>
      <c r="AI5" s="130" t="s">
        <v>61</v>
      </c>
      <c r="AJ5" s="127"/>
      <c r="AK5" s="123"/>
      <c r="AL5" s="130" t="s">
        <v>60</v>
      </c>
      <c r="AM5" s="127"/>
      <c r="AN5" s="123"/>
      <c r="AO5" s="130" t="s">
        <v>61</v>
      </c>
      <c r="AP5" s="127"/>
      <c r="AQ5" s="123"/>
      <c r="AR5" s="130" t="s">
        <v>60</v>
      </c>
      <c r="AS5" s="127"/>
      <c r="AT5" s="123"/>
      <c r="AU5" s="130" t="s">
        <v>61</v>
      </c>
      <c r="AV5" s="127"/>
      <c r="AW5" s="123"/>
      <c r="AX5" s="131"/>
      <c r="AY5" s="127" t="s">
        <v>60</v>
      </c>
      <c r="AZ5" s="123"/>
      <c r="BA5" s="131"/>
      <c r="BB5" s="132" t="s">
        <v>61</v>
      </c>
      <c r="BC5" s="123"/>
      <c r="BD5" s="130" t="s">
        <v>60</v>
      </c>
      <c r="BE5" s="127"/>
      <c r="BF5" s="123"/>
      <c r="BG5" s="130" t="s">
        <v>61</v>
      </c>
      <c r="BH5" s="127"/>
      <c r="BI5" s="123"/>
      <c r="BJ5" s="130" t="s">
        <v>60</v>
      </c>
      <c r="BK5" s="133"/>
      <c r="BL5" s="123"/>
      <c r="BM5" s="130" t="s">
        <v>61</v>
      </c>
      <c r="BN5" s="127"/>
      <c r="BO5" s="123"/>
      <c r="BP5" s="130" t="s">
        <v>60</v>
      </c>
      <c r="BQ5" s="127"/>
      <c r="BR5" s="123"/>
      <c r="BS5" s="130" t="s">
        <v>61</v>
      </c>
      <c r="BT5" s="127"/>
      <c r="BU5" s="123"/>
      <c r="BV5" s="130" t="s">
        <v>60</v>
      </c>
      <c r="BW5" s="127"/>
      <c r="BX5" s="123"/>
      <c r="BY5" s="130" t="s">
        <v>61</v>
      </c>
      <c r="BZ5" s="127"/>
      <c r="CA5" s="123"/>
      <c r="CB5" s="131"/>
      <c r="CC5" s="127" t="s">
        <v>60</v>
      </c>
      <c r="CD5" s="123"/>
      <c r="CE5" s="131"/>
      <c r="CF5" s="127" t="s">
        <v>61</v>
      </c>
      <c r="CG5" s="123"/>
      <c r="CH5" s="131"/>
      <c r="CI5" s="134" t="s">
        <v>60</v>
      </c>
      <c r="CJ5" s="123"/>
      <c r="CK5" s="131"/>
      <c r="CL5" s="127" t="s">
        <v>61</v>
      </c>
      <c r="CM5" s="123"/>
      <c r="CN5" s="130" t="s">
        <v>60</v>
      </c>
      <c r="CO5" s="127"/>
      <c r="CP5" s="123"/>
      <c r="CQ5" s="130" t="s">
        <v>61</v>
      </c>
      <c r="CR5" s="127"/>
      <c r="CS5" s="123"/>
      <c r="CT5" s="131"/>
      <c r="CU5" s="127" t="s">
        <v>60</v>
      </c>
      <c r="CV5" s="123"/>
      <c r="CW5" s="131"/>
      <c r="CX5" s="127" t="s">
        <v>61</v>
      </c>
      <c r="CY5" s="123"/>
      <c r="CZ5" s="130" t="s">
        <v>60</v>
      </c>
      <c r="DA5" s="127"/>
      <c r="DB5" s="123"/>
      <c r="DC5" s="130" t="s">
        <v>61</v>
      </c>
      <c r="DD5" s="127"/>
      <c r="DE5" s="123"/>
      <c r="DF5" s="130" t="s">
        <v>60</v>
      </c>
      <c r="DG5" s="127"/>
      <c r="DH5" s="123"/>
      <c r="DI5" s="130" t="s">
        <v>61</v>
      </c>
      <c r="DJ5" s="127"/>
      <c r="DK5" s="123"/>
      <c r="DL5" s="130" t="s">
        <v>60</v>
      </c>
      <c r="DM5" s="127"/>
      <c r="DN5" s="123"/>
      <c r="DO5" s="130" t="s">
        <v>61</v>
      </c>
      <c r="DP5" s="127"/>
      <c r="DQ5" s="128"/>
      <c r="DR5" s="130" t="s">
        <v>62</v>
      </c>
      <c r="DS5" s="135"/>
      <c r="DT5" s="123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</row>
    <row r="6" spans="1:124" ht="24" customHeight="1" thickBot="1" thickTop="1">
      <c r="A6" s="58"/>
      <c r="B6" s="7"/>
      <c r="C6" s="137" t="s">
        <v>21</v>
      </c>
      <c r="D6" s="145">
        <f>SUM(D7:D24)</f>
        <v>1145</v>
      </c>
      <c r="E6" s="145">
        <f>SUM(E7:E24)</f>
        <v>1116</v>
      </c>
      <c r="F6" s="32">
        <f>D6-E6</f>
        <v>29</v>
      </c>
      <c r="G6" s="145">
        <f>SUM(G7:G24)</f>
        <v>1038</v>
      </c>
      <c r="H6" s="146">
        <f>SUM(H7:H24)</f>
        <v>1016</v>
      </c>
      <c r="I6" s="32">
        <f>G6-H6</f>
        <v>22</v>
      </c>
      <c r="J6" s="145">
        <f>SUM(J7:J24)</f>
        <v>102801.5</v>
      </c>
      <c r="K6" s="53">
        <f>SUM(K7:K24)</f>
        <v>98263.4</v>
      </c>
      <c r="L6" s="50">
        <f aca="true" t="shared" si="0" ref="L6:L11">J6-K6</f>
        <v>4538.100000000006</v>
      </c>
      <c r="M6" s="120">
        <f aca="true" t="shared" si="1" ref="M6:M24">IF(G6&gt;0,+DO6/G6*10,0)</f>
        <v>12.42919075144508</v>
      </c>
      <c r="N6" s="28">
        <f>SUM(N7:N24)</f>
        <v>752</v>
      </c>
      <c r="O6" s="8">
        <f>SUM(O7:O24)</f>
        <v>720</v>
      </c>
      <c r="P6" s="39">
        <f>N6-O6</f>
        <v>32</v>
      </c>
      <c r="Q6" s="166">
        <f>SUM(Q7:Q24)</f>
        <v>163.58</v>
      </c>
      <c r="R6" s="53">
        <f>SUM(R7:R24)</f>
        <v>155.21</v>
      </c>
      <c r="S6" s="44">
        <f>Q6-R6</f>
        <v>8.370000000000005</v>
      </c>
      <c r="T6" s="28">
        <f>SUM(T7:T24)</f>
        <v>52</v>
      </c>
      <c r="U6" s="8">
        <f>SUM(U7:U24)</f>
        <v>49</v>
      </c>
      <c r="V6" s="39">
        <f>T6-U6</f>
        <v>3</v>
      </c>
      <c r="W6" s="166">
        <f>SUM(W7:W24)</f>
        <v>82.29</v>
      </c>
      <c r="X6" s="53">
        <f>SUM(X7:X24)</f>
        <v>76.52</v>
      </c>
      <c r="Y6" s="44">
        <f>W6-X6</f>
        <v>5.77000000000001</v>
      </c>
      <c r="Z6" s="28">
        <f>SUM(Z7:Z24)</f>
        <v>15</v>
      </c>
      <c r="AA6" s="8">
        <f>SUM(AA7:AA24)</f>
        <v>14</v>
      </c>
      <c r="AB6" s="39">
        <f>Z6-AA6</f>
        <v>1</v>
      </c>
      <c r="AC6" s="166">
        <f>SUM(AC7:AC24)</f>
        <v>65.92999999999999</v>
      </c>
      <c r="AD6" s="53">
        <f>SUM(AD7:AD24)</f>
        <v>62.629999999999995</v>
      </c>
      <c r="AE6" s="44">
        <f>AC6-AD6</f>
        <v>3.299999999999997</v>
      </c>
      <c r="AF6" s="28">
        <f>SUM(AF7:AF24)</f>
        <v>22</v>
      </c>
      <c r="AG6" s="8">
        <f>SUM(AG7:AG24)</f>
        <v>21</v>
      </c>
      <c r="AH6" s="39">
        <f>AF6-AG6</f>
        <v>1</v>
      </c>
      <c r="AI6" s="166">
        <f>SUM(AI7:AI24)</f>
        <v>382.91999999999996</v>
      </c>
      <c r="AJ6" s="53">
        <f>SUM(AJ7:AJ24)</f>
        <v>366.25999999999993</v>
      </c>
      <c r="AK6" s="44">
        <f>AI6-AJ6</f>
        <v>16.660000000000025</v>
      </c>
      <c r="AL6" s="28">
        <f>SUM(AL7:AL24)</f>
        <v>16</v>
      </c>
      <c r="AM6" s="8">
        <f>SUM(AM7:AM24)</f>
        <v>16</v>
      </c>
      <c r="AN6" s="39">
        <f>AL6-AM6</f>
        <v>0</v>
      </c>
      <c r="AO6" s="166">
        <f>SUM(AO7:AO24)</f>
        <v>245.92000000000002</v>
      </c>
      <c r="AP6" s="53">
        <f>SUM(AP7:AP24)</f>
        <v>243.92000000000002</v>
      </c>
      <c r="AQ6" s="44">
        <f>AO6-AP6</f>
        <v>2</v>
      </c>
      <c r="AR6" s="28">
        <f>SUM(AR7:AR24)</f>
        <v>4</v>
      </c>
      <c r="AS6" s="8">
        <f>SUM(AS7:AS24)</f>
        <v>4</v>
      </c>
      <c r="AT6" s="39">
        <f>AR6-AS6</f>
        <v>0</v>
      </c>
      <c r="AU6" s="166">
        <f>SUM(AU7:AU24)</f>
        <v>117.18</v>
      </c>
      <c r="AV6" s="53">
        <f>SUM(AV7:AV24)</f>
        <v>111.23</v>
      </c>
      <c r="AW6" s="44">
        <f>AU6-AV6</f>
        <v>5.950000000000003</v>
      </c>
      <c r="AX6" s="28">
        <f>SUM(AX7:AX24)</f>
        <v>0</v>
      </c>
      <c r="AY6" s="8">
        <f>SUM(AY7:AY24)</f>
        <v>0</v>
      </c>
      <c r="AZ6" s="39">
        <f>AX6-AY6</f>
        <v>0</v>
      </c>
      <c r="BA6" s="98">
        <f>SUM(BA7:BA24)</f>
        <v>0</v>
      </c>
      <c r="BB6" s="53">
        <f>SUM(BB7:BB24)</f>
        <v>0</v>
      </c>
      <c r="BC6" s="44">
        <f>BA6-BB6</f>
        <v>0</v>
      </c>
      <c r="BD6" s="28">
        <f>SUM(BD7:BD24)</f>
        <v>6</v>
      </c>
      <c r="BE6" s="8">
        <f>SUM(BE7:BE24)</f>
        <v>5</v>
      </c>
      <c r="BF6" s="39">
        <f>BD6-BE6</f>
        <v>1</v>
      </c>
      <c r="BG6" s="166">
        <f>SUM(BG7:BG24)</f>
        <v>59</v>
      </c>
      <c r="BH6" s="53">
        <f>SUM(BH7:BH24)</f>
        <v>54.67999999999999</v>
      </c>
      <c r="BI6" s="44">
        <f>BG6-BH6</f>
        <v>4.320000000000007</v>
      </c>
      <c r="BJ6" s="28">
        <f>SUM(BJ7:BJ24)</f>
        <v>1</v>
      </c>
      <c r="BK6" s="8">
        <f>SUM(BK7:BK24)</f>
        <v>1</v>
      </c>
      <c r="BL6" s="39">
        <f>BJ6-BK6</f>
        <v>0</v>
      </c>
      <c r="BM6" s="166">
        <f>SUM(BM7:BM24)</f>
        <v>9.94</v>
      </c>
      <c r="BN6" s="53">
        <f>SUM(BN7:BN24)</f>
        <v>9.94</v>
      </c>
      <c r="BO6" s="44">
        <f>BM6-BN6</f>
        <v>0</v>
      </c>
      <c r="BP6" s="28">
        <f>SUM(BP7:BP24)</f>
        <v>8</v>
      </c>
      <c r="BQ6" s="8">
        <f>SUM(BQ7:BQ24)</f>
        <v>7</v>
      </c>
      <c r="BR6" s="39">
        <f>BP6-BQ6</f>
        <v>1</v>
      </c>
      <c r="BS6" s="166">
        <f>SUM(BS7:BS24)</f>
        <v>41.61000000000001</v>
      </c>
      <c r="BT6" s="53">
        <f>SUM(BT7:BT24)</f>
        <v>41.279999999999994</v>
      </c>
      <c r="BU6" s="44">
        <f>BS6-BT6</f>
        <v>0.3300000000000125</v>
      </c>
      <c r="BV6" s="28">
        <f>SUM(BV7:BV24)</f>
        <v>6</v>
      </c>
      <c r="BW6" s="8">
        <f>SUM(BW7:BW24)</f>
        <v>6</v>
      </c>
      <c r="BX6" s="39">
        <f>BV6-BW6</f>
        <v>0</v>
      </c>
      <c r="BY6" s="166">
        <f>SUM(BY7:BY24)</f>
        <v>41.37</v>
      </c>
      <c r="BZ6" s="53">
        <f>SUM(BZ7:BZ24)</f>
        <v>41.42</v>
      </c>
      <c r="CA6" s="44">
        <f>BY6-BZ6</f>
        <v>-0.05000000000000426</v>
      </c>
      <c r="CB6" s="28">
        <f>SUM(CB7:CB24)</f>
        <v>0</v>
      </c>
      <c r="CC6" s="8">
        <f>SUM(CC7:CC24)</f>
        <v>0</v>
      </c>
      <c r="CD6" s="39">
        <f>CB6-CC6</f>
        <v>0</v>
      </c>
      <c r="CE6" s="98">
        <f>SUM(CE7:CE24)</f>
        <v>0</v>
      </c>
      <c r="CF6" s="53">
        <f>SUM(CF7:CF24)</f>
        <v>0</v>
      </c>
      <c r="CG6" s="44">
        <f>CE6-CF6</f>
        <v>0</v>
      </c>
      <c r="CH6" s="28">
        <f>SUM(CH7:CH24)</f>
        <v>0</v>
      </c>
      <c r="CI6" s="8">
        <f>SUM(CI7:CI24)</f>
        <v>0</v>
      </c>
      <c r="CJ6" s="39">
        <f>CH6-CI6</f>
        <v>0</v>
      </c>
      <c r="CK6" s="98">
        <f>SUM(CK7:CK24)</f>
        <v>0</v>
      </c>
      <c r="CL6" s="53">
        <f>SUM(CL7:CL24)</f>
        <v>0</v>
      </c>
      <c r="CM6" s="44">
        <f>CK6-CL6</f>
        <v>0</v>
      </c>
      <c r="CN6" s="28">
        <f>SUM(CN7:CN24)</f>
        <v>120</v>
      </c>
      <c r="CO6" s="8">
        <f>SUM(CO7:CO24)</f>
        <v>108</v>
      </c>
      <c r="CP6" s="39">
        <f>CN6-CO6</f>
        <v>12</v>
      </c>
      <c r="CQ6" s="166">
        <f>SUM(CQ7:CQ24)</f>
        <v>72.24</v>
      </c>
      <c r="CR6" s="53">
        <f>SUM(CR7:CR24)</f>
        <v>72.32</v>
      </c>
      <c r="CS6" s="97">
        <f>CQ6-CR6</f>
        <v>-0.0799999999999983</v>
      </c>
      <c r="CT6" s="28">
        <f>SUM(CT7:CT24)</f>
        <v>0</v>
      </c>
      <c r="CU6" s="8">
        <f>SUM(CU7:CU24)</f>
        <v>0</v>
      </c>
      <c r="CV6" s="39">
        <f>CT6-CU6</f>
        <v>0</v>
      </c>
      <c r="CW6" s="98">
        <f>SUM(CW7:CW24)</f>
        <v>0</v>
      </c>
      <c r="CX6" s="53">
        <f>SUM(CX7:CX24)</f>
        <v>0</v>
      </c>
      <c r="CY6" s="44">
        <f>CW6-CX6</f>
        <v>0</v>
      </c>
      <c r="CZ6" s="28">
        <f>SUM(CZ7:CZ24)</f>
        <v>6</v>
      </c>
      <c r="DA6" s="8">
        <f>SUM(DA7:DA24)</f>
        <v>4</v>
      </c>
      <c r="DB6" s="39">
        <f>CZ6-DA6</f>
        <v>2</v>
      </c>
      <c r="DC6" s="166">
        <f>SUM(DC7:DC24)</f>
        <v>0.65</v>
      </c>
      <c r="DD6" s="53">
        <f>SUM(DD7:DD24)</f>
        <v>0.31</v>
      </c>
      <c r="DE6" s="44">
        <f>DC6-DD6</f>
        <v>0.34</v>
      </c>
      <c r="DF6" s="28">
        <f>SUM(DF7:DF24)</f>
        <v>6</v>
      </c>
      <c r="DG6" s="8">
        <f>SUM(DG7:DG24)</f>
        <v>5</v>
      </c>
      <c r="DH6" s="39">
        <f>DF6-DG6</f>
        <v>1</v>
      </c>
      <c r="DI6" s="166">
        <f>SUM(DI7:DI24)</f>
        <v>7.52</v>
      </c>
      <c r="DJ6" s="53">
        <f>SUM(DJ7:DJ24)</f>
        <v>3.12</v>
      </c>
      <c r="DK6" s="44">
        <f>DI6-DJ6</f>
        <v>4.3999999999999995</v>
      </c>
      <c r="DL6" s="179">
        <f>SUM(DL7:DL24)</f>
        <v>1014</v>
      </c>
      <c r="DM6" s="60">
        <f>SUM(DM7:DM24)</f>
        <v>960</v>
      </c>
      <c r="DN6" s="84">
        <f aca="true" t="shared" si="2" ref="DN6:DN24">DL6-DM6</f>
        <v>54</v>
      </c>
      <c r="DO6" s="177">
        <f>SUM(DO7:DO24)</f>
        <v>1290.1499999999994</v>
      </c>
      <c r="DP6" s="61">
        <f>SUM(DP7:DP24)</f>
        <v>1238.8399999999997</v>
      </c>
      <c r="DQ6" s="94">
        <f>DO6-DP6</f>
        <v>51.30999999999972</v>
      </c>
      <c r="DR6" s="113">
        <f>SUM(DR7:DR24)</f>
        <v>1648</v>
      </c>
      <c r="DS6" s="107">
        <f>SUM(DS7:DS24)</f>
        <v>1648</v>
      </c>
      <c r="DT6" s="48">
        <f aca="true" t="shared" si="3" ref="DT6:DT24">DR6-DS6</f>
        <v>0</v>
      </c>
    </row>
    <row r="7" spans="1:124" ht="24" customHeight="1" thickTop="1">
      <c r="A7" s="115" t="s">
        <v>9</v>
      </c>
      <c r="B7" s="116" t="s">
        <v>10</v>
      </c>
      <c r="C7" s="116" t="s">
        <v>2</v>
      </c>
      <c r="D7" s="62">
        <v>456</v>
      </c>
      <c r="E7" s="85">
        <v>456</v>
      </c>
      <c r="F7" s="63">
        <f>D7-E7</f>
        <v>0</v>
      </c>
      <c r="G7" s="88">
        <v>438</v>
      </c>
      <c r="H7" s="85">
        <v>438</v>
      </c>
      <c r="I7" s="180">
        <f aca="true" t="shared" si="4" ref="I7:I24">G7-H7</f>
        <v>0</v>
      </c>
      <c r="J7" s="88">
        <v>22300</v>
      </c>
      <c r="K7" s="90">
        <v>22300</v>
      </c>
      <c r="L7" s="181">
        <f t="shared" si="0"/>
        <v>0</v>
      </c>
      <c r="M7" s="182">
        <f t="shared" si="1"/>
        <v>11.542922374429223</v>
      </c>
      <c r="N7" s="88">
        <v>395</v>
      </c>
      <c r="O7" s="85">
        <v>374</v>
      </c>
      <c r="P7" s="89">
        <f aca="true" t="shared" si="5" ref="P7:P24">N7-O7</f>
        <v>21</v>
      </c>
      <c r="Q7" s="174">
        <v>93.04</v>
      </c>
      <c r="R7" s="90">
        <v>88.95</v>
      </c>
      <c r="S7" s="91">
        <f aca="true" t="shared" si="6" ref="S7:S24">Q7-R7</f>
        <v>4.090000000000003</v>
      </c>
      <c r="T7" s="88">
        <v>18</v>
      </c>
      <c r="U7" s="85">
        <v>18</v>
      </c>
      <c r="V7" s="89">
        <f>T7-U7</f>
        <v>0</v>
      </c>
      <c r="W7" s="174">
        <v>26.34</v>
      </c>
      <c r="X7" s="90">
        <v>26.27</v>
      </c>
      <c r="Y7" s="91">
        <f>W7-X7</f>
        <v>0.07000000000000028</v>
      </c>
      <c r="Z7" s="88">
        <v>2</v>
      </c>
      <c r="AA7" s="85">
        <v>2</v>
      </c>
      <c r="AB7" s="89">
        <f>Z7-AA7</f>
        <v>0</v>
      </c>
      <c r="AC7" s="174">
        <v>6.32</v>
      </c>
      <c r="AD7" s="90">
        <v>6.32</v>
      </c>
      <c r="AE7" s="91">
        <f>AC7-AD7</f>
        <v>0</v>
      </c>
      <c r="AF7" s="88">
        <v>4</v>
      </c>
      <c r="AG7" s="85">
        <v>4</v>
      </c>
      <c r="AH7" s="91">
        <f>AF7-AG7</f>
        <v>0</v>
      </c>
      <c r="AI7" s="174">
        <v>151.36</v>
      </c>
      <c r="AJ7" s="90">
        <v>140.74</v>
      </c>
      <c r="AK7" s="91">
        <f>AI7-AJ7</f>
        <v>10.620000000000005</v>
      </c>
      <c r="AL7" s="88">
        <v>3</v>
      </c>
      <c r="AM7" s="85">
        <v>3</v>
      </c>
      <c r="AN7" s="89">
        <f>AL7-AM7</f>
        <v>0</v>
      </c>
      <c r="AO7" s="174">
        <v>66.81</v>
      </c>
      <c r="AP7" s="90">
        <v>66.81</v>
      </c>
      <c r="AQ7" s="91">
        <f>AO7-AP7</f>
        <v>0</v>
      </c>
      <c r="AR7" s="88">
        <v>1</v>
      </c>
      <c r="AS7" s="85">
        <v>1</v>
      </c>
      <c r="AT7" s="89">
        <f aca="true" t="shared" si="7" ref="AT7:AT21">AR7-AS7</f>
        <v>0</v>
      </c>
      <c r="AU7" s="174">
        <v>47.07</v>
      </c>
      <c r="AV7" s="90">
        <v>47.1</v>
      </c>
      <c r="AW7" s="91">
        <f aca="true" t="shared" si="8" ref="AW7:AW21">AU7-AV7</f>
        <v>-0.030000000000001137</v>
      </c>
      <c r="AX7" s="88">
        <v>0</v>
      </c>
      <c r="AY7" s="85">
        <v>0</v>
      </c>
      <c r="AZ7" s="89">
        <f aca="true" t="shared" si="9" ref="AZ7:AZ21">AX7-AY7</f>
        <v>0</v>
      </c>
      <c r="BA7" s="183">
        <v>0</v>
      </c>
      <c r="BB7" s="90">
        <v>0</v>
      </c>
      <c r="BC7" s="91">
        <f aca="true" t="shared" si="10" ref="BC7:BC21">BA7-BB7</f>
        <v>0</v>
      </c>
      <c r="BD7" s="88">
        <v>2</v>
      </c>
      <c r="BE7" s="85">
        <v>2</v>
      </c>
      <c r="BF7" s="89">
        <f>BD7-BE7</f>
        <v>0</v>
      </c>
      <c r="BG7" s="174">
        <v>8.06</v>
      </c>
      <c r="BH7" s="90">
        <v>4.51</v>
      </c>
      <c r="BI7" s="91">
        <f>BG7-BH7</f>
        <v>3.5500000000000007</v>
      </c>
      <c r="BJ7" s="88">
        <v>1</v>
      </c>
      <c r="BK7" s="85">
        <v>1</v>
      </c>
      <c r="BL7" s="89">
        <f aca="true" t="shared" si="11" ref="BL7:BL21">BJ7-BK7</f>
        <v>0</v>
      </c>
      <c r="BM7" s="174">
        <v>9.94</v>
      </c>
      <c r="BN7" s="90">
        <v>9.94</v>
      </c>
      <c r="BO7" s="91">
        <f aca="true" t="shared" si="12" ref="BO7:BO21">BM7-BN7</f>
        <v>0</v>
      </c>
      <c r="BP7" s="88">
        <v>1</v>
      </c>
      <c r="BQ7" s="85">
        <v>1</v>
      </c>
      <c r="BR7" s="89">
        <f aca="true" t="shared" si="13" ref="BR7:BR21">BP7-BQ7</f>
        <v>0</v>
      </c>
      <c r="BS7" s="174">
        <v>11.44</v>
      </c>
      <c r="BT7" s="90">
        <v>11.4</v>
      </c>
      <c r="BU7" s="91">
        <f aca="true" t="shared" si="14" ref="BU7:BU21">BS7-BT7</f>
        <v>0.03999999999999915</v>
      </c>
      <c r="BV7" s="88">
        <v>2</v>
      </c>
      <c r="BW7" s="85">
        <v>2</v>
      </c>
      <c r="BX7" s="89">
        <f aca="true" t="shared" si="15" ref="BX7:BX21">BV7-BW7</f>
        <v>0</v>
      </c>
      <c r="BY7" s="174">
        <v>22.96</v>
      </c>
      <c r="BZ7" s="90">
        <v>22.96</v>
      </c>
      <c r="CA7" s="91">
        <f aca="true" t="shared" si="16" ref="CA7:CA21">BY7-BZ7</f>
        <v>0</v>
      </c>
      <c r="CB7" s="88">
        <v>0</v>
      </c>
      <c r="CC7" s="85">
        <v>0</v>
      </c>
      <c r="CD7" s="89">
        <f aca="true" t="shared" si="17" ref="CD7:CD21">CB7-CC7</f>
        <v>0</v>
      </c>
      <c r="CE7" s="183">
        <v>0</v>
      </c>
      <c r="CF7" s="90">
        <v>0</v>
      </c>
      <c r="CG7" s="91">
        <f aca="true" t="shared" si="18" ref="CG7:CG21">CE7-CF7</f>
        <v>0</v>
      </c>
      <c r="CH7" s="88">
        <v>0</v>
      </c>
      <c r="CI7" s="85">
        <v>0</v>
      </c>
      <c r="CJ7" s="89">
        <f aca="true" t="shared" si="19" ref="CJ7:CJ21">CH7-CI7</f>
        <v>0</v>
      </c>
      <c r="CK7" s="183">
        <v>0</v>
      </c>
      <c r="CL7" s="90">
        <v>0</v>
      </c>
      <c r="CM7" s="91">
        <f aca="true" t="shared" si="20" ref="CM7:CM21">CK7-CL7</f>
        <v>0</v>
      </c>
      <c r="CN7" s="88">
        <v>77</v>
      </c>
      <c r="CO7" s="85">
        <v>75</v>
      </c>
      <c r="CP7" s="89">
        <f aca="true" t="shared" si="21" ref="CP7:CP21">CN7-CO7</f>
        <v>2</v>
      </c>
      <c r="CQ7" s="173">
        <v>54.52</v>
      </c>
      <c r="CR7" s="90">
        <v>59.22</v>
      </c>
      <c r="CS7" s="101">
        <f aca="true" t="shared" si="22" ref="CS7:CS24">CQ7-CR7</f>
        <v>-4.699999999999996</v>
      </c>
      <c r="CT7" s="184">
        <v>0</v>
      </c>
      <c r="CU7" s="85">
        <v>0</v>
      </c>
      <c r="CV7" s="89">
        <f aca="true" t="shared" si="23" ref="CV7:CV21">CT7-CU7</f>
        <v>0</v>
      </c>
      <c r="CW7" s="183">
        <v>0</v>
      </c>
      <c r="CX7" s="90">
        <v>0</v>
      </c>
      <c r="CY7" s="91">
        <f aca="true" t="shared" si="24" ref="CY7:CY21">CW7-CX7</f>
        <v>0</v>
      </c>
      <c r="CZ7" s="88">
        <v>5</v>
      </c>
      <c r="DA7" s="85">
        <v>4</v>
      </c>
      <c r="DB7" s="89">
        <f aca="true" t="shared" si="25" ref="DB7:DB21">CZ7-DA7</f>
        <v>1</v>
      </c>
      <c r="DC7" s="174">
        <v>0.37</v>
      </c>
      <c r="DD7" s="87">
        <v>0.31</v>
      </c>
      <c r="DE7" s="65">
        <f aca="true" t="shared" si="26" ref="DE7:DE21">DC7-DD7</f>
        <v>0.06</v>
      </c>
      <c r="DF7" s="62">
        <v>5</v>
      </c>
      <c r="DG7" s="86">
        <v>4</v>
      </c>
      <c r="DH7" s="64">
        <f aca="true" t="shared" si="27" ref="DH7:DH21">DF7-DG7</f>
        <v>1</v>
      </c>
      <c r="DI7" s="167">
        <v>7.35</v>
      </c>
      <c r="DJ7" s="87">
        <v>2.95</v>
      </c>
      <c r="DK7" s="65">
        <f aca="true" t="shared" si="28" ref="DK7:DK21">DI7-DJ7</f>
        <v>4.3999999999999995</v>
      </c>
      <c r="DL7" s="161">
        <f aca="true" t="shared" si="29" ref="DL7:DM32">N7+T7+Z7+AF7+AL7+AR7+AX7+BD7+BJ7+BP7+BV7+CB7+CH7+CN7+CT7+CZ7+DF7</f>
        <v>516</v>
      </c>
      <c r="DM7" s="162">
        <f t="shared" si="29"/>
        <v>491</v>
      </c>
      <c r="DN7" s="99">
        <f t="shared" si="2"/>
        <v>25</v>
      </c>
      <c r="DO7" s="163">
        <f aca="true" t="shared" si="30" ref="DO7:DP32">ROUND(Q7+W7+AC7+AI7+AO7+AU7+BA7+BG7+BM7+BS7+BY7+CE7+CK7+CQ7+CW7+DC7+DI7,2)</f>
        <v>505.58</v>
      </c>
      <c r="DP7" s="92">
        <f t="shared" si="30"/>
        <v>487.48</v>
      </c>
      <c r="DQ7" s="95">
        <f aca="true" t="shared" si="31" ref="DQ7:DQ24">DO7-DP7</f>
        <v>18.099999999999966</v>
      </c>
      <c r="DR7" s="114">
        <v>1484</v>
      </c>
      <c r="DS7" s="108">
        <v>1484</v>
      </c>
      <c r="DT7" s="93">
        <f t="shared" si="3"/>
        <v>0</v>
      </c>
    </row>
    <row r="8" spans="1:124" s="16" customFormat="1" ht="24" customHeight="1">
      <c r="A8" s="115">
        <v>17202</v>
      </c>
      <c r="B8" s="116" t="s">
        <v>10</v>
      </c>
      <c r="C8" s="116" t="s">
        <v>11</v>
      </c>
      <c r="D8" s="72">
        <v>64</v>
      </c>
      <c r="E8" s="70">
        <v>47</v>
      </c>
      <c r="F8" s="68">
        <v>17</v>
      </c>
      <c r="G8" s="83">
        <v>40</v>
      </c>
      <c r="H8" s="70">
        <v>41</v>
      </c>
      <c r="I8" s="71">
        <v>0</v>
      </c>
      <c r="J8" s="83">
        <v>4929</v>
      </c>
      <c r="K8" s="185">
        <v>4929.4</v>
      </c>
      <c r="L8" s="77">
        <v>0</v>
      </c>
      <c r="M8" s="77">
        <f t="shared" si="1"/>
        <v>13.64</v>
      </c>
      <c r="N8" s="83">
        <v>13</v>
      </c>
      <c r="O8" s="70">
        <v>13</v>
      </c>
      <c r="P8" s="71">
        <v>0</v>
      </c>
      <c r="Q8" s="172">
        <v>2.67</v>
      </c>
      <c r="R8" s="185">
        <v>2.67</v>
      </c>
      <c r="S8" s="77">
        <v>0</v>
      </c>
      <c r="T8" s="83">
        <v>2</v>
      </c>
      <c r="U8" s="70">
        <v>2</v>
      </c>
      <c r="V8" s="71">
        <v>0</v>
      </c>
      <c r="W8" s="172">
        <v>2.73</v>
      </c>
      <c r="X8" s="185">
        <v>2.73</v>
      </c>
      <c r="Y8" s="77">
        <v>0</v>
      </c>
      <c r="Z8" s="83">
        <v>1</v>
      </c>
      <c r="AA8" s="70">
        <v>1</v>
      </c>
      <c r="AB8" s="71">
        <v>0</v>
      </c>
      <c r="AC8" s="172">
        <v>3.91</v>
      </c>
      <c r="AD8" s="185">
        <v>3.91</v>
      </c>
      <c r="AE8" s="77">
        <v>0</v>
      </c>
      <c r="AF8" s="83">
        <v>1</v>
      </c>
      <c r="AG8" s="70">
        <v>1</v>
      </c>
      <c r="AH8" s="77">
        <v>0</v>
      </c>
      <c r="AI8" s="172">
        <v>23.79</v>
      </c>
      <c r="AJ8" s="185">
        <v>23.79</v>
      </c>
      <c r="AK8" s="77">
        <v>0</v>
      </c>
      <c r="AL8" s="83">
        <v>2</v>
      </c>
      <c r="AM8" s="70">
        <v>2</v>
      </c>
      <c r="AN8" s="71">
        <v>0</v>
      </c>
      <c r="AO8" s="172">
        <v>15.4</v>
      </c>
      <c r="AP8" s="185">
        <v>15.4</v>
      </c>
      <c r="AQ8" s="77">
        <v>0</v>
      </c>
      <c r="AR8" s="83">
        <v>1</v>
      </c>
      <c r="AS8" s="70">
        <v>1</v>
      </c>
      <c r="AT8" s="71">
        <v>0</v>
      </c>
      <c r="AU8" s="172">
        <v>5.53</v>
      </c>
      <c r="AV8" s="185">
        <v>5.53</v>
      </c>
      <c r="AW8" s="77">
        <v>0</v>
      </c>
      <c r="AX8" s="83">
        <v>0</v>
      </c>
      <c r="AY8" s="70">
        <v>0</v>
      </c>
      <c r="AZ8" s="71">
        <v>0</v>
      </c>
      <c r="BA8" s="82">
        <v>0</v>
      </c>
      <c r="BB8" s="185">
        <v>0</v>
      </c>
      <c r="BC8" s="77">
        <v>0</v>
      </c>
      <c r="BD8" s="83"/>
      <c r="BE8" s="70">
        <v>0</v>
      </c>
      <c r="BF8" s="71">
        <v>0</v>
      </c>
      <c r="BG8" s="172"/>
      <c r="BH8" s="185">
        <v>0</v>
      </c>
      <c r="BI8" s="77">
        <v>0</v>
      </c>
      <c r="BJ8" s="83"/>
      <c r="BK8" s="70">
        <v>0</v>
      </c>
      <c r="BL8" s="71">
        <v>0</v>
      </c>
      <c r="BM8" s="172"/>
      <c r="BN8" s="185">
        <v>0</v>
      </c>
      <c r="BO8" s="77">
        <v>0</v>
      </c>
      <c r="BP8" s="83"/>
      <c r="BQ8" s="70">
        <v>0</v>
      </c>
      <c r="BR8" s="71">
        <v>0</v>
      </c>
      <c r="BS8" s="172"/>
      <c r="BT8" s="185">
        <v>0</v>
      </c>
      <c r="BU8" s="77">
        <v>0</v>
      </c>
      <c r="BV8" s="83"/>
      <c r="BW8" s="70">
        <v>0</v>
      </c>
      <c r="BX8" s="71">
        <v>0</v>
      </c>
      <c r="BY8" s="172"/>
      <c r="BZ8" s="185">
        <v>0</v>
      </c>
      <c r="CA8" s="77">
        <v>0</v>
      </c>
      <c r="CB8" s="83">
        <v>0</v>
      </c>
      <c r="CC8" s="70">
        <v>0</v>
      </c>
      <c r="CD8" s="71">
        <v>0</v>
      </c>
      <c r="CE8" s="82">
        <v>0</v>
      </c>
      <c r="CF8" s="185">
        <v>0</v>
      </c>
      <c r="CG8" s="77">
        <v>0</v>
      </c>
      <c r="CH8" s="83">
        <v>0</v>
      </c>
      <c r="CI8" s="70">
        <v>0</v>
      </c>
      <c r="CJ8" s="71">
        <v>0</v>
      </c>
      <c r="CK8" s="82">
        <v>0</v>
      </c>
      <c r="CL8" s="185">
        <v>0</v>
      </c>
      <c r="CM8" s="77">
        <v>0</v>
      </c>
      <c r="CN8" s="83">
        <v>5</v>
      </c>
      <c r="CO8" s="70">
        <v>5</v>
      </c>
      <c r="CP8" s="71">
        <v>0</v>
      </c>
      <c r="CQ8" s="172">
        <v>0.53</v>
      </c>
      <c r="CR8" s="185">
        <v>0.53</v>
      </c>
      <c r="CS8" s="77">
        <f t="shared" si="22"/>
        <v>0</v>
      </c>
      <c r="CT8" s="96">
        <v>0</v>
      </c>
      <c r="CU8" s="70">
        <v>0</v>
      </c>
      <c r="CV8" s="71">
        <v>0</v>
      </c>
      <c r="CW8" s="82">
        <v>0</v>
      </c>
      <c r="CX8" s="185">
        <v>0</v>
      </c>
      <c r="CY8" s="77">
        <v>0</v>
      </c>
      <c r="CZ8" s="83"/>
      <c r="DA8" s="70">
        <v>0</v>
      </c>
      <c r="DB8" s="71">
        <v>0</v>
      </c>
      <c r="DC8" s="172"/>
      <c r="DD8" s="24">
        <v>0</v>
      </c>
      <c r="DE8" s="69">
        <v>0</v>
      </c>
      <c r="DF8" s="72"/>
      <c r="DG8" s="23">
        <v>0</v>
      </c>
      <c r="DH8" s="68">
        <v>0</v>
      </c>
      <c r="DI8" s="168"/>
      <c r="DJ8" s="24">
        <v>0</v>
      </c>
      <c r="DK8" s="69">
        <v>0</v>
      </c>
      <c r="DL8" s="68">
        <f t="shared" si="29"/>
        <v>25</v>
      </c>
      <c r="DM8" s="164">
        <f t="shared" si="29"/>
        <v>25</v>
      </c>
      <c r="DN8" s="68">
        <f t="shared" si="2"/>
        <v>0</v>
      </c>
      <c r="DO8" s="77">
        <f t="shared" si="30"/>
        <v>54.56</v>
      </c>
      <c r="DP8" s="25">
        <f t="shared" si="30"/>
        <v>54.56</v>
      </c>
      <c r="DQ8" s="106">
        <f t="shared" si="31"/>
        <v>0</v>
      </c>
      <c r="DR8" s="72">
        <v>0</v>
      </c>
      <c r="DS8" s="109">
        <v>0</v>
      </c>
      <c r="DT8" s="68">
        <f t="shared" si="3"/>
        <v>0</v>
      </c>
    </row>
    <row r="9" spans="1:124" s="2" customFormat="1" ht="24" customHeight="1">
      <c r="A9" s="115" t="s">
        <v>12</v>
      </c>
      <c r="B9" s="116" t="s">
        <v>10</v>
      </c>
      <c r="C9" s="117" t="s">
        <v>13</v>
      </c>
      <c r="D9" s="72">
        <v>110</v>
      </c>
      <c r="E9" s="75">
        <v>110</v>
      </c>
      <c r="F9" s="68">
        <f>D9-E9</f>
        <v>0</v>
      </c>
      <c r="G9" s="83">
        <v>105</v>
      </c>
      <c r="H9" s="75">
        <v>104</v>
      </c>
      <c r="I9" s="71">
        <f t="shared" si="4"/>
        <v>1</v>
      </c>
      <c r="J9" s="83">
        <v>12759</v>
      </c>
      <c r="K9" s="76">
        <v>12759</v>
      </c>
      <c r="L9" s="77">
        <f t="shared" si="0"/>
        <v>0</v>
      </c>
      <c r="M9" s="77">
        <f t="shared" si="1"/>
        <v>12.328571428571426</v>
      </c>
      <c r="N9" s="83">
        <v>62</v>
      </c>
      <c r="O9" s="75">
        <v>58</v>
      </c>
      <c r="P9" s="71">
        <f t="shared" si="5"/>
        <v>4</v>
      </c>
      <c r="Q9" s="172">
        <v>15.32</v>
      </c>
      <c r="R9" s="76">
        <v>14.5</v>
      </c>
      <c r="S9" s="77">
        <f t="shared" si="6"/>
        <v>0.8200000000000003</v>
      </c>
      <c r="T9" s="83">
        <v>5</v>
      </c>
      <c r="U9" s="75">
        <v>4</v>
      </c>
      <c r="V9" s="71">
        <f>T9-U9</f>
        <v>1</v>
      </c>
      <c r="W9" s="172">
        <v>8.75</v>
      </c>
      <c r="X9" s="76">
        <v>5.56</v>
      </c>
      <c r="Y9" s="77">
        <f>W9-X9</f>
        <v>3.1900000000000004</v>
      </c>
      <c r="Z9" s="83">
        <v>2</v>
      </c>
      <c r="AA9" s="75">
        <v>2</v>
      </c>
      <c r="AB9" s="71">
        <f>Z9-AA9</f>
        <v>0</v>
      </c>
      <c r="AC9" s="172">
        <v>10.63</v>
      </c>
      <c r="AD9" s="76">
        <v>10.63</v>
      </c>
      <c r="AE9" s="77">
        <f>AC9-AD9</f>
        <v>0</v>
      </c>
      <c r="AF9" s="83">
        <v>2</v>
      </c>
      <c r="AG9" s="75">
        <v>2</v>
      </c>
      <c r="AH9" s="77">
        <f>AF9-AG9</f>
        <v>0</v>
      </c>
      <c r="AI9" s="172">
        <v>18.05</v>
      </c>
      <c r="AJ9" s="76">
        <v>18.03</v>
      </c>
      <c r="AK9" s="77">
        <f>AI9-AJ9</f>
        <v>0.019999999999999574</v>
      </c>
      <c r="AL9" s="83">
        <v>1</v>
      </c>
      <c r="AM9" s="75">
        <v>1</v>
      </c>
      <c r="AN9" s="71">
        <f>AL9-AM9</f>
        <v>0</v>
      </c>
      <c r="AO9" s="172">
        <v>14.05</v>
      </c>
      <c r="AP9" s="76">
        <v>14.05</v>
      </c>
      <c r="AQ9" s="77">
        <f>AO9-AP9</f>
        <v>0</v>
      </c>
      <c r="AR9" s="83">
        <v>1</v>
      </c>
      <c r="AS9" s="75">
        <v>1</v>
      </c>
      <c r="AT9" s="71">
        <f t="shared" si="7"/>
        <v>0</v>
      </c>
      <c r="AU9" s="172">
        <v>49.1</v>
      </c>
      <c r="AV9" s="76">
        <v>48.1</v>
      </c>
      <c r="AW9" s="77">
        <f t="shared" si="8"/>
        <v>1</v>
      </c>
      <c r="AX9" s="83">
        <v>0</v>
      </c>
      <c r="AY9" s="75">
        <v>0</v>
      </c>
      <c r="AZ9" s="71">
        <f t="shared" si="9"/>
        <v>0</v>
      </c>
      <c r="BA9" s="82">
        <v>0</v>
      </c>
      <c r="BB9" s="76">
        <v>0</v>
      </c>
      <c r="BC9" s="77">
        <f t="shared" si="10"/>
        <v>0</v>
      </c>
      <c r="BD9" s="83"/>
      <c r="BE9" s="75">
        <v>0</v>
      </c>
      <c r="BF9" s="71">
        <f>BD9-BE9</f>
        <v>0</v>
      </c>
      <c r="BG9" s="172"/>
      <c r="BH9" s="76">
        <v>0</v>
      </c>
      <c r="BI9" s="77">
        <f>BG9-BH9</f>
        <v>0</v>
      </c>
      <c r="BJ9" s="83"/>
      <c r="BK9" s="75">
        <v>0</v>
      </c>
      <c r="BL9" s="71">
        <f t="shared" si="11"/>
        <v>0</v>
      </c>
      <c r="BM9" s="172"/>
      <c r="BN9" s="76">
        <v>0</v>
      </c>
      <c r="BO9" s="77">
        <f t="shared" si="12"/>
        <v>0</v>
      </c>
      <c r="BP9" s="83">
        <v>1</v>
      </c>
      <c r="BQ9" s="75">
        <v>1</v>
      </c>
      <c r="BR9" s="71">
        <f t="shared" si="13"/>
        <v>0</v>
      </c>
      <c r="BS9" s="172">
        <v>7.67</v>
      </c>
      <c r="BT9" s="76">
        <v>7.67</v>
      </c>
      <c r="BU9" s="77">
        <f t="shared" si="14"/>
        <v>0</v>
      </c>
      <c r="BV9" s="83"/>
      <c r="BW9" s="75">
        <v>0</v>
      </c>
      <c r="BX9" s="71">
        <f t="shared" si="15"/>
        <v>0</v>
      </c>
      <c r="BY9" s="172"/>
      <c r="BZ9" s="76">
        <v>0</v>
      </c>
      <c r="CA9" s="77">
        <f t="shared" si="16"/>
        <v>0</v>
      </c>
      <c r="CB9" s="83">
        <v>0</v>
      </c>
      <c r="CC9" s="75">
        <v>0</v>
      </c>
      <c r="CD9" s="71">
        <f t="shared" si="17"/>
        <v>0</v>
      </c>
      <c r="CE9" s="82">
        <v>0</v>
      </c>
      <c r="CF9" s="76">
        <v>0</v>
      </c>
      <c r="CG9" s="77">
        <f t="shared" si="18"/>
        <v>0</v>
      </c>
      <c r="CH9" s="83">
        <v>0</v>
      </c>
      <c r="CI9" s="75">
        <v>0</v>
      </c>
      <c r="CJ9" s="71">
        <f t="shared" si="19"/>
        <v>0</v>
      </c>
      <c r="CK9" s="82">
        <v>0</v>
      </c>
      <c r="CL9" s="76">
        <v>0</v>
      </c>
      <c r="CM9" s="77">
        <f t="shared" si="20"/>
        <v>0</v>
      </c>
      <c r="CN9" s="83">
        <v>5</v>
      </c>
      <c r="CO9" s="75">
        <v>5</v>
      </c>
      <c r="CP9" s="71">
        <f t="shared" si="21"/>
        <v>0</v>
      </c>
      <c r="CQ9" s="172">
        <v>5.88</v>
      </c>
      <c r="CR9" s="76">
        <v>5.88</v>
      </c>
      <c r="CS9" s="77">
        <f t="shared" si="22"/>
        <v>0</v>
      </c>
      <c r="CT9" s="96">
        <v>0</v>
      </c>
      <c r="CU9" s="75">
        <v>0</v>
      </c>
      <c r="CV9" s="71">
        <f t="shared" si="23"/>
        <v>0</v>
      </c>
      <c r="CW9" s="82">
        <v>0</v>
      </c>
      <c r="CX9" s="76">
        <v>0</v>
      </c>
      <c r="CY9" s="77">
        <f t="shared" si="24"/>
        <v>0</v>
      </c>
      <c r="CZ9" s="83"/>
      <c r="DA9" s="75">
        <v>0</v>
      </c>
      <c r="DB9" s="71">
        <f t="shared" si="25"/>
        <v>0</v>
      </c>
      <c r="DC9" s="172"/>
      <c r="DD9" s="11">
        <v>0</v>
      </c>
      <c r="DE9" s="69">
        <f t="shared" si="26"/>
        <v>0</v>
      </c>
      <c r="DF9" s="72"/>
      <c r="DG9" s="10">
        <v>0</v>
      </c>
      <c r="DH9" s="68">
        <f t="shared" si="27"/>
        <v>0</v>
      </c>
      <c r="DI9" s="168"/>
      <c r="DJ9" s="11">
        <v>0</v>
      </c>
      <c r="DK9" s="69">
        <f t="shared" si="28"/>
        <v>0</v>
      </c>
      <c r="DL9" s="68">
        <f t="shared" si="29"/>
        <v>79</v>
      </c>
      <c r="DM9" s="164">
        <f t="shared" si="29"/>
        <v>74</v>
      </c>
      <c r="DN9" s="68">
        <f t="shared" si="2"/>
        <v>5</v>
      </c>
      <c r="DO9" s="77">
        <f t="shared" si="30"/>
        <v>129.45</v>
      </c>
      <c r="DP9" s="25">
        <f t="shared" si="30"/>
        <v>124.42</v>
      </c>
      <c r="DQ9" s="106">
        <f t="shared" si="31"/>
        <v>5.029999999999987</v>
      </c>
      <c r="DR9" s="72">
        <v>0</v>
      </c>
      <c r="DS9" s="110">
        <v>0</v>
      </c>
      <c r="DT9" s="68">
        <f t="shared" si="3"/>
        <v>0</v>
      </c>
    </row>
    <row r="10" spans="1:124" ht="24" customHeight="1">
      <c r="A10" s="115">
        <v>17204</v>
      </c>
      <c r="B10" s="116" t="s">
        <v>10</v>
      </c>
      <c r="C10" s="117" t="s">
        <v>14</v>
      </c>
      <c r="D10" s="72">
        <v>27</v>
      </c>
      <c r="E10" s="78">
        <v>27</v>
      </c>
      <c r="F10" s="68">
        <v>0</v>
      </c>
      <c r="G10" s="83">
        <v>16</v>
      </c>
      <c r="H10" s="78">
        <v>17</v>
      </c>
      <c r="I10" s="71">
        <v>-1</v>
      </c>
      <c r="J10" s="83">
        <v>1360</v>
      </c>
      <c r="K10" s="100">
        <v>1358</v>
      </c>
      <c r="L10" s="77">
        <v>2</v>
      </c>
      <c r="M10" s="77">
        <f t="shared" si="1"/>
        <v>8.06875</v>
      </c>
      <c r="N10" s="83"/>
      <c r="O10" s="78">
        <v>0</v>
      </c>
      <c r="P10" s="71">
        <f t="shared" si="5"/>
        <v>0</v>
      </c>
      <c r="Q10" s="172"/>
      <c r="R10" s="100">
        <v>0</v>
      </c>
      <c r="S10" s="77">
        <v>0</v>
      </c>
      <c r="T10" s="83"/>
      <c r="U10" s="78">
        <v>0</v>
      </c>
      <c r="V10" s="71">
        <v>0</v>
      </c>
      <c r="W10" s="172"/>
      <c r="X10" s="100">
        <v>0</v>
      </c>
      <c r="Y10" s="77">
        <v>0</v>
      </c>
      <c r="Z10" s="83"/>
      <c r="AA10" s="78">
        <v>0</v>
      </c>
      <c r="AB10" s="71">
        <v>0</v>
      </c>
      <c r="AC10" s="172"/>
      <c r="AD10" s="100">
        <v>0</v>
      </c>
      <c r="AE10" s="77">
        <v>0</v>
      </c>
      <c r="AF10" s="83"/>
      <c r="AG10" s="78">
        <v>0</v>
      </c>
      <c r="AH10" s="77">
        <v>0</v>
      </c>
      <c r="AI10" s="172"/>
      <c r="AJ10" s="100">
        <v>0</v>
      </c>
      <c r="AK10" s="77">
        <v>0</v>
      </c>
      <c r="AL10" s="83">
        <v>1</v>
      </c>
      <c r="AM10" s="78">
        <v>1</v>
      </c>
      <c r="AN10" s="71">
        <v>0</v>
      </c>
      <c r="AO10" s="172">
        <v>11.24</v>
      </c>
      <c r="AP10" s="100">
        <v>11.24</v>
      </c>
      <c r="AQ10" s="77">
        <v>0</v>
      </c>
      <c r="AR10" s="83"/>
      <c r="AS10" s="78">
        <v>0</v>
      </c>
      <c r="AT10" s="71">
        <v>0</v>
      </c>
      <c r="AU10" s="172"/>
      <c r="AV10" s="100">
        <v>0</v>
      </c>
      <c r="AW10" s="77">
        <v>0</v>
      </c>
      <c r="AX10" s="83">
        <v>0</v>
      </c>
      <c r="AY10" s="78">
        <v>0</v>
      </c>
      <c r="AZ10" s="71">
        <v>0</v>
      </c>
      <c r="BA10" s="82">
        <v>0</v>
      </c>
      <c r="BB10" s="100">
        <v>0</v>
      </c>
      <c r="BC10" s="77">
        <v>0</v>
      </c>
      <c r="BD10" s="83">
        <v>1</v>
      </c>
      <c r="BE10" s="78">
        <v>1</v>
      </c>
      <c r="BF10" s="71">
        <v>0</v>
      </c>
      <c r="BG10" s="172">
        <v>1.67</v>
      </c>
      <c r="BH10" s="100">
        <v>1.67</v>
      </c>
      <c r="BI10" s="77">
        <v>0</v>
      </c>
      <c r="BJ10" s="83"/>
      <c r="BK10" s="78">
        <v>0</v>
      </c>
      <c r="BL10" s="71">
        <v>0</v>
      </c>
      <c r="BM10" s="172"/>
      <c r="BN10" s="100">
        <v>0</v>
      </c>
      <c r="BO10" s="77">
        <v>0</v>
      </c>
      <c r="BP10" s="83"/>
      <c r="BQ10" s="78">
        <v>0</v>
      </c>
      <c r="BR10" s="71">
        <v>0</v>
      </c>
      <c r="BS10" s="172"/>
      <c r="BT10" s="100">
        <v>0</v>
      </c>
      <c r="BU10" s="77">
        <v>0</v>
      </c>
      <c r="BV10" s="83"/>
      <c r="BW10" s="78">
        <v>0</v>
      </c>
      <c r="BX10" s="71">
        <v>0</v>
      </c>
      <c r="BY10" s="172"/>
      <c r="BZ10" s="100">
        <v>0</v>
      </c>
      <c r="CA10" s="77">
        <v>0</v>
      </c>
      <c r="CB10" s="83">
        <v>0</v>
      </c>
      <c r="CC10" s="78">
        <v>0</v>
      </c>
      <c r="CD10" s="71">
        <v>0</v>
      </c>
      <c r="CE10" s="82">
        <v>0</v>
      </c>
      <c r="CF10" s="100">
        <v>0</v>
      </c>
      <c r="CG10" s="77">
        <v>0</v>
      </c>
      <c r="CH10" s="83">
        <v>0</v>
      </c>
      <c r="CI10" s="78">
        <v>0</v>
      </c>
      <c r="CJ10" s="71">
        <v>0</v>
      </c>
      <c r="CK10" s="82">
        <v>0</v>
      </c>
      <c r="CL10" s="100">
        <v>0</v>
      </c>
      <c r="CM10" s="77">
        <v>0</v>
      </c>
      <c r="CN10" s="83"/>
      <c r="CO10" s="78">
        <v>0</v>
      </c>
      <c r="CP10" s="71">
        <v>0</v>
      </c>
      <c r="CQ10" s="172"/>
      <c r="CR10" s="100">
        <v>0</v>
      </c>
      <c r="CS10" s="77">
        <f t="shared" si="22"/>
        <v>0</v>
      </c>
      <c r="CT10" s="96">
        <v>0</v>
      </c>
      <c r="CU10" s="78">
        <v>0</v>
      </c>
      <c r="CV10" s="71">
        <v>0</v>
      </c>
      <c r="CW10" s="82">
        <v>0</v>
      </c>
      <c r="CX10" s="100">
        <v>0</v>
      </c>
      <c r="CY10" s="77">
        <v>0</v>
      </c>
      <c r="CZ10" s="83"/>
      <c r="DA10" s="78">
        <v>0</v>
      </c>
      <c r="DB10" s="71">
        <v>0</v>
      </c>
      <c r="DC10" s="172"/>
      <c r="DD10" s="13">
        <v>0</v>
      </c>
      <c r="DE10" s="69">
        <v>0</v>
      </c>
      <c r="DF10" s="72"/>
      <c r="DG10" s="12">
        <v>0</v>
      </c>
      <c r="DH10" s="68">
        <v>0</v>
      </c>
      <c r="DI10" s="168"/>
      <c r="DJ10" s="13">
        <v>0</v>
      </c>
      <c r="DK10" s="69">
        <v>0</v>
      </c>
      <c r="DL10" s="68">
        <f t="shared" si="29"/>
        <v>2</v>
      </c>
      <c r="DM10" s="164">
        <f t="shared" si="29"/>
        <v>2</v>
      </c>
      <c r="DN10" s="68">
        <f t="shared" si="2"/>
        <v>0</v>
      </c>
      <c r="DO10" s="77">
        <f t="shared" si="30"/>
        <v>12.91</v>
      </c>
      <c r="DP10" s="25">
        <f t="shared" si="30"/>
        <v>12.91</v>
      </c>
      <c r="DQ10" s="106">
        <f t="shared" si="31"/>
        <v>0</v>
      </c>
      <c r="DR10" s="72">
        <v>0</v>
      </c>
      <c r="DS10" s="111">
        <v>0</v>
      </c>
      <c r="DT10" s="68">
        <f t="shared" si="3"/>
        <v>0</v>
      </c>
    </row>
    <row r="11" spans="1:124" s="16" customFormat="1" ht="24" customHeight="1">
      <c r="A11" s="115" t="s">
        <v>15</v>
      </c>
      <c r="B11" s="116" t="s">
        <v>10</v>
      </c>
      <c r="C11" s="117" t="s">
        <v>16</v>
      </c>
      <c r="D11" s="72">
        <v>20</v>
      </c>
      <c r="E11" s="70">
        <v>20</v>
      </c>
      <c r="F11" s="68">
        <f>D11-E11</f>
        <v>0</v>
      </c>
      <c r="G11" s="83">
        <v>13</v>
      </c>
      <c r="H11" s="70">
        <v>10</v>
      </c>
      <c r="I11" s="71">
        <f t="shared" si="4"/>
        <v>3</v>
      </c>
      <c r="J11" s="83">
        <v>2980</v>
      </c>
      <c r="K11" s="185">
        <v>2980</v>
      </c>
      <c r="L11" s="77">
        <f t="shared" si="0"/>
        <v>0</v>
      </c>
      <c r="M11" s="77">
        <f t="shared" si="1"/>
        <v>13.63076923076923</v>
      </c>
      <c r="N11" s="83">
        <v>5</v>
      </c>
      <c r="O11" s="70">
        <v>5</v>
      </c>
      <c r="P11" s="71">
        <f t="shared" si="5"/>
        <v>0</v>
      </c>
      <c r="Q11" s="172">
        <v>0.72</v>
      </c>
      <c r="R11" s="185">
        <v>0.7</v>
      </c>
      <c r="S11" s="77">
        <f t="shared" si="6"/>
        <v>0.020000000000000018</v>
      </c>
      <c r="T11" s="83">
        <v>1</v>
      </c>
      <c r="U11" s="70">
        <v>1</v>
      </c>
      <c r="V11" s="71">
        <f>T11-U11</f>
        <v>0</v>
      </c>
      <c r="W11" s="172">
        <v>1.3</v>
      </c>
      <c r="X11" s="185">
        <v>1.3</v>
      </c>
      <c r="Y11" s="77">
        <f>W11-X11</f>
        <v>0</v>
      </c>
      <c r="Z11" s="83"/>
      <c r="AA11" s="70">
        <v>0</v>
      </c>
      <c r="AB11" s="71">
        <f>Z11-AA11</f>
        <v>0</v>
      </c>
      <c r="AC11" s="172"/>
      <c r="AD11" s="185">
        <v>0</v>
      </c>
      <c r="AE11" s="77">
        <f>AC11-AD11</f>
        <v>0</v>
      </c>
      <c r="AF11" s="83">
        <v>2</v>
      </c>
      <c r="AG11" s="70">
        <v>2</v>
      </c>
      <c r="AH11" s="77">
        <f>AF11-AG11</f>
        <v>0</v>
      </c>
      <c r="AI11" s="172">
        <v>15.7</v>
      </c>
      <c r="AJ11" s="185">
        <v>15.7</v>
      </c>
      <c r="AK11" s="77">
        <f>AI11-AJ11</f>
        <v>0</v>
      </c>
      <c r="AL11" s="83"/>
      <c r="AM11" s="70">
        <v>0</v>
      </c>
      <c r="AN11" s="71">
        <f>AL11-AM11</f>
        <v>0</v>
      </c>
      <c r="AO11" s="172"/>
      <c r="AP11" s="185">
        <v>0</v>
      </c>
      <c r="AQ11" s="77">
        <f>AO11-AP11</f>
        <v>0</v>
      </c>
      <c r="AR11" s="83"/>
      <c r="AS11" s="70">
        <v>0</v>
      </c>
      <c r="AT11" s="71">
        <f t="shared" si="7"/>
        <v>0</v>
      </c>
      <c r="AU11" s="172"/>
      <c r="AV11" s="185">
        <v>0</v>
      </c>
      <c r="AW11" s="77">
        <f t="shared" si="8"/>
        <v>0</v>
      </c>
      <c r="AX11" s="83">
        <v>0</v>
      </c>
      <c r="AY11" s="70">
        <v>0</v>
      </c>
      <c r="AZ11" s="71">
        <f t="shared" si="9"/>
        <v>0</v>
      </c>
      <c r="BA11" s="82">
        <v>0</v>
      </c>
      <c r="BB11" s="185">
        <v>0</v>
      </c>
      <c r="BC11" s="77">
        <f t="shared" si="10"/>
        <v>0</v>
      </c>
      <c r="BD11" s="83"/>
      <c r="BE11" s="70">
        <v>0</v>
      </c>
      <c r="BF11" s="71">
        <f>BD11-BE11</f>
        <v>0</v>
      </c>
      <c r="BG11" s="172"/>
      <c r="BH11" s="185">
        <v>0</v>
      </c>
      <c r="BI11" s="77">
        <f>BG11-BH11</f>
        <v>0</v>
      </c>
      <c r="BJ11" s="83"/>
      <c r="BK11" s="70">
        <v>0</v>
      </c>
      <c r="BL11" s="71">
        <f t="shared" si="11"/>
        <v>0</v>
      </c>
      <c r="BM11" s="172"/>
      <c r="BN11" s="185">
        <v>0</v>
      </c>
      <c r="BO11" s="77">
        <f t="shared" si="12"/>
        <v>0</v>
      </c>
      <c r="BP11" s="83"/>
      <c r="BQ11" s="70">
        <v>0</v>
      </c>
      <c r="BR11" s="71">
        <f t="shared" si="13"/>
        <v>0</v>
      </c>
      <c r="BS11" s="172"/>
      <c r="BT11" s="185">
        <v>0</v>
      </c>
      <c r="BU11" s="77">
        <f t="shared" si="14"/>
        <v>0</v>
      </c>
      <c r="BV11" s="83"/>
      <c r="BW11" s="70">
        <v>0</v>
      </c>
      <c r="BX11" s="71">
        <f t="shared" si="15"/>
        <v>0</v>
      </c>
      <c r="BY11" s="172"/>
      <c r="BZ11" s="185">
        <v>0</v>
      </c>
      <c r="CA11" s="77">
        <f t="shared" si="16"/>
        <v>0</v>
      </c>
      <c r="CB11" s="83">
        <v>0</v>
      </c>
      <c r="CC11" s="70">
        <v>0</v>
      </c>
      <c r="CD11" s="71">
        <f t="shared" si="17"/>
        <v>0</v>
      </c>
      <c r="CE11" s="82">
        <v>0</v>
      </c>
      <c r="CF11" s="185">
        <v>0</v>
      </c>
      <c r="CG11" s="77">
        <f t="shared" si="18"/>
        <v>0</v>
      </c>
      <c r="CH11" s="83">
        <v>0</v>
      </c>
      <c r="CI11" s="70">
        <v>0</v>
      </c>
      <c r="CJ11" s="71">
        <f t="shared" si="19"/>
        <v>0</v>
      </c>
      <c r="CK11" s="82">
        <v>0</v>
      </c>
      <c r="CL11" s="185">
        <v>0</v>
      </c>
      <c r="CM11" s="77">
        <f t="shared" si="20"/>
        <v>0</v>
      </c>
      <c r="CN11" s="83"/>
      <c r="CO11" s="70">
        <v>0</v>
      </c>
      <c r="CP11" s="71">
        <f t="shared" si="21"/>
        <v>0</v>
      </c>
      <c r="CQ11" s="172"/>
      <c r="CR11" s="185">
        <v>0</v>
      </c>
      <c r="CS11" s="77">
        <f t="shared" si="22"/>
        <v>0</v>
      </c>
      <c r="CT11" s="96">
        <v>0</v>
      </c>
      <c r="CU11" s="70">
        <v>0</v>
      </c>
      <c r="CV11" s="71">
        <f t="shared" si="23"/>
        <v>0</v>
      </c>
      <c r="CW11" s="82">
        <v>0</v>
      </c>
      <c r="CX11" s="185">
        <v>0</v>
      </c>
      <c r="CY11" s="77">
        <f t="shared" si="24"/>
        <v>0</v>
      </c>
      <c r="CZ11" s="83"/>
      <c r="DA11" s="70">
        <v>0</v>
      </c>
      <c r="DB11" s="71">
        <f t="shared" si="25"/>
        <v>0</v>
      </c>
      <c r="DC11" s="172"/>
      <c r="DD11" s="24">
        <v>0</v>
      </c>
      <c r="DE11" s="69">
        <f t="shared" si="26"/>
        <v>0</v>
      </c>
      <c r="DF11" s="72"/>
      <c r="DG11" s="23">
        <v>0</v>
      </c>
      <c r="DH11" s="68">
        <f t="shared" si="27"/>
        <v>0</v>
      </c>
      <c r="DI11" s="168"/>
      <c r="DJ11" s="24">
        <v>0</v>
      </c>
      <c r="DK11" s="69">
        <f t="shared" si="28"/>
        <v>0</v>
      </c>
      <c r="DL11" s="68">
        <f t="shared" si="29"/>
        <v>8</v>
      </c>
      <c r="DM11" s="164">
        <f t="shared" si="29"/>
        <v>8</v>
      </c>
      <c r="DN11" s="68">
        <f t="shared" si="2"/>
        <v>0</v>
      </c>
      <c r="DO11" s="77">
        <f t="shared" si="30"/>
        <v>17.72</v>
      </c>
      <c r="DP11" s="25">
        <f t="shared" si="30"/>
        <v>17.7</v>
      </c>
      <c r="DQ11" s="106">
        <f t="shared" si="31"/>
        <v>0.019999999999999574</v>
      </c>
      <c r="DR11" s="72">
        <v>0</v>
      </c>
      <c r="DS11" s="109">
        <v>0</v>
      </c>
      <c r="DT11" s="68">
        <f t="shared" si="3"/>
        <v>0</v>
      </c>
    </row>
    <row r="12" spans="1:124" s="2" customFormat="1" ht="24" customHeight="1">
      <c r="A12" s="115">
        <v>17206</v>
      </c>
      <c r="B12" s="116" t="s">
        <v>10</v>
      </c>
      <c r="C12" s="117" t="s">
        <v>40</v>
      </c>
      <c r="D12" s="72">
        <v>68</v>
      </c>
      <c r="E12" s="75">
        <v>68</v>
      </c>
      <c r="F12" s="68">
        <v>0</v>
      </c>
      <c r="G12" s="83">
        <v>76</v>
      </c>
      <c r="H12" s="75">
        <v>68</v>
      </c>
      <c r="I12" s="71">
        <v>0</v>
      </c>
      <c r="J12" s="83">
        <v>14102</v>
      </c>
      <c r="K12" s="76">
        <v>13440</v>
      </c>
      <c r="L12" s="77">
        <v>0</v>
      </c>
      <c r="M12" s="77">
        <f t="shared" si="1"/>
        <v>9.842105263157894</v>
      </c>
      <c r="N12" s="83">
        <v>43</v>
      </c>
      <c r="O12" s="75">
        <v>39</v>
      </c>
      <c r="P12" s="71">
        <v>1</v>
      </c>
      <c r="Q12" s="172">
        <v>8.45</v>
      </c>
      <c r="R12" s="76">
        <v>6.98</v>
      </c>
      <c r="S12" s="77">
        <f t="shared" si="6"/>
        <v>1.4699999999999989</v>
      </c>
      <c r="T12" s="83">
        <v>5</v>
      </c>
      <c r="U12" s="75">
        <v>5</v>
      </c>
      <c r="V12" s="71">
        <v>0</v>
      </c>
      <c r="W12" s="172">
        <v>7.72</v>
      </c>
      <c r="X12" s="76">
        <v>7.72</v>
      </c>
      <c r="Y12" s="77">
        <v>0</v>
      </c>
      <c r="Z12" s="83">
        <v>1</v>
      </c>
      <c r="AA12" s="75">
        <v>1</v>
      </c>
      <c r="AB12" s="71">
        <v>0</v>
      </c>
      <c r="AC12" s="172">
        <v>3.4</v>
      </c>
      <c r="AD12" s="76">
        <v>3.4</v>
      </c>
      <c r="AE12" s="77">
        <v>0</v>
      </c>
      <c r="AF12" s="83">
        <v>2</v>
      </c>
      <c r="AG12" s="75">
        <v>2</v>
      </c>
      <c r="AH12" s="77">
        <v>0</v>
      </c>
      <c r="AI12" s="172">
        <v>53.9</v>
      </c>
      <c r="AJ12" s="76">
        <v>53.9</v>
      </c>
      <c r="AK12" s="77">
        <v>0</v>
      </c>
      <c r="AL12" s="83"/>
      <c r="AM12" s="75">
        <v>0</v>
      </c>
      <c r="AN12" s="71">
        <v>0</v>
      </c>
      <c r="AO12" s="172"/>
      <c r="AP12" s="76">
        <v>0</v>
      </c>
      <c r="AQ12" s="77">
        <v>0</v>
      </c>
      <c r="AR12" s="83"/>
      <c r="AS12" s="75">
        <v>0</v>
      </c>
      <c r="AT12" s="71">
        <v>0</v>
      </c>
      <c r="AU12" s="172"/>
      <c r="AV12" s="76">
        <v>0</v>
      </c>
      <c r="AW12" s="77">
        <v>0</v>
      </c>
      <c r="AX12" s="83">
        <v>0</v>
      </c>
      <c r="AY12" s="75">
        <v>0</v>
      </c>
      <c r="AZ12" s="71">
        <v>0</v>
      </c>
      <c r="BA12" s="82">
        <v>0</v>
      </c>
      <c r="BB12" s="76">
        <v>0</v>
      </c>
      <c r="BC12" s="77">
        <v>0</v>
      </c>
      <c r="BD12" s="83">
        <v>1</v>
      </c>
      <c r="BE12" s="75">
        <v>0</v>
      </c>
      <c r="BF12" s="71">
        <v>0</v>
      </c>
      <c r="BG12" s="172">
        <v>0.77</v>
      </c>
      <c r="BH12" s="76">
        <v>0</v>
      </c>
      <c r="BI12" s="77">
        <v>0</v>
      </c>
      <c r="BJ12" s="83"/>
      <c r="BK12" s="75">
        <v>0</v>
      </c>
      <c r="BL12" s="71">
        <v>0</v>
      </c>
      <c r="BM12" s="172"/>
      <c r="BN12" s="76">
        <v>0</v>
      </c>
      <c r="BO12" s="77">
        <v>0</v>
      </c>
      <c r="BP12" s="83"/>
      <c r="BQ12" s="75">
        <v>0</v>
      </c>
      <c r="BR12" s="71">
        <v>0</v>
      </c>
      <c r="BS12" s="172"/>
      <c r="BT12" s="76">
        <v>0</v>
      </c>
      <c r="BU12" s="77">
        <v>0</v>
      </c>
      <c r="BV12" s="83"/>
      <c r="BW12" s="75">
        <v>0</v>
      </c>
      <c r="BX12" s="71">
        <v>0</v>
      </c>
      <c r="BY12" s="172"/>
      <c r="BZ12" s="76">
        <v>0</v>
      </c>
      <c r="CA12" s="77">
        <v>0</v>
      </c>
      <c r="CB12" s="83">
        <v>0</v>
      </c>
      <c r="CC12" s="75">
        <v>0</v>
      </c>
      <c r="CD12" s="71">
        <v>0</v>
      </c>
      <c r="CE12" s="82">
        <v>0</v>
      </c>
      <c r="CF12" s="76">
        <v>0</v>
      </c>
      <c r="CG12" s="77">
        <v>0</v>
      </c>
      <c r="CH12" s="83">
        <v>0</v>
      </c>
      <c r="CI12" s="75">
        <v>0</v>
      </c>
      <c r="CJ12" s="71">
        <v>0</v>
      </c>
      <c r="CK12" s="82">
        <v>0</v>
      </c>
      <c r="CL12" s="76">
        <v>0</v>
      </c>
      <c r="CM12" s="77">
        <v>0</v>
      </c>
      <c r="CN12" s="83">
        <v>2</v>
      </c>
      <c r="CO12" s="75">
        <v>2</v>
      </c>
      <c r="CP12" s="71">
        <v>0</v>
      </c>
      <c r="CQ12" s="172">
        <v>0.28</v>
      </c>
      <c r="CR12" s="76">
        <v>0.28</v>
      </c>
      <c r="CS12" s="77">
        <v>0</v>
      </c>
      <c r="CT12" s="96">
        <v>0</v>
      </c>
      <c r="CU12" s="75">
        <v>0</v>
      </c>
      <c r="CV12" s="71">
        <v>0</v>
      </c>
      <c r="CW12" s="82">
        <v>0</v>
      </c>
      <c r="CX12" s="76">
        <v>0</v>
      </c>
      <c r="CY12" s="77">
        <v>0</v>
      </c>
      <c r="CZ12" s="83">
        <v>1</v>
      </c>
      <c r="DA12" s="75">
        <v>0</v>
      </c>
      <c r="DB12" s="71">
        <f t="shared" si="25"/>
        <v>1</v>
      </c>
      <c r="DC12" s="172">
        <v>0.28</v>
      </c>
      <c r="DD12" s="11">
        <v>0</v>
      </c>
      <c r="DE12" s="69">
        <f t="shared" si="26"/>
        <v>0.28</v>
      </c>
      <c r="DF12" s="72"/>
      <c r="DG12" s="10">
        <v>0</v>
      </c>
      <c r="DH12" s="68">
        <v>0</v>
      </c>
      <c r="DI12" s="168"/>
      <c r="DJ12" s="11">
        <v>0</v>
      </c>
      <c r="DK12" s="69">
        <v>0</v>
      </c>
      <c r="DL12" s="68">
        <f t="shared" si="29"/>
        <v>55</v>
      </c>
      <c r="DM12" s="164">
        <v>49</v>
      </c>
      <c r="DN12" s="68">
        <f t="shared" si="2"/>
        <v>6</v>
      </c>
      <c r="DO12" s="77">
        <f t="shared" si="30"/>
        <v>74.8</v>
      </c>
      <c r="DP12" s="25">
        <f t="shared" si="30"/>
        <v>72.28</v>
      </c>
      <c r="DQ12" s="106">
        <f t="shared" si="31"/>
        <v>2.519999999999996</v>
      </c>
      <c r="DR12" s="72">
        <v>0</v>
      </c>
      <c r="DS12" s="110">
        <v>0</v>
      </c>
      <c r="DT12" s="68">
        <f t="shared" si="3"/>
        <v>0</v>
      </c>
    </row>
    <row r="13" spans="1:124" ht="24" customHeight="1">
      <c r="A13" s="115" t="s">
        <v>41</v>
      </c>
      <c r="B13" s="116" t="s">
        <v>10</v>
      </c>
      <c r="C13" s="117" t="s">
        <v>42</v>
      </c>
      <c r="D13" s="72">
        <v>25</v>
      </c>
      <c r="E13" s="78">
        <v>26</v>
      </c>
      <c r="F13" s="68">
        <f>D13-E13</f>
        <v>-1</v>
      </c>
      <c r="G13" s="83">
        <v>16</v>
      </c>
      <c r="H13" s="78">
        <v>17</v>
      </c>
      <c r="I13" s="71">
        <f t="shared" si="4"/>
        <v>-1</v>
      </c>
      <c r="J13" s="83">
        <v>2539</v>
      </c>
      <c r="K13" s="100">
        <v>2539</v>
      </c>
      <c r="L13" s="77">
        <f aca="true" t="shared" si="32" ref="L13:L24">J13-K13</f>
        <v>0</v>
      </c>
      <c r="M13" s="77">
        <f t="shared" si="1"/>
        <v>17.7</v>
      </c>
      <c r="N13" s="83">
        <v>5</v>
      </c>
      <c r="O13" s="78">
        <v>5</v>
      </c>
      <c r="P13" s="71">
        <f t="shared" si="5"/>
        <v>0</v>
      </c>
      <c r="Q13" s="172">
        <v>0.97</v>
      </c>
      <c r="R13" s="100">
        <v>0.97</v>
      </c>
      <c r="S13" s="77">
        <f t="shared" si="6"/>
        <v>0</v>
      </c>
      <c r="T13" s="83">
        <v>4</v>
      </c>
      <c r="U13" s="78">
        <v>4</v>
      </c>
      <c r="V13" s="71">
        <f>T13-U13</f>
        <v>0</v>
      </c>
      <c r="W13" s="172">
        <v>5.25</v>
      </c>
      <c r="X13" s="100">
        <v>5.25</v>
      </c>
      <c r="Y13" s="77">
        <f>W13-X13</f>
        <v>0</v>
      </c>
      <c r="Z13" s="83">
        <v>1</v>
      </c>
      <c r="AA13" s="78">
        <v>1</v>
      </c>
      <c r="AB13" s="71">
        <f>Z13-AA13</f>
        <v>0</v>
      </c>
      <c r="AC13" s="172">
        <v>9.4</v>
      </c>
      <c r="AD13" s="100">
        <v>9.4</v>
      </c>
      <c r="AE13" s="77">
        <f>AC13-AD13</f>
        <v>0</v>
      </c>
      <c r="AF13" s="83">
        <v>1</v>
      </c>
      <c r="AG13" s="78">
        <v>1</v>
      </c>
      <c r="AH13" s="77">
        <f>AF13-AG13</f>
        <v>0</v>
      </c>
      <c r="AI13" s="172">
        <v>12.7</v>
      </c>
      <c r="AJ13" s="100">
        <v>12.7</v>
      </c>
      <c r="AK13" s="77">
        <f>AI13-AJ13</f>
        <v>0</v>
      </c>
      <c r="AL13" s="83"/>
      <c r="AM13" s="78">
        <v>0</v>
      </c>
      <c r="AN13" s="71">
        <f>AL13-AM13</f>
        <v>0</v>
      </c>
      <c r="AO13" s="172"/>
      <c r="AP13" s="100">
        <v>0</v>
      </c>
      <c r="AQ13" s="77">
        <f>AO13-AP13</f>
        <v>0</v>
      </c>
      <c r="AR13" s="83"/>
      <c r="AS13" s="78">
        <v>0</v>
      </c>
      <c r="AT13" s="71">
        <f t="shared" si="7"/>
        <v>0</v>
      </c>
      <c r="AU13" s="172"/>
      <c r="AV13" s="100">
        <v>0</v>
      </c>
      <c r="AW13" s="77">
        <f t="shared" si="8"/>
        <v>0</v>
      </c>
      <c r="AX13" s="83">
        <v>0</v>
      </c>
      <c r="AY13" s="78">
        <v>0</v>
      </c>
      <c r="AZ13" s="71">
        <f t="shared" si="9"/>
        <v>0</v>
      </c>
      <c r="BA13" s="82">
        <v>0</v>
      </c>
      <c r="BB13" s="100">
        <v>0</v>
      </c>
      <c r="BC13" s="77">
        <f t="shared" si="10"/>
        <v>0</v>
      </c>
      <c r="BD13" s="83"/>
      <c r="BE13" s="78">
        <v>0</v>
      </c>
      <c r="BF13" s="71">
        <f>BD13-BE13</f>
        <v>0</v>
      </c>
      <c r="BG13" s="172"/>
      <c r="BH13" s="100">
        <v>0</v>
      </c>
      <c r="BI13" s="77">
        <f>BG13-BH13</f>
        <v>0</v>
      </c>
      <c r="BJ13" s="83"/>
      <c r="BK13" s="78">
        <v>0</v>
      </c>
      <c r="BL13" s="71">
        <f t="shared" si="11"/>
        <v>0</v>
      </c>
      <c r="BM13" s="172"/>
      <c r="BN13" s="100">
        <v>0</v>
      </c>
      <c r="BO13" s="77">
        <f t="shared" si="12"/>
        <v>0</v>
      </c>
      <c r="BP13" s="83"/>
      <c r="BQ13" s="78">
        <v>0</v>
      </c>
      <c r="BR13" s="71">
        <f t="shared" si="13"/>
        <v>0</v>
      </c>
      <c r="BS13" s="172"/>
      <c r="BT13" s="100">
        <v>0</v>
      </c>
      <c r="BU13" s="77">
        <f t="shared" si="14"/>
        <v>0</v>
      </c>
      <c r="BV13" s="83"/>
      <c r="BW13" s="78">
        <v>0</v>
      </c>
      <c r="BX13" s="71">
        <f t="shared" si="15"/>
        <v>0</v>
      </c>
      <c r="BY13" s="172"/>
      <c r="BZ13" s="100">
        <v>0</v>
      </c>
      <c r="CA13" s="77">
        <f t="shared" si="16"/>
        <v>0</v>
      </c>
      <c r="CB13" s="83">
        <v>0</v>
      </c>
      <c r="CC13" s="78">
        <v>0</v>
      </c>
      <c r="CD13" s="71">
        <f t="shared" si="17"/>
        <v>0</v>
      </c>
      <c r="CE13" s="82">
        <v>0</v>
      </c>
      <c r="CF13" s="100">
        <v>0</v>
      </c>
      <c r="CG13" s="77">
        <f t="shared" si="18"/>
        <v>0</v>
      </c>
      <c r="CH13" s="83">
        <v>0</v>
      </c>
      <c r="CI13" s="78">
        <v>0</v>
      </c>
      <c r="CJ13" s="71">
        <f t="shared" si="19"/>
        <v>0</v>
      </c>
      <c r="CK13" s="82">
        <v>0</v>
      </c>
      <c r="CL13" s="100">
        <v>0</v>
      </c>
      <c r="CM13" s="77">
        <f t="shared" si="20"/>
        <v>0</v>
      </c>
      <c r="CN13" s="83"/>
      <c r="CO13" s="78">
        <v>0</v>
      </c>
      <c r="CP13" s="71">
        <f t="shared" si="21"/>
        <v>0</v>
      </c>
      <c r="CQ13" s="172"/>
      <c r="CR13" s="100">
        <v>0</v>
      </c>
      <c r="CS13" s="77">
        <f t="shared" si="22"/>
        <v>0</v>
      </c>
      <c r="CT13" s="96">
        <v>0</v>
      </c>
      <c r="CU13" s="78">
        <v>0</v>
      </c>
      <c r="CV13" s="71">
        <f t="shared" si="23"/>
        <v>0</v>
      </c>
      <c r="CW13" s="82">
        <v>0</v>
      </c>
      <c r="CX13" s="100">
        <v>0</v>
      </c>
      <c r="CY13" s="77">
        <f t="shared" si="24"/>
        <v>0</v>
      </c>
      <c r="CZ13" s="83"/>
      <c r="DA13" s="78">
        <v>0</v>
      </c>
      <c r="DB13" s="71">
        <f t="shared" si="25"/>
        <v>0</v>
      </c>
      <c r="DC13" s="172"/>
      <c r="DD13" s="13">
        <v>0</v>
      </c>
      <c r="DE13" s="69">
        <f t="shared" si="26"/>
        <v>0</v>
      </c>
      <c r="DF13" s="72"/>
      <c r="DG13" s="12">
        <v>0</v>
      </c>
      <c r="DH13" s="68">
        <f t="shared" si="27"/>
        <v>0</v>
      </c>
      <c r="DI13" s="168"/>
      <c r="DJ13" s="13">
        <v>0</v>
      </c>
      <c r="DK13" s="69">
        <f t="shared" si="28"/>
        <v>0</v>
      </c>
      <c r="DL13" s="68">
        <f t="shared" si="29"/>
        <v>11</v>
      </c>
      <c r="DM13" s="164">
        <f t="shared" si="29"/>
        <v>11</v>
      </c>
      <c r="DN13" s="68">
        <f t="shared" si="2"/>
        <v>0</v>
      </c>
      <c r="DO13" s="77">
        <f t="shared" si="30"/>
        <v>28.32</v>
      </c>
      <c r="DP13" s="25">
        <f t="shared" si="30"/>
        <v>28.32</v>
      </c>
      <c r="DQ13" s="106">
        <f t="shared" si="31"/>
        <v>0</v>
      </c>
      <c r="DR13" s="72">
        <v>0</v>
      </c>
      <c r="DS13" s="111">
        <v>0</v>
      </c>
      <c r="DT13" s="68">
        <f t="shared" si="3"/>
        <v>0</v>
      </c>
    </row>
    <row r="14" spans="1:124" s="2" customFormat="1" ht="24" customHeight="1">
      <c r="A14" s="118">
        <v>17209</v>
      </c>
      <c r="B14" s="119" t="s">
        <v>10</v>
      </c>
      <c r="C14" s="159" t="s">
        <v>3</v>
      </c>
      <c r="D14" s="72">
        <v>35</v>
      </c>
      <c r="E14" s="75">
        <v>35</v>
      </c>
      <c r="F14" s="68">
        <v>0</v>
      </c>
      <c r="G14" s="83">
        <v>34</v>
      </c>
      <c r="H14" s="75">
        <v>34</v>
      </c>
      <c r="I14" s="71">
        <v>0</v>
      </c>
      <c r="J14" s="83">
        <v>3476</v>
      </c>
      <c r="K14" s="76">
        <v>3476</v>
      </c>
      <c r="L14" s="77">
        <v>0</v>
      </c>
      <c r="M14" s="77">
        <f t="shared" si="1"/>
        <v>15.994117647058825</v>
      </c>
      <c r="N14" s="83">
        <v>9</v>
      </c>
      <c r="O14" s="75">
        <v>9</v>
      </c>
      <c r="P14" s="71">
        <v>-1</v>
      </c>
      <c r="Q14" s="172">
        <v>2.54</v>
      </c>
      <c r="R14" s="76">
        <v>2.55</v>
      </c>
      <c r="S14" s="186">
        <f t="shared" si="6"/>
        <v>-0.009999999999999787</v>
      </c>
      <c r="T14" s="83">
        <v>3</v>
      </c>
      <c r="U14" s="75">
        <v>3</v>
      </c>
      <c r="V14" s="71">
        <v>0</v>
      </c>
      <c r="W14" s="172">
        <v>6.14</v>
      </c>
      <c r="X14" s="76">
        <v>6.14</v>
      </c>
      <c r="Y14" s="77">
        <v>0</v>
      </c>
      <c r="Z14" s="83">
        <v>4</v>
      </c>
      <c r="AA14" s="75">
        <v>4</v>
      </c>
      <c r="AB14" s="71">
        <v>0</v>
      </c>
      <c r="AC14" s="172">
        <v>12.1</v>
      </c>
      <c r="AD14" s="76">
        <v>12.1</v>
      </c>
      <c r="AE14" s="77">
        <v>0</v>
      </c>
      <c r="AF14" s="83">
        <v>1</v>
      </c>
      <c r="AG14" s="75">
        <v>1</v>
      </c>
      <c r="AH14" s="77">
        <v>0</v>
      </c>
      <c r="AI14" s="172">
        <v>16.3</v>
      </c>
      <c r="AJ14" s="76">
        <v>16.3</v>
      </c>
      <c r="AK14" s="77">
        <v>0</v>
      </c>
      <c r="AL14" s="83">
        <v>1</v>
      </c>
      <c r="AM14" s="75">
        <v>1</v>
      </c>
      <c r="AN14" s="71">
        <v>0</v>
      </c>
      <c r="AO14" s="172">
        <v>13.6</v>
      </c>
      <c r="AP14" s="76">
        <v>13.6</v>
      </c>
      <c r="AQ14" s="77">
        <v>0</v>
      </c>
      <c r="AR14" s="83"/>
      <c r="AS14" s="75">
        <v>0</v>
      </c>
      <c r="AT14" s="71">
        <v>0</v>
      </c>
      <c r="AU14" s="172"/>
      <c r="AV14" s="76">
        <v>0</v>
      </c>
      <c r="AW14" s="77">
        <v>0</v>
      </c>
      <c r="AX14" s="83">
        <v>0</v>
      </c>
      <c r="AY14" s="75">
        <v>0</v>
      </c>
      <c r="AZ14" s="71">
        <v>0</v>
      </c>
      <c r="BA14" s="82">
        <v>0</v>
      </c>
      <c r="BB14" s="76">
        <v>0</v>
      </c>
      <c r="BC14" s="77">
        <v>0</v>
      </c>
      <c r="BD14" s="83"/>
      <c r="BE14" s="75">
        <v>0</v>
      </c>
      <c r="BF14" s="71">
        <v>0</v>
      </c>
      <c r="BG14" s="172"/>
      <c r="BH14" s="76">
        <v>0</v>
      </c>
      <c r="BI14" s="77">
        <v>0</v>
      </c>
      <c r="BJ14" s="83"/>
      <c r="BK14" s="75">
        <v>0</v>
      </c>
      <c r="BL14" s="71">
        <v>0</v>
      </c>
      <c r="BM14" s="172"/>
      <c r="BN14" s="76">
        <v>0</v>
      </c>
      <c r="BO14" s="77">
        <v>0</v>
      </c>
      <c r="BP14" s="83"/>
      <c r="BQ14" s="75">
        <v>0</v>
      </c>
      <c r="BR14" s="71">
        <v>0</v>
      </c>
      <c r="BS14" s="172"/>
      <c r="BT14" s="76">
        <v>0</v>
      </c>
      <c r="BU14" s="77">
        <v>0</v>
      </c>
      <c r="BV14" s="83">
        <v>1</v>
      </c>
      <c r="BW14" s="75">
        <v>1</v>
      </c>
      <c r="BX14" s="71">
        <v>0</v>
      </c>
      <c r="BY14" s="172">
        <v>3.7</v>
      </c>
      <c r="BZ14" s="76">
        <v>3.7</v>
      </c>
      <c r="CA14" s="77">
        <v>0</v>
      </c>
      <c r="CB14" s="83">
        <v>0</v>
      </c>
      <c r="CC14" s="75">
        <v>0</v>
      </c>
      <c r="CD14" s="71">
        <v>0</v>
      </c>
      <c r="CE14" s="82">
        <v>0</v>
      </c>
      <c r="CF14" s="76">
        <v>0</v>
      </c>
      <c r="CG14" s="77">
        <v>0</v>
      </c>
      <c r="CH14" s="83">
        <v>0</v>
      </c>
      <c r="CI14" s="75">
        <v>0</v>
      </c>
      <c r="CJ14" s="71">
        <v>0</v>
      </c>
      <c r="CK14" s="82">
        <v>0</v>
      </c>
      <c r="CL14" s="76">
        <v>0</v>
      </c>
      <c r="CM14" s="77">
        <v>0</v>
      </c>
      <c r="CN14" s="83"/>
      <c r="CO14" s="75">
        <v>0</v>
      </c>
      <c r="CP14" s="71">
        <v>0</v>
      </c>
      <c r="CQ14" s="172"/>
      <c r="CR14" s="76">
        <v>0</v>
      </c>
      <c r="CS14" s="77">
        <f t="shared" si="22"/>
        <v>0</v>
      </c>
      <c r="CT14" s="96">
        <v>0</v>
      </c>
      <c r="CU14" s="75">
        <v>0</v>
      </c>
      <c r="CV14" s="71">
        <v>0</v>
      </c>
      <c r="CW14" s="82">
        <v>0</v>
      </c>
      <c r="CX14" s="76">
        <v>0</v>
      </c>
      <c r="CY14" s="77">
        <v>0</v>
      </c>
      <c r="CZ14" s="83"/>
      <c r="DA14" s="75">
        <v>0</v>
      </c>
      <c r="DB14" s="71">
        <v>0</v>
      </c>
      <c r="DC14" s="172"/>
      <c r="DD14" s="11">
        <v>0</v>
      </c>
      <c r="DE14" s="69">
        <v>0</v>
      </c>
      <c r="DF14" s="72"/>
      <c r="DG14" s="10">
        <v>0</v>
      </c>
      <c r="DH14" s="68">
        <v>0</v>
      </c>
      <c r="DI14" s="168"/>
      <c r="DJ14" s="11">
        <v>0</v>
      </c>
      <c r="DK14" s="69">
        <v>0</v>
      </c>
      <c r="DL14" s="68">
        <f t="shared" si="29"/>
        <v>19</v>
      </c>
      <c r="DM14" s="164">
        <f t="shared" si="29"/>
        <v>19</v>
      </c>
      <c r="DN14" s="68">
        <f>DN27-1</f>
        <v>-1</v>
      </c>
      <c r="DO14" s="77">
        <f t="shared" si="30"/>
        <v>54.38</v>
      </c>
      <c r="DP14" s="25">
        <f t="shared" si="30"/>
        <v>54.39</v>
      </c>
      <c r="DQ14" s="106">
        <f t="shared" si="31"/>
        <v>-0.00999999999999801</v>
      </c>
      <c r="DR14" s="72">
        <v>0</v>
      </c>
      <c r="DS14" s="110">
        <v>0</v>
      </c>
      <c r="DT14" s="68">
        <f t="shared" si="3"/>
        <v>0</v>
      </c>
    </row>
    <row r="15" spans="1:124" ht="24" customHeight="1">
      <c r="A15" s="115">
        <v>17210</v>
      </c>
      <c r="B15" s="115" t="s">
        <v>10</v>
      </c>
      <c r="C15" s="193" t="s">
        <v>57</v>
      </c>
      <c r="D15" s="81">
        <v>112</v>
      </c>
      <c r="E15" s="73">
        <v>104</v>
      </c>
      <c r="F15" s="68">
        <v>8</v>
      </c>
      <c r="G15" s="79">
        <v>105</v>
      </c>
      <c r="H15" s="73">
        <v>104</v>
      </c>
      <c r="I15" s="71">
        <f>G15-H15</f>
        <v>1</v>
      </c>
      <c r="J15" s="187">
        <v>10469</v>
      </c>
      <c r="K15" s="188">
        <v>10469</v>
      </c>
      <c r="L15" s="77">
        <f>J15-K15</f>
        <v>0</v>
      </c>
      <c r="M15" s="77">
        <f>IF(G15&gt;0,+DO15/G15*10,0)</f>
        <v>9.331428571428571</v>
      </c>
      <c r="N15" s="79">
        <v>20</v>
      </c>
      <c r="O15" s="73">
        <v>19</v>
      </c>
      <c r="P15" s="71">
        <v>1</v>
      </c>
      <c r="Q15" s="169">
        <v>7.95</v>
      </c>
      <c r="R15" s="73">
        <v>7.85</v>
      </c>
      <c r="S15" s="77">
        <f>Q15-R15</f>
        <v>0.10000000000000053</v>
      </c>
      <c r="T15" s="79">
        <v>3</v>
      </c>
      <c r="U15" s="73">
        <v>2</v>
      </c>
      <c r="V15" s="71">
        <v>1</v>
      </c>
      <c r="W15" s="169">
        <v>8.3</v>
      </c>
      <c r="X15" s="74">
        <v>6.8</v>
      </c>
      <c r="Y15" s="77">
        <v>2.41</v>
      </c>
      <c r="Z15" s="79">
        <v>1</v>
      </c>
      <c r="AA15" s="73">
        <v>1</v>
      </c>
      <c r="AB15" s="71">
        <v>0</v>
      </c>
      <c r="AC15" s="169">
        <v>6.4</v>
      </c>
      <c r="AD15" s="74">
        <v>6.4</v>
      </c>
      <c r="AE15" s="77">
        <v>0</v>
      </c>
      <c r="AF15" s="79">
        <v>2</v>
      </c>
      <c r="AG15" s="73">
        <v>2</v>
      </c>
      <c r="AH15" s="77">
        <v>0</v>
      </c>
      <c r="AI15" s="169">
        <v>26.18</v>
      </c>
      <c r="AJ15" s="74">
        <v>22.9</v>
      </c>
      <c r="AK15" s="77">
        <f>AI15-AJ15</f>
        <v>3.280000000000001</v>
      </c>
      <c r="AL15" s="79">
        <v>2</v>
      </c>
      <c r="AM15" s="73">
        <v>2</v>
      </c>
      <c r="AN15" s="71">
        <f>AL15-AM15</f>
        <v>0</v>
      </c>
      <c r="AO15" s="169">
        <v>39.54</v>
      </c>
      <c r="AP15" s="74">
        <v>40.9</v>
      </c>
      <c r="AQ15" s="77">
        <f>AO15-AP15</f>
        <v>-1.3599999999999994</v>
      </c>
      <c r="AR15" s="79">
        <v>1</v>
      </c>
      <c r="AS15" s="73">
        <v>1</v>
      </c>
      <c r="AT15" s="71">
        <v>0</v>
      </c>
      <c r="AU15" s="169">
        <v>9.61</v>
      </c>
      <c r="AV15" s="74">
        <v>4.6</v>
      </c>
      <c r="AW15" s="77">
        <f>AU15-AV15</f>
        <v>5.01</v>
      </c>
      <c r="AX15" s="79">
        <v>0</v>
      </c>
      <c r="AY15" s="73">
        <v>0</v>
      </c>
      <c r="AZ15" s="71">
        <v>0</v>
      </c>
      <c r="BA15" s="189">
        <v>0</v>
      </c>
      <c r="BB15" s="74">
        <v>0</v>
      </c>
      <c r="BC15" s="77">
        <v>0</v>
      </c>
      <c r="BD15" s="79"/>
      <c r="BE15" s="74">
        <v>0</v>
      </c>
      <c r="BF15" s="71">
        <v>0</v>
      </c>
      <c r="BG15" s="169"/>
      <c r="BH15" s="74">
        <v>0</v>
      </c>
      <c r="BI15" s="77">
        <v>0</v>
      </c>
      <c r="BJ15" s="79"/>
      <c r="BK15" s="190">
        <v>0</v>
      </c>
      <c r="BL15" s="71">
        <v>0</v>
      </c>
      <c r="BM15" s="169"/>
      <c r="BN15" s="76">
        <v>0</v>
      </c>
      <c r="BO15" s="77">
        <v>0</v>
      </c>
      <c r="BP15" s="73"/>
      <c r="BQ15" s="75">
        <v>0</v>
      </c>
      <c r="BR15" s="71">
        <v>0</v>
      </c>
      <c r="BS15" s="169"/>
      <c r="BT15" s="76">
        <v>0</v>
      </c>
      <c r="BU15" s="77">
        <v>0</v>
      </c>
      <c r="BV15" s="79"/>
      <c r="BW15" s="75">
        <v>1</v>
      </c>
      <c r="BX15" s="71">
        <v>0</v>
      </c>
      <c r="BY15" s="169"/>
      <c r="BZ15" s="76">
        <v>0.6</v>
      </c>
      <c r="CA15" s="77">
        <v>0</v>
      </c>
      <c r="CB15" s="73">
        <v>0</v>
      </c>
      <c r="CC15" s="75">
        <v>0</v>
      </c>
      <c r="CD15" s="71">
        <v>0</v>
      </c>
      <c r="CE15" s="82">
        <v>0</v>
      </c>
      <c r="CF15" s="76">
        <v>0</v>
      </c>
      <c r="CG15" s="77">
        <v>0</v>
      </c>
      <c r="CH15" s="83">
        <v>0</v>
      </c>
      <c r="CI15" s="75">
        <v>0</v>
      </c>
      <c r="CJ15" s="71">
        <v>0</v>
      </c>
      <c r="CK15" s="82">
        <v>0</v>
      </c>
      <c r="CL15" s="76">
        <v>0</v>
      </c>
      <c r="CM15" s="77">
        <v>0</v>
      </c>
      <c r="CN15" s="79"/>
      <c r="CO15" s="75">
        <v>0</v>
      </c>
      <c r="CP15" s="71">
        <v>0</v>
      </c>
      <c r="CQ15" s="172"/>
      <c r="CR15" s="76">
        <v>0</v>
      </c>
      <c r="CS15" s="77">
        <f>CQ15-CR15</f>
        <v>0</v>
      </c>
      <c r="CT15" s="96">
        <v>0</v>
      </c>
      <c r="CU15" s="75">
        <v>0</v>
      </c>
      <c r="CV15" s="71">
        <v>0</v>
      </c>
      <c r="CW15" s="82">
        <v>0</v>
      </c>
      <c r="CX15" s="76">
        <v>0</v>
      </c>
      <c r="CY15" s="77">
        <v>0</v>
      </c>
      <c r="CZ15" s="83"/>
      <c r="DA15" s="75">
        <v>0</v>
      </c>
      <c r="DB15" s="71">
        <v>0</v>
      </c>
      <c r="DC15" s="172"/>
      <c r="DD15" s="11">
        <v>0</v>
      </c>
      <c r="DE15" s="69">
        <v>0</v>
      </c>
      <c r="DF15" s="72"/>
      <c r="DG15" s="10">
        <v>0</v>
      </c>
      <c r="DH15" s="68">
        <v>0</v>
      </c>
      <c r="DI15" s="168"/>
      <c r="DJ15" s="11">
        <v>0</v>
      </c>
      <c r="DK15" s="69">
        <v>0</v>
      </c>
      <c r="DL15" s="68">
        <f>N15+T15+Z15+AF15+AL15+AR15+AX15+BD15+BJ15+BP15+BV15+CB15+CH15+CN15+CT15+CZ15+DF15</f>
        <v>29</v>
      </c>
      <c r="DM15" s="164">
        <f>O15+U15+AA15+AG15+AM15+AS15+AY15+BE15+BK15+BQ15+BW15+CC15+CI15+CO15+CU15+DA15+DG15</f>
        <v>28</v>
      </c>
      <c r="DN15" s="68">
        <f>DL15-DM15</f>
        <v>1</v>
      </c>
      <c r="DO15" s="77">
        <f>ROUND(Q15+W15+AC15+AI15+AO15+AU15+BA15+BG15+BM15+BS15+BY15+CE15+CK15+CQ15+CW15+DC15+DI15,2)</f>
        <v>97.98</v>
      </c>
      <c r="DP15" s="25">
        <f>ROUND(R15+X15+AD15+AJ15+AP15+AV15+BB15+BH15+BN15+BT15+BZ15+CF15+CL15+CR15+CX15+DD15+DJ15,2)</f>
        <v>90.05</v>
      </c>
      <c r="DQ15" s="106">
        <f>DO15-DP15</f>
        <v>7.930000000000007</v>
      </c>
      <c r="DR15" s="81">
        <v>0</v>
      </c>
      <c r="DS15" s="102">
        <v>0</v>
      </c>
      <c r="DT15" s="68">
        <f>DR15-DS15</f>
        <v>0</v>
      </c>
    </row>
    <row r="16" spans="1:124" ht="24" customHeight="1">
      <c r="A16" s="194">
        <v>17211</v>
      </c>
      <c r="B16" s="194" t="s">
        <v>10</v>
      </c>
      <c r="C16" s="195" t="s">
        <v>58</v>
      </c>
      <c r="D16" s="79">
        <v>47</v>
      </c>
      <c r="E16" s="73">
        <v>47</v>
      </c>
      <c r="F16" s="73">
        <f>D16-E16</f>
        <v>0</v>
      </c>
      <c r="G16" s="79">
        <v>48</v>
      </c>
      <c r="H16" s="73">
        <v>46</v>
      </c>
      <c r="I16" s="71">
        <f>G16-H16</f>
        <v>2</v>
      </c>
      <c r="J16" s="187">
        <v>6034</v>
      </c>
      <c r="K16" s="188">
        <v>6034</v>
      </c>
      <c r="L16" s="77">
        <f>J16-K16</f>
        <v>0</v>
      </c>
      <c r="M16" s="77">
        <f>IF(G16&gt;0,+DO16/G16*10,0)</f>
        <v>20.829166666666666</v>
      </c>
      <c r="N16" s="79">
        <v>48</v>
      </c>
      <c r="O16" s="73">
        <v>48</v>
      </c>
      <c r="P16" s="73">
        <f>N16-O16</f>
        <v>0</v>
      </c>
      <c r="Q16" s="169">
        <v>6.42</v>
      </c>
      <c r="R16" s="73">
        <v>5.64</v>
      </c>
      <c r="S16" s="77">
        <f>Q16-R16</f>
        <v>0.7800000000000002</v>
      </c>
      <c r="T16" s="79">
        <v>5</v>
      </c>
      <c r="U16" s="73">
        <v>5</v>
      </c>
      <c r="V16" s="73">
        <f>T16-U16</f>
        <v>0</v>
      </c>
      <c r="W16" s="169">
        <v>7.9</v>
      </c>
      <c r="X16" s="74">
        <v>7.92</v>
      </c>
      <c r="Y16" s="74">
        <f>W16-X16</f>
        <v>-0.019999999999999574</v>
      </c>
      <c r="Z16" s="79">
        <v>1</v>
      </c>
      <c r="AA16" s="73">
        <v>1</v>
      </c>
      <c r="AB16" s="73">
        <f>Z16-AA16</f>
        <v>0</v>
      </c>
      <c r="AC16" s="169">
        <v>7.37</v>
      </c>
      <c r="AD16" s="73">
        <v>7.37</v>
      </c>
      <c r="AE16" s="73">
        <f>AC16-AD16</f>
        <v>0</v>
      </c>
      <c r="AF16" s="79">
        <v>1</v>
      </c>
      <c r="AG16" s="73">
        <v>1</v>
      </c>
      <c r="AH16" s="73">
        <f>AF16-AG16</f>
        <v>0</v>
      </c>
      <c r="AI16" s="169">
        <v>11.9</v>
      </c>
      <c r="AJ16" s="74">
        <v>11.9</v>
      </c>
      <c r="AK16" s="73">
        <f>AI16-AJ16</f>
        <v>0</v>
      </c>
      <c r="AL16" s="79">
        <v>3</v>
      </c>
      <c r="AM16" s="73">
        <v>3</v>
      </c>
      <c r="AN16" s="73">
        <f>AL16-AM16</f>
        <v>0</v>
      </c>
      <c r="AO16" s="169">
        <v>39.42</v>
      </c>
      <c r="AP16" s="73">
        <v>39.42</v>
      </c>
      <c r="AQ16" s="74">
        <f>AO16-AP16</f>
        <v>0</v>
      </c>
      <c r="AR16" s="79"/>
      <c r="AS16" s="75">
        <v>0</v>
      </c>
      <c r="AT16" s="71">
        <v>0</v>
      </c>
      <c r="AU16" s="172"/>
      <c r="AV16" s="76">
        <v>0</v>
      </c>
      <c r="AW16" s="77">
        <v>0</v>
      </c>
      <c r="AX16" s="83">
        <v>0</v>
      </c>
      <c r="AY16" s="75">
        <v>0</v>
      </c>
      <c r="AZ16" s="71">
        <v>0</v>
      </c>
      <c r="BA16" s="82">
        <v>0</v>
      </c>
      <c r="BB16" s="76">
        <v>0</v>
      </c>
      <c r="BC16" s="77">
        <v>0</v>
      </c>
      <c r="BD16" s="83"/>
      <c r="BE16" s="75">
        <v>0</v>
      </c>
      <c r="BF16" s="71">
        <v>0</v>
      </c>
      <c r="BG16" s="172"/>
      <c r="BH16" s="76">
        <v>0</v>
      </c>
      <c r="BI16" s="77">
        <v>0</v>
      </c>
      <c r="BJ16" s="83"/>
      <c r="BK16" s="75">
        <v>0</v>
      </c>
      <c r="BL16" s="71">
        <v>0</v>
      </c>
      <c r="BM16" s="172"/>
      <c r="BN16" s="76">
        <v>0</v>
      </c>
      <c r="BO16" s="77">
        <v>0</v>
      </c>
      <c r="BP16" s="83">
        <v>4</v>
      </c>
      <c r="BQ16" s="73">
        <v>3</v>
      </c>
      <c r="BR16" s="73">
        <f>BP16-BQ16</f>
        <v>1</v>
      </c>
      <c r="BS16" s="169">
        <v>18.87</v>
      </c>
      <c r="BT16" s="73">
        <v>18.59</v>
      </c>
      <c r="BU16" s="73">
        <f>BS16-BT16</f>
        <v>0.28000000000000114</v>
      </c>
      <c r="BV16" s="79">
        <v>2</v>
      </c>
      <c r="BW16" s="73">
        <v>1</v>
      </c>
      <c r="BX16" s="73">
        <f>BV16-BW16</f>
        <v>1</v>
      </c>
      <c r="BY16" s="169">
        <v>3.11</v>
      </c>
      <c r="BZ16" s="73">
        <v>2.56</v>
      </c>
      <c r="CA16" s="73">
        <f>BY16-BZ16</f>
        <v>0.5499999999999998</v>
      </c>
      <c r="CB16" s="83">
        <v>0</v>
      </c>
      <c r="CC16" s="75">
        <v>0</v>
      </c>
      <c r="CD16" s="71">
        <v>0</v>
      </c>
      <c r="CE16" s="82">
        <v>0</v>
      </c>
      <c r="CF16" s="76">
        <v>0</v>
      </c>
      <c r="CG16" s="77">
        <v>0</v>
      </c>
      <c r="CH16" s="83">
        <v>0</v>
      </c>
      <c r="CI16" s="75">
        <v>0</v>
      </c>
      <c r="CJ16" s="71">
        <v>0</v>
      </c>
      <c r="CK16" s="82">
        <v>0</v>
      </c>
      <c r="CL16" s="76">
        <v>0</v>
      </c>
      <c r="CM16" s="77">
        <v>0</v>
      </c>
      <c r="CN16" s="79">
        <v>3</v>
      </c>
      <c r="CO16" s="73">
        <v>1</v>
      </c>
      <c r="CP16" s="73">
        <f>CN16-CO16</f>
        <v>2</v>
      </c>
      <c r="CQ16" s="169">
        <v>4.82</v>
      </c>
      <c r="CR16" s="73">
        <v>0.89</v>
      </c>
      <c r="CS16" s="77">
        <f>CQ16-CR16</f>
        <v>3.93</v>
      </c>
      <c r="CT16" s="96">
        <v>0</v>
      </c>
      <c r="CU16" s="75">
        <v>0</v>
      </c>
      <c r="CV16" s="71">
        <v>0</v>
      </c>
      <c r="CW16" s="82">
        <v>0</v>
      </c>
      <c r="CX16" s="76">
        <v>0</v>
      </c>
      <c r="CY16" s="77">
        <v>0</v>
      </c>
      <c r="CZ16" s="83"/>
      <c r="DA16" s="75">
        <v>0</v>
      </c>
      <c r="DB16" s="71">
        <v>0</v>
      </c>
      <c r="DC16" s="172"/>
      <c r="DD16" s="76">
        <v>0</v>
      </c>
      <c r="DE16" s="77">
        <v>0</v>
      </c>
      <c r="DF16" s="79">
        <v>1</v>
      </c>
      <c r="DG16" s="73">
        <v>1</v>
      </c>
      <c r="DH16" s="73">
        <f>DF16-DG16</f>
        <v>0</v>
      </c>
      <c r="DI16" s="169">
        <v>0.17</v>
      </c>
      <c r="DJ16" s="73">
        <v>0.17</v>
      </c>
      <c r="DK16" s="74">
        <f>DI16-DJ16</f>
        <v>0</v>
      </c>
      <c r="DL16" s="68">
        <f>N16+T16+Z16+AF16+AL16+AR16+AX16+BD16+BJ16+BP16+BV16+CB16+CH16+CN16+CT16+CZ16+DF16</f>
        <v>68</v>
      </c>
      <c r="DM16" s="164">
        <f>O16+U16+AA16+AG16+AM16+AS16+AY16+BE16+BK16+BQ16+BW16+CC16+CI16+CO16+CU16+DA16+DG16</f>
        <v>64</v>
      </c>
      <c r="DN16" s="68">
        <f>DL16-DM16</f>
        <v>4</v>
      </c>
      <c r="DO16" s="77">
        <f>ROUND(Q16+W16+AC16+AI16+AO16+AU16+BA16+BG16+BM16+BS16+BY16+CE16+CK16+CQ16+CW16+DC16+DI16,2)</f>
        <v>99.98</v>
      </c>
      <c r="DP16" s="25">
        <f>ROUND(R16+X16+AD16+AJ16+AP16+AV16+BB16+BH16+BN16+BT16+BZ16+CF16+CL16+CR16+CX16+DD16+DJ16,2)</f>
        <v>94.46</v>
      </c>
      <c r="DQ16" s="106">
        <f>DO16-DP16</f>
        <v>5.52000000000001</v>
      </c>
      <c r="DR16" s="79">
        <v>164</v>
      </c>
      <c r="DS16" s="112">
        <v>164</v>
      </c>
      <c r="DT16" s="68">
        <f>DR16-DS16</f>
        <v>0</v>
      </c>
    </row>
    <row r="17" spans="1:124" ht="24" customHeight="1">
      <c r="A17" s="115" t="s">
        <v>22</v>
      </c>
      <c r="B17" s="115" t="s">
        <v>10</v>
      </c>
      <c r="C17" s="196" t="s">
        <v>46</v>
      </c>
      <c r="D17" s="72">
        <v>5</v>
      </c>
      <c r="E17" s="78">
        <v>5</v>
      </c>
      <c r="F17" s="68">
        <f>D17-E17</f>
        <v>0</v>
      </c>
      <c r="G17" s="83">
        <v>6</v>
      </c>
      <c r="H17" s="78">
        <v>5</v>
      </c>
      <c r="I17" s="71">
        <f t="shared" si="4"/>
        <v>1</v>
      </c>
      <c r="J17" s="83">
        <v>1476</v>
      </c>
      <c r="K17" s="100">
        <v>1476</v>
      </c>
      <c r="L17" s="77">
        <f t="shared" si="32"/>
        <v>0</v>
      </c>
      <c r="M17" s="77">
        <f t="shared" si="1"/>
        <v>2.2666666666666666</v>
      </c>
      <c r="N17" s="83"/>
      <c r="O17" s="78">
        <v>0</v>
      </c>
      <c r="P17" s="71">
        <f t="shared" si="5"/>
        <v>0</v>
      </c>
      <c r="Q17" s="172"/>
      <c r="R17" s="100">
        <v>0</v>
      </c>
      <c r="S17" s="77">
        <f t="shared" si="6"/>
        <v>0</v>
      </c>
      <c r="T17" s="83"/>
      <c r="U17" s="78">
        <v>0</v>
      </c>
      <c r="V17" s="71">
        <f>T17-U17</f>
        <v>0</v>
      </c>
      <c r="W17" s="172"/>
      <c r="X17" s="100">
        <v>0</v>
      </c>
      <c r="Y17" s="77">
        <f>W17-X17</f>
        <v>0</v>
      </c>
      <c r="Z17" s="83"/>
      <c r="AA17" s="78">
        <v>0</v>
      </c>
      <c r="AB17" s="71">
        <f>Z17-AA17</f>
        <v>0</v>
      </c>
      <c r="AC17" s="172"/>
      <c r="AD17" s="100">
        <v>0</v>
      </c>
      <c r="AE17" s="77">
        <f>AC17-AD17</f>
        <v>0</v>
      </c>
      <c r="AF17" s="83"/>
      <c r="AG17" s="78">
        <v>0</v>
      </c>
      <c r="AH17" s="77">
        <f>AF17-AG17</f>
        <v>0</v>
      </c>
      <c r="AI17" s="172"/>
      <c r="AJ17" s="100">
        <v>0</v>
      </c>
      <c r="AK17" s="77">
        <f>AI17-AJ17</f>
        <v>0</v>
      </c>
      <c r="AL17" s="83"/>
      <c r="AM17" s="78">
        <v>0</v>
      </c>
      <c r="AN17" s="71">
        <f>AL17-AM17</f>
        <v>0</v>
      </c>
      <c r="AO17" s="172">
        <v>1.36</v>
      </c>
      <c r="AP17" s="100">
        <v>0</v>
      </c>
      <c r="AQ17" s="77">
        <f>AO17-AP17</f>
        <v>1.36</v>
      </c>
      <c r="AR17" s="83"/>
      <c r="AS17" s="78">
        <v>0</v>
      </c>
      <c r="AT17" s="71">
        <f t="shared" si="7"/>
        <v>0</v>
      </c>
      <c r="AU17" s="172"/>
      <c r="AV17" s="100">
        <v>0</v>
      </c>
      <c r="AW17" s="77">
        <f t="shared" si="8"/>
        <v>0</v>
      </c>
      <c r="AX17" s="83">
        <v>0</v>
      </c>
      <c r="AY17" s="78">
        <v>0</v>
      </c>
      <c r="AZ17" s="71">
        <f t="shared" si="9"/>
        <v>0</v>
      </c>
      <c r="BA17" s="82">
        <v>0</v>
      </c>
      <c r="BB17" s="100">
        <v>0</v>
      </c>
      <c r="BC17" s="77">
        <f t="shared" si="10"/>
        <v>0</v>
      </c>
      <c r="BD17" s="83"/>
      <c r="BE17" s="78">
        <v>0</v>
      </c>
      <c r="BF17" s="71">
        <f>BD17-BE17</f>
        <v>0</v>
      </c>
      <c r="BG17" s="172"/>
      <c r="BH17" s="100">
        <v>0</v>
      </c>
      <c r="BI17" s="77">
        <f>BG17-BH17</f>
        <v>0</v>
      </c>
      <c r="BJ17" s="83"/>
      <c r="BK17" s="78">
        <v>0</v>
      </c>
      <c r="BL17" s="71">
        <f t="shared" si="11"/>
        <v>0</v>
      </c>
      <c r="BM17" s="172"/>
      <c r="BN17" s="100">
        <v>0</v>
      </c>
      <c r="BO17" s="77">
        <f t="shared" si="12"/>
        <v>0</v>
      </c>
      <c r="BP17" s="83"/>
      <c r="BQ17" s="78">
        <v>0</v>
      </c>
      <c r="BR17" s="71">
        <f t="shared" si="13"/>
        <v>0</v>
      </c>
      <c r="BS17" s="172"/>
      <c r="BT17" s="100">
        <v>0</v>
      </c>
      <c r="BU17" s="77">
        <f t="shared" si="14"/>
        <v>0</v>
      </c>
      <c r="BV17" s="83"/>
      <c r="BW17" s="78">
        <v>0</v>
      </c>
      <c r="BX17" s="71">
        <f t="shared" si="15"/>
        <v>0</v>
      </c>
      <c r="BY17" s="172"/>
      <c r="BZ17" s="100">
        <v>0</v>
      </c>
      <c r="CA17" s="77">
        <f t="shared" si="16"/>
        <v>0</v>
      </c>
      <c r="CB17" s="83">
        <v>0</v>
      </c>
      <c r="CC17" s="78">
        <v>0</v>
      </c>
      <c r="CD17" s="71">
        <f t="shared" si="17"/>
        <v>0</v>
      </c>
      <c r="CE17" s="82">
        <v>0</v>
      </c>
      <c r="CF17" s="100">
        <v>0</v>
      </c>
      <c r="CG17" s="77">
        <f t="shared" si="18"/>
        <v>0</v>
      </c>
      <c r="CH17" s="83">
        <v>0</v>
      </c>
      <c r="CI17" s="78">
        <v>0</v>
      </c>
      <c r="CJ17" s="71">
        <f t="shared" si="19"/>
        <v>0</v>
      </c>
      <c r="CK17" s="82">
        <v>0</v>
      </c>
      <c r="CL17" s="100">
        <v>0</v>
      </c>
      <c r="CM17" s="77">
        <f t="shared" si="20"/>
        <v>0</v>
      </c>
      <c r="CN17" s="83"/>
      <c r="CO17" s="78">
        <v>0</v>
      </c>
      <c r="CP17" s="71">
        <f t="shared" si="21"/>
        <v>0</v>
      </c>
      <c r="CQ17" s="172"/>
      <c r="CR17" s="100">
        <v>0</v>
      </c>
      <c r="CS17" s="77">
        <f t="shared" si="22"/>
        <v>0</v>
      </c>
      <c r="CT17" s="96">
        <v>0</v>
      </c>
      <c r="CU17" s="78">
        <v>0</v>
      </c>
      <c r="CV17" s="71">
        <f t="shared" si="23"/>
        <v>0</v>
      </c>
      <c r="CW17" s="82">
        <v>0</v>
      </c>
      <c r="CX17" s="100">
        <v>0</v>
      </c>
      <c r="CY17" s="77">
        <f t="shared" si="24"/>
        <v>0</v>
      </c>
      <c r="CZ17" s="83"/>
      <c r="DA17" s="78">
        <v>0</v>
      </c>
      <c r="DB17" s="71">
        <f t="shared" si="25"/>
        <v>0</v>
      </c>
      <c r="DC17" s="172"/>
      <c r="DD17" s="13">
        <v>0</v>
      </c>
      <c r="DE17" s="69">
        <f t="shared" si="26"/>
        <v>0</v>
      </c>
      <c r="DF17" s="72"/>
      <c r="DG17" s="12">
        <v>0</v>
      </c>
      <c r="DH17" s="68">
        <f t="shared" si="27"/>
        <v>0</v>
      </c>
      <c r="DI17" s="168"/>
      <c r="DJ17" s="13">
        <v>0</v>
      </c>
      <c r="DK17" s="69">
        <f t="shared" si="28"/>
        <v>0</v>
      </c>
      <c r="DL17" s="68">
        <f t="shared" si="29"/>
        <v>0</v>
      </c>
      <c r="DM17" s="164">
        <f t="shared" si="29"/>
        <v>0</v>
      </c>
      <c r="DN17" s="68">
        <f t="shared" si="2"/>
        <v>0</v>
      </c>
      <c r="DO17" s="77">
        <f t="shared" si="30"/>
        <v>1.36</v>
      </c>
      <c r="DP17" s="25">
        <f t="shared" si="30"/>
        <v>0</v>
      </c>
      <c r="DQ17" s="106">
        <f t="shared" si="31"/>
        <v>1.36</v>
      </c>
      <c r="DR17" s="72">
        <v>0</v>
      </c>
      <c r="DS17" s="111">
        <v>0</v>
      </c>
      <c r="DT17" s="68">
        <f t="shared" si="3"/>
        <v>0</v>
      </c>
    </row>
    <row r="18" spans="1:124" ht="24" customHeight="1">
      <c r="A18" s="115">
        <v>17344</v>
      </c>
      <c r="B18" s="115" t="s">
        <v>10</v>
      </c>
      <c r="C18" s="196" t="s">
        <v>43</v>
      </c>
      <c r="D18" s="72">
        <v>43</v>
      </c>
      <c r="E18" s="78">
        <v>42</v>
      </c>
      <c r="F18" s="68">
        <v>1</v>
      </c>
      <c r="G18" s="83">
        <v>44</v>
      </c>
      <c r="H18" s="78">
        <v>42</v>
      </c>
      <c r="I18" s="71">
        <v>1</v>
      </c>
      <c r="J18" s="83">
        <v>1356</v>
      </c>
      <c r="K18" s="100">
        <v>1356</v>
      </c>
      <c r="L18" s="77">
        <f t="shared" si="32"/>
        <v>0</v>
      </c>
      <c r="M18" s="77">
        <f t="shared" si="1"/>
        <v>6.118181818181818</v>
      </c>
      <c r="N18" s="83">
        <v>79</v>
      </c>
      <c r="O18" s="78">
        <v>80</v>
      </c>
      <c r="P18" s="71">
        <v>1</v>
      </c>
      <c r="Q18" s="172">
        <v>10.86</v>
      </c>
      <c r="R18" s="100">
        <v>10.52</v>
      </c>
      <c r="S18" s="77">
        <v>0.35</v>
      </c>
      <c r="T18" s="83">
        <v>3</v>
      </c>
      <c r="U18" s="78">
        <v>2</v>
      </c>
      <c r="V18" s="71">
        <v>0</v>
      </c>
      <c r="W18" s="172">
        <v>3.4</v>
      </c>
      <c r="X18" s="100">
        <v>2.37</v>
      </c>
      <c r="Y18" s="77">
        <v>0</v>
      </c>
      <c r="Z18" s="83"/>
      <c r="AA18" s="78">
        <v>0</v>
      </c>
      <c r="AB18" s="71">
        <v>0</v>
      </c>
      <c r="AC18" s="172"/>
      <c r="AD18" s="100">
        <v>0</v>
      </c>
      <c r="AE18" s="77">
        <v>0</v>
      </c>
      <c r="AF18" s="83">
        <v>1</v>
      </c>
      <c r="AG18" s="78">
        <v>1</v>
      </c>
      <c r="AH18" s="77">
        <v>0</v>
      </c>
      <c r="AI18" s="172">
        <v>6.7</v>
      </c>
      <c r="AJ18" s="100">
        <v>6.7</v>
      </c>
      <c r="AK18" s="77">
        <v>0</v>
      </c>
      <c r="AL18" s="83"/>
      <c r="AM18" s="78">
        <v>0</v>
      </c>
      <c r="AN18" s="71">
        <v>0</v>
      </c>
      <c r="AO18" s="172"/>
      <c r="AP18" s="100">
        <v>0</v>
      </c>
      <c r="AQ18" s="77">
        <v>0</v>
      </c>
      <c r="AR18" s="83"/>
      <c r="AS18" s="78">
        <v>0</v>
      </c>
      <c r="AT18" s="71">
        <v>0</v>
      </c>
      <c r="AU18" s="172"/>
      <c r="AV18" s="100">
        <v>0</v>
      </c>
      <c r="AW18" s="77">
        <v>0</v>
      </c>
      <c r="AX18" s="83">
        <v>0</v>
      </c>
      <c r="AY18" s="78">
        <v>0</v>
      </c>
      <c r="AZ18" s="71">
        <v>0</v>
      </c>
      <c r="BA18" s="82">
        <v>0</v>
      </c>
      <c r="BB18" s="100">
        <v>0</v>
      </c>
      <c r="BC18" s="77">
        <v>0</v>
      </c>
      <c r="BD18" s="83"/>
      <c r="BE18" s="78">
        <v>0</v>
      </c>
      <c r="BF18" s="71">
        <v>0</v>
      </c>
      <c r="BG18" s="172"/>
      <c r="BH18" s="100">
        <v>0</v>
      </c>
      <c r="BI18" s="77">
        <v>0</v>
      </c>
      <c r="BJ18" s="83"/>
      <c r="BK18" s="78">
        <v>0</v>
      </c>
      <c r="BL18" s="71">
        <v>0</v>
      </c>
      <c r="BM18" s="172"/>
      <c r="BN18" s="100">
        <v>0</v>
      </c>
      <c r="BO18" s="77">
        <v>0</v>
      </c>
      <c r="BP18" s="83">
        <v>2</v>
      </c>
      <c r="BQ18" s="78">
        <v>2</v>
      </c>
      <c r="BR18" s="71">
        <v>0</v>
      </c>
      <c r="BS18" s="172">
        <v>3.63</v>
      </c>
      <c r="BT18" s="100">
        <v>3.62</v>
      </c>
      <c r="BU18" s="77">
        <v>0</v>
      </c>
      <c r="BV18" s="83"/>
      <c r="BW18" s="78">
        <v>0</v>
      </c>
      <c r="BX18" s="71">
        <v>0</v>
      </c>
      <c r="BY18" s="172"/>
      <c r="BZ18" s="100">
        <v>0</v>
      </c>
      <c r="CA18" s="77">
        <v>0</v>
      </c>
      <c r="CB18" s="83">
        <v>0</v>
      </c>
      <c r="CC18" s="78">
        <v>0</v>
      </c>
      <c r="CD18" s="71">
        <v>0</v>
      </c>
      <c r="CE18" s="82">
        <v>0</v>
      </c>
      <c r="CF18" s="100">
        <v>0</v>
      </c>
      <c r="CG18" s="77">
        <v>0</v>
      </c>
      <c r="CH18" s="83">
        <v>0</v>
      </c>
      <c r="CI18" s="78">
        <v>0</v>
      </c>
      <c r="CJ18" s="71">
        <v>0</v>
      </c>
      <c r="CK18" s="82">
        <v>0</v>
      </c>
      <c r="CL18" s="100">
        <v>0</v>
      </c>
      <c r="CM18" s="77">
        <v>0</v>
      </c>
      <c r="CN18" s="83">
        <v>22</v>
      </c>
      <c r="CO18" s="78">
        <v>14</v>
      </c>
      <c r="CP18" s="71">
        <f t="shared" si="21"/>
        <v>8</v>
      </c>
      <c r="CQ18" s="172">
        <v>2.33</v>
      </c>
      <c r="CR18" s="100">
        <v>1.64</v>
      </c>
      <c r="CS18" s="77">
        <f>CQ18-CR18</f>
        <v>0.6900000000000002</v>
      </c>
      <c r="CT18" s="96">
        <v>0</v>
      </c>
      <c r="CU18" s="78">
        <v>0</v>
      </c>
      <c r="CV18" s="71">
        <v>0</v>
      </c>
      <c r="CW18" s="82">
        <v>0</v>
      </c>
      <c r="CX18" s="100">
        <v>0</v>
      </c>
      <c r="CY18" s="77">
        <v>0</v>
      </c>
      <c r="CZ18" s="83"/>
      <c r="DA18" s="78">
        <v>0</v>
      </c>
      <c r="DB18" s="71">
        <v>0</v>
      </c>
      <c r="DC18" s="172"/>
      <c r="DD18" s="13">
        <v>0</v>
      </c>
      <c r="DE18" s="69">
        <v>0</v>
      </c>
      <c r="DF18" s="72"/>
      <c r="DG18" s="12">
        <v>0</v>
      </c>
      <c r="DH18" s="68">
        <v>0</v>
      </c>
      <c r="DI18" s="168"/>
      <c r="DJ18" s="13">
        <v>0</v>
      </c>
      <c r="DK18" s="69">
        <v>0</v>
      </c>
      <c r="DL18" s="68">
        <f t="shared" si="29"/>
        <v>107</v>
      </c>
      <c r="DM18" s="164">
        <f t="shared" si="29"/>
        <v>99</v>
      </c>
      <c r="DN18" s="68">
        <f t="shared" si="2"/>
        <v>8</v>
      </c>
      <c r="DO18" s="77">
        <f t="shared" si="30"/>
        <v>26.92</v>
      </c>
      <c r="DP18" s="25">
        <f t="shared" si="30"/>
        <v>24.85</v>
      </c>
      <c r="DQ18" s="106">
        <f t="shared" si="31"/>
        <v>2.0700000000000003</v>
      </c>
      <c r="DR18" s="72">
        <v>0</v>
      </c>
      <c r="DS18" s="111">
        <v>0</v>
      </c>
      <c r="DT18" s="68">
        <f t="shared" si="3"/>
        <v>0</v>
      </c>
    </row>
    <row r="19" spans="1:124" s="16" customFormat="1" ht="24" customHeight="1">
      <c r="A19" s="115">
        <v>17361</v>
      </c>
      <c r="B19" s="115" t="s">
        <v>10</v>
      </c>
      <c r="C19" s="196" t="s">
        <v>44</v>
      </c>
      <c r="D19" s="72">
        <v>36</v>
      </c>
      <c r="E19" s="70">
        <v>36</v>
      </c>
      <c r="F19" s="68">
        <v>0</v>
      </c>
      <c r="G19" s="83">
        <v>33</v>
      </c>
      <c r="H19" s="70">
        <v>32</v>
      </c>
      <c r="I19" s="71">
        <v>0</v>
      </c>
      <c r="J19" s="83">
        <v>2998</v>
      </c>
      <c r="K19" s="185">
        <v>2998</v>
      </c>
      <c r="L19" s="77">
        <f t="shared" si="32"/>
        <v>0</v>
      </c>
      <c r="M19" s="77">
        <f t="shared" si="1"/>
        <v>11.927272727272726</v>
      </c>
      <c r="N19" s="83">
        <v>1</v>
      </c>
      <c r="O19" s="70">
        <v>1</v>
      </c>
      <c r="P19" s="71">
        <v>0</v>
      </c>
      <c r="Q19" s="172">
        <v>0.26</v>
      </c>
      <c r="R19" s="185">
        <v>0.26</v>
      </c>
      <c r="S19" s="77">
        <v>0</v>
      </c>
      <c r="T19" s="83">
        <v>1</v>
      </c>
      <c r="U19" s="70">
        <v>1</v>
      </c>
      <c r="V19" s="71">
        <v>0</v>
      </c>
      <c r="W19" s="172">
        <v>1.5</v>
      </c>
      <c r="X19" s="185">
        <v>1.5</v>
      </c>
      <c r="Y19" s="77">
        <v>0</v>
      </c>
      <c r="Z19" s="83">
        <v>1</v>
      </c>
      <c r="AA19" s="70">
        <v>0</v>
      </c>
      <c r="AB19" s="71">
        <v>0</v>
      </c>
      <c r="AC19" s="172">
        <v>3.3</v>
      </c>
      <c r="AD19" s="185">
        <v>0</v>
      </c>
      <c r="AE19" s="77">
        <v>0</v>
      </c>
      <c r="AF19" s="83">
        <v>1</v>
      </c>
      <c r="AG19" s="70">
        <v>1</v>
      </c>
      <c r="AH19" s="77">
        <v>0</v>
      </c>
      <c r="AI19" s="172">
        <v>3</v>
      </c>
      <c r="AJ19" s="185">
        <v>3</v>
      </c>
      <c r="AK19" s="77">
        <v>0</v>
      </c>
      <c r="AL19" s="83">
        <v>1</v>
      </c>
      <c r="AM19" s="70">
        <v>1</v>
      </c>
      <c r="AN19" s="71">
        <v>0</v>
      </c>
      <c r="AO19" s="172">
        <v>31.3</v>
      </c>
      <c r="AP19" s="185">
        <v>29.3</v>
      </c>
      <c r="AQ19" s="77">
        <v>2</v>
      </c>
      <c r="AR19" s="83"/>
      <c r="AS19" s="70">
        <v>0</v>
      </c>
      <c r="AT19" s="71">
        <v>0</v>
      </c>
      <c r="AU19" s="172"/>
      <c r="AV19" s="185">
        <v>0</v>
      </c>
      <c r="AW19" s="77">
        <v>0</v>
      </c>
      <c r="AX19" s="83">
        <v>0</v>
      </c>
      <c r="AY19" s="70">
        <v>0</v>
      </c>
      <c r="AZ19" s="71">
        <v>0</v>
      </c>
      <c r="BA19" s="82">
        <v>0</v>
      </c>
      <c r="BB19" s="185">
        <v>0</v>
      </c>
      <c r="BC19" s="77">
        <v>0</v>
      </c>
      <c r="BD19" s="83"/>
      <c r="BE19" s="70">
        <v>0</v>
      </c>
      <c r="BF19" s="71">
        <v>0</v>
      </c>
      <c r="BG19" s="172"/>
      <c r="BH19" s="185">
        <v>0</v>
      </c>
      <c r="BI19" s="77">
        <v>0</v>
      </c>
      <c r="BJ19" s="83"/>
      <c r="BK19" s="70">
        <v>0</v>
      </c>
      <c r="BL19" s="71">
        <v>0</v>
      </c>
      <c r="BM19" s="172"/>
      <c r="BN19" s="185">
        <v>0</v>
      </c>
      <c r="BO19" s="77">
        <v>0</v>
      </c>
      <c r="BP19" s="83"/>
      <c r="BQ19" s="70">
        <v>0</v>
      </c>
      <c r="BR19" s="71">
        <v>0</v>
      </c>
      <c r="BS19" s="172"/>
      <c r="BT19" s="185">
        <v>0</v>
      </c>
      <c r="BU19" s="77">
        <v>0</v>
      </c>
      <c r="BV19" s="83"/>
      <c r="BW19" s="70">
        <v>0</v>
      </c>
      <c r="BX19" s="71">
        <v>0</v>
      </c>
      <c r="BY19" s="172"/>
      <c r="BZ19" s="185">
        <v>0</v>
      </c>
      <c r="CA19" s="77">
        <v>0</v>
      </c>
      <c r="CB19" s="83">
        <v>0</v>
      </c>
      <c r="CC19" s="70">
        <v>0</v>
      </c>
      <c r="CD19" s="71">
        <v>0</v>
      </c>
      <c r="CE19" s="82">
        <v>0</v>
      </c>
      <c r="CF19" s="185">
        <v>0</v>
      </c>
      <c r="CG19" s="77">
        <v>0</v>
      </c>
      <c r="CH19" s="83">
        <v>0</v>
      </c>
      <c r="CI19" s="70">
        <v>0</v>
      </c>
      <c r="CJ19" s="71">
        <v>0</v>
      </c>
      <c r="CK19" s="82">
        <v>0</v>
      </c>
      <c r="CL19" s="185">
        <v>0</v>
      </c>
      <c r="CM19" s="77">
        <v>0</v>
      </c>
      <c r="CN19" s="83"/>
      <c r="CO19" s="70">
        <v>0</v>
      </c>
      <c r="CP19" s="71">
        <v>0</v>
      </c>
      <c r="CQ19" s="172"/>
      <c r="CR19" s="185">
        <v>0</v>
      </c>
      <c r="CS19" s="77">
        <f t="shared" si="22"/>
        <v>0</v>
      </c>
      <c r="CT19" s="96">
        <v>0</v>
      </c>
      <c r="CU19" s="70">
        <v>0</v>
      </c>
      <c r="CV19" s="71">
        <v>0</v>
      </c>
      <c r="CW19" s="82">
        <v>0</v>
      </c>
      <c r="CX19" s="185">
        <v>0</v>
      </c>
      <c r="CY19" s="77">
        <v>0</v>
      </c>
      <c r="CZ19" s="83"/>
      <c r="DA19" s="70">
        <v>0</v>
      </c>
      <c r="DB19" s="71">
        <v>0</v>
      </c>
      <c r="DC19" s="172"/>
      <c r="DD19" s="24">
        <v>0</v>
      </c>
      <c r="DE19" s="69">
        <v>0</v>
      </c>
      <c r="DF19" s="72"/>
      <c r="DG19" s="23">
        <v>0</v>
      </c>
      <c r="DH19" s="68">
        <v>0</v>
      </c>
      <c r="DI19" s="168"/>
      <c r="DJ19" s="24">
        <v>0</v>
      </c>
      <c r="DK19" s="69">
        <v>0</v>
      </c>
      <c r="DL19" s="68">
        <f t="shared" si="29"/>
        <v>5</v>
      </c>
      <c r="DM19" s="164">
        <f t="shared" si="29"/>
        <v>4</v>
      </c>
      <c r="DN19" s="68">
        <f t="shared" si="2"/>
        <v>1</v>
      </c>
      <c r="DO19" s="77">
        <f t="shared" si="30"/>
        <v>39.36</v>
      </c>
      <c r="DP19" s="25">
        <f t="shared" si="30"/>
        <v>34.06</v>
      </c>
      <c r="DQ19" s="106">
        <f t="shared" si="31"/>
        <v>5.299999999999997</v>
      </c>
      <c r="DR19" s="72">
        <v>0</v>
      </c>
      <c r="DS19" s="109">
        <v>0</v>
      </c>
      <c r="DT19" s="68">
        <f t="shared" si="3"/>
        <v>0</v>
      </c>
    </row>
    <row r="20" spans="1:124" s="2" customFormat="1" ht="24" customHeight="1">
      <c r="A20" s="115" t="s">
        <v>47</v>
      </c>
      <c r="B20" s="115" t="s">
        <v>10</v>
      </c>
      <c r="C20" s="196" t="s">
        <v>48</v>
      </c>
      <c r="D20" s="72">
        <v>27</v>
      </c>
      <c r="E20" s="75">
        <v>27</v>
      </c>
      <c r="F20" s="68">
        <f>D20-E20</f>
        <v>0</v>
      </c>
      <c r="G20" s="83">
        <v>27</v>
      </c>
      <c r="H20" s="75">
        <v>27</v>
      </c>
      <c r="I20" s="71">
        <f t="shared" si="4"/>
        <v>0</v>
      </c>
      <c r="J20" s="83">
        <v>1306</v>
      </c>
      <c r="K20" s="76">
        <v>1306</v>
      </c>
      <c r="L20" s="77">
        <f t="shared" si="32"/>
        <v>0</v>
      </c>
      <c r="M20" s="77">
        <f t="shared" si="1"/>
        <v>14.751851851851852</v>
      </c>
      <c r="N20" s="83">
        <v>59</v>
      </c>
      <c r="O20" s="75">
        <v>56</v>
      </c>
      <c r="P20" s="71">
        <f t="shared" si="5"/>
        <v>3</v>
      </c>
      <c r="Q20" s="172">
        <v>11.05</v>
      </c>
      <c r="R20" s="76">
        <v>10.29</v>
      </c>
      <c r="S20" s="77">
        <f t="shared" si="6"/>
        <v>0.7600000000000016</v>
      </c>
      <c r="T20" s="83">
        <v>1</v>
      </c>
      <c r="U20" s="75">
        <v>1</v>
      </c>
      <c r="V20" s="71">
        <f>T20-U20</f>
        <v>0</v>
      </c>
      <c r="W20" s="172">
        <v>1.1</v>
      </c>
      <c r="X20" s="76">
        <v>1.1</v>
      </c>
      <c r="Y20" s="77">
        <f>W20-X20</f>
        <v>0</v>
      </c>
      <c r="Z20" s="83"/>
      <c r="AA20" s="75">
        <v>0</v>
      </c>
      <c r="AB20" s="71">
        <f>Z20-AA20</f>
        <v>0</v>
      </c>
      <c r="AC20" s="172"/>
      <c r="AD20" s="76">
        <v>0</v>
      </c>
      <c r="AE20" s="77">
        <f>AC20-AD20</f>
        <v>0</v>
      </c>
      <c r="AF20" s="83">
        <v>1</v>
      </c>
      <c r="AG20" s="75">
        <v>1</v>
      </c>
      <c r="AH20" s="77">
        <f>AF20-AG20</f>
        <v>0</v>
      </c>
      <c r="AI20" s="172">
        <v>12.2</v>
      </c>
      <c r="AJ20" s="76">
        <v>12.2</v>
      </c>
      <c r="AK20" s="77">
        <f>AI20-AJ20</f>
        <v>0</v>
      </c>
      <c r="AL20" s="83"/>
      <c r="AM20" s="75">
        <v>0</v>
      </c>
      <c r="AN20" s="71">
        <f>AL20-AM20</f>
        <v>0</v>
      </c>
      <c r="AO20" s="172"/>
      <c r="AP20" s="76">
        <v>0</v>
      </c>
      <c r="AQ20" s="77">
        <f>AO20-AP20</f>
        <v>0</v>
      </c>
      <c r="AR20" s="83"/>
      <c r="AS20" s="75">
        <v>0</v>
      </c>
      <c r="AT20" s="71">
        <f t="shared" si="7"/>
        <v>0</v>
      </c>
      <c r="AU20" s="172"/>
      <c r="AV20" s="76">
        <v>0</v>
      </c>
      <c r="AW20" s="77">
        <f t="shared" si="8"/>
        <v>0</v>
      </c>
      <c r="AX20" s="83">
        <v>0</v>
      </c>
      <c r="AY20" s="75">
        <v>0</v>
      </c>
      <c r="AZ20" s="71">
        <f t="shared" si="9"/>
        <v>0</v>
      </c>
      <c r="BA20" s="82">
        <v>0</v>
      </c>
      <c r="BB20" s="76">
        <v>0</v>
      </c>
      <c r="BC20" s="77">
        <f t="shared" si="10"/>
        <v>0</v>
      </c>
      <c r="BD20" s="83"/>
      <c r="BE20" s="75">
        <v>0</v>
      </c>
      <c r="BF20" s="71">
        <f>BD20-BE20</f>
        <v>0</v>
      </c>
      <c r="BG20" s="172"/>
      <c r="BH20" s="76">
        <v>0</v>
      </c>
      <c r="BI20" s="77">
        <f>BG20-BH20</f>
        <v>0</v>
      </c>
      <c r="BJ20" s="83"/>
      <c r="BK20" s="75">
        <v>0</v>
      </c>
      <c r="BL20" s="71">
        <f t="shared" si="11"/>
        <v>0</v>
      </c>
      <c r="BM20" s="172"/>
      <c r="BN20" s="76">
        <v>0</v>
      </c>
      <c r="BO20" s="77">
        <f t="shared" si="12"/>
        <v>0</v>
      </c>
      <c r="BP20" s="83"/>
      <c r="BQ20" s="75">
        <v>0</v>
      </c>
      <c r="BR20" s="71">
        <f t="shared" si="13"/>
        <v>0</v>
      </c>
      <c r="BS20" s="172"/>
      <c r="BT20" s="76">
        <v>0</v>
      </c>
      <c r="BU20" s="77">
        <f t="shared" si="14"/>
        <v>0</v>
      </c>
      <c r="BV20" s="83">
        <v>1</v>
      </c>
      <c r="BW20" s="75">
        <v>1</v>
      </c>
      <c r="BX20" s="71">
        <f t="shared" si="15"/>
        <v>0</v>
      </c>
      <c r="BY20" s="172">
        <v>11.6</v>
      </c>
      <c r="BZ20" s="76">
        <v>11.6</v>
      </c>
      <c r="CA20" s="77">
        <f t="shared" si="16"/>
        <v>0</v>
      </c>
      <c r="CB20" s="83">
        <v>0</v>
      </c>
      <c r="CC20" s="75">
        <v>0</v>
      </c>
      <c r="CD20" s="71">
        <f t="shared" si="17"/>
        <v>0</v>
      </c>
      <c r="CE20" s="82">
        <v>0</v>
      </c>
      <c r="CF20" s="76">
        <v>0</v>
      </c>
      <c r="CG20" s="77">
        <f t="shared" si="18"/>
        <v>0</v>
      </c>
      <c r="CH20" s="83">
        <v>0</v>
      </c>
      <c r="CI20" s="75">
        <v>0</v>
      </c>
      <c r="CJ20" s="71">
        <f t="shared" si="19"/>
        <v>0</v>
      </c>
      <c r="CK20" s="82">
        <v>0</v>
      </c>
      <c r="CL20" s="76">
        <v>0</v>
      </c>
      <c r="CM20" s="77">
        <f t="shared" si="20"/>
        <v>0</v>
      </c>
      <c r="CN20" s="83">
        <v>6</v>
      </c>
      <c r="CO20" s="75">
        <v>6</v>
      </c>
      <c r="CP20" s="71">
        <f t="shared" si="21"/>
        <v>0</v>
      </c>
      <c r="CQ20" s="172">
        <v>3.88</v>
      </c>
      <c r="CR20" s="76">
        <v>3.88</v>
      </c>
      <c r="CS20" s="77">
        <f t="shared" si="22"/>
        <v>0</v>
      </c>
      <c r="CT20" s="96">
        <v>0</v>
      </c>
      <c r="CU20" s="75">
        <v>0</v>
      </c>
      <c r="CV20" s="71">
        <f t="shared" si="23"/>
        <v>0</v>
      </c>
      <c r="CW20" s="82">
        <v>0</v>
      </c>
      <c r="CX20" s="76">
        <v>0</v>
      </c>
      <c r="CY20" s="77">
        <f t="shared" si="24"/>
        <v>0</v>
      </c>
      <c r="CZ20" s="83"/>
      <c r="DA20" s="75">
        <v>0</v>
      </c>
      <c r="DB20" s="71">
        <f t="shared" si="25"/>
        <v>0</v>
      </c>
      <c r="DC20" s="172"/>
      <c r="DD20" s="11">
        <v>0</v>
      </c>
      <c r="DE20" s="69">
        <f t="shared" si="26"/>
        <v>0</v>
      </c>
      <c r="DF20" s="72"/>
      <c r="DG20" s="10">
        <v>0</v>
      </c>
      <c r="DH20" s="68">
        <f t="shared" si="27"/>
        <v>0</v>
      </c>
      <c r="DI20" s="168"/>
      <c r="DJ20" s="11">
        <v>0</v>
      </c>
      <c r="DK20" s="69">
        <f t="shared" si="28"/>
        <v>0</v>
      </c>
      <c r="DL20" s="68">
        <f t="shared" si="29"/>
        <v>68</v>
      </c>
      <c r="DM20" s="164">
        <f t="shared" si="29"/>
        <v>65</v>
      </c>
      <c r="DN20" s="68">
        <f t="shared" si="2"/>
        <v>3</v>
      </c>
      <c r="DO20" s="77">
        <f t="shared" si="30"/>
        <v>39.83</v>
      </c>
      <c r="DP20" s="25">
        <f t="shared" si="30"/>
        <v>39.07</v>
      </c>
      <c r="DQ20" s="106">
        <f t="shared" si="31"/>
        <v>0.759999999999998</v>
      </c>
      <c r="DR20" s="72">
        <v>0</v>
      </c>
      <c r="DS20" s="110">
        <v>0</v>
      </c>
      <c r="DT20" s="68">
        <f>DR20-DS20</f>
        <v>0</v>
      </c>
    </row>
    <row r="21" spans="1:124" s="16" customFormat="1" ht="24" customHeight="1">
      <c r="A21" s="115" t="s">
        <v>49</v>
      </c>
      <c r="B21" s="115" t="s">
        <v>10</v>
      </c>
      <c r="C21" s="196" t="s">
        <v>50</v>
      </c>
      <c r="D21" s="72">
        <v>16</v>
      </c>
      <c r="E21" s="70">
        <v>16</v>
      </c>
      <c r="F21" s="68">
        <f>D21-E21</f>
        <v>0</v>
      </c>
      <c r="G21" s="83">
        <v>19</v>
      </c>
      <c r="H21" s="70">
        <v>12</v>
      </c>
      <c r="I21" s="71">
        <f t="shared" si="4"/>
        <v>7</v>
      </c>
      <c r="J21" s="83">
        <v>10396</v>
      </c>
      <c r="K21" s="185">
        <v>6412</v>
      </c>
      <c r="L21" s="77">
        <f t="shared" si="32"/>
        <v>3984</v>
      </c>
      <c r="M21" s="77">
        <f t="shared" si="1"/>
        <v>22.89473684210526</v>
      </c>
      <c r="N21" s="83">
        <v>0</v>
      </c>
      <c r="O21" s="70">
        <v>0</v>
      </c>
      <c r="P21" s="71">
        <f t="shared" si="5"/>
        <v>0</v>
      </c>
      <c r="Q21" s="172">
        <v>0</v>
      </c>
      <c r="R21" s="185">
        <v>0</v>
      </c>
      <c r="S21" s="77">
        <f t="shared" si="6"/>
        <v>0</v>
      </c>
      <c r="T21" s="83">
        <v>1</v>
      </c>
      <c r="U21" s="70">
        <v>1</v>
      </c>
      <c r="V21" s="71">
        <f>T21-U21</f>
        <v>0</v>
      </c>
      <c r="W21" s="172">
        <v>1.86</v>
      </c>
      <c r="X21" s="185">
        <v>1.86</v>
      </c>
      <c r="Y21" s="77">
        <f>W21-X21</f>
        <v>0</v>
      </c>
      <c r="Z21" s="83">
        <v>1</v>
      </c>
      <c r="AA21" s="70">
        <v>1</v>
      </c>
      <c r="AB21" s="71">
        <f>Z21-AA21</f>
        <v>0</v>
      </c>
      <c r="AC21" s="172">
        <v>3.1</v>
      </c>
      <c r="AD21" s="185">
        <v>3.1</v>
      </c>
      <c r="AE21" s="77">
        <f>AC21-AD21</f>
        <v>0</v>
      </c>
      <c r="AF21" s="83">
        <v>1</v>
      </c>
      <c r="AG21" s="70">
        <v>0</v>
      </c>
      <c r="AH21" s="77">
        <f>AF21-AG21</f>
        <v>1</v>
      </c>
      <c r="AI21" s="172">
        <v>2.74</v>
      </c>
      <c r="AJ21" s="185">
        <v>0</v>
      </c>
      <c r="AK21" s="77">
        <f>AI21-AJ21</f>
        <v>2.74</v>
      </c>
      <c r="AL21" s="83"/>
      <c r="AM21" s="70">
        <v>0</v>
      </c>
      <c r="AN21" s="71">
        <f>AL21-AM21</f>
        <v>0</v>
      </c>
      <c r="AO21" s="172"/>
      <c r="AP21" s="185">
        <v>0</v>
      </c>
      <c r="AQ21" s="77">
        <f>AO21-AP21</f>
        <v>0</v>
      </c>
      <c r="AR21" s="83"/>
      <c r="AS21" s="70">
        <v>0</v>
      </c>
      <c r="AT21" s="71">
        <f t="shared" si="7"/>
        <v>0</v>
      </c>
      <c r="AU21" s="172"/>
      <c r="AV21" s="185">
        <v>0</v>
      </c>
      <c r="AW21" s="77">
        <f t="shared" si="8"/>
        <v>0</v>
      </c>
      <c r="AX21" s="83">
        <v>0</v>
      </c>
      <c r="AY21" s="70">
        <v>0</v>
      </c>
      <c r="AZ21" s="71">
        <f t="shared" si="9"/>
        <v>0</v>
      </c>
      <c r="BA21" s="82">
        <v>0</v>
      </c>
      <c r="BB21" s="185">
        <v>0</v>
      </c>
      <c r="BC21" s="77">
        <f t="shared" si="10"/>
        <v>0</v>
      </c>
      <c r="BD21" s="83">
        <v>1</v>
      </c>
      <c r="BE21" s="70">
        <v>1</v>
      </c>
      <c r="BF21" s="71">
        <f>BD21-BE21</f>
        <v>0</v>
      </c>
      <c r="BG21" s="172">
        <v>35.8</v>
      </c>
      <c r="BH21" s="185">
        <v>35.8</v>
      </c>
      <c r="BI21" s="77">
        <f>BG21-BH21</f>
        <v>0</v>
      </c>
      <c r="BJ21" s="83"/>
      <c r="BK21" s="70">
        <v>0</v>
      </c>
      <c r="BL21" s="71">
        <f t="shared" si="11"/>
        <v>0</v>
      </c>
      <c r="BM21" s="172"/>
      <c r="BN21" s="185">
        <v>0</v>
      </c>
      <c r="BO21" s="77">
        <f t="shared" si="12"/>
        <v>0</v>
      </c>
      <c r="BP21" s="83"/>
      <c r="BQ21" s="70">
        <v>0</v>
      </c>
      <c r="BR21" s="71">
        <f t="shared" si="13"/>
        <v>0</v>
      </c>
      <c r="BS21" s="172"/>
      <c r="BT21" s="185">
        <v>0</v>
      </c>
      <c r="BU21" s="77">
        <f t="shared" si="14"/>
        <v>0</v>
      </c>
      <c r="BV21" s="83"/>
      <c r="BW21" s="70">
        <v>0</v>
      </c>
      <c r="BX21" s="71">
        <f t="shared" si="15"/>
        <v>0</v>
      </c>
      <c r="BY21" s="172"/>
      <c r="BZ21" s="185">
        <v>0</v>
      </c>
      <c r="CA21" s="77">
        <f t="shared" si="16"/>
        <v>0</v>
      </c>
      <c r="CB21" s="83">
        <v>0</v>
      </c>
      <c r="CC21" s="70">
        <v>0</v>
      </c>
      <c r="CD21" s="71">
        <f t="shared" si="17"/>
        <v>0</v>
      </c>
      <c r="CE21" s="82">
        <v>0</v>
      </c>
      <c r="CF21" s="185">
        <v>0</v>
      </c>
      <c r="CG21" s="77">
        <f t="shared" si="18"/>
        <v>0</v>
      </c>
      <c r="CH21" s="83">
        <v>0</v>
      </c>
      <c r="CI21" s="70">
        <v>0</v>
      </c>
      <c r="CJ21" s="71">
        <f t="shared" si="19"/>
        <v>0</v>
      </c>
      <c r="CK21" s="82">
        <v>0</v>
      </c>
      <c r="CL21" s="185">
        <v>0</v>
      </c>
      <c r="CM21" s="77">
        <f t="shared" si="20"/>
        <v>0</v>
      </c>
      <c r="CN21" s="83"/>
      <c r="CO21" s="70">
        <v>0</v>
      </c>
      <c r="CP21" s="71">
        <f t="shared" si="21"/>
        <v>0</v>
      </c>
      <c r="CQ21" s="172"/>
      <c r="CR21" s="185">
        <v>0</v>
      </c>
      <c r="CS21" s="77">
        <f t="shared" si="22"/>
        <v>0</v>
      </c>
      <c r="CT21" s="96">
        <v>0</v>
      </c>
      <c r="CU21" s="70">
        <v>0</v>
      </c>
      <c r="CV21" s="71">
        <f t="shared" si="23"/>
        <v>0</v>
      </c>
      <c r="CW21" s="82">
        <v>0</v>
      </c>
      <c r="CX21" s="185">
        <v>0</v>
      </c>
      <c r="CY21" s="77">
        <f t="shared" si="24"/>
        <v>0</v>
      </c>
      <c r="CZ21" s="83"/>
      <c r="DA21" s="70">
        <v>0</v>
      </c>
      <c r="DB21" s="71">
        <f t="shared" si="25"/>
        <v>0</v>
      </c>
      <c r="DC21" s="172"/>
      <c r="DD21" s="24">
        <v>0</v>
      </c>
      <c r="DE21" s="69">
        <f t="shared" si="26"/>
        <v>0</v>
      </c>
      <c r="DF21" s="72"/>
      <c r="DG21" s="23">
        <v>0</v>
      </c>
      <c r="DH21" s="68">
        <f t="shared" si="27"/>
        <v>0</v>
      </c>
      <c r="DI21" s="168"/>
      <c r="DJ21" s="24">
        <v>0</v>
      </c>
      <c r="DK21" s="69">
        <f t="shared" si="28"/>
        <v>0</v>
      </c>
      <c r="DL21" s="68">
        <f t="shared" si="29"/>
        <v>4</v>
      </c>
      <c r="DM21" s="164">
        <f t="shared" si="29"/>
        <v>3</v>
      </c>
      <c r="DN21" s="68">
        <f t="shared" si="2"/>
        <v>1</v>
      </c>
      <c r="DO21" s="77">
        <f t="shared" si="30"/>
        <v>43.5</v>
      </c>
      <c r="DP21" s="25">
        <f t="shared" si="30"/>
        <v>40.76</v>
      </c>
      <c r="DQ21" s="106">
        <f t="shared" si="31"/>
        <v>2.740000000000002</v>
      </c>
      <c r="DR21" s="72">
        <v>0</v>
      </c>
      <c r="DS21" s="109">
        <v>0</v>
      </c>
      <c r="DT21" s="68">
        <f t="shared" si="3"/>
        <v>0</v>
      </c>
    </row>
    <row r="22" spans="1:124" ht="24" customHeight="1">
      <c r="A22" s="197">
        <v>17407</v>
      </c>
      <c r="B22" s="197" t="s">
        <v>55</v>
      </c>
      <c r="C22" s="197" t="s">
        <v>56</v>
      </c>
      <c r="D22" s="79">
        <v>19</v>
      </c>
      <c r="E22" s="73">
        <v>19</v>
      </c>
      <c r="F22" s="73">
        <f>D22-E22</f>
        <v>0</v>
      </c>
      <c r="G22" s="79">
        <v>0</v>
      </c>
      <c r="H22" s="73">
        <v>0</v>
      </c>
      <c r="I22" s="71">
        <f>G22-H22</f>
        <v>0</v>
      </c>
      <c r="J22" s="187">
        <v>0</v>
      </c>
      <c r="K22" s="191">
        <v>0</v>
      </c>
      <c r="L22" s="77">
        <f>J22-K22</f>
        <v>0</v>
      </c>
      <c r="M22" s="77">
        <f>IF(G22&gt;0,+DO22/G22*10,0)</f>
        <v>0</v>
      </c>
      <c r="N22" s="79"/>
      <c r="O22" s="73">
        <v>0</v>
      </c>
      <c r="P22" s="73">
        <v>0</v>
      </c>
      <c r="Q22" s="169"/>
      <c r="R22" s="74">
        <v>0</v>
      </c>
      <c r="S22" s="74">
        <v>0</v>
      </c>
      <c r="T22" s="79"/>
      <c r="U22" s="73">
        <v>0</v>
      </c>
      <c r="V22" s="73">
        <v>0</v>
      </c>
      <c r="W22" s="169"/>
      <c r="X22" s="74">
        <v>0</v>
      </c>
      <c r="Y22" s="74">
        <v>0</v>
      </c>
      <c r="Z22" s="73"/>
      <c r="AA22" s="73">
        <v>0</v>
      </c>
      <c r="AB22" s="73">
        <v>0</v>
      </c>
      <c r="AC22" s="169"/>
      <c r="AD22" s="74">
        <v>0</v>
      </c>
      <c r="AE22" s="74">
        <v>0</v>
      </c>
      <c r="AF22" s="79"/>
      <c r="AG22" s="73">
        <v>0</v>
      </c>
      <c r="AH22" s="73">
        <v>0</v>
      </c>
      <c r="AI22" s="169"/>
      <c r="AJ22" s="73">
        <v>0</v>
      </c>
      <c r="AK22" s="73">
        <v>0</v>
      </c>
      <c r="AL22" s="79"/>
      <c r="AM22" s="73">
        <v>0</v>
      </c>
      <c r="AN22" s="73">
        <v>0</v>
      </c>
      <c r="AO22" s="169"/>
      <c r="AP22" s="74">
        <v>0</v>
      </c>
      <c r="AQ22" s="74">
        <v>0</v>
      </c>
      <c r="AR22" s="73"/>
      <c r="AS22" s="73">
        <v>0</v>
      </c>
      <c r="AT22" s="71">
        <f>AR22-AS22</f>
        <v>0</v>
      </c>
      <c r="AU22" s="169">
        <v>5.87</v>
      </c>
      <c r="AV22" s="74">
        <v>5.9</v>
      </c>
      <c r="AW22" s="77">
        <f>AU22-AV22</f>
        <v>-0.03000000000000025</v>
      </c>
      <c r="AX22" s="79">
        <v>0</v>
      </c>
      <c r="AY22" s="73">
        <v>0</v>
      </c>
      <c r="AZ22" s="73">
        <v>0</v>
      </c>
      <c r="BA22" s="189">
        <v>0</v>
      </c>
      <c r="BB22" s="74">
        <v>0</v>
      </c>
      <c r="BC22" s="74">
        <v>0</v>
      </c>
      <c r="BD22" s="79"/>
      <c r="BE22" s="73">
        <v>0</v>
      </c>
      <c r="BF22" s="73">
        <v>0</v>
      </c>
      <c r="BG22" s="169"/>
      <c r="BH22" s="74">
        <v>0</v>
      </c>
      <c r="BI22" s="74">
        <v>0</v>
      </c>
      <c r="BJ22" s="79"/>
      <c r="BK22" s="73">
        <v>0</v>
      </c>
      <c r="BL22" s="73">
        <v>0</v>
      </c>
      <c r="BM22" s="169"/>
      <c r="BN22" s="74">
        <v>0</v>
      </c>
      <c r="BO22" s="74">
        <v>0</v>
      </c>
      <c r="BP22" s="79"/>
      <c r="BQ22" s="73">
        <v>0</v>
      </c>
      <c r="BR22" s="73">
        <v>0</v>
      </c>
      <c r="BS22" s="169"/>
      <c r="BT22" s="74">
        <v>0</v>
      </c>
      <c r="BU22" s="74">
        <f>BS22-BT22</f>
        <v>0</v>
      </c>
      <c r="BV22" s="73"/>
      <c r="BW22" s="73">
        <v>0</v>
      </c>
      <c r="BX22" s="73">
        <v>0</v>
      </c>
      <c r="BY22" s="169"/>
      <c r="BZ22" s="74">
        <v>0</v>
      </c>
      <c r="CA22" s="74">
        <v>0</v>
      </c>
      <c r="CB22" s="73">
        <v>0</v>
      </c>
      <c r="CC22" s="73">
        <v>0</v>
      </c>
      <c r="CD22" s="73">
        <v>0</v>
      </c>
      <c r="CE22" s="189">
        <v>0</v>
      </c>
      <c r="CF22" s="74">
        <v>0</v>
      </c>
      <c r="CG22" s="74">
        <v>0</v>
      </c>
      <c r="CH22" s="73">
        <v>0</v>
      </c>
      <c r="CI22" s="73">
        <v>0</v>
      </c>
      <c r="CJ22" s="73">
        <v>0</v>
      </c>
      <c r="CK22" s="189">
        <v>0</v>
      </c>
      <c r="CL22" s="74">
        <v>0</v>
      </c>
      <c r="CM22" s="74">
        <v>0</v>
      </c>
      <c r="CN22" s="79"/>
      <c r="CO22" s="73">
        <v>0</v>
      </c>
      <c r="CP22" s="73">
        <v>0</v>
      </c>
      <c r="CQ22" s="169"/>
      <c r="CR22" s="74">
        <v>0</v>
      </c>
      <c r="CS22" s="104">
        <f>CQ22-CR22</f>
        <v>0</v>
      </c>
      <c r="CT22" s="112">
        <v>0</v>
      </c>
      <c r="CU22" s="73">
        <v>0</v>
      </c>
      <c r="CV22" s="73">
        <v>0</v>
      </c>
      <c r="CW22" s="189">
        <v>0</v>
      </c>
      <c r="CX22" s="74">
        <v>0</v>
      </c>
      <c r="CY22" s="74">
        <v>0</v>
      </c>
      <c r="CZ22" s="79"/>
      <c r="DA22" s="73">
        <v>0</v>
      </c>
      <c r="DB22" s="73">
        <v>0</v>
      </c>
      <c r="DC22" s="169"/>
      <c r="DD22" s="67">
        <v>0</v>
      </c>
      <c r="DE22" s="67">
        <v>0</v>
      </c>
      <c r="DF22" s="81"/>
      <c r="DG22" s="66">
        <v>0</v>
      </c>
      <c r="DH22" s="66">
        <v>0</v>
      </c>
      <c r="DI22" s="170"/>
      <c r="DJ22" s="67">
        <v>0</v>
      </c>
      <c r="DK22" s="67">
        <v>0</v>
      </c>
      <c r="DL22" s="68">
        <f>N22+T22+Z22+AF22+AL22+AR22+AX22+BD22+BJ22+BP22+BV22+CB22+CH22+CN22+CT22+CZ22+DF22</f>
        <v>0</v>
      </c>
      <c r="DM22" s="164">
        <f>O22+U22+AA22+AG22+AM22+AS22+AY22+BE22+BK22+BQ22+BW22+CC22+CI22+CO22+CU22+DA22+DG22</f>
        <v>0</v>
      </c>
      <c r="DN22" s="68">
        <f>DL22-DM22</f>
        <v>0</v>
      </c>
      <c r="DO22" s="77">
        <f>ROUND(Q22+W22+AC22+AI22+AO22+AU22+BA22+BG22+BM22+BS22+BY22+CE22+CK22+CQ22+CW22+DC22+DI22,2)</f>
        <v>5.87</v>
      </c>
      <c r="DP22" s="103">
        <f>ROUND(R22+X22+AD22+AJ22+AP22+AV22+BB22+BH22+BN22+BT22+BZ22+CF22+CL22+CR22+CX22+DD22+DJ22,2)</f>
        <v>5.9</v>
      </c>
      <c r="DQ22" s="106">
        <f>DO22-DP22</f>
        <v>-0.03000000000000025</v>
      </c>
      <c r="DR22" s="81">
        <v>0</v>
      </c>
      <c r="DS22" s="102">
        <v>0</v>
      </c>
      <c r="DT22" s="68">
        <f>DR22-DS22</f>
        <v>0</v>
      </c>
    </row>
    <row r="23" spans="1:124" s="2" customFormat="1" ht="24" customHeight="1">
      <c r="A23" s="115">
        <v>17421</v>
      </c>
      <c r="B23" s="115" t="s">
        <v>10</v>
      </c>
      <c r="C23" s="196" t="s">
        <v>45</v>
      </c>
      <c r="D23" s="72">
        <v>11</v>
      </c>
      <c r="E23" s="75">
        <v>11</v>
      </c>
      <c r="F23" s="68">
        <v>0</v>
      </c>
      <c r="G23" s="83">
        <v>5</v>
      </c>
      <c r="H23" s="75">
        <v>5</v>
      </c>
      <c r="I23" s="71">
        <f t="shared" si="4"/>
        <v>0</v>
      </c>
      <c r="J23" s="83">
        <v>1080</v>
      </c>
      <c r="K23" s="76">
        <v>1080</v>
      </c>
      <c r="L23" s="77">
        <f t="shared" si="32"/>
        <v>0</v>
      </c>
      <c r="M23" s="77">
        <f t="shared" si="1"/>
        <v>42.56</v>
      </c>
      <c r="N23" s="83">
        <v>6</v>
      </c>
      <c r="O23" s="75">
        <v>6</v>
      </c>
      <c r="P23" s="71">
        <v>0</v>
      </c>
      <c r="Q23" s="172">
        <v>1.28</v>
      </c>
      <c r="R23" s="76">
        <v>1.28</v>
      </c>
      <c r="S23" s="77">
        <f t="shared" si="6"/>
        <v>0</v>
      </c>
      <c r="T23" s="83"/>
      <c r="U23" s="75">
        <v>0</v>
      </c>
      <c r="V23" s="71">
        <v>0</v>
      </c>
      <c r="W23" s="172"/>
      <c r="X23" s="76">
        <v>0</v>
      </c>
      <c r="Y23" s="77">
        <v>0</v>
      </c>
      <c r="Z23" s="83"/>
      <c r="AA23" s="75">
        <v>0</v>
      </c>
      <c r="AB23" s="71">
        <v>0</v>
      </c>
      <c r="AC23" s="172"/>
      <c r="AD23" s="76">
        <v>0</v>
      </c>
      <c r="AE23" s="77">
        <v>0</v>
      </c>
      <c r="AF23" s="83">
        <v>1</v>
      </c>
      <c r="AG23" s="75">
        <v>1</v>
      </c>
      <c r="AH23" s="77">
        <v>0</v>
      </c>
      <c r="AI23" s="172">
        <v>20</v>
      </c>
      <c r="AJ23" s="76">
        <v>20</v>
      </c>
      <c r="AK23" s="77">
        <v>0</v>
      </c>
      <c r="AL23" s="83"/>
      <c r="AM23" s="75">
        <v>0</v>
      </c>
      <c r="AN23" s="71">
        <v>0</v>
      </c>
      <c r="AO23" s="172"/>
      <c r="AP23" s="76">
        <v>0</v>
      </c>
      <c r="AQ23" s="77">
        <v>0</v>
      </c>
      <c r="AR23" s="83"/>
      <c r="AS23" s="75">
        <v>0</v>
      </c>
      <c r="AT23" s="71">
        <v>0</v>
      </c>
      <c r="AU23" s="172"/>
      <c r="AV23" s="76">
        <v>0</v>
      </c>
      <c r="AW23" s="77">
        <v>0</v>
      </c>
      <c r="AX23" s="83">
        <v>0</v>
      </c>
      <c r="AY23" s="75">
        <v>0</v>
      </c>
      <c r="AZ23" s="71">
        <v>0</v>
      </c>
      <c r="BA23" s="82">
        <v>0</v>
      </c>
      <c r="BB23" s="76">
        <v>0</v>
      </c>
      <c r="BC23" s="77">
        <v>0</v>
      </c>
      <c r="BD23" s="83"/>
      <c r="BE23" s="75">
        <v>0</v>
      </c>
      <c r="BF23" s="71">
        <v>0</v>
      </c>
      <c r="BG23" s="172"/>
      <c r="BH23" s="76">
        <v>0</v>
      </c>
      <c r="BI23" s="77">
        <v>0</v>
      </c>
      <c r="BJ23" s="83"/>
      <c r="BK23" s="75">
        <v>0</v>
      </c>
      <c r="BL23" s="71">
        <v>0</v>
      </c>
      <c r="BM23" s="172"/>
      <c r="BN23" s="76">
        <v>0</v>
      </c>
      <c r="BO23" s="77">
        <v>0</v>
      </c>
      <c r="BP23" s="83"/>
      <c r="BQ23" s="75">
        <v>0</v>
      </c>
      <c r="BR23" s="71">
        <v>0</v>
      </c>
      <c r="BS23" s="172"/>
      <c r="BT23" s="76">
        <v>0</v>
      </c>
      <c r="BU23" s="77">
        <v>0</v>
      </c>
      <c r="BV23" s="83"/>
      <c r="BW23" s="75">
        <v>0</v>
      </c>
      <c r="BX23" s="71">
        <v>0</v>
      </c>
      <c r="BY23" s="172"/>
      <c r="BZ23" s="76">
        <v>0</v>
      </c>
      <c r="CA23" s="77">
        <v>0</v>
      </c>
      <c r="CB23" s="83">
        <v>0</v>
      </c>
      <c r="CC23" s="75">
        <v>0</v>
      </c>
      <c r="CD23" s="71">
        <v>0</v>
      </c>
      <c r="CE23" s="82">
        <v>0</v>
      </c>
      <c r="CF23" s="76">
        <v>0</v>
      </c>
      <c r="CG23" s="77">
        <v>0</v>
      </c>
      <c r="CH23" s="83">
        <v>0</v>
      </c>
      <c r="CI23" s="75">
        <v>0</v>
      </c>
      <c r="CJ23" s="71">
        <v>0</v>
      </c>
      <c r="CK23" s="82">
        <v>0</v>
      </c>
      <c r="CL23" s="76">
        <v>0</v>
      </c>
      <c r="CM23" s="77">
        <v>0</v>
      </c>
      <c r="CN23" s="83"/>
      <c r="CO23" s="75">
        <v>0</v>
      </c>
      <c r="CP23" s="71">
        <v>0</v>
      </c>
      <c r="CQ23" s="172"/>
      <c r="CR23" s="76">
        <v>0</v>
      </c>
      <c r="CS23" s="77">
        <f t="shared" si="22"/>
        <v>0</v>
      </c>
      <c r="CT23" s="96">
        <v>0</v>
      </c>
      <c r="CU23" s="75">
        <v>0</v>
      </c>
      <c r="CV23" s="71">
        <v>0</v>
      </c>
      <c r="CW23" s="82">
        <v>0</v>
      </c>
      <c r="CX23" s="76">
        <v>0</v>
      </c>
      <c r="CY23" s="77">
        <v>0</v>
      </c>
      <c r="CZ23" s="83"/>
      <c r="DA23" s="75">
        <v>0</v>
      </c>
      <c r="DB23" s="71">
        <v>0</v>
      </c>
      <c r="DC23" s="172"/>
      <c r="DD23" s="11">
        <v>0</v>
      </c>
      <c r="DE23" s="69">
        <v>0</v>
      </c>
      <c r="DF23" s="72"/>
      <c r="DG23" s="10">
        <v>0</v>
      </c>
      <c r="DH23" s="68">
        <v>0</v>
      </c>
      <c r="DI23" s="168"/>
      <c r="DJ23" s="11">
        <v>0</v>
      </c>
      <c r="DK23" s="69">
        <v>0</v>
      </c>
      <c r="DL23" s="68">
        <f t="shared" si="29"/>
        <v>7</v>
      </c>
      <c r="DM23" s="164">
        <f t="shared" si="29"/>
        <v>7</v>
      </c>
      <c r="DN23" s="68">
        <f t="shared" si="2"/>
        <v>0</v>
      </c>
      <c r="DO23" s="77">
        <f t="shared" si="30"/>
        <v>21.28</v>
      </c>
      <c r="DP23" s="25">
        <f t="shared" si="30"/>
        <v>21.28</v>
      </c>
      <c r="DQ23" s="106">
        <f t="shared" si="31"/>
        <v>0</v>
      </c>
      <c r="DR23" s="72">
        <v>0</v>
      </c>
      <c r="DS23" s="110">
        <v>0</v>
      </c>
      <c r="DT23" s="68">
        <f t="shared" si="3"/>
        <v>0</v>
      </c>
    </row>
    <row r="24" spans="1:124" ht="24" customHeight="1">
      <c r="A24" s="194">
        <v>17463</v>
      </c>
      <c r="B24" s="194" t="s">
        <v>55</v>
      </c>
      <c r="C24" s="195" t="s">
        <v>54</v>
      </c>
      <c r="D24" s="81">
        <v>24</v>
      </c>
      <c r="E24" s="73">
        <v>20</v>
      </c>
      <c r="F24" s="68">
        <f>D24-E24</f>
        <v>4</v>
      </c>
      <c r="G24" s="79">
        <v>13</v>
      </c>
      <c r="H24" s="73">
        <v>14</v>
      </c>
      <c r="I24" s="71">
        <f t="shared" si="4"/>
        <v>-1</v>
      </c>
      <c r="J24" s="187">
        <v>3241.5</v>
      </c>
      <c r="K24" s="191">
        <v>3351</v>
      </c>
      <c r="L24" s="77">
        <f t="shared" si="32"/>
        <v>-109.5</v>
      </c>
      <c r="M24" s="77">
        <f t="shared" si="1"/>
        <v>27.961538461538463</v>
      </c>
      <c r="N24" s="79">
        <v>7</v>
      </c>
      <c r="O24" s="73">
        <v>7</v>
      </c>
      <c r="P24" s="71">
        <f t="shared" si="5"/>
        <v>0</v>
      </c>
      <c r="Q24" s="169">
        <v>2.05</v>
      </c>
      <c r="R24" s="73">
        <v>2.05</v>
      </c>
      <c r="S24" s="77">
        <f t="shared" si="6"/>
        <v>0</v>
      </c>
      <c r="T24" s="79"/>
      <c r="U24" s="73">
        <v>0</v>
      </c>
      <c r="V24" s="71">
        <f>T24-U24</f>
        <v>0</v>
      </c>
      <c r="W24" s="169"/>
      <c r="X24" s="74">
        <v>0</v>
      </c>
      <c r="Y24" s="104">
        <f>W24-X24</f>
        <v>0</v>
      </c>
      <c r="Z24" s="79"/>
      <c r="AA24" s="73">
        <v>0</v>
      </c>
      <c r="AB24" s="71">
        <f>Z24-AA24</f>
        <v>0</v>
      </c>
      <c r="AC24" s="169"/>
      <c r="AD24" s="74">
        <v>0</v>
      </c>
      <c r="AE24" s="77">
        <f>AC24-AD24</f>
        <v>0</v>
      </c>
      <c r="AF24" s="79">
        <v>1</v>
      </c>
      <c r="AG24" s="73">
        <v>1</v>
      </c>
      <c r="AH24" s="77">
        <f>AF24-AG24</f>
        <v>0</v>
      </c>
      <c r="AI24" s="169">
        <v>8.4</v>
      </c>
      <c r="AJ24" s="74">
        <v>8.4</v>
      </c>
      <c r="AK24" s="77">
        <f>AI24-AJ24</f>
        <v>0</v>
      </c>
      <c r="AL24" s="79">
        <v>2</v>
      </c>
      <c r="AM24" s="73">
        <v>2</v>
      </c>
      <c r="AN24" s="71">
        <f>AL24-AM24</f>
        <v>0</v>
      </c>
      <c r="AO24" s="169">
        <v>13.2</v>
      </c>
      <c r="AP24" s="74">
        <v>13.2</v>
      </c>
      <c r="AQ24" s="77">
        <f>AO24-AP24</f>
        <v>0</v>
      </c>
      <c r="AR24" s="79"/>
      <c r="AS24" s="73">
        <v>0</v>
      </c>
      <c r="AT24" s="71">
        <f>AR24-AS24</f>
        <v>0</v>
      </c>
      <c r="AU24" s="169"/>
      <c r="AV24" s="74">
        <v>0</v>
      </c>
      <c r="AW24" s="77">
        <f>AU24-AV24</f>
        <v>0</v>
      </c>
      <c r="AX24" s="79">
        <v>0</v>
      </c>
      <c r="AY24" s="73">
        <v>0</v>
      </c>
      <c r="AZ24" s="71">
        <f>AX24-AY24</f>
        <v>0</v>
      </c>
      <c r="BA24" s="189">
        <v>0</v>
      </c>
      <c r="BB24" s="74">
        <v>0</v>
      </c>
      <c r="BC24" s="77">
        <f>BA24-BB24</f>
        <v>0</v>
      </c>
      <c r="BD24" s="79">
        <v>1</v>
      </c>
      <c r="BE24" s="73">
        <v>1</v>
      </c>
      <c r="BF24" s="71">
        <f>BD24-BE24</f>
        <v>0</v>
      </c>
      <c r="BG24" s="169">
        <v>12.7</v>
      </c>
      <c r="BH24" s="74">
        <v>12.7</v>
      </c>
      <c r="BI24" s="77">
        <f>BG24-BH24</f>
        <v>0</v>
      </c>
      <c r="BJ24" s="83"/>
      <c r="BK24" s="75">
        <v>0</v>
      </c>
      <c r="BL24" s="71">
        <f>BJ24-BK24</f>
        <v>0</v>
      </c>
      <c r="BM24" s="172"/>
      <c r="BN24" s="76">
        <v>0</v>
      </c>
      <c r="BO24" s="77">
        <f>BM24-BN24</f>
        <v>0</v>
      </c>
      <c r="BP24" s="83"/>
      <c r="BQ24" s="75">
        <v>0</v>
      </c>
      <c r="BR24" s="71">
        <f>BP24-BQ24</f>
        <v>0</v>
      </c>
      <c r="BS24" s="172"/>
      <c r="BT24" s="76">
        <v>0</v>
      </c>
      <c r="BU24" s="77">
        <f>BS24-BT24</f>
        <v>0</v>
      </c>
      <c r="BV24" s="83"/>
      <c r="BW24" s="75">
        <v>0</v>
      </c>
      <c r="BX24" s="71">
        <f>BV24-BW24</f>
        <v>0</v>
      </c>
      <c r="BY24" s="172"/>
      <c r="BZ24" s="76">
        <v>0</v>
      </c>
      <c r="CA24" s="77">
        <f>BY24-BZ24</f>
        <v>0</v>
      </c>
      <c r="CB24" s="83">
        <v>0</v>
      </c>
      <c r="CC24" s="75">
        <v>0</v>
      </c>
      <c r="CD24" s="71">
        <f>CB24-CC24</f>
        <v>0</v>
      </c>
      <c r="CE24" s="82">
        <v>0</v>
      </c>
      <c r="CF24" s="76">
        <v>0</v>
      </c>
      <c r="CG24" s="77">
        <f>CE24-CF24</f>
        <v>0</v>
      </c>
      <c r="CH24" s="83">
        <v>0</v>
      </c>
      <c r="CI24" s="75">
        <v>0</v>
      </c>
      <c r="CJ24" s="71">
        <f>CH24-CI24</f>
        <v>0</v>
      </c>
      <c r="CK24" s="82">
        <v>0</v>
      </c>
      <c r="CL24" s="76">
        <v>0</v>
      </c>
      <c r="CM24" s="77">
        <f>CK24-CL24</f>
        <v>0</v>
      </c>
      <c r="CN24" s="79"/>
      <c r="CO24" s="75">
        <v>0</v>
      </c>
      <c r="CP24" s="71">
        <f>CN24-CO24</f>
        <v>0</v>
      </c>
      <c r="CQ24" s="172"/>
      <c r="CR24" s="76">
        <v>0</v>
      </c>
      <c r="CS24" s="77">
        <f t="shared" si="22"/>
        <v>0</v>
      </c>
      <c r="CT24" s="96">
        <v>0</v>
      </c>
      <c r="CU24" s="75">
        <v>0</v>
      </c>
      <c r="CV24" s="71">
        <f>CT24-CU24</f>
        <v>0</v>
      </c>
      <c r="CW24" s="82">
        <v>0</v>
      </c>
      <c r="CX24" s="76">
        <v>0</v>
      </c>
      <c r="CY24" s="77">
        <f>CW24-CX24</f>
        <v>0</v>
      </c>
      <c r="CZ24" s="83"/>
      <c r="DA24" s="75">
        <v>0</v>
      </c>
      <c r="DB24" s="71">
        <f>CZ24-DA24</f>
        <v>0</v>
      </c>
      <c r="DC24" s="172"/>
      <c r="DD24" s="11">
        <v>0</v>
      </c>
      <c r="DE24" s="69">
        <f>DC24-DD24</f>
        <v>0</v>
      </c>
      <c r="DF24" s="72"/>
      <c r="DG24" s="10">
        <v>0</v>
      </c>
      <c r="DH24" s="68">
        <f>DF24-DG24</f>
        <v>0</v>
      </c>
      <c r="DI24" s="168"/>
      <c r="DJ24" s="11">
        <v>0</v>
      </c>
      <c r="DK24" s="69">
        <f>DI24-DJ24</f>
        <v>0</v>
      </c>
      <c r="DL24" s="68">
        <f t="shared" si="29"/>
        <v>11</v>
      </c>
      <c r="DM24" s="164">
        <f t="shared" si="29"/>
        <v>11</v>
      </c>
      <c r="DN24" s="68">
        <f t="shared" si="2"/>
        <v>0</v>
      </c>
      <c r="DO24" s="77">
        <f t="shared" si="30"/>
        <v>36.35</v>
      </c>
      <c r="DP24" s="25">
        <f t="shared" si="30"/>
        <v>36.35</v>
      </c>
      <c r="DQ24" s="106">
        <f t="shared" si="31"/>
        <v>0</v>
      </c>
      <c r="DR24" s="81">
        <v>0</v>
      </c>
      <c r="DS24" s="102">
        <v>0</v>
      </c>
      <c r="DT24" s="68">
        <f t="shared" si="3"/>
        <v>0</v>
      </c>
    </row>
    <row r="25" spans="3:113" ht="48" customHeight="1">
      <c r="C25" s="215" t="s">
        <v>79</v>
      </c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Q25" s="171"/>
      <c r="W25" s="171"/>
      <c r="AC25" s="171"/>
      <c r="AI25" s="171"/>
      <c r="AO25" s="171"/>
      <c r="AU25" s="171"/>
      <c r="BA25" s="105"/>
      <c r="BG25" s="171"/>
      <c r="BM25" s="171"/>
      <c r="BS25" s="171"/>
      <c r="BY25" s="171"/>
      <c r="CQ25" s="171"/>
      <c r="DC25" s="171"/>
      <c r="DI25" s="171"/>
    </row>
    <row r="26" spans="3:113" ht="9" customHeight="1">
      <c r="C26" s="160"/>
      <c r="D26" s="160"/>
      <c r="E26" s="160"/>
      <c r="F26" s="160"/>
      <c r="G26" s="160"/>
      <c r="Q26" s="171"/>
      <c r="W26" s="171"/>
      <c r="AC26" s="171"/>
      <c r="AI26" s="171"/>
      <c r="AO26" s="171"/>
      <c r="AU26" s="171"/>
      <c r="BA26" s="105"/>
      <c r="BG26" s="171"/>
      <c r="BM26" s="171"/>
      <c r="BS26" s="171"/>
      <c r="BY26" s="171"/>
      <c r="CQ26" s="171"/>
      <c r="DC26" s="171"/>
      <c r="DI26" s="171"/>
    </row>
    <row r="27" spans="3:123" ht="24" customHeight="1">
      <c r="C27" s="115" t="s">
        <v>70</v>
      </c>
      <c r="D27" s="153"/>
      <c r="E27" s="154"/>
      <c r="F27" s="153"/>
      <c r="G27" s="153"/>
      <c r="H27" s="154"/>
      <c r="I27" s="153"/>
      <c r="J27" s="155"/>
      <c r="K27" s="156"/>
      <c r="L27" s="153"/>
      <c r="M27" s="154"/>
      <c r="N27" s="81"/>
      <c r="O27" s="81"/>
      <c r="P27" s="81"/>
      <c r="Q27" s="170"/>
      <c r="R27" s="81"/>
      <c r="S27" s="81"/>
      <c r="T27" s="81">
        <v>2</v>
      </c>
      <c r="U27" s="81"/>
      <c r="V27" s="81"/>
      <c r="W27" s="170">
        <v>3.27</v>
      </c>
      <c r="X27" s="81"/>
      <c r="Y27" s="81"/>
      <c r="Z27" s="81">
        <v>1</v>
      </c>
      <c r="AA27" s="81"/>
      <c r="AB27" s="81"/>
      <c r="AC27" s="170">
        <v>3.3</v>
      </c>
      <c r="AD27" s="81"/>
      <c r="AE27" s="81"/>
      <c r="AF27" s="81">
        <v>3</v>
      </c>
      <c r="AG27" s="81"/>
      <c r="AH27" s="81"/>
      <c r="AI27" s="170">
        <v>84.06</v>
      </c>
      <c r="AJ27" s="81"/>
      <c r="AK27" s="81"/>
      <c r="AL27" s="81">
        <v>1</v>
      </c>
      <c r="AM27" s="81"/>
      <c r="AN27" s="81"/>
      <c r="AO27" s="170">
        <v>49.6</v>
      </c>
      <c r="AP27" s="81"/>
      <c r="AQ27" s="81"/>
      <c r="AR27" s="81">
        <v>1</v>
      </c>
      <c r="AS27" s="81"/>
      <c r="AT27" s="81"/>
      <c r="AU27" s="170">
        <v>47.07</v>
      </c>
      <c r="AV27" s="81"/>
      <c r="AW27" s="81"/>
      <c r="AX27" s="81"/>
      <c r="AY27" s="81"/>
      <c r="AZ27" s="81"/>
      <c r="BA27" s="81"/>
      <c r="BB27" s="81"/>
      <c r="BC27" s="81"/>
      <c r="BD27" s="81">
        <v>1</v>
      </c>
      <c r="BE27" s="81"/>
      <c r="BF27" s="81"/>
      <c r="BG27" s="170">
        <v>5.9</v>
      </c>
      <c r="BH27" s="81"/>
      <c r="BI27" s="81"/>
      <c r="BJ27" s="81"/>
      <c r="BK27" s="81"/>
      <c r="BL27" s="81"/>
      <c r="BM27" s="170"/>
      <c r="BN27" s="81"/>
      <c r="BO27" s="81"/>
      <c r="BP27" s="81">
        <v>1</v>
      </c>
      <c r="BQ27" s="81"/>
      <c r="BR27" s="81"/>
      <c r="BS27" s="170">
        <v>11.44</v>
      </c>
      <c r="BT27" s="81"/>
      <c r="BU27" s="81"/>
      <c r="BV27" s="81"/>
      <c r="BW27" s="81"/>
      <c r="BX27" s="81"/>
      <c r="BY27" s="170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>
        <v>2</v>
      </c>
      <c r="CO27" s="81"/>
      <c r="CP27" s="81"/>
      <c r="CQ27" s="169">
        <v>34.9</v>
      </c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170"/>
      <c r="DD27" s="81"/>
      <c r="DE27" s="81"/>
      <c r="DF27" s="81"/>
      <c r="DG27" s="81"/>
      <c r="DH27" s="81"/>
      <c r="DI27" s="170"/>
      <c r="DJ27" s="81"/>
      <c r="DK27" s="81"/>
      <c r="DL27" s="161">
        <f t="shared" si="29"/>
        <v>12</v>
      </c>
      <c r="DM27" s="165"/>
      <c r="DN27" s="165"/>
      <c r="DO27" s="77">
        <f t="shared" si="30"/>
        <v>239.54</v>
      </c>
      <c r="DP27" s="81"/>
      <c r="DQ27" s="81"/>
      <c r="DR27" s="157"/>
      <c r="DS27" s="80"/>
    </row>
    <row r="28" spans="3:122" ht="24" customHeight="1">
      <c r="C28" s="115" t="s">
        <v>74</v>
      </c>
      <c r="D28" s="153"/>
      <c r="E28" s="154"/>
      <c r="F28" s="153"/>
      <c r="G28" s="153"/>
      <c r="H28" s="154"/>
      <c r="I28" s="153"/>
      <c r="J28" s="153"/>
      <c r="K28" s="154"/>
      <c r="L28" s="153"/>
      <c r="M28" s="154"/>
      <c r="N28" s="81"/>
      <c r="O28" s="81"/>
      <c r="P28" s="81"/>
      <c r="Q28" s="170"/>
      <c r="R28" s="81"/>
      <c r="S28" s="81"/>
      <c r="T28" s="81"/>
      <c r="U28" s="81"/>
      <c r="V28" s="81"/>
      <c r="W28" s="170"/>
      <c r="X28" s="81"/>
      <c r="Y28" s="81"/>
      <c r="Z28" s="81"/>
      <c r="AA28" s="81"/>
      <c r="AB28" s="81"/>
      <c r="AC28" s="170"/>
      <c r="AD28" s="81"/>
      <c r="AE28" s="81"/>
      <c r="AF28" s="81"/>
      <c r="AG28" s="81"/>
      <c r="AH28" s="81"/>
      <c r="AI28" s="170"/>
      <c r="AJ28" s="81"/>
      <c r="AK28" s="81"/>
      <c r="AL28" s="81"/>
      <c r="AM28" s="81"/>
      <c r="AN28" s="81"/>
      <c r="AO28" s="170"/>
      <c r="AP28" s="81"/>
      <c r="AQ28" s="81"/>
      <c r="AR28" s="81"/>
      <c r="AS28" s="81"/>
      <c r="AT28" s="81"/>
      <c r="AU28" s="170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170"/>
      <c r="BH28" s="81"/>
      <c r="BI28" s="81"/>
      <c r="BJ28" s="81"/>
      <c r="BK28" s="81"/>
      <c r="BL28" s="81"/>
      <c r="BM28" s="170"/>
      <c r="BN28" s="81"/>
      <c r="BO28" s="81"/>
      <c r="BP28" s="81"/>
      <c r="BQ28" s="81"/>
      <c r="BR28" s="81"/>
      <c r="BS28" s="170"/>
      <c r="BT28" s="81"/>
      <c r="BU28" s="81"/>
      <c r="BV28" s="81"/>
      <c r="BW28" s="81"/>
      <c r="BX28" s="81"/>
      <c r="BY28" s="170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169">
        <v>0.53</v>
      </c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170"/>
      <c r="DD28" s="81"/>
      <c r="DE28" s="81"/>
      <c r="DF28" s="81"/>
      <c r="DG28" s="81"/>
      <c r="DH28" s="81"/>
      <c r="DI28" s="170"/>
      <c r="DJ28" s="81"/>
      <c r="DK28" s="81"/>
      <c r="DL28" s="161">
        <f t="shared" si="29"/>
        <v>0</v>
      </c>
      <c r="DM28" s="165"/>
      <c r="DN28" s="165"/>
      <c r="DO28" s="77">
        <f t="shared" si="30"/>
        <v>0.53</v>
      </c>
      <c r="DP28" s="81"/>
      <c r="DQ28" s="81"/>
      <c r="DR28" s="81"/>
    </row>
    <row r="29" spans="3:122" ht="24" customHeight="1">
      <c r="C29" s="115" t="s">
        <v>71</v>
      </c>
      <c r="D29" s="153"/>
      <c r="E29" s="154"/>
      <c r="F29" s="153"/>
      <c r="G29" s="153"/>
      <c r="H29" s="154"/>
      <c r="I29" s="153"/>
      <c r="J29" s="153"/>
      <c r="K29" s="154"/>
      <c r="L29" s="153"/>
      <c r="M29" s="154"/>
      <c r="N29" s="81"/>
      <c r="O29" s="81"/>
      <c r="P29" s="81"/>
      <c r="Q29" s="170"/>
      <c r="R29" s="81"/>
      <c r="S29" s="81"/>
      <c r="T29" s="81"/>
      <c r="U29" s="81"/>
      <c r="V29" s="81"/>
      <c r="W29" s="170"/>
      <c r="X29" s="81"/>
      <c r="Y29" s="81"/>
      <c r="Z29" s="81"/>
      <c r="AA29" s="81"/>
      <c r="AB29" s="81"/>
      <c r="AC29" s="170"/>
      <c r="AD29" s="81"/>
      <c r="AE29" s="81"/>
      <c r="AF29" s="81">
        <v>1</v>
      </c>
      <c r="AG29" s="81"/>
      <c r="AH29" s="81"/>
      <c r="AI29" s="170">
        <v>8.02</v>
      </c>
      <c r="AJ29" s="81"/>
      <c r="AK29" s="81"/>
      <c r="AL29" s="81"/>
      <c r="AM29" s="81"/>
      <c r="AN29" s="81"/>
      <c r="AO29" s="170"/>
      <c r="AP29" s="81"/>
      <c r="AQ29" s="81"/>
      <c r="AR29" s="81">
        <v>1</v>
      </c>
      <c r="AS29" s="81"/>
      <c r="AT29" s="81"/>
      <c r="AU29" s="170">
        <v>49.1</v>
      </c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170"/>
      <c r="BH29" s="81"/>
      <c r="BI29" s="81"/>
      <c r="BJ29" s="81"/>
      <c r="BK29" s="81"/>
      <c r="BL29" s="81"/>
      <c r="BM29" s="170"/>
      <c r="BN29" s="81"/>
      <c r="BO29" s="81"/>
      <c r="BP29" s="81"/>
      <c r="BQ29" s="81"/>
      <c r="BR29" s="81"/>
      <c r="BS29" s="170"/>
      <c r="BT29" s="81"/>
      <c r="BU29" s="81"/>
      <c r="BV29" s="81"/>
      <c r="BW29" s="81"/>
      <c r="BX29" s="81"/>
      <c r="BY29" s="170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169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170"/>
      <c r="DD29" s="81"/>
      <c r="DE29" s="81"/>
      <c r="DF29" s="81"/>
      <c r="DG29" s="81"/>
      <c r="DH29" s="81"/>
      <c r="DI29" s="170"/>
      <c r="DJ29" s="81"/>
      <c r="DK29" s="81"/>
      <c r="DL29" s="161">
        <f t="shared" si="29"/>
        <v>2</v>
      </c>
      <c r="DM29" s="165"/>
      <c r="DN29" s="165"/>
      <c r="DO29" s="77">
        <f t="shared" si="30"/>
        <v>57.12</v>
      </c>
      <c r="DP29" s="81"/>
      <c r="DQ29" s="81"/>
      <c r="DR29" s="81"/>
    </row>
    <row r="30" spans="3:122" ht="24" customHeight="1">
      <c r="C30" s="115" t="s">
        <v>72</v>
      </c>
      <c r="D30" s="153"/>
      <c r="E30" s="154"/>
      <c r="F30" s="153"/>
      <c r="G30" s="153"/>
      <c r="H30" s="154"/>
      <c r="I30" s="153"/>
      <c r="J30" s="153"/>
      <c r="K30" s="154"/>
      <c r="L30" s="153"/>
      <c r="M30" s="154"/>
      <c r="N30" s="81"/>
      <c r="O30" s="81"/>
      <c r="P30" s="81"/>
      <c r="Q30" s="170"/>
      <c r="R30" s="81"/>
      <c r="S30" s="81"/>
      <c r="T30" s="81"/>
      <c r="U30" s="81"/>
      <c r="V30" s="81"/>
      <c r="W30" s="170"/>
      <c r="X30" s="81"/>
      <c r="Y30" s="81"/>
      <c r="Z30" s="81"/>
      <c r="AA30" s="81"/>
      <c r="AB30" s="81"/>
      <c r="AC30" s="170"/>
      <c r="AD30" s="81"/>
      <c r="AE30" s="81"/>
      <c r="AF30" s="81">
        <v>1</v>
      </c>
      <c r="AG30" s="81"/>
      <c r="AH30" s="81"/>
      <c r="AI30" s="170">
        <v>16.54</v>
      </c>
      <c r="AJ30" s="81"/>
      <c r="AK30" s="81"/>
      <c r="AL30" s="81">
        <v>1</v>
      </c>
      <c r="AM30" s="81"/>
      <c r="AN30" s="81"/>
      <c r="AO30" s="170">
        <v>21.04</v>
      </c>
      <c r="AP30" s="81"/>
      <c r="AQ30" s="81"/>
      <c r="AR30" s="81">
        <v>1</v>
      </c>
      <c r="AS30" s="81"/>
      <c r="AT30" s="81"/>
      <c r="AU30" s="170">
        <v>9.61</v>
      </c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170"/>
      <c r="BH30" s="81"/>
      <c r="BI30" s="81"/>
      <c r="BJ30" s="81"/>
      <c r="BK30" s="81"/>
      <c r="BL30" s="81"/>
      <c r="BM30" s="170"/>
      <c r="BN30" s="81"/>
      <c r="BO30" s="81"/>
      <c r="BP30" s="81"/>
      <c r="BQ30" s="81"/>
      <c r="BR30" s="81"/>
      <c r="BS30" s="170"/>
      <c r="BT30" s="81"/>
      <c r="BU30" s="81"/>
      <c r="BV30" s="81"/>
      <c r="BW30" s="81"/>
      <c r="BX30" s="81"/>
      <c r="BY30" s="170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169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170"/>
      <c r="DD30" s="81"/>
      <c r="DE30" s="81"/>
      <c r="DF30" s="81"/>
      <c r="DG30" s="81"/>
      <c r="DH30" s="81"/>
      <c r="DI30" s="170"/>
      <c r="DJ30" s="81"/>
      <c r="DK30" s="81"/>
      <c r="DL30" s="161">
        <f t="shared" si="29"/>
        <v>3</v>
      </c>
      <c r="DM30" s="165"/>
      <c r="DN30" s="165"/>
      <c r="DO30" s="77">
        <f t="shared" si="30"/>
        <v>47.19</v>
      </c>
      <c r="DP30" s="81"/>
      <c r="DQ30" s="81"/>
      <c r="DR30" s="81"/>
    </row>
    <row r="31" spans="3:122" ht="24" customHeight="1">
      <c r="C31" s="115" t="s">
        <v>73</v>
      </c>
      <c r="D31" s="153"/>
      <c r="E31" s="154"/>
      <c r="F31" s="153"/>
      <c r="G31" s="153"/>
      <c r="H31" s="154"/>
      <c r="I31" s="153"/>
      <c r="J31" s="153"/>
      <c r="K31" s="154"/>
      <c r="L31" s="153"/>
      <c r="M31" s="154"/>
      <c r="N31" s="81"/>
      <c r="O31" s="81"/>
      <c r="P31" s="81"/>
      <c r="Q31" s="170"/>
      <c r="R31" s="81"/>
      <c r="S31" s="81"/>
      <c r="T31" s="81"/>
      <c r="U31" s="81"/>
      <c r="V31" s="81"/>
      <c r="W31" s="170"/>
      <c r="X31" s="81"/>
      <c r="Y31" s="81"/>
      <c r="Z31" s="81"/>
      <c r="AA31" s="81"/>
      <c r="AB31" s="81"/>
      <c r="AC31" s="170"/>
      <c r="AD31" s="81"/>
      <c r="AE31" s="81"/>
      <c r="AF31" s="81"/>
      <c r="AG31" s="81"/>
      <c r="AH31" s="81"/>
      <c r="AI31" s="170"/>
      <c r="AJ31" s="81"/>
      <c r="AK31" s="81"/>
      <c r="AL31" s="81"/>
      <c r="AM31" s="81"/>
      <c r="AN31" s="81"/>
      <c r="AO31" s="170">
        <v>1.36</v>
      </c>
      <c r="AP31" s="81"/>
      <c r="AQ31" s="81"/>
      <c r="AR31" s="81"/>
      <c r="AS31" s="81"/>
      <c r="AT31" s="81"/>
      <c r="AU31" s="170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170"/>
      <c r="BH31" s="81"/>
      <c r="BI31" s="81"/>
      <c r="BJ31" s="81"/>
      <c r="BK31" s="81"/>
      <c r="BL31" s="81"/>
      <c r="BM31" s="170"/>
      <c r="BN31" s="81"/>
      <c r="BO31" s="81"/>
      <c r="BP31" s="81"/>
      <c r="BQ31" s="81"/>
      <c r="BR31" s="81"/>
      <c r="BS31" s="170"/>
      <c r="BT31" s="81"/>
      <c r="BU31" s="81"/>
      <c r="BV31" s="81"/>
      <c r="BW31" s="81"/>
      <c r="BX31" s="81"/>
      <c r="BY31" s="170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169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170"/>
      <c r="DD31" s="81"/>
      <c r="DE31" s="81"/>
      <c r="DF31" s="81"/>
      <c r="DG31" s="81"/>
      <c r="DH31" s="81"/>
      <c r="DI31" s="170"/>
      <c r="DJ31" s="81"/>
      <c r="DK31" s="81"/>
      <c r="DL31" s="161">
        <f t="shared" si="29"/>
        <v>0</v>
      </c>
      <c r="DM31" s="165"/>
      <c r="DN31" s="165"/>
      <c r="DO31" s="77">
        <f t="shared" si="30"/>
        <v>1.36</v>
      </c>
      <c r="DP31" s="81"/>
      <c r="DQ31" s="81"/>
      <c r="DR31" s="81"/>
    </row>
    <row r="32" spans="3:122" ht="24" customHeight="1">
      <c r="C32" s="115" t="s">
        <v>56</v>
      </c>
      <c r="D32" s="153"/>
      <c r="E32" s="154"/>
      <c r="F32" s="153"/>
      <c r="G32" s="153"/>
      <c r="H32" s="154"/>
      <c r="I32" s="153"/>
      <c r="J32" s="153"/>
      <c r="K32" s="154"/>
      <c r="L32" s="153"/>
      <c r="M32" s="154"/>
      <c r="N32" s="158"/>
      <c r="O32" s="81"/>
      <c r="P32" s="81"/>
      <c r="Q32" s="175"/>
      <c r="R32" s="81"/>
      <c r="S32" s="81"/>
      <c r="T32" s="81"/>
      <c r="U32" s="81"/>
      <c r="V32" s="81"/>
      <c r="W32" s="170"/>
      <c r="X32" s="81"/>
      <c r="Y32" s="81"/>
      <c r="Z32" s="81"/>
      <c r="AA32" s="81"/>
      <c r="AB32" s="81"/>
      <c r="AC32" s="170"/>
      <c r="AD32" s="81"/>
      <c r="AE32" s="81"/>
      <c r="AF32" s="81"/>
      <c r="AG32" s="81"/>
      <c r="AH32" s="81"/>
      <c r="AI32" s="170"/>
      <c r="AJ32" s="81"/>
      <c r="AK32" s="81"/>
      <c r="AL32" s="81"/>
      <c r="AM32" s="81"/>
      <c r="AN32" s="81"/>
      <c r="AO32" s="170"/>
      <c r="AP32" s="81"/>
      <c r="AQ32" s="81"/>
      <c r="AR32" s="81">
        <v>1</v>
      </c>
      <c r="AS32" s="81"/>
      <c r="AT32" s="81"/>
      <c r="AU32" s="170">
        <v>5.87</v>
      </c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170"/>
      <c r="BH32" s="81"/>
      <c r="BI32" s="81"/>
      <c r="BJ32" s="81"/>
      <c r="BK32" s="81"/>
      <c r="BL32" s="81"/>
      <c r="BM32" s="170"/>
      <c r="BN32" s="81"/>
      <c r="BO32" s="81"/>
      <c r="BP32" s="81"/>
      <c r="BQ32" s="81"/>
      <c r="BR32" s="81"/>
      <c r="BS32" s="170"/>
      <c r="BT32" s="81"/>
      <c r="BU32" s="81"/>
      <c r="BV32" s="81"/>
      <c r="BW32" s="81"/>
      <c r="BX32" s="81"/>
      <c r="BY32" s="170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169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170"/>
      <c r="DD32" s="81"/>
      <c r="DE32" s="81"/>
      <c r="DF32" s="81"/>
      <c r="DG32" s="81"/>
      <c r="DH32" s="81"/>
      <c r="DI32" s="170"/>
      <c r="DJ32" s="81"/>
      <c r="DK32" s="81"/>
      <c r="DL32" s="161">
        <f t="shared" si="29"/>
        <v>1</v>
      </c>
      <c r="DM32" s="165"/>
      <c r="DN32" s="165"/>
      <c r="DO32" s="77">
        <f t="shared" si="30"/>
        <v>5.87</v>
      </c>
      <c r="DP32" s="81"/>
      <c r="DQ32" s="81"/>
      <c r="DR32" s="81"/>
    </row>
    <row r="33" spans="3:122" ht="24" customHeight="1">
      <c r="C33" s="192" t="s">
        <v>75</v>
      </c>
      <c r="D33" s="153"/>
      <c r="E33" s="154"/>
      <c r="F33" s="153"/>
      <c r="G33" s="153"/>
      <c r="H33" s="154"/>
      <c r="I33" s="153"/>
      <c r="J33" s="153"/>
      <c r="K33" s="154"/>
      <c r="L33" s="153"/>
      <c r="M33" s="154"/>
      <c r="N33" s="68">
        <f>SUM(N27:N32)</f>
        <v>0</v>
      </c>
      <c r="O33" s="68">
        <f aca="true" t="shared" si="33" ref="O33:BZ33">SUM(O27:O32)</f>
        <v>0</v>
      </c>
      <c r="P33" s="68">
        <f t="shared" si="33"/>
        <v>0</v>
      </c>
      <c r="Q33" s="69">
        <f t="shared" si="33"/>
        <v>0</v>
      </c>
      <c r="R33" s="68">
        <f t="shared" si="33"/>
        <v>0</v>
      </c>
      <c r="S33" s="68">
        <f t="shared" si="33"/>
        <v>0</v>
      </c>
      <c r="T33" s="68">
        <f t="shared" si="33"/>
        <v>2</v>
      </c>
      <c r="U33" s="68">
        <f t="shared" si="33"/>
        <v>0</v>
      </c>
      <c r="V33" s="68">
        <f t="shared" si="33"/>
        <v>0</v>
      </c>
      <c r="W33" s="69">
        <f t="shared" si="33"/>
        <v>3.27</v>
      </c>
      <c r="X33" s="68">
        <f t="shared" si="33"/>
        <v>0</v>
      </c>
      <c r="Y33" s="68">
        <f t="shared" si="33"/>
        <v>0</v>
      </c>
      <c r="Z33" s="68">
        <f t="shared" si="33"/>
        <v>1</v>
      </c>
      <c r="AA33" s="68">
        <f t="shared" si="33"/>
        <v>0</v>
      </c>
      <c r="AB33" s="68">
        <f t="shared" si="33"/>
        <v>0</v>
      </c>
      <c r="AC33" s="69">
        <f t="shared" si="33"/>
        <v>3.3</v>
      </c>
      <c r="AD33" s="68">
        <f t="shared" si="33"/>
        <v>0</v>
      </c>
      <c r="AE33" s="68">
        <f t="shared" si="33"/>
        <v>0</v>
      </c>
      <c r="AF33" s="68">
        <f t="shared" si="33"/>
        <v>5</v>
      </c>
      <c r="AG33" s="68">
        <f t="shared" si="33"/>
        <v>0</v>
      </c>
      <c r="AH33" s="68">
        <f t="shared" si="33"/>
        <v>0</v>
      </c>
      <c r="AI33" s="69">
        <f t="shared" si="33"/>
        <v>108.62</v>
      </c>
      <c r="AJ33" s="68">
        <f t="shared" si="33"/>
        <v>0</v>
      </c>
      <c r="AK33" s="68">
        <f t="shared" si="33"/>
        <v>0</v>
      </c>
      <c r="AL33" s="68">
        <f t="shared" si="33"/>
        <v>2</v>
      </c>
      <c r="AM33" s="68">
        <f t="shared" si="33"/>
        <v>0</v>
      </c>
      <c r="AN33" s="68">
        <f t="shared" si="33"/>
        <v>0</v>
      </c>
      <c r="AO33" s="69">
        <f t="shared" si="33"/>
        <v>72</v>
      </c>
      <c r="AP33" s="68">
        <f t="shared" si="33"/>
        <v>0</v>
      </c>
      <c r="AQ33" s="68">
        <f t="shared" si="33"/>
        <v>0</v>
      </c>
      <c r="AR33" s="68">
        <f t="shared" si="33"/>
        <v>4</v>
      </c>
      <c r="AS33" s="68">
        <f t="shared" si="33"/>
        <v>0</v>
      </c>
      <c r="AT33" s="68">
        <f t="shared" si="33"/>
        <v>0</v>
      </c>
      <c r="AU33" s="69">
        <f t="shared" si="33"/>
        <v>111.65</v>
      </c>
      <c r="AV33" s="68">
        <f t="shared" si="33"/>
        <v>0</v>
      </c>
      <c r="AW33" s="68">
        <f t="shared" si="33"/>
        <v>0</v>
      </c>
      <c r="AX33" s="68">
        <f t="shared" si="33"/>
        <v>0</v>
      </c>
      <c r="AY33" s="68">
        <f t="shared" si="33"/>
        <v>0</v>
      </c>
      <c r="AZ33" s="68">
        <f t="shared" si="33"/>
        <v>0</v>
      </c>
      <c r="BA33" s="68">
        <f t="shared" si="33"/>
        <v>0</v>
      </c>
      <c r="BB33" s="68">
        <f t="shared" si="33"/>
        <v>0</v>
      </c>
      <c r="BC33" s="68">
        <f t="shared" si="33"/>
        <v>0</v>
      </c>
      <c r="BD33" s="68">
        <f t="shared" si="33"/>
        <v>1</v>
      </c>
      <c r="BE33" s="68">
        <f t="shared" si="33"/>
        <v>0</v>
      </c>
      <c r="BF33" s="68">
        <f t="shared" si="33"/>
        <v>0</v>
      </c>
      <c r="BG33" s="69">
        <f t="shared" si="33"/>
        <v>5.9</v>
      </c>
      <c r="BH33" s="68">
        <f t="shared" si="33"/>
        <v>0</v>
      </c>
      <c r="BI33" s="68">
        <f t="shared" si="33"/>
        <v>0</v>
      </c>
      <c r="BJ33" s="68">
        <f t="shared" si="33"/>
        <v>0</v>
      </c>
      <c r="BK33" s="68">
        <f t="shared" si="33"/>
        <v>0</v>
      </c>
      <c r="BL33" s="68">
        <f t="shared" si="33"/>
        <v>0</v>
      </c>
      <c r="BM33" s="69">
        <f t="shared" si="33"/>
        <v>0</v>
      </c>
      <c r="BN33" s="68">
        <f t="shared" si="33"/>
        <v>0</v>
      </c>
      <c r="BO33" s="68">
        <f t="shared" si="33"/>
        <v>0</v>
      </c>
      <c r="BP33" s="68">
        <f t="shared" si="33"/>
        <v>1</v>
      </c>
      <c r="BQ33" s="68">
        <f t="shared" si="33"/>
        <v>0</v>
      </c>
      <c r="BR33" s="68">
        <f t="shared" si="33"/>
        <v>0</v>
      </c>
      <c r="BS33" s="69">
        <f t="shared" si="33"/>
        <v>11.44</v>
      </c>
      <c r="BT33" s="68">
        <f t="shared" si="33"/>
        <v>0</v>
      </c>
      <c r="BU33" s="68">
        <f t="shared" si="33"/>
        <v>0</v>
      </c>
      <c r="BV33" s="68">
        <f t="shared" si="33"/>
        <v>0</v>
      </c>
      <c r="BW33" s="68">
        <f t="shared" si="33"/>
        <v>0</v>
      </c>
      <c r="BX33" s="68">
        <f t="shared" si="33"/>
        <v>0</v>
      </c>
      <c r="BY33" s="69">
        <f t="shared" si="33"/>
        <v>0</v>
      </c>
      <c r="BZ33" s="68">
        <f t="shared" si="33"/>
        <v>0</v>
      </c>
      <c r="CA33" s="68">
        <f aca="true" t="shared" si="34" ref="CA33:DL33">SUM(CA27:CA32)</f>
        <v>0</v>
      </c>
      <c r="CB33" s="68">
        <f t="shared" si="34"/>
        <v>0</v>
      </c>
      <c r="CC33" s="68">
        <f t="shared" si="34"/>
        <v>0</v>
      </c>
      <c r="CD33" s="68">
        <f t="shared" si="34"/>
        <v>0</v>
      </c>
      <c r="CE33" s="68">
        <f t="shared" si="34"/>
        <v>0</v>
      </c>
      <c r="CF33" s="68">
        <f t="shared" si="34"/>
        <v>0</v>
      </c>
      <c r="CG33" s="68">
        <f t="shared" si="34"/>
        <v>0</v>
      </c>
      <c r="CH33" s="68">
        <f t="shared" si="34"/>
        <v>0</v>
      </c>
      <c r="CI33" s="68">
        <f t="shared" si="34"/>
        <v>0</v>
      </c>
      <c r="CJ33" s="68">
        <f t="shared" si="34"/>
        <v>0</v>
      </c>
      <c r="CK33" s="68">
        <f t="shared" si="34"/>
        <v>0</v>
      </c>
      <c r="CL33" s="68">
        <f t="shared" si="34"/>
        <v>0</v>
      </c>
      <c r="CM33" s="68">
        <f t="shared" si="34"/>
        <v>0</v>
      </c>
      <c r="CN33" s="68">
        <f t="shared" si="34"/>
        <v>2</v>
      </c>
      <c r="CO33" s="68">
        <f t="shared" si="34"/>
        <v>0</v>
      </c>
      <c r="CP33" s="68">
        <f t="shared" si="34"/>
        <v>0</v>
      </c>
      <c r="CQ33" s="69">
        <f t="shared" si="34"/>
        <v>35.43</v>
      </c>
      <c r="CR33" s="68">
        <f t="shared" si="34"/>
        <v>0</v>
      </c>
      <c r="CS33" s="68">
        <f t="shared" si="34"/>
        <v>0</v>
      </c>
      <c r="CT33" s="68">
        <f t="shared" si="34"/>
        <v>0</v>
      </c>
      <c r="CU33" s="68">
        <f t="shared" si="34"/>
        <v>0</v>
      </c>
      <c r="CV33" s="68">
        <f t="shared" si="34"/>
        <v>0</v>
      </c>
      <c r="CW33" s="68">
        <f t="shared" si="34"/>
        <v>0</v>
      </c>
      <c r="CX33" s="68">
        <f t="shared" si="34"/>
        <v>0</v>
      </c>
      <c r="CY33" s="68">
        <f t="shared" si="34"/>
        <v>0</v>
      </c>
      <c r="CZ33" s="68">
        <f t="shared" si="34"/>
        <v>0</v>
      </c>
      <c r="DA33" s="68">
        <f t="shared" si="34"/>
        <v>0</v>
      </c>
      <c r="DB33" s="68">
        <f t="shared" si="34"/>
        <v>0</v>
      </c>
      <c r="DC33" s="69">
        <f t="shared" si="34"/>
        <v>0</v>
      </c>
      <c r="DD33" s="68">
        <f t="shared" si="34"/>
        <v>0</v>
      </c>
      <c r="DE33" s="68">
        <f t="shared" si="34"/>
        <v>0</v>
      </c>
      <c r="DF33" s="68">
        <f t="shared" si="34"/>
        <v>0</v>
      </c>
      <c r="DG33" s="68">
        <f t="shared" si="34"/>
        <v>0</v>
      </c>
      <c r="DH33" s="68">
        <f t="shared" si="34"/>
        <v>0</v>
      </c>
      <c r="DI33" s="69">
        <f t="shared" si="34"/>
        <v>0</v>
      </c>
      <c r="DJ33" s="68">
        <f t="shared" si="34"/>
        <v>0</v>
      </c>
      <c r="DK33" s="68">
        <f t="shared" si="34"/>
        <v>0</v>
      </c>
      <c r="DL33" s="68">
        <f t="shared" si="34"/>
        <v>18</v>
      </c>
      <c r="DM33" s="68">
        <f>SUM(DM27:DM32)</f>
        <v>0</v>
      </c>
      <c r="DN33" s="68">
        <f>SUM(DN27:DN32)</f>
        <v>0</v>
      </c>
      <c r="DO33" s="69">
        <f>SUM(DO27:DO32)</f>
        <v>351.61</v>
      </c>
      <c r="DP33" s="81"/>
      <c r="DQ33" s="81"/>
      <c r="DR33" s="81"/>
    </row>
    <row r="34" ht="24" customHeight="1"/>
    <row r="35" ht="17.25">
      <c r="G35" s="178" t="s">
        <v>76</v>
      </c>
    </row>
    <row r="36" ht="24" customHeight="1">
      <c r="G36" s="178" t="s">
        <v>77</v>
      </c>
    </row>
    <row r="37" ht="24" customHeight="1">
      <c r="G37" s="178" t="s">
        <v>78</v>
      </c>
    </row>
  </sheetData>
  <mergeCells count="24">
    <mergeCell ref="DR2:DR4"/>
    <mergeCell ref="N3:Q4"/>
    <mergeCell ref="T3:W4"/>
    <mergeCell ref="Z3:AC4"/>
    <mergeCell ref="AF3:AI4"/>
    <mergeCell ref="AL3:AO4"/>
    <mergeCell ref="AR3:AU4"/>
    <mergeCell ref="BD3:BG4"/>
    <mergeCell ref="BJ3:BM4"/>
    <mergeCell ref="DL2:DO4"/>
    <mergeCell ref="AR2:AU2"/>
    <mergeCell ref="BD2:BY2"/>
    <mergeCell ref="BP3:BS4"/>
    <mergeCell ref="C25:M25"/>
    <mergeCell ref="G2:G5"/>
    <mergeCell ref="C2:C5"/>
    <mergeCell ref="N2:AC2"/>
    <mergeCell ref="AF2:AO2"/>
    <mergeCell ref="J2:J5"/>
    <mergeCell ref="M2:M4"/>
    <mergeCell ref="CN2:CQ4"/>
    <mergeCell ref="CZ2:DC4"/>
    <mergeCell ref="DF2:DI4"/>
    <mergeCell ref="BV3:BY4"/>
  </mergeCells>
  <printOptions horizontalCentered="1"/>
  <pageMargins left="0.24" right="0.26" top="0.92" bottom="0.1968503937007874" header="0.5118110236220472" footer="0.2362204724409449"/>
  <pageSetup horizontalDpi="600" verticalDpi="600" orientation="landscape" pageOrder="overThenDown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ikuko</cp:lastModifiedBy>
  <cp:lastPrinted>2007-05-25T01:31:47Z</cp:lastPrinted>
  <dcterms:created xsi:type="dcterms:W3CDTF">2001-03-02T06:39:36Z</dcterms:created>
  <dcterms:modified xsi:type="dcterms:W3CDTF">2007-07-06T00:21:43Z</dcterms:modified>
  <cp:category/>
  <cp:version/>
  <cp:contentType/>
  <cp:contentStatus/>
</cp:coreProperties>
</file>