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0"/>
  </bookViews>
  <sheets>
    <sheet name="230" sheetId="1" r:id="rId1"/>
    <sheet name="232" sheetId="2" r:id="rId2"/>
    <sheet name="234" sheetId="3" r:id="rId3"/>
    <sheet name="236" sheetId="4" r:id="rId4"/>
    <sheet name="238" sheetId="5" r:id="rId5"/>
    <sheet name="240" sheetId="6" r:id="rId6"/>
  </sheets>
  <definedNames>
    <definedName name="_xlnm.Print_Area" localSheetId="2">'234'!$A$1:$AF$78</definedName>
    <definedName name="_xlnm.Print_Area" localSheetId="3">'236'!$A$1:$AL$52</definedName>
  </definedNames>
  <calcPr fullCalcOnLoad="1"/>
</workbook>
</file>

<file path=xl/sharedStrings.xml><?xml version="1.0" encoding="utf-8"?>
<sst xmlns="http://schemas.openxmlformats.org/spreadsheetml/2006/main" count="1145" uniqueCount="588">
  <si>
    <t>１３３　　政　府　管　掌　健　康　保　険</t>
  </si>
  <si>
    <t>（１）　適　　用　　状　　況</t>
  </si>
  <si>
    <t>区　　　　　　　分</t>
  </si>
  <si>
    <t>事業所数</t>
  </si>
  <si>
    <t>総   人   口（人）</t>
  </si>
  <si>
    <t>被　保　険　者　数　（人）</t>
  </si>
  <si>
    <t>被保険者数（人）</t>
  </si>
  <si>
    <t>平均標準報酬月額（円）</t>
  </si>
  <si>
    <t>加   入   率（％）</t>
  </si>
  <si>
    <t>資料　石川社会保険事務局「社会保険事業年報」</t>
  </si>
  <si>
    <t>資料　石川県医療対策課</t>
  </si>
  <si>
    <t>１３３　　政　府　管　掌　健　康　保　険（つづき）</t>
  </si>
  <si>
    <t>（２）　給　　付　　状　　況</t>
  </si>
  <si>
    <t>（単位：金額　千円）</t>
  </si>
  <si>
    <t>項　　　　　　　目</t>
  </si>
  <si>
    <t>総　　　　　　　数</t>
  </si>
  <si>
    <t>件数</t>
  </si>
  <si>
    <t>金額</t>
  </si>
  <si>
    <t>一般診療</t>
  </si>
  <si>
    <t>歯科診療</t>
  </si>
  <si>
    <t>薬剤</t>
  </si>
  <si>
    <t>入院時食事療養費</t>
  </si>
  <si>
    <t>訪問看護療養費</t>
  </si>
  <si>
    <t>訪問看護</t>
  </si>
  <si>
    <t>療養費</t>
  </si>
  <si>
    <t>高額療養費</t>
  </si>
  <si>
    <t>療養費等</t>
  </si>
  <si>
    <t>看護費</t>
  </si>
  <si>
    <t>移送費</t>
  </si>
  <si>
    <t>移送費</t>
  </si>
  <si>
    <t>傷病手当金</t>
  </si>
  <si>
    <t>出産育児一時金　</t>
  </si>
  <si>
    <t>埋葬料　　                （家族埋葬料を含む）</t>
  </si>
  <si>
    <t>分娩費　               　　（配偶者分娩費を含む）</t>
  </si>
  <si>
    <t>出産育児一時金</t>
  </si>
  <si>
    <t>１件当たり日数</t>
  </si>
  <si>
    <t>出産手当金</t>
  </si>
  <si>
    <t>注　　老人保健医療給付対象者を除く。</t>
  </si>
  <si>
    <t>世帯合算高額療養費</t>
  </si>
  <si>
    <t>１６年度</t>
  </si>
  <si>
    <t>１７年度</t>
  </si>
  <si>
    <t>１５年度</t>
  </si>
  <si>
    <t>１８年度</t>
  </si>
  <si>
    <t>１５年度</t>
  </si>
  <si>
    <t>１６年度</t>
  </si>
  <si>
    <t>１７年度</t>
  </si>
  <si>
    <t>１８年度</t>
  </si>
  <si>
    <t>230 社会保障</t>
  </si>
  <si>
    <t>社会保障 231</t>
  </si>
  <si>
    <t>-</t>
  </si>
  <si>
    <t>２０　　　社　  　会  　　保　  　障</t>
  </si>
  <si>
    <t>１３４　　国　民　健　康　保　険</t>
  </si>
  <si>
    <t>生 活 療 養 費</t>
  </si>
  <si>
    <t>食 事 療 養 費</t>
  </si>
  <si>
    <t>１９年度</t>
  </si>
  <si>
    <t>区　　　　　　分</t>
  </si>
  <si>
    <t>１５年度</t>
  </si>
  <si>
    <t>１６年度</t>
  </si>
  <si>
    <t>１７年度</t>
  </si>
  <si>
    <t>１８年度</t>
  </si>
  <si>
    <t>（１）　適  　用  　状　  況</t>
  </si>
  <si>
    <t>１３４　　国　民　健　康　保　険（つづき）</t>
  </si>
  <si>
    <t>（２）　給　 付 　状 　況</t>
  </si>
  <si>
    <t>（単位：金額  千円）</t>
  </si>
  <si>
    <t>項　　　　　　目</t>
  </si>
  <si>
    <t>１５年度</t>
  </si>
  <si>
    <t>１６年度</t>
  </si>
  <si>
    <t>１７年度</t>
  </si>
  <si>
    <t>１８年度</t>
  </si>
  <si>
    <t>総数</t>
  </si>
  <si>
    <t>件数</t>
  </si>
  <si>
    <t>金額</t>
  </si>
  <si>
    <t>入院給付</t>
  </si>
  <si>
    <t>入院外給付</t>
  </si>
  <si>
    <t>歯科給付</t>
  </si>
  <si>
    <t>薬剤の給付</t>
  </si>
  <si>
    <t>件数</t>
  </si>
  <si>
    <t>金額</t>
  </si>
  <si>
    <t>件数</t>
  </si>
  <si>
    <t>-</t>
  </si>
  <si>
    <t>金額</t>
  </si>
  <si>
    <t>件数</t>
  </si>
  <si>
    <t>金額</t>
  </si>
  <si>
    <t>高額療養費</t>
  </si>
  <si>
    <t>葬祭給付</t>
  </si>
  <si>
    <t>その他　　　　（任意給付）</t>
  </si>
  <si>
    <t>入院</t>
  </si>
  <si>
    <t>入院外</t>
  </si>
  <si>
    <t>歯科</t>
  </si>
  <si>
    <t>１３５　　厚　　生　　年　　金　　保　　険　　</t>
  </si>
  <si>
    <r>
      <t xml:space="preserve">（１）　適 </t>
    </r>
    <r>
      <rPr>
        <sz val="12"/>
        <rFont val="ＭＳ 明朝"/>
        <family val="1"/>
      </rPr>
      <t xml:space="preserve"> 　用　  状　  況</t>
    </r>
  </si>
  <si>
    <t>（１）　適　　用　　状　　況</t>
  </si>
  <si>
    <t>区　　　　　　　　分</t>
  </si>
  <si>
    <t>区　　　　　　分</t>
  </si>
  <si>
    <t>事　　　　業　　　　所　　　　数</t>
  </si>
  <si>
    <t>被保険者数（人）</t>
  </si>
  <si>
    <t>資料　石川社会保険事務局「社会保険事業年報」</t>
  </si>
  <si>
    <t>１３５　　厚　　生　　年　　金　　保　　険（つづき）</t>
  </si>
  <si>
    <r>
      <t>（２）　給 　</t>
    </r>
    <r>
      <rPr>
        <sz val="12"/>
        <rFont val="ＭＳ 明朝"/>
        <family val="1"/>
      </rPr>
      <t xml:space="preserve"> 付 　 状 　 況</t>
    </r>
  </si>
  <si>
    <t>（２）　給　　付　　状　　況</t>
  </si>
  <si>
    <t>（単位：人、金額　千円）</t>
  </si>
  <si>
    <t>（単位：金額　千円）</t>
  </si>
  <si>
    <t>項　　　　　　　　目</t>
  </si>
  <si>
    <t>項　　　　　　目</t>
  </si>
  <si>
    <t>受給権者数</t>
  </si>
  <si>
    <t>金　　　額</t>
  </si>
  <si>
    <t>総       数</t>
  </si>
  <si>
    <t>老　齢　年　金</t>
  </si>
  <si>
    <t>通算老齢年金</t>
  </si>
  <si>
    <t>老　齢　給　付</t>
  </si>
  <si>
    <t>老 齢 年 金</t>
  </si>
  <si>
    <t>金　　　額</t>
  </si>
  <si>
    <t>障　害　年　金</t>
  </si>
  <si>
    <t>５ 年 年 金</t>
  </si>
  <si>
    <t>遺　族　年　金</t>
  </si>
  <si>
    <t>通算老齢年金</t>
  </si>
  <si>
    <t>（寡婦、かん夫、遺児を含む）</t>
  </si>
  <si>
    <t>金　　　額</t>
  </si>
  <si>
    <t>通算遺族年金</t>
  </si>
  <si>
    <t>受給権者数</t>
  </si>
  <si>
    <t>老齢基礎年金</t>
  </si>
  <si>
    <t>金　　　額</t>
  </si>
  <si>
    <t>老齢厚生年金</t>
  </si>
  <si>
    <t>金　　　額</t>
  </si>
  <si>
    <r>
      <t>障害</t>
    </r>
    <r>
      <rPr>
        <sz val="12"/>
        <rFont val="ＭＳ 明朝"/>
        <family val="1"/>
      </rPr>
      <t>給付</t>
    </r>
  </si>
  <si>
    <t>障 害 年 金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</si>
  <si>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</si>
  <si>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</si>
  <si>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</si>
  <si>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</si>
  <si>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</si>
  <si>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</si>
  <si>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</si>
  <si>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</si>
  <si>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</si>
  <si>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</si>
  <si>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</si>
  <si>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</si>
  <si>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</si>
  <si>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</si>
  <si>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項　　　　　　　　目</t>
  </si>
  <si>
    <t>１９ 年 度</t>
  </si>
  <si>
    <t>項　　　　　　　目</t>
  </si>
  <si>
    <r>
      <t>適用</t>
    </r>
    <r>
      <rPr>
        <sz val="12"/>
        <rFont val="ＭＳ 明朝"/>
        <family val="1"/>
      </rPr>
      <t>状況</t>
    </r>
  </si>
  <si>
    <t>船 舶 所 有 者 数（人）</t>
  </si>
  <si>
    <t>保険給付状況</t>
  </si>
  <si>
    <t>総計</t>
  </si>
  <si>
    <t>件　　　数</t>
  </si>
  <si>
    <t>老齢福祉年金</t>
  </si>
  <si>
    <t>金額（千円）</t>
  </si>
  <si>
    <r>
      <t>被</t>
    </r>
    <r>
      <rPr>
        <sz val="12"/>
        <rFont val="ＭＳ 明朝"/>
        <family val="1"/>
      </rPr>
      <t xml:space="preserve">  保  険  者  数（人） </t>
    </r>
  </si>
  <si>
    <r>
      <t xml:space="preserve">平 </t>
    </r>
    <r>
      <rPr>
        <sz val="12"/>
        <rFont val="ＭＳ 明朝"/>
        <family val="1"/>
      </rPr>
      <t xml:space="preserve"> 均  標  準　　　　　　報酬月額（円）</t>
    </r>
  </si>
  <si>
    <t>普通保険</t>
  </si>
  <si>
    <t>注　　老齢福祉年金には支給停止者分を除く。</t>
  </si>
  <si>
    <t>失業保険</t>
  </si>
  <si>
    <t>失業給付</t>
  </si>
  <si>
    <t>件　　　数</t>
  </si>
  <si>
    <t>厚生年金保険</t>
  </si>
  <si>
    <r>
      <t>保 険</t>
    </r>
    <r>
      <rPr>
        <sz val="12"/>
        <rFont val="ＭＳ 明朝"/>
        <family val="1"/>
      </rPr>
      <t xml:space="preserve"> 料 収 納 済 額 （千円）</t>
    </r>
  </si>
  <si>
    <t>年金給付</t>
  </si>
  <si>
    <t>件　　　数</t>
  </si>
  <si>
    <r>
      <t>注１　船舶数は1</t>
    </r>
    <r>
      <rPr>
        <sz val="12"/>
        <rFont val="ＭＳ 明朝"/>
        <family val="1"/>
      </rPr>
      <t>0月末日現在</t>
    </r>
  </si>
  <si>
    <t>　２　被保険者数は普通保険の年度平均人数である。</t>
  </si>
  <si>
    <t>資料　石川社会保険事務局「社会保険事業年報」</t>
  </si>
  <si>
    <t>232 社会保障</t>
  </si>
  <si>
    <t>社会保障 233</t>
  </si>
  <si>
    <t>１３７　　国　　民　　年　　金</t>
  </si>
  <si>
    <t>１５年度</t>
  </si>
  <si>
    <t>１６年度</t>
  </si>
  <si>
    <t>１７年度</t>
  </si>
  <si>
    <t>１８年度</t>
  </si>
  <si>
    <t>被  保  険  者  数（人）</t>
  </si>
  <si>
    <t>１３７　　国　民　年　金（つづき）</t>
  </si>
  <si>
    <t>１５年度</t>
  </si>
  <si>
    <t>１６年度</t>
  </si>
  <si>
    <t>１７年度</t>
  </si>
  <si>
    <t>１８年度</t>
  </si>
  <si>
    <t>総　　　　　数</t>
  </si>
  <si>
    <t>-</t>
  </si>
  <si>
    <t>-</t>
  </si>
  <si>
    <t>１３６　　船　　員　　保　　険</t>
  </si>
  <si>
    <t>疾病給付</t>
  </si>
  <si>
    <t>件　　　数</t>
  </si>
  <si>
    <t>１３９　　労　働　者　災　害　補　償　保　険</t>
  </si>
  <si>
    <t xml:space="preserve">（１）　産 業 別、規 模 別 適 用 事 業 所 数 及 び 被 保 険 者 数 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</si>
  <si>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</si>
  <si>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t>年 度 別 及 び 産 業 別</t>
  </si>
  <si>
    <t>事　　　　業　　　　所　　　　数　　(所)</t>
  </si>
  <si>
    <t>被　　保　　険　　者　　数　　（人）</t>
  </si>
  <si>
    <t>年　　度</t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</si>
  <si>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</si>
  <si>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</si>
  <si>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t>保 険 料　　　　　収納済額</t>
  </si>
  <si>
    <t>保　険　　　給　付　　　金　額</t>
  </si>
  <si>
    <t>１日当たり　　　　　　療養補償費</t>
  </si>
  <si>
    <r>
      <t>１日当たり　　　　　　休</t>
    </r>
    <r>
      <rPr>
        <sz val="12"/>
        <rFont val="ＭＳ 明朝"/>
        <family val="1"/>
      </rPr>
      <t>業補償費</t>
    </r>
  </si>
  <si>
    <t>１ 件 当 た り 遺 族
補償費及び葬祭料</t>
  </si>
  <si>
    <t>１件当たり       　障　　　害　　　    補　償　費</t>
  </si>
  <si>
    <t>総　数</t>
  </si>
  <si>
    <r>
      <t>４  人　</t>
    </r>
    <r>
      <rPr>
        <sz val="12"/>
        <rFont val="ＭＳ 明朝"/>
        <family val="1"/>
      </rPr>
      <t xml:space="preserve">  　　以　下</t>
    </r>
  </si>
  <si>
    <r>
      <t xml:space="preserve">５００人　　　　　以 </t>
    </r>
    <r>
      <rPr>
        <sz val="12"/>
        <rFont val="ＭＳ 明朝"/>
        <family val="1"/>
      </rPr>
      <t xml:space="preserve">   上</t>
    </r>
  </si>
  <si>
    <t>２９</t>
  </si>
  <si>
    <t>９９</t>
  </si>
  <si>
    <t>４９９</t>
  </si>
  <si>
    <t>遺   族</t>
  </si>
  <si>
    <t>葬   祭</t>
  </si>
  <si>
    <t>人</t>
  </si>
  <si>
    <t>千円</t>
  </si>
  <si>
    <t>千円</t>
  </si>
  <si>
    <t>円</t>
  </si>
  <si>
    <t>１７</t>
  </si>
  <si>
    <t>１８</t>
  </si>
  <si>
    <t>１９</t>
  </si>
  <si>
    <t>農　　　　　　　　　業</t>
  </si>
  <si>
    <t>林業</t>
  </si>
  <si>
    <t>漁業</t>
  </si>
  <si>
    <t>鉱　　　　　　　　　業</t>
  </si>
  <si>
    <t>建　　　　設　　　　業</t>
  </si>
  <si>
    <t>１３９　　労　働　者　災　害　補　償　保　険（つづき）</t>
  </si>
  <si>
    <t>製　　　　造　　　　業</t>
  </si>
  <si>
    <t>（２）　　給　　　　付　　　　状　　　　況</t>
  </si>
  <si>
    <t>食料品、飲料・たばこ・飼料</t>
  </si>
  <si>
    <t>（単位：金額　千円）</t>
  </si>
  <si>
    <t>繊維工業</t>
  </si>
  <si>
    <t>項　　　　目</t>
  </si>
  <si>
    <t>業 務 災 害</t>
  </si>
  <si>
    <t>通 勤 災 害</t>
  </si>
  <si>
    <t>衣服・その他の繊維製品</t>
  </si>
  <si>
    <t>総数</t>
  </si>
  <si>
    <t>木材・木製品</t>
  </si>
  <si>
    <t>新規</t>
  </si>
  <si>
    <t>家具・装備品</t>
  </si>
  <si>
    <t>パルプ・紙・紙加工品</t>
  </si>
  <si>
    <t>印刷・同関連産業</t>
  </si>
  <si>
    <t>化学工業</t>
  </si>
  <si>
    <t>石油製品・石炭製品</t>
  </si>
  <si>
    <t>プラスチック製品</t>
  </si>
  <si>
    <t>障害</t>
  </si>
  <si>
    <t>ゴム製品</t>
  </si>
  <si>
    <t>なめし革・同製品・毛皮</t>
  </si>
  <si>
    <t>遺族</t>
  </si>
  <si>
    <t>-</t>
  </si>
  <si>
    <t>窯業・土石製品</t>
  </si>
  <si>
    <t>鉄      鋼      業</t>
  </si>
  <si>
    <t>葬祭</t>
  </si>
  <si>
    <t>介護</t>
  </si>
  <si>
    <t>一般機械器具</t>
  </si>
  <si>
    <t>電気機械器具</t>
  </si>
  <si>
    <t>年金等給付</t>
  </si>
  <si>
    <t>情報通信機械器具</t>
  </si>
  <si>
    <t>電子部品・デバイス</t>
  </si>
  <si>
    <t>二次健診等　　　給付</t>
  </si>
  <si>
    <t>輸送用機械器具</t>
  </si>
  <si>
    <t>精密機械器具</t>
  </si>
  <si>
    <t>資料　石川労働局「業務概要」</t>
  </si>
  <si>
    <t>その他の製造業</t>
  </si>
  <si>
    <t>電気・ガス・熱供給・水道業</t>
  </si>
  <si>
    <t>情報通信業</t>
  </si>
  <si>
    <t>（３）　労働基準監督署別給付支払状況（平 成１９年度）</t>
  </si>
  <si>
    <t>運輸業</t>
  </si>
  <si>
    <t>(単位：金額　千円、％)</t>
  </si>
  <si>
    <t>卸 売  ・ 小 売 業</t>
  </si>
  <si>
    <t>局・署</t>
  </si>
  <si>
    <t>局</t>
  </si>
  <si>
    <t>金　　沢</t>
  </si>
  <si>
    <t>小　　松</t>
  </si>
  <si>
    <t>七　　尾</t>
  </si>
  <si>
    <t>穴　　水</t>
  </si>
  <si>
    <t>合　　計</t>
  </si>
  <si>
    <t>対前年比</t>
  </si>
  <si>
    <t>金融・保険業</t>
  </si>
  <si>
    <t>種　　別</t>
  </si>
  <si>
    <t>不動産業</t>
  </si>
  <si>
    <t>飲食店・宿泊業</t>
  </si>
  <si>
    <t>（内、宿泊業）</t>
  </si>
  <si>
    <t>療　　　養</t>
  </si>
  <si>
    <t>医療・福祉</t>
  </si>
  <si>
    <t>教育・学習支援業</t>
  </si>
  <si>
    <t>休　　　業</t>
  </si>
  <si>
    <t>複合サービス事業</t>
  </si>
  <si>
    <t>サ  ー  ビ  ス  業</t>
  </si>
  <si>
    <t>公              務</t>
  </si>
  <si>
    <t>分類不能</t>
  </si>
  <si>
    <t>資料　石川労働局「業務概要」</t>
  </si>
  <si>
    <t>（２）　保　険　料　収　入　及　び　給　付</t>
  </si>
  <si>
    <t>（単位：人、千円）</t>
  </si>
  <si>
    <t>年　　度</t>
  </si>
  <si>
    <t>雇用保険料　　　収納済額</t>
  </si>
  <si>
    <t>離職票　　　提出件数</t>
  </si>
  <si>
    <t>受給資格決定件数</t>
  </si>
  <si>
    <t>求　　　　職　　　　者　　　　給　　　　付</t>
  </si>
  <si>
    <r>
      <t>就 職 促 進　　　　給</t>
    </r>
    <r>
      <rPr>
        <sz val="12"/>
        <rFont val="ＭＳ 明朝"/>
        <family val="1"/>
      </rPr>
      <t xml:space="preserve"> 付 金 額 </t>
    </r>
  </si>
  <si>
    <r>
      <t>基　本　手　当</t>
    </r>
    <r>
      <rPr>
        <sz val="12"/>
        <rFont val="ＭＳ 明朝"/>
        <family val="1"/>
      </rPr>
      <t xml:space="preserve"> </t>
    </r>
  </si>
  <si>
    <r>
      <t>高年齢求職者　　　　　　　給</t>
    </r>
    <r>
      <rPr>
        <sz val="12"/>
        <rFont val="ＭＳ 明朝"/>
        <family val="1"/>
      </rPr>
      <t xml:space="preserve"> 付 金 額</t>
    </r>
  </si>
  <si>
    <t>短期特例求職者　　　　　給　付　金　額</t>
  </si>
  <si>
    <t>二次健診等　　　　　給付</t>
  </si>
  <si>
    <t>受給者実人員</t>
  </si>
  <si>
    <t>支 給 金 額</t>
  </si>
  <si>
    <t>注　　四捨五入の関係で計が合わない場合がある。</t>
  </si>
  <si>
    <t>資料　石川労働局「業務概要」</t>
  </si>
  <si>
    <t>注　　受給者実人員は月平均人数で延長分等を含まない。</t>
  </si>
  <si>
    <t>234 社会保障</t>
  </si>
  <si>
    <t>社会保障 235</t>
  </si>
  <si>
    <t>１３８　　　雇　 　　 　用  　　　　保　 　　 　険</t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</si>
  <si>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</si>
  <si>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</si>
  <si>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</si>
  <si>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t>平　成　１５　年　度</t>
  </si>
  <si>
    <t>１６</t>
  </si>
  <si>
    <t>平成１５年度</t>
  </si>
  <si>
    <t>１６</t>
  </si>
  <si>
    <t>-</t>
  </si>
  <si>
    <t>資料　石川労働局「業務概要」</t>
  </si>
  <si>
    <t>１５年度</t>
  </si>
  <si>
    <t>１６年度</t>
  </si>
  <si>
    <t>１７年度</t>
  </si>
  <si>
    <t>１８年度</t>
  </si>
  <si>
    <t>-</t>
  </si>
  <si>
    <t>-</t>
  </si>
  <si>
    <t>療養</t>
  </si>
  <si>
    <t>-</t>
  </si>
  <si>
    <t>休業</t>
  </si>
  <si>
    <t>-</t>
  </si>
  <si>
    <t>-</t>
  </si>
  <si>
    <t>-</t>
  </si>
  <si>
    <t>非鉄金属</t>
  </si>
  <si>
    <t>金属製品</t>
  </si>
  <si>
    <t>-</t>
  </si>
  <si>
    <t>-</t>
  </si>
  <si>
    <t>-</t>
  </si>
  <si>
    <t>１３９　　労　働　者　災　害　補　償　保　険（つづき）</t>
  </si>
  <si>
    <t>-</t>
  </si>
  <si>
    <t>１３８　　　雇　 　　 用  　　　保　 　　 険（つづき）</t>
  </si>
  <si>
    <t>-</t>
  </si>
  <si>
    <t>平成 １５ 年度</t>
  </si>
  <si>
    <t>１６</t>
  </si>
  <si>
    <t>１７</t>
  </si>
  <si>
    <t>１８</t>
  </si>
  <si>
    <t>１９</t>
  </si>
  <si>
    <t>社会保障 237</t>
  </si>
  <si>
    <t>１４０　　介　　　　　護　　　　　保　　　　　険</t>
  </si>
  <si>
    <t>１４０　　介　　　　　護　　　　　保　　　　　険（つづき）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</si>
  <si>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</si>
  <si>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</si>
  <si>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</si>
  <si>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年 度 及 び     市  町  別</t>
  </si>
  <si>
    <t>65 歳 以 上 人 口</t>
  </si>
  <si>
    <t>第　1　号　被保険者月額保険料基準額（円）</t>
  </si>
  <si>
    <t>要 介 護　　　(要支援)　　　認定者数</t>
  </si>
  <si>
    <t>介護サービス　　　　　　　　受 給 者 数</t>
  </si>
  <si>
    <t>保　　　険　　　給　　　付　　　額</t>
  </si>
  <si>
    <t>合　　計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</si>
  <si>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</si>
  <si>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</si>
  <si>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</si>
  <si>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</si>
  <si>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</si>
  <si>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</si>
  <si>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</si>
  <si>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</si>
  <si>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</si>
  <si>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</si>
  <si>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</si>
  <si>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</si>
  <si>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</si>
  <si>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</si>
  <si>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</si>
  <si>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</si>
  <si>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</si>
  <si>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</si>
  <si>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</si>
  <si>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</si>
  <si>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</si>
  <si>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</si>
  <si>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介護老人保健
施　設</t>
  </si>
  <si>
    <t>介護療養型医療施設</t>
  </si>
  <si>
    <t>計</t>
  </si>
  <si>
    <t>男</t>
  </si>
  <si>
    <t>女</t>
  </si>
  <si>
    <t>施　設</t>
  </si>
  <si>
    <t>居　　　宅
（ 介護予防 ）</t>
  </si>
  <si>
    <t>施　　　設</t>
  </si>
  <si>
    <t>そ　の　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</si>
  <si>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</si>
  <si>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</si>
  <si>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</si>
  <si>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</si>
  <si>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</si>
  <si>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</si>
  <si>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</si>
  <si>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</si>
  <si>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</si>
  <si>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</si>
  <si>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</si>
  <si>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</si>
  <si>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</si>
  <si>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</si>
  <si>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</si>
  <si>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</si>
  <si>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</si>
  <si>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-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</si>
  <si>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</si>
  <si>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</si>
  <si>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</si>
  <si>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</si>
  <si>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</si>
  <si>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</si>
  <si>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</si>
  <si>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</si>
  <si>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能登町</t>
  </si>
  <si>
    <t>注１　人口は市町老人福祉主管課調による(各翌年４月１日現在の住民基本台帳による)。　</t>
  </si>
  <si>
    <t>注１　介護サービス事業所・施設数については、事業所・施設の所在地により区分。又、１事業所・施設が複数の介護サービスを提供している場合、</t>
  </si>
  <si>
    <t>　２　要介護（要支援）認定者数は各翌年３月31日現在。</t>
  </si>
  <si>
    <t>　　そのサービス種類ごとに集計したもの。</t>
  </si>
  <si>
    <t>　３　介護サービス受給者数は各年度累計</t>
  </si>
  <si>
    <t>　２　介護サービス事業所・施設数は平成１９年３月３１日現在で、市町が認める基準該当居宅サービスを行う事業所を含む。</t>
  </si>
  <si>
    <t>　４　保険給付額は、各年度４月から翌年３月までの各月において支払審査を行った金額</t>
  </si>
  <si>
    <t>資料　石川県長寿社会課</t>
  </si>
  <si>
    <t>　５　要介護（要支援）認定者数、介護サービス受給者数、保険給付額は、介護保険事業状況報告年報による。</t>
  </si>
  <si>
    <r>
      <t>　　　ただし、１８年度分については暫定値であり、今後変更がありうる。</t>
    </r>
  </si>
  <si>
    <t>　６　地域密着型（介護予防）は居宅（介護予防）に含む。</t>
  </si>
  <si>
    <t>　７　月額保険料の県計欄は加重平均額、郡計欄は該当市町を単純に平均したものである。</t>
  </si>
  <si>
    <t>236 社会保障</t>
  </si>
  <si>
    <r>
      <t xml:space="preserve">居　宅
</t>
    </r>
    <r>
      <rPr>
        <sz val="10"/>
        <rFont val="ＭＳ 明朝"/>
        <family val="1"/>
      </rPr>
      <t>(介護予防)</t>
    </r>
  </si>
  <si>
    <t>平成１８年度</t>
  </si>
  <si>
    <t>平 成１８年度</t>
  </si>
  <si>
    <t>１９</t>
  </si>
  <si>
    <t>-</t>
  </si>
  <si>
    <t>かほく市</t>
  </si>
  <si>
    <t>-</t>
  </si>
  <si>
    <t>　老　人　保　健　医　療　給　付　状　況</t>
  </si>
  <si>
    <t>１４４　　市　町　別　保　育　状　況（各年度４月１日現在）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</si>
  <si>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</si>
  <si>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</si>
  <si>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</si>
  <si>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</si>
  <si>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</si>
  <si>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所  数</t>
  </si>
  <si>
    <t>保  育  士  数</t>
  </si>
  <si>
    <t>保育児童定員</t>
  </si>
  <si>
    <t>入  所  人  員</t>
  </si>
  <si>
    <t>人</t>
  </si>
  <si>
    <t>（単位：人、千円）</t>
  </si>
  <si>
    <t>項　目</t>
  </si>
  <si>
    <t>12/4</t>
  </si>
  <si>
    <t>13/1</t>
  </si>
  <si>
    <t>合計</t>
  </si>
  <si>
    <t>延人員</t>
  </si>
  <si>
    <t>総  額</t>
  </si>
  <si>
    <t>保護人員</t>
  </si>
  <si>
    <t>生活扶助</t>
  </si>
  <si>
    <t>保 護 費</t>
  </si>
  <si>
    <t>保 護 費</t>
  </si>
  <si>
    <t>住宅扶助</t>
  </si>
  <si>
    <t>介護扶助</t>
  </si>
  <si>
    <t>医療扶助</t>
  </si>
  <si>
    <t>出産扶助</t>
  </si>
  <si>
    <t>生業扶助</t>
  </si>
  <si>
    <t>葬祭扶助</t>
  </si>
  <si>
    <t>志賀町</t>
  </si>
  <si>
    <t>保護施設事務費及び委託事務費</t>
  </si>
  <si>
    <t>注１　　人員については月平均、金額については年額である。</t>
  </si>
  <si>
    <t>　２　　内訳については、単位未満切り下げの関係から合計と一致していない場合がある。</t>
  </si>
  <si>
    <t>資料　石川県厚生政策課「生活保護の概況」</t>
  </si>
  <si>
    <t>施　　　　　設　　　　　名</t>
  </si>
  <si>
    <t>入所（通所・利用）
定　　　　　　 員</t>
  </si>
  <si>
    <t>施　　　　設　　　　名</t>
  </si>
  <si>
    <t>施 設 数</t>
  </si>
  <si>
    <t>入所（通所・利用）
定　　　　　　 員</t>
  </si>
  <si>
    <t>(通所・利用）定員</t>
  </si>
  <si>
    <t>資料　石川県子育て支援課</t>
  </si>
  <si>
    <t>入所定員</t>
  </si>
  <si>
    <t>施設数計　</t>
  </si>
  <si>
    <t>知的障害者入所更生施設</t>
  </si>
  <si>
    <t>生活保護施設</t>
  </si>
  <si>
    <t>知的障害者通所更生施設</t>
  </si>
  <si>
    <t>救護施設</t>
  </si>
  <si>
    <t>知的障害者入所授産施設</t>
  </si>
  <si>
    <t>児童福祉施設</t>
  </si>
  <si>
    <t>知的障害者通所授産施設</t>
  </si>
  <si>
    <t>児童自立支援施設</t>
  </si>
  <si>
    <t>知的障害者通勤寮</t>
  </si>
  <si>
    <t>児童養護施設</t>
  </si>
  <si>
    <t>精神障害者生活訓練施設</t>
  </si>
  <si>
    <t>-</t>
  </si>
  <si>
    <t>乳児院</t>
  </si>
  <si>
    <t>精神障害者福祉ホームＢ型</t>
  </si>
  <si>
    <t>知的障害児通園施設</t>
  </si>
  <si>
    <t>精神障害者授産施設</t>
  </si>
  <si>
    <t>知的障害児施設</t>
  </si>
  <si>
    <t>精神障害者福祉工場</t>
  </si>
  <si>
    <t>助産施設</t>
  </si>
  <si>
    <t>福祉ホーム</t>
  </si>
  <si>
    <t>母子生活支援施設</t>
  </si>
  <si>
    <t>老人福祉施設</t>
  </si>
  <si>
    <t>含めない</t>
  </si>
  <si>
    <t>50(50)</t>
  </si>
  <si>
    <t>特別養護老人ホーム</t>
  </si>
  <si>
    <t>―</t>
  </si>
  <si>
    <t>重症心身障害児施設</t>
  </si>
  <si>
    <t>養護老人ホーム</t>
  </si>
  <si>
    <t>進行性筋萎縮症児施設</t>
  </si>
  <si>
    <t>軽費老人ホーム</t>
  </si>
  <si>
    <t>児童厚生施設</t>
  </si>
  <si>
    <t>ケアハウス</t>
  </si>
  <si>
    <t xml:space="preserve">障害者関連施設 </t>
  </si>
  <si>
    <t>デイサービスセンター</t>
  </si>
  <si>
    <t>障害者支援施設</t>
  </si>
  <si>
    <t>老人福祉　　　　　　センター</t>
  </si>
  <si>
    <t>特Ａ型</t>
  </si>
  <si>
    <t>身体障害者入所療護施設</t>
  </si>
  <si>
    <t>Ａ型</t>
  </si>
  <si>
    <t>身体障害者通所療護施設</t>
  </si>
  <si>
    <t>Ｂ型</t>
  </si>
  <si>
    <t>身体障害者入所授産施設</t>
  </si>
  <si>
    <t>老人憩の家</t>
  </si>
  <si>
    <t>身体障害者通所授産施設</t>
  </si>
  <si>
    <t>売春防止法関係</t>
  </si>
  <si>
    <t>身体障害者福祉工場</t>
  </si>
  <si>
    <t>婦人保護施設</t>
  </si>
  <si>
    <t>視覚障害者情報提供施設</t>
  </si>
  <si>
    <t>母子福祉施設</t>
  </si>
  <si>
    <t>聴覚障害者情報提供施設</t>
  </si>
  <si>
    <t>母子福祉センター</t>
  </si>
  <si>
    <t>身体障害者福祉センターB型</t>
  </si>
  <si>
    <t>　２　母子生活支援施設の定員は世帯数のため計には含めていない。</t>
  </si>
  <si>
    <t>資料　石川県厚生政策課、長寿社会課、子ども政策課、子育て支援課、障害保健福祉課、男女共同参画課</t>
  </si>
  <si>
    <t>238 社会保障</t>
  </si>
  <si>
    <t>社会保障 239</t>
  </si>
  <si>
    <t>１４１</t>
  </si>
  <si>
    <t>（単位：百万円）</t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</si>
  <si>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</si>
  <si>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</si>
  <si>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</si>
  <si>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</si>
  <si>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</si>
  <si>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</si>
  <si>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平成 １５ 年度</t>
  </si>
  <si>
    <t>１６</t>
  </si>
  <si>
    <t>１４２</t>
  </si>
  <si>
    <t xml:space="preserve"> 生　　活　　保　　護　　状　　況</t>
  </si>
  <si>
    <t>項　　　　　　目</t>
  </si>
  <si>
    <t>平成１５年度</t>
  </si>
  <si>
    <t>１６年度</t>
  </si>
  <si>
    <t>１７年度</t>
  </si>
  <si>
    <t>１８年度</t>
  </si>
  <si>
    <t>１９年度</t>
  </si>
  <si>
    <t>合　　　計</t>
  </si>
  <si>
    <t>かほく市</t>
  </si>
  <si>
    <t>住宅扶助</t>
  </si>
  <si>
    <t>保 護 費</t>
  </si>
  <si>
    <t>教育扶助</t>
  </si>
  <si>
    <t>１４３　　福祉施設数及び定員数（平成２０年４月１日現在）</t>
  </si>
  <si>
    <t>施 設 数</t>
  </si>
  <si>
    <t>11,090(…)</t>
  </si>
  <si>
    <t>肢体不自由児施設</t>
  </si>
  <si>
    <t>…</t>
  </si>
  <si>
    <t>-</t>
  </si>
  <si>
    <t>注１　（　）は通所・利用定員で外数。</t>
  </si>
  <si>
    <t>委 員 数　　　　　（人）</t>
  </si>
  <si>
    <t>内　　　　　容　　　　　別　　　　　相　　　　　談　　　　　　支　　　　援　　　　　件　　　　　数</t>
  </si>
  <si>
    <t>計</t>
  </si>
  <si>
    <t>生活環境</t>
  </si>
  <si>
    <t>注　委員数には主任児童委員を含む。</t>
  </si>
  <si>
    <t>資料　石川県厚生政策課</t>
  </si>
  <si>
    <t>240 社会保障</t>
  </si>
  <si>
    <t>社会保障 241</t>
  </si>
  <si>
    <t>１４５　　市町別民生委員（児童委員）活動状況（平成１９年度）</t>
  </si>
  <si>
    <t>市　町　別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</si>
  <si>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</si>
  <si>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</si>
  <si>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</si>
  <si>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</si>
  <si>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</si>
  <si>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</si>
  <si>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</si>
  <si>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</si>
  <si>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</si>
  <si>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</si>
  <si>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</si>
  <si>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</si>
  <si>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そ の 他</t>
  </si>
  <si>
    <t>県　　　　　計</t>
  </si>
  <si>
    <t>かほく市</t>
  </si>
  <si>
    <t>白山市</t>
  </si>
  <si>
    <t>能美市</t>
  </si>
  <si>
    <t>中能登町</t>
  </si>
  <si>
    <t>能登町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</si>
</sst>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0.00_);[Red]\(0.00\)"/>
    <numFmt numFmtId="188" formatCode="0_);\(0\)"/>
    <numFmt numFmtId="189" formatCode="#,##0;&quot;△ &quot;#,##0"/>
    <numFmt numFmtId="190" formatCode="#,##0_);\(#,##0\)"/>
    <numFmt numFmtId="191" formatCode="[&lt;=999]000;[&lt;=9999]000\-00;000\-0000"/>
    <numFmt numFmtId="192" formatCode="0_);[Red]\(0\)"/>
  </numFmts>
  <fonts count="2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67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7" fontId="0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 applyProtection="1">
      <alignment horizontal="distributed" vertical="center"/>
      <protection/>
    </xf>
    <xf numFmtId="0" fontId="11" fillId="0" borderId="7" xfId="0" applyFont="1" applyFill="1" applyBorder="1" applyAlignment="1" applyProtection="1">
      <alignment horizontal="distributed" vertical="center"/>
      <protection/>
    </xf>
    <xf numFmtId="37" fontId="12" fillId="0" borderId="3" xfId="0" applyNumberFormat="1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176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center" vertical="center"/>
    </xf>
    <xf numFmtId="186" fontId="0" fillId="0" borderId="3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 wrapText="1"/>
      <protection/>
    </xf>
    <xf numFmtId="0" fontId="0" fillId="0" borderId="3" xfId="0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>
      <alignment horizontal="distributed" vertical="center"/>
    </xf>
    <xf numFmtId="38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>
      <alignment vertical="center" wrapText="1"/>
    </xf>
    <xf numFmtId="38" fontId="0" fillId="0" borderId="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37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2" xfId="0" applyFont="1" applyFill="1" applyBorder="1" applyAlignment="1" applyProtection="1">
      <alignment horizontal="distributed" vertical="center"/>
      <protection/>
    </xf>
    <xf numFmtId="0" fontId="14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distributed" vertical="center"/>
      <protection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38" fontId="0" fillId="0" borderId="29" xfId="17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 textRotation="255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6" xfId="17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8" fontId="0" fillId="0" borderId="0" xfId="17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distributed" vertical="center" wrapText="1"/>
      <protection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 quotePrefix="1">
      <alignment horizontal="right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37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38" fontId="0" fillId="0" borderId="37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0" fontId="12" fillId="0" borderId="2" xfId="0" applyFont="1" applyFill="1" applyBorder="1" applyAlignment="1" applyProtection="1" quotePrefix="1">
      <alignment horizontal="center" vertical="center"/>
      <protection/>
    </xf>
    <xf numFmtId="0" fontId="12" fillId="0" borderId="23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wrapText="1"/>
    </xf>
    <xf numFmtId="38" fontId="0" fillId="0" borderId="13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distributed" vertical="center"/>
      <protection/>
    </xf>
    <xf numFmtId="37" fontId="12" fillId="0" borderId="40" xfId="0" applyNumberFormat="1" applyFont="1" applyFill="1" applyBorder="1" applyAlignment="1" applyProtection="1">
      <alignment vertical="center"/>
      <protection/>
    </xf>
    <xf numFmtId="37" fontId="12" fillId="0" borderId="6" xfId="0" applyNumberFormat="1" applyFont="1" applyFill="1" applyBorder="1" applyAlignment="1" applyProtection="1">
      <alignment vertical="center"/>
      <protection/>
    </xf>
    <xf numFmtId="10" fontId="12" fillId="0" borderId="6" xfId="0" applyNumberFormat="1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distributed" vertical="center"/>
    </xf>
    <xf numFmtId="37" fontId="12" fillId="0" borderId="37" xfId="0" applyNumberFormat="1" applyFont="1" applyFill="1" applyBorder="1" applyAlignment="1" applyProtection="1">
      <alignment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8" fontId="0" fillId="0" borderId="37" xfId="0" applyNumberFormat="1" applyFill="1" applyBorder="1" applyAlignment="1">
      <alignment horizontal="right" vertical="center"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17" applyNumberFormat="1" applyFont="1" applyFill="1" applyBorder="1" applyAlignment="1">
      <alignment horizontal="right" vertical="center"/>
    </xf>
    <xf numFmtId="38" fontId="0" fillId="0" borderId="41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 wrapText="1"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wrapText="1"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38" fontId="12" fillId="0" borderId="47" xfId="17" applyFont="1" applyFill="1" applyBorder="1" applyAlignment="1">
      <alignment horizontal="right" vertical="center"/>
    </xf>
    <xf numFmtId="38" fontId="12" fillId="0" borderId="13" xfId="17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2" xfId="0" applyFont="1" applyFill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2" xfId="0" applyFont="1" applyFill="1" applyBorder="1" applyAlignment="1" quotePrefix="1">
      <alignment horizontal="center" vertical="center"/>
    </xf>
    <xf numFmtId="38" fontId="14" fillId="0" borderId="0" xfId="17" applyFont="1" applyFill="1" applyAlignment="1">
      <alignment vertical="center"/>
    </xf>
    <xf numFmtId="38" fontId="1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2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 applyProtection="1">
      <alignment horizontal="distributed" vertical="center"/>
      <protection/>
    </xf>
    <xf numFmtId="0" fontId="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9" fillId="0" borderId="2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 applyProtection="1">
      <alignment horizontal="left" vertical="center"/>
      <protection/>
    </xf>
    <xf numFmtId="38" fontId="0" fillId="0" borderId="47" xfId="0" applyNumberFormat="1" applyFont="1" applyFill="1" applyBorder="1" applyAlignment="1">
      <alignment horizontal="right" vertical="center"/>
    </xf>
    <xf numFmtId="38" fontId="0" fillId="0" borderId="4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top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9" xfId="0" applyFont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46" xfId="0" applyFont="1" applyFill="1" applyBorder="1" applyAlignment="1" quotePrefix="1">
      <alignment horizontal="center" vertical="center"/>
    </xf>
    <xf numFmtId="38" fontId="12" fillId="0" borderId="13" xfId="17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38" fontId="12" fillId="0" borderId="37" xfId="17" applyFont="1" applyFill="1" applyBorder="1" applyAlignment="1" applyProtection="1">
      <alignment horizontal="right" vertical="center"/>
      <protection/>
    </xf>
    <xf numFmtId="38" fontId="12" fillId="0" borderId="0" xfId="17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38" fontId="0" fillId="0" borderId="37" xfId="17" applyFont="1" applyFill="1" applyBorder="1" applyAlignment="1">
      <alignment vertical="center"/>
    </xf>
    <xf numFmtId="38" fontId="12" fillId="0" borderId="37" xfId="17" applyFont="1" applyFill="1" applyBorder="1" applyAlignment="1" applyProtection="1">
      <alignment vertical="center"/>
      <protection/>
    </xf>
    <xf numFmtId="38" fontId="12" fillId="0" borderId="0" xfId="17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distributed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>
      <alignment horizontal="center" vertical="center"/>
    </xf>
    <xf numFmtId="37" fontId="12" fillId="0" borderId="3" xfId="0" applyNumberFormat="1" applyFont="1" applyFill="1" applyBorder="1" applyAlignment="1" applyProtection="1">
      <alignment horizontal="right" vertical="center"/>
      <protection/>
    </xf>
    <xf numFmtId="189" fontId="12" fillId="0" borderId="3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38" fontId="12" fillId="0" borderId="3" xfId="17" applyFont="1" applyFill="1" applyBorder="1" applyAlignment="1">
      <alignment horizontal="right" vertical="center"/>
    </xf>
    <xf numFmtId="0" fontId="11" fillId="0" borderId="34" xfId="0" applyFont="1" applyFill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 applyProtection="1">
      <alignment horizontal="distributed" vertical="center"/>
      <protection/>
    </xf>
    <xf numFmtId="181" fontId="0" fillId="0" borderId="57" xfId="0" applyNumberFormat="1" applyFont="1" applyFill="1" applyBorder="1" applyAlignment="1">
      <alignment vertical="center"/>
    </xf>
    <xf numFmtId="181" fontId="0" fillId="0" borderId="58" xfId="0" applyNumberFormat="1" applyFont="1" applyFill="1" applyBorder="1" applyAlignment="1">
      <alignment vertical="center"/>
    </xf>
    <xf numFmtId="181" fontId="0" fillId="0" borderId="59" xfId="0" applyNumberFormat="1" applyFont="1" applyFill="1" applyBorder="1" applyAlignment="1">
      <alignment vertical="center"/>
    </xf>
    <xf numFmtId="181" fontId="0" fillId="0" borderId="6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189" fontId="12" fillId="0" borderId="0" xfId="0" applyNumberFormat="1" applyFont="1" applyFill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distributed" vertical="center"/>
    </xf>
    <xf numFmtId="0" fontId="11" fillId="0" borderId="62" xfId="0" applyFont="1" applyFill="1" applyBorder="1" applyAlignment="1" applyProtection="1">
      <alignment horizontal="distributed" vertical="center"/>
      <protection/>
    </xf>
    <xf numFmtId="181" fontId="0" fillId="0" borderId="63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65" xfId="0" applyNumberFormat="1" applyFont="1" applyFill="1" applyBorder="1" applyAlignment="1">
      <alignment vertical="center"/>
    </xf>
    <xf numFmtId="181" fontId="0" fillId="0" borderId="6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38" fontId="0" fillId="0" borderId="37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vertical="center"/>
      <protection/>
    </xf>
    <xf numFmtId="38" fontId="0" fillId="0" borderId="37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distributed"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ill="1" applyBorder="1" applyAlignment="1" applyProtection="1">
      <alignment vertical="center"/>
      <protection/>
    </xf>
    <xf numFmtId="189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4" xfId="0" applyFont="1" applyFill="1" applyBorder="1" applyAlignment="1" applyProtection="1">
      <alignment horizontal="distributed" vertical="center"/>
      <protection/>
    </xf>
    <xf numFmtId="0" fontId="9" fillId="0" borderId="4" xfId="0" applyFont="1" applyFill="1" applyBorder="1" applyAlignment="1">
      <alignment horizontal="distributed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72" xfId="0" applyNumberFormat="1" applyFont="1" applyFill="1" applyBorder="1" applyAlignment="1">
      <alignment vertical="center"/>
    </xf>
    <xf numFmtId="181" fontId="0" fillId="0" borderId="7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41" xfId="17" applyFont="1" applyFill="1" applyBorder="1" applyAlignment="1">
      <alignment vertical="center"/>
    </xf>
    <xf numFmtId="38" fontId="0" fillId="0" borderId="13" xfId="1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 wrapText="1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 applyProtection="1">
      <alignment vertical="center"/>
      <protection/>
    </xf>
    <xf numFmtId="181" fontId="12" fillId="0" borderId="79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79" xfId="0" applyFont="1" applyFill="1" applyBorder="1" applyAlignment="1" applyProtection="1">
      <alignment vertical="center"/>
      <protection/>
    </xf>
    <xf numFmtId="0" fontId="0" fillId="0" borderId="79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left" vertical="center"/>
    </xf>
    <xf numFmtId="37" fontId="11" fillId="0" borderId="7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188" fontId="0" fillId="0" borderId="79" xfId="0" applyNumberFormat="1" applyFont="1" applyFill="1" applyBorder="1" applyAlignment="1" applyProtection="1">
      <alignment horizontal="right" vertical="center"/>
      <protection/>
    </xf>
    <xf numFmtId="0" fontId="0" fillId="0" borderId="79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7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>
      <alignment horizontal="right" vertical="center"/>
    </xf>
    <xf numFmtId="37" fontId="11" fillId="0" borderId="80" xfId="0" applyNumberFormat="1" applyFont="1" applyFill="1" applyBorder="1" applyAlignment="1" applyProtection="1">
      <alignment horizontal="right" vertical="center"/>
      <protection/>
    </xf>
    <xf numFmtId="0" fontId="0" fillId="0" borderId="8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37" fontId="21" fillId="0" borderId="0" xfId="21" applyNumberFormat="1" applyFont="1" applyFill="1" applyAlignment="1" applyProtection="1">
      <alignment vertical="top"/>
      <protection/>
    </xf>
    <xf numFmtId="37" fontId="22" fillId="0" borderId="0" xfId="21" applyNumberFormat="1" applyFont="1" applyFill="1" applyAlignment="1" applyProtection="1">
      <alignment vertical="top"/>
      <protection/>
    </xf>
    <xf numFmtId="37" fontId="21" fillId="0" borderId="0" xfId="21" applyNumberFormat="1" applyFont="1" applyFill="1" applyAlignment="1" applyProtection="1">
      <alignment horizontal="right" vertical="top"/>
      <protection/>
    </xf>
    <xf numFmtId="0" fontId="22" fillId="0" borderId="0" xfId="21" applyFont="1" applyFill="1" applyAlignment="1">
      <alignment vertical="top"/>
      <protection/>
    </xf>
    <xf numFmtId="37" fontId="22" fillId="0" borderId="0" xfId="21" applyNumberFormat="1" applyFont="1" applyFill="1" applyAlignment="1" applyProtection="1">
      <alignment vertical="center"/>
      <protection/>
    </xf>
    <xf numFmtId="37" fontId="23" fillId="0" borderId="0" xfId="21" applyNumberFormat="1" applyFont="1" applyFill="1" applyBorder="1" applyAlignment="1" applyProtection="1">
      <alignment horizontal="left" vertical="center"/>
      <protection/>
    </xf>
    <xf numFmtId="37" fontId="24" fillId="0" borderId="0" xfId="21" applyNumberFormat="1" applyFont="1" applyFill="1" applyBorder="1" applyAlignment="1" applyProtection="1">
      <alignment horizontal="left" vertical="center"/>
      <protection/>
    </xf>
    <xf numFmtId="0" fontId="22" fillId="0" borderId="0" xfId="21" applyFont="1" applyFill="1" applyAlignment="1">
      <alignment vertical="center"/>
      <protection/>
    </xf>
    <xf numFmtId="37" fontId="22" fillId="0" borderId="19" xfId="21" applyNumberFormat="1" applyFont="1" applyFill="1" applyBorder="1" applyAlignment="1" applyProtection="1">
      <alignment horizontal="center" vertic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37" fontId="22" fillId="0" borderId="22" xfId="21" applyNumberFormat="1" applyFont="1" applyFill="1" applyBorder="1" applyAlignment="1" applyProtection="1">
      <alignment horizontal="center" vertical="center" wrapText="1"/>
      <protection/>
    </xf>
    <xf numFmtId="37" fontId="22" fillId="0" borderId="11" xfId="21" applyNumberFormat="1" applyFont="1" applyFill="1" applyBorder="1" applyAlignment="1" applyProtection="1">
      <alignment horizontal="center" vertical="center"/>
      <protection/>
    </xf>
    <xf numFmtId="37" fontId="22" fillId="0" borderId="17" xfId="21" applyNumberFormat="1" applyFont="1" applyFill="1" applyBorder="1" applyAlignment="1" applyProtection="1">
      <alignment horizontal="center" vertical="center"/>
      <protection/>
    </xf>
    <xf numFmtId="37" fontId="22" fillId="0" borderId="0" xfId="21" applyNumberFormat="1" applyFont="1" applyFill="1" applyBorder="1" applyAlignment="1" applyProtection="1">
      <alignment vertical="center"/>
      <protection/>
    </xf>
    <xf numFmtId="0" fontId="22" fillId="0" borderId="4" xfId="21" applyFont="1" applyFill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center" vertical="center"/>
      <protection/>
    </xf>
    <xf numFmtId="0" fontId="22" fillId="0" borderId="36" xfId="21" applyFont="1" applyFill="1" applyBorder="1" applyAlignment="1">
      <alignment horizontal="center" vertical="center" wrapText="1"/>
      <protection/>
    </xf>
    <xf numFmtId="37" fontId="22" fillId="0" borderId="36" xfId="21" applyNumberFormat="1" applyFont="1" applyFill="1" applyBorder="1" applyAlignment="1" applyProtection="1">
      <alignment horizontal="center" vertical="center" wrapText="1"/>
      <protection/>
    </xf>
    <xf numFmtId="37" fontId="22" fillId="0" borderId="45" xfId="21" applyNumberFormat="1" applyFont="1" applyFill="1" applyBorder="1" applyAlignment="1" applyProtection="1">
      <alignment horizontal="center" vertical="center" wrapText="1"/>
      <protection/>
    </xf>
    <xf numFmtId="37" fontId="22" fillId="0" borderId="5" xfId="21" applyNumberFormat="1" applyFont="1" applyFill="1" applyBorder="1" applyAlignment="1" applyProtection="1">
      <alignment horizontal="center" vertical="center" wrapText="1"/>
      <protection/>
    </xf>
    <xf numFmtId="37" fontId="22" fillId="0" borderId="4" xfId="21" applyNumberFormat="1" applyFont="1" applyFill="1" applyBorder="1" applyAlignment="1" applyProtection="1">
      <alignment horizontal="center" vertical="center" wrapText="1"/>
      <protection/>
    </xf>
    <xf numFmtId="37" fontId="22" fillId="0" borderId="0" xfId="21" applyNumberFormat="1" applyFont="1" applyFill="1" applyBorder="1" applyAlignment="1" applyProtection="1">
      <alignment horizontal="center" vertical="center"/>
      <protection/>
    </xf>
    <xf numFmtId="37" fontId="22" fillId="0" borderId="0" xfId="21" applyNumberFormat="1" applyFont="1" applyFill="1" applyAlignment="1" applyProtection="1">
      <alignment horizontal="center" vertical="center"/>
      <protection/>
    </xf>
    <xf numFmtId="37" fontId="25" fillId="0" borderId="3" xfId="21" applyNumberFormat="1" applyFont="1" applyFill="1" applyBorder="1" applyAlignment="1" applyProtection="1">
      <alignment horizontal="distributed" vertical="center"/>
      <protection/>
    </xf>
    <xf numFmtId="0" fontId="25" fillId="0" borderId="7" xfId="21" applyFont="1" applyFill="1" applyBorder="1" applyAlignment="1">
      <alignment horizontal="distributed" vertical="center"/>
      <protection/>
    </xf>
    <xf numFmtId="189" fontId="25" fillId="0" borderId="3" xfId="17" applyNumberFormat="1" applyFont="1" applyFill="1" applyBorder="1" applyAlignment="1" applyProtection="1">
      <alignment vertical="center"/>
      <protection/>
    </xf>
    <xf numFmtId="37" fontId="26" fillId="0" borderId="0" xfId="21" applyNumberFormat="1" applyFont="1" applyFill="1" applyBorder="1" applyAlignment="1" applyProtection="1">
      <alignment vertical="center"/>
      <protection/>
    </xf>
    <xf numFmtId="37" fontId="26" fillId="0" borderId="2" xfId="21" applyNumberFormat="1" applyFont="1" applyFill="1" applyBorder="1" applyAlignment="1" applyProtection="1">
      <alignment vertical="center"/>
      <protection/>
    </xf>
    <xf numFmtId="189" fontId="26" fillId="0" borderId="0" xfId="21" applyNumberFormat="1" applyFont="1" applyFill="1" applyBorder="1" applyAlignment="1" applyProtection="1">
      <alignment horizontal="center" vertical="center"/>
      <protection/>
    </xf>
    <xf numFmtId="185" fontId="26" fillId="0" borderId="0" xfId="21" applyNumberFormat="1" applyFont="1" applyFill="1" applyBorder="1" applyAlignment="1" applyProtection="1">
      <alignment horizontal="center" vertical="center"/>
      <protection/>
    </xf>
    <xf numFmtId="37" fontId="25" fillId="0" borderId="0" xfId="21" applyNumberFormat="1" applyFont="1" applyFill="1" applyBorder="1" applyAlignment="1" applyProtection="1">
      <alignment horizontal="distributed" vertical="center"/>
      <protection/>
    </xf>
    <xf numFmtId="0" fontId="25" fillId="0" borderId="0" xfId="21" applyFont="1" applyFill="1" applyBorder="1" applyAlignment="1">
      <alignment horizontal="distributed" vertical="center"/>
      <protection/>
    </xf>
    <xf numFmtId="189" fontId="25" fillId="0" borderId="37" xfId="21" applyNumberFormat="1" applyFont="1" applyFill="1" applyBorder="1" applyAlignment="1" applyProtection="1">
      <alignment vertical="center"/>
      <protection/>
    </xf>
    <xf numFmtId="189" fontId="25" fillId="0" borderId="0" xfId="21" applyNumberFormat="1" applyFont="1" applyFill="1" applyBorder="1" applyAlignment="1" applyProtection="1">
      <alignment vertical="center"/>
      <protection/>
    </xf>
    <xf numFmtId="189" fontId="25" fillId="0" borderId="0" xfId="0" applyNumberFormat="1" applyFont="1" applyBorder="1" applyAlignment="1">
      <alignment/>
    </xf>
    <xf numFmtId="37" fontId="26" fillId="0" borderId="0" xfId="21" applyNumberFormat="1" applyFont="1" applyFill="1" applyAlignment="1" applyProtection="1">
      <alignment vertical="center"/>
      <protection/>
    </xf>
    <xf numFmtId="0" fontId="26" fillId="0" borderId="0" xfId="21" applyFont="1" applyFill="1" applyAlignment="1">
      <alignment vertical="center"/>
      <protection/>
    </xf>
    <xf numFmtId="189" fontId="25" fillId="0" borderId="0" xfId="17" applyNumberFormat="1" applyFont="1" applyBorder="1" applyAlignment="1">
      <alignment/>
    </xf>
    <xf numFmtId="0" fontId="25" fillId="0" borderId="49" xfId="21" applyFont="1" applyFill="1" applyBorder="1" applyAlignment="1">
      <alignment horizontal="distributed" vertical="center"/>
      <protection/>
    </xf>
    <xf numFmtId="189" fontId="22" fillId="0" borderId="23" xfId="21" applyNumberFormat="1" applyFont="1" applyFill="1" applyBorder="1" applyAlignment="1" applyProtection="1">
      <alignment horizontal="center" vertical="center"/>
      <protection/>
    </xf>
    <xf numFmtId="189" fontId="25" fillId="0" borderId="0" xfId="21" applyNumberFormat="1" applyFont="1" applyFill="1" applyBorder="1" applyAlignment="1" applyProtection="1">
      <alignment horizontal="center" vertical="center"/>
      <protection/>
    </xf>
    <xf numFmtId="0" fontId="25" fillId="0" borderId="2" xfId="21" applyFont="1" applyFill="1" applyBorder="1" applyAlignment="1">
      <alignment horizontal="distributed" vertical="center"/>
      <protection/>
    </xf>
    <xf numFmtId="189" fontId="25" fillId="0" borderId="0" xfId="21" applyNumberFormat="1" applyFont="1" applyFill="1" applyBorder="1" applyAlignment="1" applyProtection="1">
      <alignment horizontal="right" vertical="center"/>
      <protection/>
    </xf>
    <xf numFmtId="37" fontId="27" fillId="0" borderId="0" xfId="21" applyNumberFormat="1" applyFont="1" applyFill="1" applyBorder="1" applyAlignment="1" applyProtection="1">
      <alignment vertical="center"/>
      <protection/>
    </xf>
    <xf numFmtId="37" fontId="22" fillId="0" borderId="0" xfId="21" applyNumberFormat="1" applyFont="1" applyFill="1" applyBorder="1" applyAlignment="1" applyProtection="1">
      <alignment horizontal="distributed" vertical="center"/>
      <protection/>
    </xf>
    <xf numFmtId="189" fontId="22" fillId="0" borderId="37" xfId="21" applyNumberFormat="1" applyFont="1" applyFill="1" applyBorder="1" applyAlignment="1" applyProtection="1">
      <alignment vertical="center"/>
      <protection/>
    </xf>
    <xf numFmtId="189" fontId="22" fillId="0" borderId="0" xfId="21" applyNumberFormat="1" applyFont="1" applyFill="1" applyBorder="1" applyAlignment="1" applyProtection="1">
      <alignment vertical="center"/>
      <protection/>
    </xf>
    <xf numFmtId="189" fontId="22" fillId="0" borderId="0" xfId="17" applyNumberFormat="1" applyFont="1" applyBorder="1" applyAlignment="1">
      <alignment/>
    </xf>
    <xf numFmtId="37" fontId="22" fillId="0" borderId="2" xfId="21" applyNumberFormat="1" applyFont="1" applyFill="1" applyBorder="1" applyAlignment="1" applyProtection="1">
      <alignment horizontal="distributed" vertical="center"/>
      <protection/>
    </xf>
    <xf numFmtId="189" fontId="22" fillId="0" borderId="0" xfId="21" applyNumberFormat="1" applyFont="1" applyFill="1" applyBorder="1" applyAlignment="1" applyProtection="1">
      <alignment horizontal="center" vertical="center"/>
      <protection/>
    </xf>
    <xf numFmtId="180" fontId="22" fillId="0" borderId="0" xfId="17" applyNumberFormat="1" applyFont="1" applyFill="1" applyBorder="1" applyAlignment="1">
      <alignment/>
    </xf>
    <xf numFmtId="189" fontId="22" fillId="0" borderId="0" xfId="17" applyNumberFormat="1" applyFont="1" applyBorder="1" applyAlignment="1">
      <alignment horizontal="right"/>
    </xf>
    <xf numFmtId="189" fontId="22" fillId="0" borderId="0" xfId="21" applyNumberFormat="1" applyFont="1" applyFill="1" applyAlignment="1" applyProtection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185" fontId="25" fillId="0" borderId="0" xfId="21" applyNumberFormat="1" applyFont="1" applyFill="1" applyBorder="1" applyAlignment="1" applyProtection="1">
      <alignment vertical="center"/>
      <protection/>
    </xf>
    <xf numFmtId="37" fontId="27" fillId="0" borderId="13" xfId="21" applyNumberFormat="1" applyFont="1" applyFill="1" applyBorder="1" applyAlignment="1" applyProtection="1">
      <alignment vertical="center"/>
      <protection/>
    </xf>
    <xf numFmtId="37" fontId="22" fillId="0" borderId="46" xfId="21" applyNumberFormat="1" applyFont="1" applyFill="1" applyBorder="1" applyAlignment="1" applyProtection="1">
      <alignment horizontal="distributed" vertical="center"/>
      <protection/>
    </xf>
    <xf numFmtId="189" fontId="22" fillId="0" borderId="47" xfId="21" applyNumberFormat="1" applyFont="1" applyFill="1" applyBorder="1" applyAlignment="1" applyProtection="1">
      <alignment horizontal="center" vertical="center"/>
      <protection/>
    </xf>
    <xf numFmtId="189" fontId="22" fillId="0" borderId="13" xfId="21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２４２３４Ｒ" xfId="21"/>
    <cellStyle name="Followed Hyperlink" xfId="22"/>
    <cellStyle name="未定義" xfId="23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57150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006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257425" y="9582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2257425" y="10039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257425" y="10496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2257425" y="10953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66675</xdr:rowOff>
    </xdr:from>
    <xdr:to>
      <xdr:col>1</xdr:col>
      <xdr:colOff>114300</xdr:colOff>
      <xdr:row>50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257425" y="11410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257425" y="9124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104775</xdr:colOff>
      <xdr:row>22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2525375" y="5000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104775</xdr:colOff>
      <xdr:row>24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2525375" y="5457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10</xdr:col>
      <xdr:colOff>104775</xdr:colOff>
      <xdr:row>26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2525375" y="5915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104775</xdr:colOff>
      <xdr:row>28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12525375" y="6372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57150</xdr:rowOff>
    </xdr:from>
    <xdr:to>
      <xdr:col>10</xdr:col>
      <xdr:colOff>104775</xdr:colOff>
      <xdr:row>30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12525375" y="6829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57150</xdr:rowOff>
    </xdr:from>
    <xdr:to>
      <xdr:col>10</xdr:col>
      <xdr:colOff>104775</xdr:colOff>
      <xdr:row>34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2525375" y="7743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104775</xdr:colOff>
      <xdr:row>40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12525375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104775</xdr:colOff>
      <xdr:row>42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12525375" y="957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104775</xdr:colOff>
      <xdr:row>44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12525375" y="10029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104775</xdr:colOff>
      <xdr:row>46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2525375" y="10487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1581150</xdr:colOff>
      <xdr:row>47</xdr:row>
      <xdr:rowOff>57150</xdr:rowOff>
    </xdr:from>
    <xdr:to>
      <xdr:col>10</xdr:col>
      <xdr:colOff>114300</xdr:colOff>
      <xdr:row>49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2525375" y="10944225"/>
          <a:ext cx="1143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1</xdr:col>
      <xdr:colOff>114300</xdr:colOff>
      <xdr:row>52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257425" y="11868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57150</xdr:rowOff>
    </xdr:from>
    <xdr:to>
      <xdr:col>10</xdr:col>
      <xdr:colOff>104775</xdr:colOff>
      <xdr:row>32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12525375" y="7286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57150</xdr:rowOff>
    </xdr:from>
    <xdr:to>
      <xdr:col>10</xdr:col>
      <xdr:colOff>104775</xdr:colOff>
      <xdr:row>36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12525375" y="8201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104775</xdr:colOff>
      <xdr:row>38</xdr:row>
      <xdr:rowOff>171450</xdr:rowOff>
    </xdr:to>
    <xdr:sp>
      <xdr:nvSpPr>
        <xdr:cNvPr id="30" name="AutoShape 30"/>
        <xdr:cNvSpPr>
          <a:spLocks/>
        </xdr:cNvSpPr>
      </xdr:nvSpPr>
      <xdr:spPr>
        <a:xfrm>
          <a:off x="12525375" y="8658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104775</xdr:colOff>
      <xdr:row>22</xdr:row>
      <xdr:rowOff>171450</xdr:rowOff>
    </xdr:to>
    <xdr:sp>
      <xdr:nvSpPr>
        <xdr:cNvPr id="31" name="AutoShape 31"/>
        <xdr:cNvSpPr>
          <a:spLocks/>
        </xdr:cNvSpPr>
      </xdr:nvSpPr>
      <xdr:spPr>
        <a:xfrm>
          <a:off x="12525375" y="5000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104775</xdr:colOff>
      <xdr:row>24</xdr:row>
      <xdr:rowOff>171450</xdr:rowOff>
    </xdr:to>
    <xdr:sp>
      <xdr:nvSpPr>
        <xdr:cNvPr id="32" name="AutoShape 32"/>
        <xdr:cNvSpPr>
          <a:spLocks/>
        </xdr:cNvSpPr>
      </xdr:nvSpPr>
      <xdr:spPr>
        <a:xfrm>
          <a:off x="12525375" y="5457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10</xdr:col>
      <xdr:colOff>104775</xdr:colOff>
      <xdr:row>26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12525375" y="5915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104775</xdr:colOff>
      <xdr:row>28</xdr:row>
      <xdr:rowOff>171450</xdr:rowOff>
    </xdr:to>
    <xdr:sp>
      <xdr:nvSpPr>
        <xdr:cNvPr id="34" name="AutoShape 34"/>
        <xdr:cNvSpPr>
          <a:spLocks/>
        </xdr:cNvSpPr>
      </xdr:nvSpPr>
      <xdr:spPr>
        <a:xfrm>
          <a:off x="12525375" y="6372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57150</xdr:rowOff>
    </xdr:from>
    <xdr:to>
      <xdr:col>10</xdr:col>
      <xdr:colOff>104775</xdr:colOff>
      <xdr:row>30</xdr:row>
      <xdr:rowOff>171450</xdr:rowOff>
    </xdr:to>
    <xdr:sp>
      <xdr:nvSpPr>
        <xdr:cNvPr id="35" name="AutoShape 35"/>
        <xdr:cNvSpPr>
          <a:spLocks/>
        </xdr:cNvSpPr>
      </xdr:nvSpPr>
      <xdr:spPr>
        <a:xfrm>
          <a:off x="12525375" y="6829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57150</xdr:rowOff>
    </xdr:from>
    <xdr:to>
      <xdr:col>10</xdr:col>
      <xdr:colOff>104775</xdr:colOff>
      <xdr:row>34</xdr:row>
      <xdr:rowOff>171450</xdr:rowOff>
    </xdr:to>
    <xdr:sp>
      <xdr:nvSpPr>
        <xdr:cNvPr id="36" name="AutoShape 36"/>
        <xdr:cNvSpPr>
          <a:spLocks/>
        </xdr:cNvSpPr>
      </xdr:nvSpPr>
      <xdr:spPr>
        <a:xfrm>
          <a:off x="12525375" y="7743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104775</xdr:colOff>
      <xdr:row>40</xdr:row>
      <xdr:rowOff>171450</xdr:rowOff>
    </xdr:to>
    <xdr:sp>
      <xdr:nvSpPr>
        <xdr:cNvPr id="37" name="AutoShape 37"/>
        <xdr:cNvSpPr>
          <a:spLocks/>
        </xdr:cNvSpPr>
      </xdr:nvSpPr>
      <xdr:spPr>
        <a:xfrm>
          <a:off x="12525375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104775</xdr:colOff>
      <xdr:row>42</xdr:row>
      <xdr:rowOff>171450</xdr:rowOff>
    </xdr:to>
    <xdr:sp>
      <xdr:nvSpPr>
        <xdr:cNvPr id="38" name="AutoShape 38"/>
        <xdr:cNvSpPr>
          <a:spLocks/>
        </xdr:cNvSpPr>
      </xdr:nvSpPr>
      <xdr:spPr>
        <a:xfrm>
          <a:off x="12525375" y="957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104775</xdr:colOff>
      <xdr:row>44</xdr:row>
      <xdr:rowOff>171450</xdr:rowOff>
    </xdr:to>
    <xdr:sp>
      <xdr:nvSpPr>
        <xdr:cNvPr id="39" name="AutoShape 39"/>
        <xdr:cNvSpPr>
          <a:spLocks/>
        </xdr:cNvSpPr>
      </xdr:nvSpPr>
      <xdr:spPr>
        <a:xfrm>
          <a:off x="12525375" y="10029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104775</xdr:colOff>
      <xdr:row>46</xdr:row>
      <xdr:rowOff>171450</xdr:rowOff>
    </xdr:to>
    <xdr:sp>
      <xdr:nvSpPr>
        <xdr:cNvPr id="40" name="AutoShape 40"/>
        <xdr:cNvSpPr>
          <a:spLocks/>
        </xdr:cNvSpPr>
      </xdr:nvSpPr>
      <xdr:spPr>
        <a:xfrm>
          <a:off x="12525375" y="10487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1581150</xdr:colOff>
      <xdr:row>47</xdr:row>
      <xdr:rowOff>57150</xdr:rowOff>
    </xdr:from>
    <xdr:to>
      <xdr:col>10</xdr:col>
      <xdr:colOff>114300</xdr:colOff>
      <xdr:row>49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12525375" y="10944225"/>
          <a:ext cx="1143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57150</xdr:rowOff>
    </xdr:from>
    <xdr:to>
      <xdr:col>10</xdr:col>
      <xdr:colOff>104775</xdr:colOff>
      <xdr:row>32</xdr:row>
      <xdr:rowOff>171450</xdr:rowOff>
    </xdr:to>
    <xdr:sp>
      <xdr:nvSpPr>
        <xdr:cNvPr id="42" name="AutoShape 42"/>
        <xdr:cNvSpPr>
          <a:spLocks/>
        </xdr:cNvSpPr>
      </xdr:nvSpPr>
      <xdr:spPr>
        <a:xfrm>
          <a:off x="12525375" y="7286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57150</xdr:rowOff>
    </xdr:from>
    <xdr:to>
      <xdr:col>10</xdr:col>
      <xdr:colOff>104775</xdr:colOff>
      <xdr:row>36</xdr:row>
      <xdr:rowOff>171450</xdr:rowOff>
    </xdr:to>
    <xdr:sp>
      <xdr:nvSpPr>
        <xdr:cNvPr id="43" name="AutoShape 43"/>
        <xdr:cNvSpPr>
          <a:spLocks/>
        </xdr:cNvSpPr>
      </xdr:nvSpPr>
      <xdr:spPr>
        <a:xfrm>
          <a:off x="12525375" y="8201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104775</xdr:colOff>
      <xdr:row>38</xdr:row>
      <xdr:rowOff>171450</xdr:rowOff>
    </xdr:to>
    <xdr:sp>
      <xdr:nvSpPr>
        <xdr:cNvPr id="44" name="AutoShape 44"/>
        <xdr:cNvSpPr>
          <a:spLocks/>
        </xdr:cNvSpPr>
      </xdr:nvSpPr>
      <xdr:spPr>
        <a:xfrm>
          <a:off x="12525375" y="8658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95250</xdr:rowOff>
    </xdr:from>
    <xdr:to>
      <xdr:col>3</xdr:col>
      <xdr:colOff>28575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57400" y="40862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5740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5740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5740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5740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95250</xdr:rowOff>
    </xdr:from>
    <xdr:to>
      <xdr:col>3</xdr:col>
      <xdr:colOff>28575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57400" y="6276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95250</xdr:rowOff>
    </xdr:from>
    <xdr:to>
      <xdr:col>3</xdr:col>
      <xdr:colOff>28575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57400" y="8029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9220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9220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9220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9220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9220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9220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9220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9220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9220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9220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2077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95250</xdr:rowOff>
    </xdr:from>
    <xdr:to>
      <xdr:col>3</xdr:col>
      <xdr:colOff>28575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57400" y="6715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5740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95250</xdr:rowOff>
    </xdr:from>
    <xdr:to>
      <xdr:col>3</xdr:col>
      <xdr:colOff>28575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57400" y="7591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5740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5740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5740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5740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5740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95250</xdr:rowOff>
    </xdr:from>
    <xdr:to>
      <xdr:col>3</xdr:col>
      <xdr:colOff>28575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57400" y="7591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5740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5740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5740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5740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95250</xdr:rowOff>
    </xdr:from>
    <xdr:to>
      <xdr:col>3</xdr:col>
      <xdr:colOff>28575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57400" y="6276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95250</xdr:rowOff>
    </xdr:from>
    <xdr:to>
      <xdr:col>3</xdr:col>
      <xdr:colOff>28575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57400" y="6715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5740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92200" y="6619875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92200" y="771525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9220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9220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161925</xdr:colOff>
      <xdr:row>52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1971675" y="110490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53</xdr:row>
      <xdr:rowOff>104775</xdr:rowOff>
    </xdr:from>
    <xdr:to>
      <xdr:col>7</xdr:col>
      <xdr:colOff>142875</xdr:colOff>
      <xdr:row>54</xdr:row>
      <xdr:rowOff>180975</xdr:rowOff>
    </xdr:to>
    <xdr:sp>
      <xdr:nvSpPr>
        <xdr:cNvPr id="40" name="AutoShape 40"/>
        <xdr:cNvSpPr>
          <a:spLocks/>
        </xdr:cNvSpPr>
      </xdr:nvSpPr>
      <xdr:spPr>
        <a:xfrm>
          <a:off x="6477000" y="11763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47</xdr:row>
      <xdr:rowOff>66675</xdr:rowOff>
    </xdr:from>
    <xdr:to>
      <xdr:col>7</xdr:col>
      <xdr:colOff>152400</xdr:colOff>
      <xdr:row>48</xdr:row>
      <xdr:rowOff>142875</xdr:rowOff>
    </xdr:to>
    <xdr:sp>
      <xdr:nvSpPr>
        <xdr:cNvPr id="41" name="AutoShape 41"/>
        <xdr:cNvSpPr>
          <a:spLocks/>
        </xdr:cNvSpPr>
      </xdr:nvSpPr>
      <xdr:spPr>
        <a:xfrm>
          <a:off x="6486525" y="104108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114300</xdr:rowOff>
    </xdr:from>
    <xdr:to>
      <xdr:col>7</xdr:col>
      <xdr:colOff>142875</xdr:colOff>
      <xdr:row>50</xdr:row>
      <xdr:rowOff>190500</xdr:rowOff>
    </xdr:to>
    <xdr:sp>
      <xdr:nvSpPr>
        <xdr:cNvPr id="42" name="AutoShape 42"/>
        <xdr:cNvSpPr>
          <a:spLocks/>
        </xdr:cNvSpPr>
      </xdr:nvSpPr>
      <xdr:spPr>
        <a:xfrm>
          <a:off x="6477000" y="108966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51</xdr:row>
      <xdr:rowOff>104775</xdr:rowOff>
    </xdr:from>
    <xdr:to>
      <xdr:col>7</xdr:col>
      <xdr:colOff>152400</xdr:colOff>
      <xdr:row>52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6486525" y="113252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22</xdr:row>
      <xdr:rowOff>114300</xdr:rowOff>
    </xdr:from>
    <xdr:to>
      <xdr:col>17</xdr:col>
      <xdr:colOff>114300</xdr:colOff>
      <xdr:row>24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6925925" y="5200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133350</xdr:rowOff>
    </xdr:from>
    <xdr:to>
      <xdr:col>17</xdr:col>
      <xdr:colOff>104775</xdr:colOff>
      <xdr:row>26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6916400" y="59055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133350</xdr:rowOff>
    </xdr:from>
    <xdr:to>
      <xdr:col>17</xdr:col>
      <xdr:colOff>104775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6916400" y="63627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123825</xdr:rowOff>
    </xdr:from>
    <xdr:to>
      <xdr:col>17</xdr:col>
      <xdr:colOff>104775</xdr:colOff>
      <xdr:row>30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6916400" y="6810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6916400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6916400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6916400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6916400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5659100" y="105727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69259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133350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6916400" y="116205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133350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6916400" y="120777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69164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69164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69164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69164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69164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6916400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95250</xdr:rowOff>
    </xdr:from>
    <xdr:to>
      <xdr:col>17</xdr:col>
      <xdr:colOff>114300</xdr:colOff>
      <xdr:row>65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16925925" y="1478280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307800" y="364807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307800" y="404812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307800" y="444817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307800" y="484822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307800" y="524827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307800" y="564832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307800" y="604837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307800" y="644842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307800" y="6848475"/>
          <a:ext cx="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480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481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48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48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48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48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48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48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48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61</xdr:row>
      <xdr:rowOff>85725</xdr:rowOff>
    </xdr:from>
    <xdr:to>
      <xdr:col>13</xdr:col>
      <xdr:colOff>114300</xdr:colOff>
      <xdr:row>63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9267825" y="124110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61</xdr:row>
      <xdr:rowOff>85725</xdr:rowOff>
    </xdr:from>
    <xdr:to>
      <xdr:col>13</xdr:col>
      <xdr:colOff>114300</xdr:colOff>
      <xdr:row>63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9267825" y="124110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1"/>
        <xdr:cNvSpPr>
          <a:spLocks/>
        </xdr:cNvSpPr>
      </xdr:nvSpPr>
      <xdr:spPr>
        <a:xfrm>
          <a:off x="1438275" y="36480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438275" y="40481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3"/>
        <xdr:cNvSpPr>
          <a:spLocks/>
        </xdr:cNvSpPr>
      </xdr:nvSpPr>
      <xdr:spPr>
        <a:xfrm>
          <a:off x="1438275" y="4448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438275" y="4848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5"/>
        <xdr:cNvSpPr>
          <a:spLocks/>
        </xdr:cNvSpPr>
      </xdr:nvSpPr>
      <xdr:spPr>
        <a:xfrm>
          <a:off x="1438275" y="5248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6"/>
        <xdr:cNvSpPr>
          <a:spLocks/>
        </xdr:cNvSpPr>
      </xdr:nvSpPr>
      <xdr:spPr>
        <a:xfrm>
          <a:off x="1438275" y="5648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27"/>
        <xdr:cNvSpPr>
          <a:spLocks/>
        </xdr:cNvSpPr>
      </xdr:nvSpPr>
      <xdr:spPr>
        <a:xfrm>
          <a:off x="1438275" y="6048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28"/>
        <xdr:cNvSpPr>
          <a:spLocks/>
        </xdr:cNvSpPr>
      </xdr:nvSpPr>
      <xdr:spPr>
        <a:xfrm>
          <a:off x="1438275" y="6448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29"/>
        <xdr:cNvSpPr>
          <a:spLocks/>
        </xdr:cNvSpPr>
      </xdr:nvSpPr>
      <xdr:spPr>
        <a:xfrm>
          <a:off x="1438275" y="6848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223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23.59765625" style="3" customWidth="1"/>
    <col min="2" max="2" width="2.09765625" style="3" customWidth="1"/>
    <col min="3" max="3" width="5.59765625" style="3" customWidth="1"/>
    <col min="4" max="8" width="14.59765625" style="3" customWidth="1"/>
    <col min="9" max="9" width="10.59765625" style="3" customWidth="1"/>
    <col min="10" max="10" width="16.59765625" style="3" customWidth="1"/>
    <col min="11" max="11" width="2.09765625" style="3" customWidth="1"/>
    <col min="12" max="12" width="7.59765625" style="3" customWidth="1"/>
    <col min="13" max="17" width="14.59765625" style="3" customWidth="1"/>
    <col min="18" max="18" width="11" style="3" bestFit="1" customWidth="1"/>
    <col min="19" max="16384" width="10.59765625" style="3" customWidth="1"/>
  </cols>
  <sheetData>
    <row r="1" spans="1:17" s="2" customFormat="1" ht="19.5" customHeight="1">
      <c r="A1" s="1" t="s">
        <v>47</v>
      </c>
      <c r="B1" s="1"/>
      <c r="Q1" s="44" t="s">
        <v>48</v>
      </c>
    </row>
    <row r="2" spans="1:17" ht="24.75" customHeight="1">
      <c r="A2" s="125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9.5" customHeight="1">
      <c r="A3" s="119" t="s">
        <v>0</v>
      </c>
      <c r="B3" s="120"/>
      <c r="C3" s="120"/>
      <c r="D3" s="120"/>
      <c r="E3" s="120"/>
      <c r="F3" s="120"/>
      <c r="G3" s="120"/>
      <c r="H3" s="120"/>
      <c r="I3" s="4"/>
      <c r="J3" s="119" t="s">
        <v>51</v>
      </c>
      <c r="K3" s="119"/>
      <c r="L3" s="119"/>
      <c r="M3" s="119"/>
      <c r="N3" s="119"/>
      <c r="O3" s="119"/>
      <c r="P3" s="119"/>
      <c r="Q3" s="119"/>
    </row>
    <row r="4" spans="1:17" ht="19.5" customHeight="1">
      <c r="A4" s="121" t="s">
        <v>1</v>
      </c>
      <c r="B4" s="122"/>
      <c r="C4" s="122"/>
      <c r="D4" s="122"/>
      <c r="E4" s="122"/>
      <c r="F4" s="122"/>
      <c r="G4" s="122"/>
      <c r="H4" s="122"/>
      <c r="I4" s="4"/>
      <c r="J4" s="123" t="s">
        <v>60</v>
      </c>
      <c r="K4" s="123"/>
      <c r="L4" s="123"/>
      <c r="M4" s="123"/>
      <c r="N4" s="123"/>
      <c r="O4" s="123"/>
      <c r="P4" s="123"/>
      <c r="Q4" s="123"/>
    </row>
    <row r="5" spans="10:17" ht="18" customHeight="1" thickBot="1">
      <c r="J5" s="52"/>
      <c r="K5" s="52"/>
      <c r="L5" s="52"/>
      <c r="M5" s="52"/>
      <c r="N5" s="52"/>
      <c r="O5" s="52"/>
      <c r="P5" s="52"/>
      <c r="Q5" s="52"/>
    </row>
    <row r="6" spans="1:17" ht="18" customHeight="1">
      <c r="A6" s="110" t="s">
        <v>2</v>
      </c>
      <c r="B6" s="111"/>
      <c r="C6" s="112"/>
      <c r="D6" s="6" t="s">
        <v>41</v>
      </c>
      <c r="E6" s="6" t="s">
        <v>39</v>
      </c>
      <c r="F6" s="6" t="s">
        <v>40</v>
      </c>
      <c r="G6" s="46" t="s">
        <v>42</v>
      </c>
      <c r="H6" s="47" t="s">
        <v>54</v>
      </c>
      <c r="I6" s="4"/>
      <c r="J6" s="113" t="s">
        <v>55</v>
      </c>
      <c r="K6" s="113"/>
      <c r="L6" s="114"/>
      <c r="M6" s="55" t="s">
        <v>56</v>
      </c>
      <c r="N6" s="55" t="s">
        <v>57</v>
      </c>
      <c r="O6" s="56" t="s">
        <v>58</v>
      </c>
      <c r="P6" s="57" t="s">
        <v>59</v>
      </c>
      <c r="Q6" s="85" t="s">
        <v>54</v>
      </c>
    </row>
    <row r="7" spans="1:17" ht="18" customHeight="1">
      <c r="A7" s="5"/>
      <c r="B7" s="5"/>
      <c r="C7" s="7"/>
      <c r="D7" s="8"/>
      <c r="E7" s="8"/>
      <c r="F7" s="8"/>
      <c r="G7" s="8"/>
      <c r="H7" s="16"/>
      <c r="I7" s="4"/>
      <c r="J7" s="58"/>
      <c r="K7" s="58"/>
      <c r="L7" s="59"/>
      <c r="M7" s="58"/>
      <c r="N7" s="58"/>
      <c r="O7" s="51"/>
      <c r="P7" s="51"/>
      <c r="Q7" s="68"/>
    </row>
    <row r="8" spans="1:17" ht="18" customHeight="1">
      <c r="A8" s="105" t="s">
        <v>3</v>
      </c>
      <c r="B8" s="124"/>
      <c r="C8" s="91"/>
      <c r="D8" s="10">
        <v>18112</v>
      </c>
      <c r="E8" s="10">
        <v>18160</v>
      </c>
      <c r="F8" s="10">
        <v>18070</v>
      </c>
      <c r="G8" s="10">
        <v>18210</v>
      </c>
      <c r="H8" s="48">
        <v>18411</v>
      </c>
      <c r="I8" s="4"/>
      <c r="J8" s="109" t="s">
        <v>4</v>
      </c>
      <c r="K8" s="109"/>
      <c r="L8" s="92"/>
      <c r="M8" s="62">
        <v>1175599</v>
      </c>
      <c r="N8" s="62">
        <v>1173016</v>
      </c>
      <c r="O8" s="62">
        <v>1169539</v>
      </c>
      <c r="P8" s="62">
        <v>1169421</v>
      </c>
      <c r="Q8" s="87">
        <v>1168236</v>
      </c>
    </row>
    <row r="9" spans="1:17" ht="18" customHeight="1">
      <c r="A9" s="12"/>
      <c r="B9" s="12"/>
      <c r="C9" s="13"/>
      <c r="D9" s="5"/>
      <c r="E9" s="5"/>
      <c r="F9" s="5"/>
      <c r="G9" s="5"/>
      <c r="H9" s="48"/>
      <c r="I9" s="4"/>
      <c r="J9" s="63"/>
      <c r="K9" s="63"/>
      <c r="L9" s="64"/>
      <c r="M9" s="51"/>
      <c r="N9" s="51"/>
      <c r="O9" s="51"/>
      <c r="P9" s="51"/>
      <c r="Q9" s="87"/>
    </row>
    <row r="10" spans="1:17" ht="18" customHeight="1">
      <c r="A10" s="105" t="s">
        <v>5</v>
      </c>
      <c r="B10" s="124"/>
      <c r="C10" s="91"/>
      <c r="D10" s="10">
        <v>248803</v>
      </c>
      <c r="E10" s="10">
        <v>248641</v>
      </c>
      <c r="F10" s="10">
        <v>249554</v>
      </c>
      <c r="G10" s="10">
        <v>253029</v>
      </c>
      <c r="H10" s="48">
        <v>255852</v>
      </c>
      <c r="I10" s="4"/>
      <c r="J10" s="109" t="s">
        <v>6</v>
      </c>
      <c r="K10" s="109"/>
      <c r="L10" s="92"/>
      <c r="M10" s="62">
        <v>400957</v>
      </c>
      <c r="N10" s="62">
        <v>405343</v>
      </c>
      <c r="O10" s="62">
        <v>405029</v>
      </c>
      <c r="P10" s="62">
        <v>402716</v>
      </c>
      <c r="Q10" s="87">
        <v>399213</v>
      </c>
    </row>
    <row r="11" spans="1:17" ht="18" customHeight="1">
      <c r="A11" s="12"/>
      <c r="B11" s="12"/>
      <c r="C11" s="13"/>
      <c r="D11" s="5"/>
      <c r="E11" s="5"/>
      <c r="F11" s="5"/>
      <c r="G11" s="5"/>
      <c r="H11" s="48"/>
      <c r="I11" s="4"/>
      <c r="J11" s="63"/>
      <c r="K11" s="63"/>
      <c r="L11" s="64"/>
      <c r="M11" s="51"/>
      <c r="N11" s="51"/>
      <c r="O11" s="51"/>
      <c r="P11" s="51"/>
      <c r="Q11" s="68"/>
    </row>
    <row r="12" spans="1:17" ht="18" customHeight="1">
      <c r="A12" s="93" t="s">
        <v>7</v>
      </c>
      <c r="B12" s="100"/>
      <c r="C12" s="94"/>
      <c r="D12" s="10">
        <v>274935</v>
      </c>
      <c r="E12" s="10">
        <v>274694</v>
      </c>
      <c r="F12" s="10">
        <v>273689</v>
      </c>
      <c r="G12" s="10">
        <v>273614</v>
      </c>
      <c r="H12" s="49">
        <v>274880</v>
      </c>
      <c r="I12" s="4"/>
      <c r="J12" s="70" t="s">
        <v>8</v>
      </c>
      <c r="K12" s="70"/>
      <c r="L12" s="71"/>
      <c r="M12" s="67">
        <v>34.1</v>
      </c>
      <c r="N12" s="67">
        <v>34.6</v>
      </c>
      <c r="O12" s="67">
        <v>34.6</v>
      </c>
      <c r="P12" s="67">
        <v>34.4</v>
      </c>
      <c r="Q12" s="86">
        <v>34.2</v>
      </c>
    </row>
    <row r="13" spans="1:17" ht="15" customHeight="1">
      <c r="A13" s="16" t="s">
        <v>9</v>
      </c>
      <c r="B13" s="16"/>
      <c r="C13" s="16"/>
      <c r="D13" s="17"/>
      <c r="E13" s="17"/>
      <c r="F13" s="18"/>
      <c r="G13" s="17"/>
      <c r="H13" s="10"/>
      <c r="I13" s="4"/>
      <c r="J13" s="68" t="s">
        <v>10</v>
      </c>
      <c r="K13" s="68"/>
      <c r="L13" s="68"/>
      <c r="M13" s="68"/>
      <c r="N13" s="68"/>
      <c r="O13" s="69"/>
      <c r="P13" s="69"/>
      <c r="Q13" s="69"/>
    </row>
    <row r="14" spans="1:17" ht="18" customHeight="1">
      <c r="A14" s="19"/>
      <c r="B14" s="9"/>
      <c r="C14" s="9"/>
      <c r="D14" s="10"/>
      <c r="E14" s="10"/>
      <c r="F14" s="10"/>
      <c r="I14" s="4"/>
      <c r="J14" s="60"/>
      <c r="K14" s="60"/>
      <c r="L14" s="60"/>
      <c r="M14" s="72"/>
      <c r="N14" s="68"/>
      <c r="O14" s="69"/>
      <c r="P14" s="69"/>
      <c r="Q14" s="69"/>
    </row>
    <row r="15" spans="1:17" ht="18" customHeight="1">
      <c r="A15" s="9"/>
      <c r="B15" s="9"/>
      <c r="C15" s="9"/>
      <c r="D15" s="10"/>
      <c r="E15" s="10"/>
      <c r="F15" s="10"/>
      <c r="I15" s="4"/>
      <c r="J15" s="60"/>
      <c r="K15" s="60"/>
      <c r="L15" s="60"/>
      <c r="M15" s="72"/>
      <c r="N15" s="68"/>
      <c r="O15" s="69"/>
      <c r="P15" s="69"/>
      <c r="Q15" s="69"/>
    </row>
    <row r="16" spans="2:17" ht="18" customHeight="1">
      <c r="B16" s="16"/>
      <c r="C16" s="16"/>
      <c r="D16" s="16"/>
      <c r="E16" s="16"/>
      <c r="G16" s="20"/>
      <c r="I16" s="4"/>
      <c r="J16" s="52"/>
      <c r="K16" s="52"/>
      <c r="L16" s="52"/>
      <c r="M16" s="52"/>
      <c r="N16" s="52"/>
      <c r="O16" s="52"/>
      <c r="P16" s="52"/>
      <c r="Q16" s="52"/>
    </row>
    <row r="17" spans="9:17" ht="18" customHeight="1">
      <c r="I17" s="4"/>
      <c r="J17" s="52"/>
      <c r="K17" s="52"/>
      <c r="L17" s="52"/>
      <c r="M17" s="52"/>
      <c r="N17" s="52"/>
      <c r="O17" s="52"/>
      <c r="P17" s="52"/>
      <c r="Q17" s="52"/>
    </row>
    <row r="18" spans="1:17" ht="19.5" customHeight="1">
      <c r="A18" s="119" t="s">
        <v>11</v>
      </c>
      <c r="B18" s="120"/>
      <c r="C18" s="120"/>
      <c r="D18" s="120"/>
      <c r="E18" s="120"/>
      <c r="F18" s="120"/>
      <c r="G18" s="120"/>
      <c r="H18" s="120"/>
      <c r="I18" s="4"/>
      <c r="J18" s="119" t="s">
        <v>61</v>
      </c>
      <c r="K18" s="119"/>
      <c r="L18" s="119"/>
      <c r="M18" s="119"/>
      <c r="N18" s="119"/>
      <c r="O18" s="119"/>
      <c r="P18" s="119"/>
      <c r="Q18" s="119"/>
    </row>
    <row r="19" spans="1:17" ht="19.5" customHeight="1">
      <c r="A19" s="121" t="s">
        <v>12</v>
      </c>
      <c r="B19" s="122"/>
      <c r="C19" s="122"/>
      <c r="D19" s="122"/>
      <c r="E19" s="122"/>
      <c r="F19" s="122"/>
      <c r="G19" s="122"/>
      <c r="H19" s="122"/>
      <c r="J19" s="123" t="s">
        <v>62</v>
      </c>
      <c r="K19" s="123"/>
      <c r="L19" s="123"/>
      <c r="M19" s="123"/>
      <c r="N19" s="123"/>
      <c r="O19" s="123"/>
      <c r="P19" s="123"/>
      <c r="Q19" s="123"/>
    </row>
    <row r="20" spans="3:17" ht="18" customHeight="1" thickBot="1">
      <c r="C20" s="21"/>
      <c r="D20" s="21"/>
      <c r="E20" s="21"/>
      <c r="F20" s="21"/>
      <c r="G20" s="21"/>
      <c r="H20" s="22" t="s">
        <v>13</v>
      </c>
      <c r="I20" s="4"/>
      <c r="J20" s="52"/>
      <c r="K20" s="52"/>
      <c r="L20" s="73"/>
      <c r="M20" s="73"/>
      <c r="N20" s="73"/>
      <c r="O20" s="74"/>
      <c r="P20" s="73"/>
      <c r="Q20" s="75" t="s">
        <v>63</v>
      </c>
    </row>
    <row r="21" spans="1:17" ht="18" customHeight="1">
      <c r="A21" s="110" t="s">
        <v>14</v>
      </c>
      <c r="B21" s="111"/>
      <c r="C21" s="112"/>
      <c r="D21" s="6" t="s">
        <v>43</v>
      </c>
      <c r="E21" s="6" t="s">
        <v>44</v>
      </c>
      <c r="F21" s="6" t="s">
        <v>45</v>
      </c>
      <c r="G21" s="46" t="s">
        <v>46</v>
      </c>
      <c r="H21" s="47" t="s">
        <v>54</v>
      </c>
      <c r="I21" s="4"/>
      <c r="J21" s="113" t="s">
        <v>64</v>
      </c>
      <c r="K21" s="113"/>
      <c r="L21" s="114"/>
      <c r="M21" s="55" t="s">
        <v>65</v>
      </c>
      <c r="N21" s="55" t="s">
        <v>66</v>
      </c>
      <c r="O21" s="56" t="s">
        <v>67</v>
      </c>
      <c r="P21" s="57" t="s">
        <v>68</v>
      </c>
      <c r="Q21" s="85" t="s">
        <v>54</v>
      </c>
    </row>
    <row r="22" spans="1:18" ht="18" customHeight="1">
      <c r="A22" s="115" t="s">
        <v>15</v>
      </c>
      <c r="B22" s="23"/>
      <c r="C22" s="24" t="s">
        <v>16</v>
      </c>
      <c r="D22" s="25">
        <f aca="true" t="shared" si="0" ref="D22:G23">SUM(D24,D26,D28,D30,D32,D34,D36,D38,D40,D42,D44,D46,D48,D50,D52)</f>
        <v>3658895</v>
      </c>
      <c r="E22" s="25">
        <f t="shared" si="0"/>
        <v>3786987</v>
      </c>
      <c r="F22" s="25">
        <f t="shared" si="0"/>
        <v>3832023</v>
      </c>
      <c r="G22" s="25">
        <f t="shared" si="0"/>
        <v>3936829</v>
      </c>
      <c r="H22" s="50">
        <v>4081232</v>
      </c>
      <c r="I22" s="4"/>
      <c r="J22" s="117" t="s">
        <v>69</v>
      </c>
      <c r="K22" s="26"/>
      <c r="L22" s="24" t="s">
        <v>70</v>
      </c>
      <c r="M22" s="25">
        <f aca="true" t="shared" si="1" ref="M22:P23">SUM(M24,M26,M28,M30,M32,M34,M36,M38,M40,M42,M44,M46)</f>
        <v>2067578</v>
      </c>
      <c r="N22" s="25">
        <f t="shared" si="1"/>
        <v>2175362</v>
      </c>
      <c r="O22" s="25">
        <f t="shared" si="1"/>
        <v>2260815</v>
      </c>
      <c r="P22" s="25">
        <f t="shared" si="1"/>
        <v>2293163</v>
      </c>
      <c r="Q22" s="50">
        <v>2356286</v>
      </c>
      <c r="R22" s="89"/>
    </row>
    <row r="23" spans="1:18" ht="18" customHeight="1">
      <c r="A23" s="116"/>
      <c r="B23" s="27"/>
      <c r="C23" s="28" t="s">
        <v>17</v>
      </c>
      <c r="D23" s="29">
        <f t="shared" si="0"/>
        <v>51393721</v>
      </c>
      <c r="E23" s="29">
        <f t="shared" si="0"/>
        <v>51659828</v>
      </c>
      <c r="F23" s="29">
        <f t="shared" si="0"/>
        <v>52354276</v>
      </c>
      <c r="G23" s="29">
        <f t="shared" si="0"/>
        <v>52313298</v>
      </c>
      <c r="H23" s="50">
        <v>55375957</v>
      </c>
      <c r="I23" s="4"/>
      <c r="J23" s="118"/>
      <c r="K23" s="30"/>
      <c r="L23" s="28" t="s">
        <v>71</v>
      </c>
      <c r="M23" s="29">
        <f t="shared" si="1"/>
        <v>56049086</v>
      </c>
      <c r="N23" s="29">
        <f t="shared" si="1"/>
        <v>57584576</v>
      </c>
      <c r="O23" s="29">
        <f t="shared" si="1"/>
        <v>59746905</v>
      </c>
      <c r="P23" s="29">
        <f t="shared" si="1"/>
        <v>60160932</v>
      </c>
      <c r="Q23" s="50">
        <v>61578623</v>
      </c>
      <c r="R23" s="89"/>
    </row>
    <row r="24" spans="1:17" ht="18" customHeight="1">
      <c r="A24" s="105" t="s">
        <v>18</v>
      </c>
      <c r="B24" s="9"/>
      <c r="C24" s="11" t="s">
        <v>16</v>
      </c>
      <c r="D24" s="31">
        <v>2485116</v>
      </c>
      <c r="E24" s="31">
        <v>2529458</v>
      </c>
      <c r="F24" s="31">
        <v>2514993</v>
      </c>
      <c r="G24" s="31">
        <v>2540106</v>
      </c>
      <c r="H24" s="48">
        <v>2583662</v>
      </c>
      <c r="I24" s="4"/>
      <c r="J24" s="109" t="s">
        <v>72</v>
      </c>
      <c r="K24" s="68"/>
      <c r="L24" s="61" t="s">
        <v>70</v>
      </c>
      <c r="M24" s="76">
        <v>57340</v>
      </c>
      <c r="N24" s="76">
        <v>56919</v>
      </c>
      <c r="O24" s="76">
        <v>57755</v>
      </c>
      <c r="P24" s="76">
        <v>58196</v>
      </c>
      <c r="Q24" s="87">
        <v>58195</v>
      </c>
    </row>
    <row r="25" spans="1:17" ht="18" customHeight="1">
      <c r="A25" s="105"/>
      <c r="B25" s="9"/>
      <c r="C25" s="11" t="s">
        <v>17</v>
      </c>
      <c r="D25" s="31">
        <v>35220044</v>
      </c>
      <c r="E25" s="31">
        <v>34858672</v>
      </c>
      <c r="F25" s="31">
        <v>35053763</v>
      </c>
      <c r="G25" s="31">
        <v>34947186</v>
      </c>
      <c r="H25" s="48">
        <v>37202429</v>
      </c>
      <c r="I25" s="4"/>
      <c r="J25" s="109"/>
      <c r="K25" s="68"/>
      <c r="L25" s="61" t="s">
        <v>71</v>
      </c>
      <c r="M25" s="76">
        <v>21781460</v>
      </c>
      <c r="N25" s="76">
        <v>22151120</v>
      </c>
      <c r="O25" s="76">
        <v>22832852</v>
      </c>
      <c r="P25" s="76">
        <v>23500497</v>
      </c>
      <c r="Q25" s="87">
        <v>24245282</v>
      </c>
    </row>
    <row r="26" spans="1:17" ht="18" customHeight="1">
      <c r="A26" s="105" t="s">
        <v>19</v>
      </c>
      <c r="B26" s="9"/>
      <c r="C26" s="11" t="s">
        <v>16</v>
      </c>
      <c r="D26" s="31">
        <v>459506</v>
      </c>
      <c r="E26" s="31">
        <v>473133</v>
      </c>
      <c r="F26" s="31">
        <v>486565</v>
      </c>
      <c r="G26" s="31">
        <v>490652</v>
      </c>
      <c r="H26" s="48">
        <v>497529</v>
      </c>
      <c r="I26" s="4"/>
      <c r="J26" s="109" t="s">
        <v>73</v>
      </c>
      <c r="K26" s="60"/>
      <c r="L26" s="61" t="s">
        <v>70</v>
      </c>
      <c r="M26" s="76">
        <v>1320340</v>
      </c>
      <c r="N26" s="76">
        <v>1360887</v>
      </c>
      <c r="O26" s="76">
        <v>1396743</v>
      </c>
      <c r="P26" s="76">
        <v>1390505</v>
      </c>
      <c r="Q26" s="87">
        <v>1405576</v>
      </c>
    </row>
    <row r="27" spans="1:17" ht="18" customHeight="1">
      <c r="A27" s="105"/>
      <c r="B27" s="9"/>
      <c r="C27" s="11" t="s">
        <v>17</v>
      </c>
      <c r="D27" s="31">
        <v>4704010</v>
      </c>
      <c r="E27" s="31">
        <v>4668723</v>
      </c>
      <c r="F27" s="31">
        <v>4684181</v>
      </c>
      <c r="G27" s="31">
        <v>4581088</v>
      </c>
      <c r="H27" s="48">
        <v>4616492</v>
      </c>
      <c r="I27" s="4"/>
      <c r="J27" s="109"/>
      <c r="K27" s="60"/>
      <c r="L27" s="61" t="s">
        <v>71</v>
      </c>
      <c r="M27" s="76">
        <v>18293197</v>
      </c>
      <c r="N27" s="76">
        <v>18667736</v>
      </c>
      <c r="O27" s="76">
        <v>19373830</v>
      </c>
      <c r="P27" s="76">
        <v>19060132</v>
      </c>
      <c r="Q27" s="87">
        <v>19271611</v>
      </c>
    </row>
    <row r="28" spans="1:17" ht="18" customHeight="1">
      <c r="A28" s="105" t="s">
        <v>20</v>
      </c>
      <c r="B28" s="9"/>
      <c r="C28" s="11" t="s">
        <v>16</v>
      </c>
      <c r="D28" s="31">
        <v>529933</v>
      </c>
      <c r="E28" s="31">
        <v>595620</v>
      </c>
      <c r="F28" s="31">
        <v>638866</v>
      </c>
      <c r="G28" s="31">
        <v>707979</v>
      </c>
      <c r="H28" s="48">
        <v>796379</v>
      </c>
      <c r="I28" s="4"/>
      <c r="J28" s="109" t="s">
        <v>74</v>
      </c>
      <c r="K28" s="60"/>
      <c r="L28" s="61" t="s">
        <v>70</v>
      </c>
      <c r="M28" s="76">
        <v>231883</v>
      </c>
      <c r="N28" s="76">
        <v>240270</v>
      </c>
      <c r="O28" s="76">
        <v>246822</v>
      </c>
      <c r="P28" s="76">
        <v>247470</v>
      </c>
      <c r="Q28" s="87">
        <v>242707</v>
      </c>
    </row>
    <row r="29" spans="1:17" ht="18" customHeight="1">
      <c r="A29" s="105"/>
      <c r="B29" s="9"/>
      <c r="C29" s="11" t="s">
        <v>17</v>
      </c>
      <c r="D29" s="31">
        <v>3526082</v>
      </c>
      <c r="E29" s="31">
        <v>3934392</v>
      </c>
      <c r="F29" s="31">
        <v>4376312</v>
      </c>
      <c r="G29" s="31">
        <v>4857670</v>
      </c>
      <c r="H29" s="48">
        <v>5763586</v>
      </c>
      <c r="I29" s="4"/>
      <c r="J29" s="109"/>
      <c r="K29" s="60"/>
      <c r="L29" s="61" t="s">
        <v>71</v>
      </c>
      <c r="M29" s="76">
        <v>3774201</v>
      </c>
      <c r="N29" s="76">
        <v>3802736</v>
      </c>
      <c r="O29" s="76">
        <v>3805434</v>
      </c>
      <c r="P29" s="76">
        <v>3719216</v>
      </c>
      <c r="Q29" s="87">
        <v>3268349</v>
      </c>
    </row>
    <row r="30" spans="1:17" ht="18" customHeight="1">
      <c r="A30" s="105" t="s">
        <v>21</v>
      </c>
      <c r="B30" s="9"/>
      <c r="C30" s="11" t="s">
        <v>16</v>
      </c>
      <c r="D30" s="45" t="s">
        <v>49</v>
      </c>
      <c r="E30" s="45" t="s">
        <v>49</v>
      </c>
      <c r="F30" s="45" t="s">
        <v>49</v>
      </c>
      <c r="G30" s="45" t="s">
        <v>49</v>
      </c>
      <c r="H30" s="45" t="s">
        <v>49</v>
      </c>
      <c r="I30" s="4"/>
      <c r="J30" s="109" t="s">
        <v>75</v>
      </c>
      <c r="K30" s="60"/>
      <c r="L30" s="61" t="s">
        <v>70</v>
      </c>
      <c r="M30" s="76">
        <v>311849</v>
      </c>
      <c r="N30" s="76">
        <v>362534</v>
      </c>
      <c r="O30" s="76">
        <v>400192</v>
      </c>
      <c r="P30" s="76">
        <v>432753</v>
      </c>
      <c r="Q30" s="87">
        <v>478881</v>
      </c>
    </row>
    <row r="31" spans="1:17" ht="18" customHeight="1">
      <c r="A31" s="105"/>
      <c r="B31" s="9"/>
      <c r="C31" s="11" t="s">
        <v>17</v>
      </c>
      <c r="D31" s="31">
        <v>868878</v>
      </c>
      <c r="E31" s="31">
        <v>827108</v>
      </c>
      <c r="F31" s="31">
        <v>796390</v>
      </c>
      <c r="G31" s="31">
        <v>591329</v>
      </c>
      <c r="H31" s="48">
        <v>579238</v>
      </c>
      <c r="I31" s="4"/>
      <c r="J31" s="109"/>
      <c r="K31" s="60"/>
      <c r="L31" s="61" t="s">
        <v>71</v>
      </c>
      <c r="M31" s="76">
        <v>3618136</v>
      </c>
      <c r="N31" s="76">
        <v>4325759</v>
      </c>
      <c r="O31" s="76">
        <v>4972036</v>
      </c>
      <c r="P31" s="76">
        <v>5375140</v>
      </c>
      <c r="Q31" s="87">
        <v>6260162</v>
      </c>
    </row>
    <row r="32" spans="1:17" ht="18" customHeight="1">
      <c r="A32" s="105" t="s">
        <v>22</v>
      </c>
      <c r="B32" s="9"/>
      <c r="C32" s="11" t="s">
        <v>16</v>
      </c>
      <c r="D32" s="31">
        <v>382</v>
      </c>
      <c r="E32" s="31">
        <v>416</v>
      </c>
      <c r="F32" s="31">
        <v>467</v>
      </c>
      <c r="G32" s="31">
        <v>482</v>
      </c>
      <c r="H32" s="48">
        <v>559</v>
      </c>
      <c r="I32" s="4"/>
      <c r="J32" s="107" t="s">
        <v>23</v>
      </c>
      <c r="K32" s="60"/>
      <c r="L32" s="61" t="s">
        <v>76</v>
      </c>
      <c r="M32" s="76">
        <v>809</v>
      </c>
      <c r="N32" s="76">
        <v>806</v>
      </c>
      <c r="O32" s="76">
        <v>960</v>
      </c>
      <c r="P32" s="76">
        <v>1095</v>
      </c>
      <c r="Q32" s="87">
        <v>1046</v>
      </c>
    </row>
    <row r="33" spans="1:17" ht="18" customHeight="1">
      <c r="A33" s="105"/>
      <c r="B33" s="9"/>
      <c r="C33" s="11" t="s">
        <v>17</v>
      </c>
      <c r="D33" s="31">
        <v>21321</v>
      </c>
      <c r="E33" s="31">
        <v>25156</v>
      </c>
      <c r="F33" s="31">
        <v>31240</v>
      </c>
      <c r="G33" s="31">
        <v>47630</v>
      </c>
      <c r="H33" s="48">
        <v>30096</v>
      </c>
      <c r="I33" s="4"/>
      <c r="J33" s="107"/>
      <c r="K33" s="60"/>
      <c r="L33" s="61" t="s">
        <v>77</v>
      </c>
      <c r="M33" s="76">
        <v>60381</v>
      </c>
      <c r="N33" s="76">
        <v>61953</v>
      </c>
      <c r="O33" s="76">
        <v>72412</v>
      </c>
      <c r="P33" s="76">
        <v>78093</v>
      </c>
      <c r="Q33" s="87">
        <v>80656</v>
      </c>
    </row>
    <row r="34" spans="1:18" ht="18" customHeight="1">
      <c r="A34" s="105" t="s">
        <v>24</v>
      </c>
      <c r="B34" s="9"/>
      <c r="C34" s="11" t="s">
        <v>16</v>
      </c>
      <c r="D34" s="31">
        <v>147157</v>
      </c>
      <c r="E34" s="31">
        <v>150355</v>
      </c>
      <c r="F34" s="31">
        <v>152267</v>
      </c>
      <c r="G34" s="31">
        <v>157906</v>
      </c>
      <c r="H34" s="48">
        <v>163263</v>
      </c>
      <c r="I34" s="4"/>
      <c r="J34" s="54" t="s">
        <v>53</v>
      </c>
      <c r="K34" s="60"/>
      <c r="L34" s="61" t="s">
        <v>78</v>
      </c>
      <c r="M34" s="76" t="s">
        <v>79</v>
      </c>
      <c r="N34" s="76" t="s">
        <v>79</v>
      </c>
      <c r="O34" s="76" t="s">
        <v>79</v>
      </c>
      <c r="P34" s="76" t="s">
        <v>79</v>
      </c>
      <c r="Q34" s="76" t="s">
        <v>79</v>
      </c>
      <c r="R34" s="43"/>
    </row>
    <row r="35" spans="1:18" ht="18" customHeight="1">
      <c r="A35" s="105"/>
      <c r="B35" s="9"/>
      <c r="C35" s="11" t="s">
        <v>17</v>
      </c>
      <c r="D35" s="31">
        <v>828953</v>
      </c>
      <c r="E35" s="31">
        <v>829775</v>
      </c>
      <c r="F35" s="31">
        <v>825926</v>
      </c>
      <c r="G35" s="31">
        <v>851713</v>
      </c>
      <c r="H35" s="48">
        <v>871997</v>
      </c>
      <c r="I35" s="4"/>
      <c r="J35" s="54" t="s">
        <v>52</v>
      </c>
      <c r="K35" s="60"/>
      <c r="L35" s="61" t="s">
        <v>80</v>
      </c>
      <c r="M35" s="76">
        <v>2327745</v>
      </c>
      <c r="N35" s="76">
        <v>2307133</v>
      </c>
      <c r="O35" s="76">
        <v>2337664</v>
      </c>
      <c r="P35" s="76">
        <v>2023969</v>
      </c>
      <c r="Q35" s="87">
        <v>2005998</v>
      </c>
      <c r="R35" s="43"/>
    </row>
    <row r="36" spans="1:17" ht="18" customHeight="1">
      <c r="A36" s="105" t="s">
        <v>25</v>
      </c>
      <c r="B36" s="9"/>
      <c r="C36" s="11" t="s">
        <v>16</v>
      </c>
      <c r="D36" s="31">
        <v>15994</v>
      </c>
      <c r="E36" s="31">
        <v>16639</v>
      </c>
      <c r="F36" s="31">
        <v>17134</v>
      </c>
      <c r="G36" s="31">
        <v>18158</v>
      </c>
      <c r="H36" s="48">
        <v>16229</v>
      </c>
      <c r="I36" s="4"/>
      <c r="J36" s="107" t="s">
        <v>26</v>
      </c>
      <c r="K36" s="60"/>
      <c r="L36" s="61" t="s">
        <v>81</v>
      </c>
      <c r="M36" s="76">
        <v>76947</v>
      </c>
      <c r="N36" s="76">
        <v>81180</v>
      </c>
      <c r="O36" s="76">
        <v>82577</v>
      </c>
      <c r="P36" s="76">
        <v>84737</v>
      </c>
      <c r="Q36" s="87">
        <v>86992</v>
      </c>
    </row>
    <row r="37" spans="1:17" ht="18" customHeight="1">
      <c r="A37" s="105"/>
      <c r="B37" s="9"/>
      <c r="C37" s="11" t="s">
        <v>17</v>
      </c>
      <c r="D37" s="31">
        <v>1696431</v>
      </c>
      <c r="E37" s="31">
        <v>1933875</v>
      </c>
      <c r="F37" s="31">
        <v>2002313</v>
      </c>
      <c r="G37" s="31">
        <v>1892658</v>
      </c>
      <c r="H37" s="48">
        <v>1428268</v>
      </c>
      <c r="I37" s="4"/>
      <c r="J37" s="107"/>
      <c r="K37" s="60"/>
      <c r="L37" s="61" t="s">
        <v>82</v>
      </c>
      <c r="M37" s="76">
        <v>694304</v>
      </c>
      <c r="N37" s="76">
        <v>752225</v>
      </c>
      <c r="O37" s="76">
        <v>755443</v>
      </c>
      <c r="P37" s="76">
        <v>783209</v>
      </c>
      <c r="Q37" s="87">
        <v>797852</v>
      </c>
    </row>
    <row r="38" spans="1:17" ht="18" customHeight="1">
      <c r="A38" s="105" t="s">
        <v>27</v>
      </c>
      <c r="B38" s="9"/>
      <c r="C38" s="11" t="s">
        <v>16</v>
      </c>
      <c r="D38" s="45" t="s">
        <v>49</v>
      </c>
      <c r="E38" s="45" t="s">
        <v>49</v>
      </c>
      <c r="F38" s="45" t="s">
        <v>49</v>
      </c>
      <c r="G38" s="45" t="s">
        <v>49</v>
      </c>
      <c r="H38" s="45" t="s">
        <v>49</v>
      </c>
      <c r="I38" s="4"/>
      <c r="J38" s="107" t="s">
        <v>28</v>
      </c>
      <c r="K38" s="60"/>
      <c r="L38" s="61" t="s">
        <v>70</v>
      </c>
      <c r="M38" s="76">
        <v>19</v>
      </c>
      <c r="N38" s="76">
        <v>26</v>
      </c>
      <c r="O38" s="76">
        <v>44</v>
      </c>
      <c r="P38" s="76">
        <v>36</v>
      </c>
      <c r="Q38" s="87">
        <v>55</v>
      </c>
    </row>
    <row r="39" spans="1:17" ht="18" customHeight="1">
      <c r="A39" s="105"/>
      <c r="B39" s="9"/>
      <c r="C39" s="11" t="s">
        <v>17</v>
      </c>
      <c r="D39" s="45" t="s">
        <v>49</v>
      </c>
      <c r="E39" s="45" t="s">
        <v>49</v>
      </c>
      <c r="F39" s="45" t="s">
        <v>49</v>
      </c>
      <c r="G39" s="45" t="s">
        <v>49</v>
      </c>
      <c r="H39" s="45" t="s">
        <v>49</v>
      </c>
      <c r="I39" s="4"/>
      <c r="J39" s="107"/>
      <c r="K39" s="60"/>
      <c r="L39" s="61" t="s">
        <v>71</v>
      </c>
      <c r="M39" s="76">
        <v>330</v>
      </c>
      <c r="N39" s="76">
        <v>441</v>
      </c>
      <c r="O39" s="76">
        <v>801</v>
      </c>
      <c r="P39" s="76">
        <v>1161</v>
      </c>
      <c r="Q39" s="87">
        <v>1413</v>
      </c>
    </row>
    <row r="40" spans="1:17" ht="18" customHeight="1">
      <c r="A40" s="105" t="s">
        <v>29</v>
      </c>
      <c r="B40" s="9"/>
      <c r="C40" s="11" t="s">
        <v>16</v>
      </c>
      <c r="D40" s="31">
        <v>12</v>
      </c>
      <c r="E40" s="31">
        <v>14</v>
      </c>
      <c r="F40" s="31">
        <v>17</v>
      </c>
      <c r="G40" s="31">
        <v>17</v>
      </c>
      <c r="H40" s="48">
        <v>10</v>
      </c>
      <c r="I40" s="4"/>
      <c r="J40" s="109" t="s">
        <v>83</v>
      </c>
      <c r="K40" s="60"/>
      <c r="L40" s="61" t="s">
        <v>70</v>
      </c>
      <c r="M40" s="76">
        <v>53405</v>
      </c>
      <c r="N40" s="76">
        <v>55627</v>
      </c>
      <c r="O40" s="76">
        <v>57267</v>
      </c>
      <c r="P40" s="76">
        <v>59444</v>
      </c>
      <c r="Q40" s="87">
        <v>63419</v>
      </c>
    </row>
    <row r="41" spans="1:17" ht="18" customHeight="1">
      <c r="A41" s="99"/>
      <c r="B41" s="32"/>
      <c r="C41" s="11" t="s">
        <v>17</v>
      </c>
      <c r="D41" s="31">
        <v>326</v>
      </c>
      <c r="E41" s="31">
        <v>446</v>
      </c>
      <c r="F41" s="31">
        <v>443</v>
      </c>
      <c r="G41" s="31">
        <v>368</v>
      </c>
      <c r="H41" s="48">
        <v>194</v>
      </c>
      <c r="I41" s="4"/>
      <c r="J41" s="107"/>
      <c r="K41" s="60"/>
      <c r="L41" s="61" t="s">
        <v>71</v>
      </c>
      <c r="M41" s="76">
        <v>4683864</v>
      </c>
      <c r="N41" s="76">
        <v>4701112</v>
      </c>
      <c r="O41" s="76">
        <v>4758343</v>
      </c>
      <c r="P41" s="76">
        <v>4752695</v>
      </c>
      <c r="Q41" s="87">
        <v>4762065</v>
      </c>
    </row>
    <row r="42" spans="1:17" ht="18" customHeight="1">
      <c r="A42" s="105" t="s">
        <v>30</v>
      </c>
      <c r="B42" s="9"/>
      <c r="C42" s="11" t="s">
        <v>16</v>
      </c>
      <c r="D42" s="31">
        <v>9649</v>
      </c>
      <c r="E42" s="31">
        <v>9965</v>
      </c>
      <c r="F42" s="31">
        <v>9807</v>
      </c>
      <c r="G42" s="31">
        <v>9336</v>
      </c>
      <c r="H42" s="48">
        <v>9585</v>
      </c>
      <c r="I42" s="4"/>
      <c r="J42" s="109" t="s">
        <v>31</v>
      </c>
      <c r="K42" s="60"/>
      <c r="L42" s="61" t="s">
        <v>78</v>
      </c>
      <c r="M42" s="76">
        <v>1428</v>
      </c>
      <c r="N42" s="76">
        <v>1349</v>
      </c>
      <c r="O42" s="76">
        <v>1326</v>
      </c>
      <c r="P42" s="76">
        <v>1313</v>
      </c>
      <c r="Q42" s="87">
        <v>1234</v>
      </c>
    </row>
    <row r="43" spans="1:17" ht="18" customHeight="1">
      <c r="A43" s="105"/>
      <c r="B43" s="9"/>
      <c r="C43" s="11" t="s">
        <v>17</v>
      </c>
      <c r="D43" s="31">
        <v>1633910</v>
      </c>
      <c r="E43" s="31">
        <v>1666944</v>
      </c>
      <c r="F43" s="31">
        <v>1640456</v>
      </c>
      <c r="G43" s="31">
        <v>1617209</v>
      </c>
      <c r="H43" s="48">
        <v>1817277</v>
      </c>
      <c r="I43" s="4"/>
      <c r="J43" s="107"/>
      <c r="K43" s="60"/>
      <c r="L43" s="61" t="s">
        <v>80</v>
      </c>
      <c r="M43" s="76">
        <v>457774</v>
      </c>
      <c r="N43" s="76">
        <v>432552</v>
      </c>
      <c r="O43" s="76">
        <v>424360</v>
      </c>
      <c r="P43" s="76">
        <v>444580</v>
      </c>
      <c r="Q43" s="87">
        <v>446170</v>
      </c>
    </row>
    <row r="44" spans="1:17" ht="18" customHeight="1">
      <c r="A44" s="101" t="s">
        <v>32</v>
      </c>
      <c r="B44" s="33"/>
      <c r="C44" s="11" t="s">
        <v>16</v>
      </c>
      <c r="D44" s="31">
        <v>1882</v>
      </c>
      <c r="E44" s="31">
        <v>1661</v>
      </c>
      <c r="F44" s="31">
        <v>1908</v>
      </c>
      <c r="G44" s="31">
        <v>1584</v>
      </c>
      <c r="H44" s="48">
        <v>1542</v>
      </c>
      <c r="I44" s="4"/>
      <c r="J44" s="109" t="s">
        <v>84</v>
      </c>
      <c r="K44" s="60"/>
      <c r="L44" s="61" t="s">
        <v>78</v>
      </c>
      <c r="M44" s="76">
        <v>6574</v>
      </c>
      <c r="N44" s="76">
        <v>6866</v>
      </c>
      <c r="O44" s="76">
        <v>7319</v>
      </c>
      <c r="P44" s="76">
        <v>7392</v>
      </c>
      <c r="Q44" s="87">
        <v>7524</v>
      </c>
    </row>
    <row r="45" spans="1:17" ht="18" customHeight="1">
      <c r="A45" s="102"/>
      <c r="B45" s="34"/>
      <c r="C45" s="11" t="s">
        <v>17</v>
      </c>
      <c r="D45" s="31">
        <v>290141</v>
      </c>
      <c r="E45" s="31">
        <v>247086</v>
      </c>
      <c r="F45" s="31">
        <v>287308</v>
      </c>
      <c r="G45" s="31">
        <v>171959</v>
      </c>
      <c r="H45" s="48">
        <v>78150</v>
      </c>
      <c r="I45" s="4"/>
      <c r="J45" s="107"/>
      <c r="K45" s="60"/>
      <c r="L45" s="61" t="s">
        <v>80</v>
      </c>
      <c r="M45" s="76">
        <v>333290</v>
      </c>
      <c r="N45" s="76">
        <v>350465</v>
      </c>
      <c r="O45" s="76">
        <v>388340</v>
      </c>
      <c r="P45" s="76">
        <v>395620</v>
      </c>
      <c r="Q45" s="87">
        <v>405090</v>
      </c>
    </row>
    <row r="46" spans="1:17" ht="18" customHeight="1">
      <c r="A46" s="101" t="s">
        <v>33</v>
      </c>
      <c r="B46" s="35"/>
      <c r="C46" s="11" t="s">
        <v>16</v>
      </c>
      <c r="D46" s="45" t="s">
        <v>49</v>
      </c>
      <c r="E46" s="45" t="s">
        <v>49</v>
      </c>
      <c r="F46" s="45" t="s">
        <v>49</v>
      </c>
      <c r="G46" s="45" t="s">
        <v>49</v>
      </c>
      <c r="H46" s="45" t="s">
        <v>49</v>
      </c>
      <c r="I46" s="4"/>
      <c r="J46" s="103" t="s">
        <v>85</v>
      </c>
      <c r="K46" s="60"/>
      <c r="L46" s="61" t="s">
        <v>78</v>
      </c>
      <c r="M46" s="76">
        <v>6984</v>
      </c>
      <c r="N46" s="76">
        <v>8898</v>
      </c>
      <c r="O46" s="76">
        <v>9810</v>
      </c>
      <c r="P46" s="76">
        <v>10222</v>
      </c>
      <c r="Q46" s="87">
        <v>10657</v>
      </c>
    </row>
    <row r="47" spans="1:17" ht="18" customHeight="1">
      <c r="A47" s="102"/>
      <c r="B47" s="36"/>
      <c r="C47" s="11" t="s">
        <v>17</v>
      </c>
      <c r="D47" s="45" t="s">
        <v>49</v>
      </c>
      <c r="E47" s="45" t="s">
        <v>49</v>
      </c>
      <c r="F47" s="45" t="s">
        <v>49</v>
      </c>
      <c r="G47" s="45" t="s">
        <v>49</v>
      </c>
      <c r="H47" s="45" t="s">
        <v>49</v>
      </c>
      <c r="I47" s="4"/>
      <c r="J47" s="104"/>
      <c r="K47" s="60"/>
      <c r="L47" s="61" t="s">
        <v>80</v>
      </c>
      <c r="M47" s="76">
        <v>24404</v>
      </c>
      <c r="N47" s="76">
        <v>31344</v>
      </c>
      <c r="O47" s="76">
        <v>25390</v>
      </c>
      <c r="P47" s="76">
        <v>26620</v>
      </c>
      <c r="Q47" s="88">
        <v>33974</v>
      </c>
    </row>
    <row r="48" spans="1:17" ht="18" customHeight="1">
      <c r="A48" s="105" t="s">
        <v>34</v>
      </c>
      <c r="B48" s="9"/>
      <c r="C48" s="11" t="s">
        <v>16</v>
      </c>
      <c r="D48" s="31">
        <v>5513</v>
      </c>
      <c r="E48" s="31">
        <v>5444</v>
      </c>
      <c r="F48" s="31">
        <v>5349</v>
      </c>
      <c r="G48" s="31">
        <v>5308</v>
      </c>
      <c r="H48" s="48">
        <v>5950</v>
      </c>
      <c r="I48" s="4"/>
      <c r="J48" s="106" t="s">
        <v>35</v>
      </c>
      <c r="K48" s="77"/>
      <c r="L48" s="78" t="s">
        <v>86</v>
      </c>
      <c r="M48" s="80">
        <v>19.5</v>
      </c>
      <c r="N48" s="80">
        <v>19.43</v>
      </c>
      <c r="O48" s="80">
        <v>19.3</v>
      </c>
      <c r="P48" s="80">
        <v>19.17</v>
      </c>
      <c r="Q48" s="68">
        <v>19.16</v>
      </c>
    </row>
    <row r="49" spans="1:17" ht="18" customHeight="1">
      <c r="A49" s="105"/>
      <c r="B49" s="9"/>
      <c r="C49" s="11" t="s">
        <v>17</v>
      </c>
      <c r="D49" s="31">
        <v>1653900</v>
      </c>
      <c r="E49" s="31">
        <v>1633200</v>
      </c>
      <c r="F49" s="31">
        <v>1604700</v>
      </c>
      <c r="G49" s="31">
        <v>1672450</v>
      </c>
      <c r="H49" s="48">
        <v>1937800</v>
      </c>
      <c r="I49" s="4"/>
      <c r="J49" s="107"/>
      <c r="K49" s="60"/>
      <c r="L49" s="61" t="s">
        <v>87</v>
      </c>
      <c r="M49" s="81">
        <v>1.86</v>
      </c>
      <c r="N49" s="81">
        <v>1.83</v>
      </c>
      <c r="O49" s="81">
        <v>1.79</v>
      </c>
      <c r="P49" s="81">
        <v>1.73</v>
      </c>
      <c r="Q49" s="68">
        <v>1.75</v>
      </c>
    </row>
    <row r="50" spans="1:17" ht="18" customHeight="1">
      <c r="A50" s="105" t="s">
        <v>36</v>
      </c>
      <c r="B50" s="9"/>
      <c r="C50" s="11" t="s">
        <v>16</v>
      </c>
      <c r="D50" s="31">
        <v>2141</v>
      </c>
      <c r="E50" s="31">
        <v>2192</v>
      </c>
      <c r="F50" s="31">
        <v>2170</v>
      </c>
      <c r="G50" s="31">
        <v>2201</v>
      </c>
      <c r="H50" s="48">
        <v>2021</v>
      </c>
      <c r="I50" s="4"/>
      <c r="J50" s="108"/>
      <c r="K50" s="65"/>
      <c r="L50" s="66" t="s">
        <v>88</v>
      </c>
      <c r="M50" s="82">
        <v>2.54</v>
      </c>
      <c r="N50" s="82">
        <v>2.49</v>
      </c>
      <c r="O50" s="82">
        <v>2.42</v>
      </c>
      <c r="P50" s="82">
        <v>2.4</v>
      </c>
      <c r="Q50" s="86">
        <v>2.37</v>
      </c>
    </row>
    <row r="51" spans="1:17" ht="18" customHeight="1">
      <c r="A51" s="105"/>
      <c r="B51" s="9"/>
      <c r="C51" s="11" t="s">
        <v>17</v>
      </c>
      <c r="D51" s="31">
        <v>725633</v>
      </c>
      <c r="E51" s="31">
        <v>740904</v>
      </c>
      <c r="F51" s="31">
        <v>725052</v>
      </c>
      <c r="G51" s="31">
        <v>745363</v>
      </c>
      <c r="H51" s="48">
        <v>731258</v>
      </c>
      <c r="J51" s="68" t="s">
        <v>37</v>
      </c>
      <c r="K51" s="77"/>
      <c r="L51" s="83"/>
      <c r="M51" s="68"/>
      <c r="N51" s="52"/>
      <c r="O51" s="52"/>
      <c r="P51" s="52"/>
      <c r="Q51" s="52"/>
    </row>
    <row r="52" spans="1:17" ht="18" customHeight="1">
      <c r="A52" s="99" t="s">
        <v>38</v>
      </c>
      <c r="B52" s="9"/>
      <c r="C52" s="11" t="s">
        <v>16</v>
      </c>
      <c r="D52" s="31">
        <v>1610</v>
      </c>
      <c r="E52" s="31">
        <v>2090</v>
      </c>
      <c r="F52" s="31">
        <v>2480</v>
      </c>
      <c r="G52" s="31">
        <v>3100</v>
      </c>
      <c r="H52" s="48">
        <v>4503</v>
      </c>
      <c r="J52" s="68" t="s">
        <v>10</v>
      </c>
      <c r="K52" s="68"/>
      <c r="L52" s="52"/>
      <c r="M52" s="52"/>
      <c r="N52" s="52"/>
      <c r="O52" s="52"/>
      <c r="P52" s="52"/>
      <c r="Q52" s="52"/>
    </row>
    <row r="53" spans="1:17" ht="18" customHeight="1">
      <c r="A53" s="100"/>
      <c r="B53" s="14"/>
      <c r="C53" s="15" t="s">
        <v>17</v>
      </c>
      <c r="D53" s="31">
        <v>224092</v>
      </c>
      <c r="E53" s="31">
        <v>293547</v>
      </c>
      <c r="F53" s="31">
        <v>326192</v>
      </c>
      <c r="G53" s="31">
        <v>336675</v>
      </c>
      <c r="H53" s="49">
        <v>319172</v>
      </c>
      <c r="J53" s="52"/>
      <c r="K53" s="60"/>
      <c r="L53" s="52"/>
      <c r="M53" s="52"/>
      <c r="N53" s="52"/>
      <c r="O53" s="52"/>
      <c r="P53" s="52"/>
      <c r="Q53" s="52"/>
    </row>
    <row r="54" spans="1:17" ht="15" customHeight="1">
      <c r="A54" s="37" t="s">
        <v>9</v>
      </c>
      <c r="B54" s="38"/>
      <c r="C54" s="39"/>
      <c r="D54" s="40"/>
      <c r="E54" s="41"/>
      <c r="F54" s="41"/>
      <c r="G54" s="41"/>
      <c r="H54" s="19"/>
      <c r="I54" s="4"/>
      <c r="J54" s="52"/>
      <c r="K54" s="68"/>
      <c r="L54" s="52"/>
      <c r="M54" s="52"/>
      <c r="N54" s="52"/>
      <c r="O54" s="52"/>
      <c r="P54" s="52"/>
      <c r="Q54" s="52"/>
    </row>
    <row r="55" spans="1:17" ht="14.25">
      <c r="A55" s="42"/>
      <c r="B55" s="4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42"/>
      <c r="B56" s="42"/>
      <c r="J56" s="52"/>
      <c r="K56" s="84"/>
      <c r="L56" s="52"/>
      <c r="M56" s="52"/>
      <c r="N56" s="52"/>
      <c r="O56" s="52"/>
      <c r="P56" s="52"/>
      <c r="Q56" s="52"/>
    </row>
    <row r="57" spans="1:17" ht="14.25">
      <c r="A57" s="42"/>
      <c r="B57" s="42"/>
      <c r="J57" s="68"/>
      <c r="K57" s="84"/>
      <c r="L57" s="52"/>
      <c r="M57" s="52"/>
      <c r="N57" s="52"/>
      <c r="O57" s="52"/>
      <c r="P57" s="52"/>
      <c r="Q57" s="52"/>
    </row>
    <row r="58" spans="1:17" ht="14.25">
      <c r="A58" s="42"/>
      <c r="B58" s="42"/>
      <c r="J58" s="84"/>
      <c r="K58" s="84"/>
      <c r="L58" s="52"/>
      <c r="M58" s="52"/>
      <c r="N58" s="52"/>
      <c r="O58" s="52"/>
      <c r="P58" s="52"/>
      <c r="Q58" s="52"/>
    </row>
    <row r="59" spans="1:17" ht="14.25">
      <c r="A59" s="42"/>
      <c r="J59" s="84"/>
      <c r="K59" s="84"/>
      <c r="L59" s="52"/>
      <c r="M59" s="52"/>
      <c r="N59" s="52"/>
      <c r="O59" s="52"/>
      <c r="P59" s="52"/>
      <c r="Q59" s="52"/>
    </row>
    <row r="60" spans="1:11" ht="14.25">
      <c r="A60" s="42"/>
      <c r="B60" s="42"/>
      <c r="J60" s="42"/>
      <c r="K60" s="42"/>
    </row>
    <row r="61" spans="1:11" ht="14.25">
      <c r="A61" s="42"/>
      <c r="B61" s="42"/>
      <c r="J61" s="42"/>
      <c r="K61" s="42"/>
    </row>
    <row r="62" spans="1:11" ht="14.25">
      <c r="A62" s="42"/>
      <c r="J62" s="42"/>
      <c r="K62" s="42"/>
    </row>
    <row r="63" spans="1:11" ht="14.25">
      <c r="A63" s="42"/>
      <c r="B63" s="42"/>
      <c r="J63" s="42"/>
      <c r="K63" s="42"/>
    </row>
    <row r="64" spans="10:11" ht="14.25">
      <c r="J64" s="42"/>
      <c r="K64" s="42"/>
    </row>
    <row r="65" spans="10:11" ht="14.25">
      <c r="J65" s="42"/>
      <c r="K65" s="42"/>
    </row>
    <row r="66" spans="10:11" ht="14.25">
      <c r="J66" s="42"/>
      <c r="K66" s="42"/>
    </row>
    <row r="67" spans="10:11" ht="14.25">
      <c r="J67" s="42"/>
      <c r="K67" s="42"/>
    </row>
    <row r="68" spans="10:11" ht="14.25">
      <c r="J68" s="42"/>
      <c r="K68" s="42"/>
    </row>
    <row r="69" spans="10:11" ht="14.25">
      <c r="J69" s="42"/>
      <c r="K69" s="42"/>
    </row>
    <row r="70" spans="10:11" ht="14.25">
      <c r="J70" s="42"/>
      <c r="K70" s="42"/>
    </row>
    <row r="71" spans="10:11" ht="14.25">
      <c r="J71" s="42"/>
      <c r="K71" s="42"/>
    </row>
    <row r="72" spans="10:11" ht="14.25">
      <c r="J72" s="42"/>
      <c r="K72" s="42"/>
    </row>
    <row r="73" spans="10:11" ht="14.25">
      <c r="J73" s="42"/>
      <c r="K73" s="42"/>
    </row>
    <row r="74" spans="10:11" ht="14.25">
      <c r="J74" s="42"/>
      <c r="K74" s="42"/>
    </row>
    <row r="75" spans="10:11" ht="14.25">
      <c r="J75" s="42"/>
      <c r="K75" s="42"/>
    </row>
    <row r="76" spans="10:11" ht="14.25">
      <c r="J76" s="42"/>
      <c r="K76" s="42"/>
    </row>
    <row r="77" spans="10:11" ht="14.25">
      <c r="J77" s="42"/>
      <c r="K77" s="42"/>
    </row>
    <row r="78" spans="10:11" ht="14.25">
      <c r="J78" s="42"/>
      <c r="K78" s="42"/>
    </row>
    <row r="79" spans="10:11" ht="14.25">
      <c r="J79" s="42"/>
      <c r="K79" s="42"/>
    </row>
    <row r="80" spans="10:11" ht="14.25">
      <c r="J80" s="42"/>
      <c r="K80" s="42"/>
    </row>
    <row r="81" spans="10:11" ht="14.25">
      <c r="J81" s="42"/>
      <c r="K81" s="42"/>
    </row>
    <row r="82" spans="10:11" ht="14.25">
      <c r="J82" s="42"/>
      <c r="K82" s="42"/>
    </row>
    <row r="83" spans="10:11" ht="14.25">
      <c r="J83" s="42"/>
      <c r="K83" s="42"/>
    </row>
    <row r="84" spans="10:11" ht="14.25">
      <c r="J84" s="42"/>
      <c r="K84" s="42"/>
    </row>
    <row r="85" spans="10:11" ht="14.25">
      <c r="J85" s="42"/>
      <c r="K85" s="42"/>
    </row>
    <row r="86" spans="10:11" ht="14.25">
      <c r="J86" s="42"/>
      <c r="K86" s="42"/>
    </row>
    <row r="87" spans="10:11" ht="14.25">
      <c r="J87" s="42"/>
      <c r="K87" s="42"/>
    </row>
    <row r="88" spans="10:11" ht="14.25">
      <c r="J88" s="42"/>
      <c r="K88" s="42"/>
    </row>
    <row r="89" spans="10:11" ht="14.25">
      <c r="J89" s="42"/>
      <c r="K89" s="42"/>
    </row>
    <row r="90" spans="10:11" ht="14.25">
      <c r="J90" s="42"/>
      <c r="K90" s="42"/>
    </row>
    <row r="91" spans="10:11" ht="14.25">
      <c r="J91" s="42"/>
      <c r="K91" s="42"/>
    </row>
    <row r="92" spans="10:11" ht="14.25">
      <c r="J92" s="42"/>
      <c r="K92" s="42"/>
    </row>
    <row r="93" spans="10:11" ht="14.25">
      <c r="J93" s="42"/>
      <c r="K93" s="42"/>
    </row>
    <row r="94" spans="10:11" ht="14.25">
      <c r="J94" s="42"/>
      <c r="K94" s="42"/>
    </row>
    <row r="95" spans="10:11" ht="14.25">
      <c r="J95" s="42"/>
      <c r="K95" s="42"/>
    </row>
    <row r="96" spans="10:11" ht="14.25">
      <c r="J96" s="42"/>
      <c r="K96" s="42"/>
    </row>
    <row r="97" spans="10:11" ht="14.25">
      <c r="J97" s="42"/>
      <c r="K97" s="42"/>
    </row>
    <row r="98" spans="10:11" ht="14.25">
      <c r="J98" s="42"/>
      <c r="K98" s="42"/>
    </row>
    <row r="99" spans="10:11" ht="14.25">
      <c r="J99" s="42"/>
      <c r="K99" s="42"/>
    </row>
    <row r="100" spans="10:11" ht="14.25">
      <c r="J100" s="42"/>
      <c r="K100" s="42"/>
    </row>
    <row r="101" spans="10:11" ht="14.25">
      <c r="J101" s="42"/>
      <c r="K101" s="42"/>
    </row>
    <row r="102" spans="10:11" ht="14.25">
      <c r="J102" s="42"/>
      <c r="K102" s="42"/>
    </row>
    <row r="103" spans="10:11" ht="14.25">
      <c r="J103" s="42"/>
      <c r="K103" s="42"/>
    </row>
    <row r="104" spans="10:11" ht="14.25">
      <c r="J104" s="42"/>
      <c r="K104" s="42"/>
    </row>
    <row r="105" spans="10:11" ht="14.25">
      <c r="J105" s="42"/>
      <c r="K105" s="42"/>
    </row>
    <row r="106" spans="10:11" ht="14.25">
      <c r="J106" s="42"/>
      <c r="K106" s="42"/>
    </row>
    <row r="107" spans="10:11" ht="14.25">
      <c r="J107" s="42"/>
      <c r="K107" s="42"/>
    </row>
    <row r="108" spans="10:11" ht="14.25">
      <c r="J108" s="42"/>
      <c r="K108" s="42"/>
    </row>
    <row r="109" spans="10:11" ht="14.25">
      <c r="J109" s="42"/>
      <c r="K109" s="42"/>
    </row>
    <row r="110" spans="10:11" ht="14.25">
      <c r="J110" s="42"/>
      <c r="K110" s="42"/>
    </row>
    <row r="111" spans="10:11" ht="14.25">
      <c r="J111" s="42"/>
      <c r="K111" s="42"/>
    </row>
    <row r="112" spans="10:11" ht="14.25">
      <c r="J112" s="42"/>
      <c r="K112" s="42"/>
    </row>
    <row r="113" spans="10:11" ht="14.25">
      <c r="J113" s="42"/>
      <c r="K113" s="42"/>
    </row>
    <row r="114" spans="10:11" ht="14.25">
      <c r="J114" s="42"/>
      <c r="K114" s="42"/>
    </row>
    <row r="115" spans="10:11" ht="14.25">
      <c r="J115" s="42"/>
      <c r="K115" s="42"/>
    </row>
    <row r="116" spans="10:11" ht="14.25">
      <c r="J116" s="42"/>
      <c r="K116" s="42"/>
    </row>
    <row r="117" spans="10:11" ht="14.25">
      <c r="J117" s="42"/>
      <c r="K117" s="42"/>
    </row>
    <row r="118" spans="10:11" ht="14.25">
      <c r="J118" s="42"/>
      <c r="K118" s="42"/>
    </row>
    <row r="119" spans="10:11" ht="14.25">
      <c r="J119" s="42"/>
      <c r="K119" s="42"/>
    </row>
    <row r="120" spans="10:11" ht="14.25">
      <c r="J120" s="42"/>
      <c r="K120" s="42"/>
    </row>
    <row r="121" spans="10:11" ht="14.25">
      <c r="J121" s="42"/>
      <c r="K121" s="42"/>
    </row>
    <row r="122" spans="10:11" ht="14.25">
      <c r="J122" s="42"/>
      <c r="K122" s="42"/>
    </row>
    <row r="123" spans="10:11" ht="14.25">
      <c r="J123" s="42"/>
      <c r="K123" s="42"/>
    </row>
    <row r="124" spans="10:11" ht="14.25">
      <c r="J124" s="42"/>
      <c r="K124" s="42"/>
    </row>
    <row r="125" spans="10:11" ht="14.25">
      <c r="J125" s="42"/>
      <c r="K125" s="42"/>
    </row>
    <row r="126" spans="10:11" ht="14.25">
      <c r="J126" s="42"/>
      <c r="K126" s="42"/>
    </row>
    <row r="127" spans="10:11" ht="14.25">
      <c r="J127" s="42"/>
      <c r="K127" s="42"/>
    </row>
    <row r="128" spans="10:11" ht="14.25">
      <c r="J128" s="42"/>
      <c r="K128" s="42"/>
    </row>
    <row r="129" spans="10:11" ht="14.25">
      <c r="J129" s="42"/>
      <c r="K129" s="42"/>
    </row>
    <row r="130" spans="10:11" ht="14.25">
      <c r="J130" s="42"/>
      <c r="K130" s="42"/>
    </row>
    <row r="131" spans="10:11" ht="14.25">
      <c r="J131" s="42"/>
      <c r="K131" s="42"/>
    </row>
    <row r="132" spans="10:11" ht="14.25">
      <c r="J132" s="42"/>
      <c r="K132" s="42"/>
    </row>
    <row r="133" spans="10:11" ht="14.25">
      <c r="J133" s="42"/>
      <c r="K133" s="42"/>
    </row>
    <row r="134" spans="10:11" ht="14.25">
      <c r="J134" s="42"/>
      <c r="K134" s="42"/>
    </row>
    <row r="135" spans="10:11" ht="14.25">
      <c r="J135" s="42"/>
      <c r="K135" s="42"/>
    </row>
    <row r="136" spans="10:11" ht="14.25">
      <c r="J136" s="42"/>
      <c r="K136" s="42"/>
    </row>
    <row r="137" spans="10:11" ht="14.25">
      <c r="J137" s="42"/>
      <c r="K137" s="42"/>
    </row>
    <row r="138" spans="10:11" ht="14.25">
      <c r="J138" s="42"/>
      <c r="K138" s="42"/>
    </row>
    <row r="139" spans="10:11" ht="14.25">
      <c r="J139" s="42"/>
      <c r="K139" s="42"/>
    </row>
    <row r="140" spans="10:11" ht="14.25">
      <c r="J140" s="42"/>
      <c r="K140" s="42"/>
    </row>
    <row r="141" spans="10:11" ht="14.25">
      <c r="J141" s="42"/>
      <c r="K141" s="42"/>
    </row>
    <row r="142" spans="10:11" ht="14.25">
      <c r="J142" s="42"/>
      <c r="K142" s="42"/>
    </row>
    <row r="143" spans="10:11" ht="14.25">
      <c r="J143" s="42"/>
      <c r="K143" s="42"/>
    </row>
    <row r="144" spans="10:11" ht="14.25">
      <c r="J144" s="42"/>
      <c r="K144" s="42"/>
    </row>
    <row r="145" spans="10:11" ht="14.25">
      <c r="J145" s="42"/>
      <c r="K145" s="42"/>
    </row>
    <row r="146" spans="10:11" ht="14.25">
      <c r="J146" s="42"/>
      <c r="K146" s="42"/>
    </row>
    <row r="147" spans="10:11" ht="14.25">
      <c r="J147" s="42"/>
      <c r="K147" s="42"/>
    </row>
    <row r="148" spans="10:11" ht="14.25">
      <c r="J148" s="42"/>
      <c r="K148" s="42"/>
    </row>
    <row r="149" spans="10:11" ht="14.25">
      <c r="J149" s="42"/>
      <c r="K149" s="42"/>
    </row>
    <row r="150" spans="10:11" ht="14.25">
      <c r="J150" s="42"/>
      <c r="K150" s="42"/>
    </row>
    <row r="151" spans="10:11" ht="14.25">
      <c r="J151" s="42"/>
      <c r="K151" s="42"/>
    </row>
    <row r="152" spans="10:11" ht="14.25">
      <c r="J152" s="42"/>
      <c r="K152" s="42"/>
    </row>
    <row r="153" spans="10:11" ht="14.25">
      <c r="J153" s="42"/>
      <c r="K153" s="42"/>
    </row>
    <row r="154" spans="10:11" ht="14.25">
      <c r="J154" s="42"/>
      <c r="K154" s="42"/>
    </row>
    <row r="155" spans="10:11" ht="14.25">
      <c r="J155" s="42"/>
      <c r="K155" s="42"/>
    </row>
    <row r="156" spans="10:11" ht="14.25">
      <c r="J156" s="42"/>
      <c r="K156" s="42"/>
    </row>
    <row r="157" spans="10:11" ht="14.25">
      <c r="J157" s="42"/>
      <c r="K157" s="42"/>
    </row>
    <row r="158" spans="10:11" ht="14.25">
      <c r="J158" s="42"/>
      <c r="K158" s="42"/>
    </row>
    <row r="159" spans="10:11" ht="14.25">
      <c r="J159" s="42"/>
      <c r="K159" s="42"/>
    </row>
    <row r="160" spans="10:11" ht="14.25">
      <c r="J160" s="42"/>
      <c r="K160" s="42"/>
    </row>
    <row r="161" spans="10:11" ht="14.25">
      <c r="J161" s="42"/>
      <c r="K161" s="42"/>
    </row>
    <row r="162" spans="10:11" ht="14.25">
      <c r="J162" s="42"/>
      <c r="K162" s="42"/>
    </row>
    <row r="163" spans="10:11" ht="14.25">
      <c r="J163" s="42"/>
      <c r="K163" s="42"/>
    </row>
    <row r="164" spans="10:11" ht="14.25">
      <c r="J164" s="42"/>
      <c r="K164" s="42"/>
    </row>
    <row r="165" spans="10:11" ht="14.25">
      <c r="J165" s="42"/>
      <c r="K165" s="42"/>
    </row>
    <row r="166" spans="10:11" ht="14.25">
      <c r="J166" s="42"/>
      <c r="K166" s="42"/>
    </row>
    <row r="167" spans="10:11" ht="14.25">
      <c r="J167" s="42"/>
      <c r="K167" s="42"/>
    </row>
    <row r="168" spans="10:11" ht="14.25">
      <c r="J168" s="42"/>
      <c r="K168" s="42"/>
    </row>
    <row r="169" spans="10:11" ht="14.25">
      <c r="J169" s="42"/>
      <c r="K169" s="42"/>
    </row>
    <row r="170" spans="10:11" ht="14.25">
      <c r="J170" s="42"/>
      <c r="K170" s="42"/>
    </row>
    <row r="171" spans="10:11" ht="14.25">
      <c r="J171" s="42"/>
      <c r="K171" s="42"/>
    </row>
    <row r="172" spans="10:11" ht="14.25">
      <c r="J172" s="42"/>
      <c r="K172" s="42"/>
    </row>
    <row r="173" spans="10:11" ht="14.25">
      <c r="J173" s="42"/>
      <c r="K173" s="42"/>
    </row>
    <row r="174" spans="10:11" ht="14.25">
      <c r="J174" s="42"/>
      <c r="K174" s="42"/>
    </row>
    <row r="175" spans="10:11" ht="14.25">
      <c r="J175" s="42"/>
      <c r="K175" s="42"/>
    </row>
    <row r="176" spans="10:11" ht="14.25">
      <c r="J176" s="42"/>
      <c r="K176" s="42"/>
    </row>
    <row r="177" spans="10:11" ht="14.25">
      <c r="J177" s="42"/>
      <c r="K177" s="42"/>
    </row>
    <row r="178" spans="10:11" ht="14.25">
      <c r="J178" s="42"/>
      <c r="K178" s="42"/>
    </row>
    <row r="179" spans="10:11" ht="14.25">
      <c r="J179" s="42"/>
      <c r="K179" s="42"/>
    </row>
    <row r="180" spans="10:11" ht="14.25">
      <c r="J180" s="42"/>
      <c r="K180" s="42"/>
    </row>
    <row r="181" spans="10:11" ht="14.25">
      <c r="J181" s="42"/>
      <c r="K181" s="42"/>
    </row>
    <row r="182" spans="10:11" ht="14.25">
      <c r="J182" s="42"/>
      <c r="K182" s="42"/>
    </row>
    <row r="183" spans="10:11" ht="14.25">
      <c r="J183" s="42"/>
      <c r="K183" s="42"/>
    </row>
    <row r="184" spans="10:11" ht="14.25">
      <c r="J184" s="42"/>
      <c r="K184" s="42"/>
    </row>
    <row r="185" spans="10:11" ht="14.25">
      <c r="J185" s="42"/>
      <c r="K185" s="42"/>
    </row>
    <row r="186" spans="10:11" ht="14.25">
      <c r="J186" s="42"/>
      <c r="K186" s="42"/>
    </row>
    <row r="187" spans="10:11" ht="14.25">
      <c r="J187" s="42"/>
      <c r="K187" s="42"/>
    </row>
    <row r="188" spans="10:11" ht="14.25">
      <c r="J188" s="42"/>
      <c r="K188" s="42"/>
    </row>
    <row r="189" spans="10:11" ht="14.25">
      <c r="J189" s="42"/>
      <c r="K189" s="42"/>
    </row>
    <row r="190" spans="10:11" ht="14.25">
      <c r="J190" s="42"/>
      <c r="K190" s="42"/>
    </row>
    <row r="191" spans="10:11" ht="14.25">
      <c r="J191" s="42"/>
      <c r="K191" s="42"/>
    </row>
    <row r="192" spans="10:11" ht="14.25">
      <c r="J192" s="42"/>
      <c r="K192" s="42"/>
    </row>
    <row r="193" spans="10:11" ht="14.25">
      <c r="J193" s="42"/>
      <c r="K193" s="42"/>
    </row>
    <row r="194" spans="10:11" ht="14.25">
      <c r="J194" s="42"/>
      <c r="K194" s="42"/>
    </row>
    <row r="195" spans="10:11" ht="14.25">
      <c r="J195" s="42"/>
      <c r="K195" s="42"/>
    </row>
    <row r="196" spans="10:11" ht="14.25">
      <c r="J196" s="42"/>
      <c r="K196" s="42"/>
    </row>
    <row r="197" spans="10:11" ht="14.25">
      <c r="J197" s="42"/>
      <c r="K197" s="42"/>
    </row>
    <row r="198" spans="10:11" ht="14.25">
      <c r="J198" s="42"/>
      <c r="K198" s="42"/>
    </row>
    <row r="199" spans="10:11" ht="14.25">
      <c r="J199" s="42"/>
      <c r="K199" s="42"/>
    </row>
    <row r="200" spans="10:11" ht="14.25">
      <c r="J200" s="42"/>
      <c r="K200" s="42"/>
    </row>
    <row r="201" spans="10:11" ht="14.25">
      <c r="J201" s="42"/>
      <c r="K201" s="42"/>
    </row>
    <row r="202" spans="10:11" ht="14.25">
      <c r="J202" s="42"/>
      <c r="K202" s="42"/>
    </row>
    <row r="203" spans="10:11" ht="14.25">
      <c r="J203" s="42"/>
      <c r="K203" s="42"/>
    </row>
    <row r="204" spans="10:11" ht="14.25">
      <c r="J204" s="42"/>
      <c r="K204" s="42"/>
    </row>
    <row r="205" spans="10:11" ht="14.25">
      <c r="J205" s="42"/>
      <c r="K205" s="42"/>
    </row>
    <row r="206" spans="10:11" ht="14.25">
      <c r="J206" s="42"/>
      <c r="K206" s="42"/>
    </row>
    <row r="207" spans="10:11" ht="14.25">
      <c r="J207" s="42"/>
      <c r="K207" s="42"/>
    </row>
    <row r="208" spans="10:11" ht="14.25">
      <c r="J208" s="42"/>
      <c r="K208" s="42"/>
    </row>
    <row r="209" spans="10:11" ht="14.25">
      <c r="J209" s="42"/>
      <c r="K209" s="42"/>
    </row>
    <row r="210" spans="10:11" ht="14.25">
      <c r="J210" s="42"/>
      <c r="K210" s="42"/>
    </row>
    <row r="211" spans="10:11" ht="14.25">
      <c r="J211" s="42"/>
      <c r="K211" s="42"/>
    </row>
    <row r="212" spans="10:11" ht="14.25">
      <c r="J212" s="42"/>
      <c r="K212" s="42"/>
    </row>
    <row r="213" spans="10:11" ht="14.25">
      <c r="J213" s="42"/>
      <c r="K213" s="42"/>
    </row>
    <row r="214" spans="10:11" ht="14.25">
      <c r="J214" s="42"/>
      <c r="K214" s="42"/>
    </row>
    <row r="215" spans="10:11" ht="14.25">
      <c r="J215" s="42"/>
      <c r="K215" s="42"/>
    </row>
    <row r="216" spans="10:11" ht="14.25">
      <c r="J216" s="42"/>
      <c r="K216" s="42"/>
    </row>
    <row r="217" spans="10:11" ht="14.25">
      <c r="J217" s="42"/>
      <c r="K217" s="42"/>
    </row>
    <row r="218" spans="10:11" ht="14.25">
      <c r="J218" s="42"/>
      <c r="K218" s="42"/>
    </row>
    <row r="219" spans="10:11" ht="14.25">
      <c r="J219" s="42"/>
      <c r="K219" s="42"/>
    </row>
    <row r="220" spans="10:11" ht="14.25">
      <c r="J220" s="42"/>
      <c r="K220" s="42"/>
    </row>
    <row r="221" spans="10:11" ht="14.25">
      <c r="J221" s="42"/>
      <c r="K221" s="42"/>
    </row>
    <row r="222" spans="10:11" ht="14.25">
      <c r="J222" s="42"/>
      <c r="K222" s="42"/>
    </row>
    <row r="223" spans="10:11" ht="14.25">
      <c r="J223" s="42"/>
      <c r="K223" s="42"/>
    </row>
  </sheetData>
  <mergeCells count="48">
    <mergeCell ref="A2:Q2"/>
    <mergeCell ref="A3:H3"/>
    <mergeCell ref="J3:Q3"/>
    <mergeCell ref="A4:H4"/>
    <mergeCell ref="J4:Q4"/>
    <mergeCell ref="A6:C6"/>
    <mergeCell ref="J6:L6"/>
    <mergeCell ref="A8:C8"/>
    <mergeCell ref="J8:L8"/>
    <mergeCell ref="A10:C10"/>
    <mergeCell ref="J10:L10"/>
    <mergeCell ref="A12:C12"/>
    <mergeCell ref="J12:L12"/>
    <mergeCell ref="A18:H18"/>
    <mergeCell ref="J18:Q18"/>
    <mergeCell ref="A19:H19"/>
    <mergeCell ref="J19:Q19"/>
    <mergeCell ref="A21:C21"/>
    <mergeCell ref="J21:L21"/>
    <mergeCell ref="A22:A23"/>
    <mergeCell ref="J22:J23"/>
    <mergeCell ref="A24:A25"/>
    <mergeCell ref="J24:J25"/>
    <mergeCell ref="A26:A27"/>
    <mergeCell ref="J26:J27"/>
    <mergeCell ref="A28:A29"/>
    <mergeCell ref="J28:J29"/>
    <mergeCell ref="A30:A31"/>
    <mergeCell ref="J30:J31"/>
    <mergeCell ref="A32:A33"/>
    <mergeCell ref="J32:J33"/>
    <mergeCell ref="A34:A35"/>
    <mergeCell ref="A36:A37"/>
    <mergeCell ref="J36:J37"/>
    <mergeCell ref="A38:A39"/>
    <mergeCell ref="J38:J39"/>
    <mergeCell ref="A40:A41"/>
    <mergeCell ref="J40:J41"/>
    <mergeCell ref="A42:A43"/>
    <mergeCell ref="J42:J43"/>
    <mergeCell ref="A44:A45"/>
    <mergeCell ref="J44:J45"/>
    <mergeCell ref="A52:A53"/>
    <mergeCell ref="A46:A47"/>
    <mergeCell ref="J46:J47"/>
    <mergeCell ref="A48:A49"/>
    <mergeCell ref="J48:J50"/>
    <mergeCell ref="A50:A51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6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3.59765625" style="3" customWidth="1"/>
    <col min="2" max="2" width="16.59765625" style="3" customWidth="1"/>
    <col min="3" max="3" width="2.09765625" style="3" customWidth="1"/>
    <col min="4" max="4" width="13.59765625" style="3" customWidth="1"/>
    <col min="5" max="5" width="14.19921875" style="3" customWidth="1"/>
    <col min="6" max="6" width="3.59765625" style="3" customWidth="1"/>
    <col min="7" max="7" width="13.8984375" style="3" customWidth="1"/>
    <col min="8" max="8" width="2.09765625" style="3" customWidth="1"/>
    <col min="9" max="9" width="14.19921875" style="3" customWidth="1"/>
    <col min="10" max="10" width="15.5" style="3" customWidth="1"/>
    <col min="11" max="11" width="17" style="3" customWidth="1"/>
    <col min="12" max="12" width="10.59765625" style="3" customWidth="1"/>
    <col min="13" max="13" width="3.59765625" style="3" customWidth="1"/>
    <col min="14" max="14" width="14.09765625" style="3" customWidth="1"/>
    <col min="15" max="15" width="2.09765625" style="3" customWidth="1"/>
    <col min="16" max="16" width="7.59765625" style="3" customWidth="1"/>
    <col min="17" max="21" width="15.59765625" style="3" customWidth="1"/>
    <col min="22" max="16384" width="10.59765625" style="3" customWidth="1"/>
  </cols>
  <sheetData>
    <row r="1" spans="1:21" s="2" customFormat="1" ht="19.5" customHeight="1">
      <c r="A1" s="1" t="s">
        <v>164</v>
      </c>
      <c r="U1" s="126" t="s">
        <v>165</v>
      </c>
    </row>
    <row r="2" spans="1:21" ht="19.5" customHeight="1">
      <c r="A2" s="119" t="s">
        <v>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4"/>
      <c r="M2" s="4"/>
      <c r="N2" s="119" t="s">
        <v>166</v>
      </c>
      <c r="O2" s="119"/>
      <c r="P2" s="119"/>
      <c r="Q2" s="119"/>
      <c r="R2" s="119"/>
      <c r="S2" s="119"/>
      <c r="T2" s="119"/>
      <c r="U2" s="119"/>
    </row>
    <row r="3" spans="1:21" ht="19.5" customHeight="1">
      <c r="A3" s="121" t="s">
        <v>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4"/>
      <c r="M3" s="4"/>
      <c r="N3" s="121" t="s">
        <v>91</v>
      </c>
      <c r="O3" s="121"/>
      <c r="P3" s="121"/>
      <c r="Q3" s="121"/>
      <c r="R3" s="121"/>
      <c r="S3" s="121"/>
      <c r="T3" s="121"/>
      <c r="U3" s="121"/>
    </row>
    <row r="4" spans="2:21" ht="18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U4" s="31"/>
    </row>
    <row r="5" spans="1:21" ht="17.25" customHeight="1">
      <c r="A5" s="110" t="s">
        <v>92</v>
      </c>
      <c r="B5" s="111"/>
      <c r="C5" s="111"/>
      <c r="D5" s="112"/>
      <c r="E5" s="6" t="s">
        <v>167</v>
      </c>
      <c r="F5" s="127"/>
      <c r="G5" s="6" t="s">
        <v>168</v>
      </c>
      <c r="H5" s="127"/>
      <c r="I5" s="6" t="s">
        <v>169</v>
      </c>
      <c r="J5" s="128" t="s">
        <v>170</v>
      </c>
      <c r="K5" s="129" t="s">
        <v>54</v>
      </c>
      <c r="N5" s="110" t="s">
        <v>93</v>
      </c>
      <c r="O5" s="110"/>
      <c r="P5" s="130"/>
      <c r="Q5" s="6" t="s">
        <v>167</v>
      </c>
      <c r="R5" s="6" t="s">
        <v>168</v>
      </c>
      <c r="S5" s="6" t="s">
        <v>169</v>
      </c>
      <c r="T5" s="131" t="s">
        <v>170</v>
      </c>
      <c r="U5" s="132" t="s">
        <v>54</v>
      </c>
    </row>
    <row r="6" spans="1:21" ht="17.25" customHeight="1">
      <c r="A6" s="133" t="s">
        <v>94</v>
      </c>
      <c r="B6" s="134"/>
      <c r="C6" s="134"/>
      <c r="D6" s="135"/>
      <c r="E6" s="18">
        <v>18581</v>
      </c>
      <c r="F6" s="18"/>
      <c r="G6" s="18">
        <v>18622</v>
      </c>
      <c r="H6" s="18"/>
      <c r="I6" s="18">
        <v>18539</v>
      </c>
      <c r="J6" s="18">
        <v>18676</v>
      </c>
      <c r="K6" s="87">
        <v>18870</v>
      </c>
      <c r="N6" s="136"/>
      <c r="O6" s="137"/>
      <c r="P6" s="138"/>
      <c r="Q6" s="139"/>
      <c r="R6" s="139"/>
      <c r="S6" s="139"/>
      <c r="T6" s="139"/>
      <c r="U6" s="16"/>
    </row>
    <row r="7" spans="2:21" ht="17.25" customHeight="1">
      <c r="B7" s="9"/>
      <c r="C7" s="95"/>
      <c r="D7" s="96"/>
      <c r="E7" s="10"/>
      <c r="F7" s="10"/>
      <c r="G7" s="10"/>
      <c r="H7" s="10"/>
      <c r="I7" s="10"/>
      <c r="J7" s="10"/>
      <c r="K7" s="87"/>
      <c r="L7" s="5"/>
      <c r="M7" s="4"/>
      <c r="N7" s="140" t="s">
        <v>95</v>
      </c>
      <c r="O7" s="134"/>
      <c r="P7" s="135"/>
      <c r="Q7" s="10">
        <v>272111</v>
      </c>
      <c r="R7" s="10">
        <v>268744</v>
      </c>
      <c r="S7" s="10">
        <v>265934</v>
      </c>
      <c r="T7" s="10">
        <v>257294</v>
      </c>
      <c r="U7" s="87">
        <v>245399</v>
      </c>
    </row>
    <row r="8" spans="1:21" ht="17.25" customHeight="1">
      <c r="A8" s="133" t="s">
        <v>171</v>
      </c>
      <c r="B8" s="134"/>
      <c r="C8" s="134"/>
      <c r="D8" s="135"/>
      <c r="E8" s="10">
        <v>292193</v>
      </c>
      <c r="F8" s="10"/>
      <c r="G8" s="10">
        <v>292171</v>
      </c>
      <c r="H8" s="10"/>
      <c r="I8" s="10">
        <v>294170</v>
      </c>
      <c r="J8" s="10">
        <v>298235</v>
      </c>
      <c r="K8" s="87">
        <v>301844</v>
      </c>
      <c r="L8" s="5"/>
      <c r="M8" s="4"/>
      <c r="N8" s="141"/>
      <c r="O8" s="100"/>
      <c r="P8" s="94"/>
      <c r="Q8" s="142"/>
      <c r="R8" s="142"/>
      <c r="S8" s="142"/>
      <c r="T8" s="142"/>
      <c r="U8" s="143"/>
    </row>
    <row r="9" spans="2:18" ht="17.25" customHeight="1">
      <c r="B9" s="9"/>
      <c r="C9" s="95"/>
      <c r="D9" s="96"/>
      <c r="E9" s="10"/>
      <c r="F9" s="10"/>
      <c r="G9" s="10"/>
      <c r="H9" s="10"/>
      <c r="I9" s="10"/>
      <c r="J9" s="10"/>
      <c r="K9" s="87"/>
      <c r="L9" s="5"/>
      <c r="M9" s="4"/>
      <c r="N9" s="16" t="s">
        <v>96</v>
      </c>
      <c r="O9" s="16"/>
      <c r="P9" s="16"/>
      <c r="Q9" s="16"/>
      <c r="R9" s="16"/>
    </row>
    <row r="10" spans="1:13" ht="17.25" customHeight="1">
      <c r="A10" s="144" t="s">
        <v>7</v>
      </c>
      <c r="B10" s="145"/>
      <c r="C10" s="145"/>
      <c r="D10" s="146"/>
      <c r="E10" s="147">
        <v>282256</v>
      </c>
      <c r="F10" s="147"/>
      <c r="G10" s="147">
        <v>281686</v>
      </c>
      <c r="H10" s="147"/>
      <c r="I10" s="147">
        <v>280747</v>
      </c>
      <c r="J10" s="147">
        <v>280740</v>
      </c>
      <c r="K10" s="88">
        <v>279636</v>
      </c>
      <c r="L10" s="5"/>
      <c r="M10" s="4"/>
    </row>
    <row r="11" spans="1:13" ht="15" customHeight="1">
      <c r="A11" s="148" t="s">
        <v>96</v>
      </c>
      <c r="C11" s="148"/>
      <c r="D11" s="148"/>
      <c r="E11" s="16"/>
      <c r="F11" s="16"/>
      <c r="L11" s="5"/>
      <c r="M11" s="4"/>
    </row>
    <row r="12" spans="2:12" ht="15" customHeight="1">
      <c r="B12" s="16"/>
      <c r="C12" s="16"/>
      <c r="D12" s="16"/>
      <c r="E12" s="16"/>
      <c r="F12" s="16"/>
      <c r="L12" s="5"/>
    </row>
    <row r="13" spans="2:12" ht="15" customHeight="1">
      <c r="B13" s="16"/>
      <c r="C13" s="16"/>
      <c r="D13" s="16"/>
      <c r="E13" s="16"/>
      <c r="F13" s="16"/>
      <c r="L13" s="5"/>
    </row>
    <row r="14" ht="15" customHeight="1">
      <c r="L14" s="5"/>
    </row>
    <row r="15" spans="1:21" ht="19.5" customHeight="1">
      <c r="A15" s="119" t="s">
        <v>97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5"/>
      <c r="M15" s="119" t="s">
        <v>172</v>
      </c>
      <c r="N15" s="120"/>
      <c r="O15" s="120"/>
      <c r="P15" s="120"/>
      <c r="Q15" s="120"/>
      <c r="R15" s="120"/>
      <c r="S15" s="120"/>
      <c r="T15" s="120"/>
      <c r="U15" s="120"/>
    </row>
    <row r="16" spans="1:21" ht="19.5" customHeight="1">
      <c r="A16" s="121" t="s">
        <v>98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5"/>
      <c r="M16" s="121" t="s">
        <v>99</v>
      </c>
      <c r="N16" s="122"/>
      <c r="O16" s="122"/>
      <c r="P16" s="122"/>
      <c r="Q16" s="122"/>
      <c r="R16" s="122"/>
      <c r="S16" s="122"/>
      <c r="T16" s="122"/>
      <c r="U16" s="122"/>
    </row>
    <row r="17" spans="11:21" ht="18" customHeight="1" thickBot="1">
      <c r="K17" s="22" t="s">
        <v>100</v>
      </c>
      <c r="L17" s="5"/>
      <c r="U17" s="149" t="s">
        <v>101</v>
      </c>
    </row>
    <row r="18" spans="1:21" ht="17.25" customHeight="1">
      <c r="A18" s="110" t="s">
        <v>102</v>
      </c>
      <c r="B18" s="111"/>
      <c r="C18" s="111"/>
      <c r="D18" s="112"/>
      <c r="E18" s="150" t="s">
        <v>173</v>
      </c>
      <c r="F18" s="127"/>
      <c r="G18" s="6" t="s">
        <v>174</v>
      </c>
      <c r="H18" s="151"/>
      <c r="I18" s="6" t="s">
        <v>175</v>
      </c>
      <c r="J18" s="46" t="s">
        <v>176</v>
      </c>
      <c r="K18" s="47" t="s">
        <v>54</v>
      </c>
      <c r="L18" s="5"/>
      <c r="M18" s="152" t="s">
        <v>103</v>
      </c>
      <c r="N18" s="153"/>
      <c r="O18" s="153"/>
      <c r="P18" s="154"/>
      <c r="Q18" s="6" t="s">
        <v>173</v>
      </c>
      <c r="R18" s="6" t="s">
        <v>174</v>
      </c>
      <c r="S18" s="6" t="s">
        <v>175</v>
      </c>
      <c r="T18" s="131" t="s">
        <v>176</v>
      </c>
      <c r="U18" s="131" t="s">
        <v>54</v>
      </c>
    </row>
    <row r="19" spans="1:21" ht="17.25" customHeight="1">
      <c r="A19" s="155" t="s">
        <v>177</v>
      </c>
      <c r="B19" s="156"/>
      <c r="C19" s="157"/>
      <c r="D19" s="158" t="s">
        <v>104</v>
      </c>
      <c r="E19" s="25">
        <f>SUM(E21,E23,E25,E27,E29,E31,E33,E35)</f>
        <v>237415</v>
      </c>
      <c r="F19" s="25"/>
      <c r="G19" s="25">
        <f>SUM(G21,G23,G25,G27,G29,G31,G33,G35)</f>
        <v>248399</v>
      </c>
      <c r="I19" s="25">
        <f>SUM(I21,I23,I25,I27,I29,I31,I33,I35)</f>
        <v>256114</v>
      </c>
      <c r="J19" s="25">
        <f>SUM(J21,J23,J25,J27,J29,J31,J33,J35)</f>
        <v>267285</v>
      </c>
      <c r="K19" s="50">
        <v>283076</v>
      </c>
      <c r="L19" s="159"/>
      <c r="M19" s="8"/>
      <c r="N19" s="160"/>
      <c r="O19" s="160"/>
      <c r="P19" s="161"/>
      <c r="Q19" s="8"/>
      <c r="R19" s="8"/>
      <c r="S19" s="8"/>
      <c r="T19" s="8"/>
      <c r="U19" s="17"/>
    </row>
    <row r="20" spans="1:21" ht="17.25" customHeight="1">
      <c r="A20" s="156"/>
      <c r="B20" s="156"/>
      <c r="C20" s="157"/>
      <c r="D20" s="158" t="s">
        <v>105</v>
      </c>
      <c r="E20" s="29">
        <f>SUM(E22,E24,E26,E28,E30,E32,E34,E36)</f>
        <v>211969642</v>
      </c>
      <c r="F20" s="29"/>
      <c r="G20" s="29">
        <f>SUM(G22,G24,G26,G28,G30,G32,G34,G36)</f>
        <v>215931597</v>
      </c>
      <c r="I20" s="29">
        <f>SUM(I22,I24,I26,I28,I30,I32,I34,I36)</f>
        <v>221467310</v>
      </c>
      <c r="J20" s="29">
        <f>SUM(J22,J24,J26,J28,J30,J32,J34,J36)</f>
        <v>223814024</v>
      </c>
      <c r="K20" s="50">
        <v>227677993</v>
      </c>
      <c r="L20" s="162"/>
      <c r="M20" s="163" t="s">
        <v>106</v>
      </c>
      <c r="N20" s="164"/>
      <c r="O20" s="165"/>
      <c r="P20" s="166" t="s">
        <v>16</v>
      </c>
      <c r="Q20" s="29">
        <f aca="true" t="shared" si="0" ref="Q20:T21">SUM(Q23,Q25,Q27,Q29,Q32,Q34,Q37,Q39,Q41,Q43)</f>
        <v>218109</v>
      </c>
      <c r="R20" s="29">
        <f t="shared" si="0"/>
        <v>224818</v>
      </c>
      <c r="S20" s="29">
        <f t="shared" si="0"/>
        <v>232227</v>
      </c>
      <c r="T20" s="29">
        <f t="shared" si="0"/>
        <v>241887</v>
      </c>
      <c r="U20" s="50">
        <v>251219</v>
      </c>
    </row>
    <row r="21" spans="1:21" ht="17.25" customHeight="1">
      <c r="A21" s="133" t="s">
        <v>107</v>
      </c>
      <c r="B21" s="134"/>
      <c r="C21" s="32"/>
      <c r="D21" s="7" t="s">
        <v>104</v>
      </c>
      <c r="E21" s="10">
        <v>21110</v>
      </c>
      <c r="F21" s="10"/>
      <c r="G21" s="10">
        <v>19945</v>
      </c>
      <c r="I21" s="10">
        <v>18745</v>
      </c>
      <c r="J21" s="10">
        <v>17635</v>
      </c>
      <c r="K21" s="87">
        <v>16459</v>
      </c>
      <c r="L21" s="5"/>
      <c r="M21" s="167"/>
      <c r="N21" s="167"/>
      <c r="O21" s="168"/>
      <c r="P21" s="169" t="s">
        <v>17</v>
      </c>
      <c r="Q21" s="29">
        <f t="shared" si="0"/>
        <v>138781090</v>
      </c>
      <c r="R21" s="29">
        <f t="shared" si="0"/>
        <v>144269469</v>
      </c>
      <c r="S21" s="29">
        <f t="shared" si="0"/>
        <v>150821479</v>
      </c>
      <c r="T21" s="29">
        <f t="shared" si="0"/>
        <v>158368299</v>
      </c>
      <c r="U21" s="50">
        <v>166088733</v>
      </c>
    </row>
    <row r="22" spans="1:21" ht="17.25" customHeight="1">
      <c r="A22" s="134"/>
      <c r="B22" s="134"/>
      <c r="C22" s="32"/>
      <c r="D22" s="7" t="s">
        <v>105</v>
      </c>
      <c r="E22" s="10">
        <v>36069928</v>
      </c>
      <c r="F22" s="10"/>
      <c r="G22" s="10">
        <v>33768692</v>
      </c>
      <c r="I22" s="10">
        <v>31577091</v>
      </c>
      <c r="J22" s="10">
        <v>29467430</v>
      </c>
      <c r="K22" s="87">
        <v>27334230</v>
      </c>
      <c r="L22" s="5"/>
      <c r="M22" s="161"/>
      <c r="N22" s="170"/>
      <c r="O22" s="27"/>
      <c r="P22" s="28"/>
      <c r="Q22" s="171"/>
      <c r="R22" s="171"/>
      <c r="S22" s="171"/>
      <c r="T22" s="171"/>
      <c r="U22" s="87"/>
    </row>
    <row r="23" spans="1:21" ht="17.25" customHeight="1">
      <c r="A23" s="133" t="s">
        <v>108</v>
      </c>
      <c r="B23" s="134"/>
      <c r="C23" s="32"/>
      <c r="D23" s="7" t="s">
        <v>104</v>
      </c>
      <c r="E23" s="10">
        <v>21155</v>
      </c>
      <c r="F23" s="10"/>
      <c r="G23" s="10">
        <v>19957</v>
      </c>
      <c r="I23" s="62">
        <v>18650</v>
      </c>
      <c r="J23" s="10">
        <v>17392</v>
      </c>
      <c r="K23" s="87">
        <v>16276</v>
      </c>
      <c r="L23" s="5"/>
      <c r="M23" s="172" t="s">
        <v>109</v>
      </c>
      <c r="N23" s="173" t="s">
        <v>110</v>
      </c>
      <c r="O23" s="9"/>
      <c r="P23" s="11" t="s">
        <v>16</v>
      </c>
      <c r="Q23" s="10">
        <v>38302</v>
      </c>
      <c r="R23" s="10">
        <v>35626</v>
      </c>
      <c r="S23" s="10">
        <v>32956</v>
      </c>
      <c r="T23" s="10">
        <v>30430</v>
      </c>
      <c r="U23" s="87">
        <v>27903</v>
      </c>
    </row>
    <row r="24" spans="1:21" ht="17.25" customHeight="1">
      <c r="A24" s="134"/>
      <c r="B24" s="134"/>
      <c r="C24" s="32"/>
      <c r="D24" s="7" t="s">
        <v>111</v>
      </c>
      <c r="E24" s="10">
        <v>8251295</v>
      </c>
      <c r="F24" s="10"/>
      <c r="G24" s="10">
        <v>7754732</v>
      </c>
      <c r="I24" s="10">
        <v>7221937</v>
      </c>
      <c r="J24" s="10">
        <v>6687224</v>
      </c>
      <c r="K24" s="87">
        <v>6247151</v>
      </c>
      <c r="L24" s="5"/>
      <c r="M24" s="174"/>
      <c r="N24" s="173"/>
      <c r="O24" s="9"/>
      <c r="P24" s="11" t="s">
        <v>17</v>
      </c>
      <c r="Q24" s="10">
        <v>18796110</v>
      </c>
      <c r="R24" s="10">
        <v>17483043</v>
      </c>
      <c r="S24" s="10">
        <v>16224552</v>
      </c>
      <c r="T24" s="10">
        <v>14976482</v>
      </c>
      <c r="U24" s="87">
        <v>13783814</v>
      </c>
    </row>
    <row r="25" spans="1:21" ht="17.25" customHeight="1">
      <c r="A25" s="133" t="s">
        <v>112</v>
      </c>
      <c r="B25" s="134"/>
      <c r="C25" s="32"/>
      <c r="D25" s="7" t="s">
        <v>104</v>
      </c>
      <c r="E25" s="10">
        <v>1512</v>
      </c>
      <c r="F25" s="10"/>
      <c r="G25" s="10">
        <v>1442</v>
      </c>
      <c r="I25" s="10">
        <v>1372</v>
      </c>
      <c r="J25" s="10">
        <v>1320</v>
      </c>
      <c r="K25" s="87">
        <v>1264</v>
      </c>
      <c r="L25" s="5"/>
      <c r="M25" s="174"/>
      <c r="N25" s="173" t="s">
        <v>113</v>
      </c>
      <c r="O25" s="9"/>
      <c r="P25" s="11" t="s">
        <v>16</v>
      </c>
      <c r="Q25" s="10">
        <v>1531</v>
      </c>
      <c r="R25" s="10">
        <v>1275</v>
      </c>
      <c r="S25" s="10">
        <v>1042</v>
      </c>
      <c r="T25" s="10">
        <v>855</v>
      </c>
      <c r="U25" s="87">
        <v>679</v>
      </c>
    </row>
    <row r="26" spans="1:21" ht="17.25" customHeight="1">
      <c r="A26" s="134"/>
      <c r="B26" s="134"/>
      <c r="C26" s="32"/>
      <c r="D26" s="7" t="s">
        <v>105</v>
      </c>
      <c r="E26" s="10">
        <v>1787790</v>
      </c>
      <c r="F26" s="10"/>
      <c r="G26" s="10">
        <v>1690529</v>
      </c>
      <c r="I26" s="10">
        <v>1601039</v>
      </c>
      <c r="J26" s="10">
        <v>1527969</v>
      </c>
      <c r="K26" s="87">
        <v>1457889</v>
      </c>
      <c r="L26" s="5"/>
      <c r="M26" s="174"/>
      <c r="N26" s="175"/>
      <c r="O26" s="9"/>
      <c r="P26" s="11" t="s">
        <v>17</v>
      </c>
      <c r="Q26" s="10">
        <v>630925</v>
      </c>
      <c r="R26" s="10">
        <v>523770</v>
      </c>
      <c r="S26" s="10">
        <v>428054</v>
      </c>
      <c r="T26" s="10">
        <v>350208</v>
      </c>
      <c r="U26" s="87">
        <v>278118</v>
      </c>
    </row>
    <row r="27" spans="1:21" ht="17.25" customHeight="1">
      <c r="A27" s="133" t="s">
        <v>114</v>
      </c>
      <c r="B27" s="134"/>
      <c r="C27" s="9"/>
      <c r="D27" s="7" t="s">
        <v>104</v>
      </c>
      <c r="E27" s="10">
        <v>7784</v>
      </c>
      <c r="F27" s="10"/>
      <c r="G27" s="10">
        <v>7504</v>
      </c>
      <c r="I27" s="10">
        <v>7196</v>
      </c>
      <c r="J27" s="10">
        <v>6898</v>
      </c>
      <c r="K27" s="87">
        <v>6581</v>
      </c>
      <c r="L27" s="5"/>
      <c r="M27" s="174"/>
      <c r="N27" s="173" t="s">
        <v>115</v>
      </c>
      <c r="O27" s="9"/>
      <c r="P27" s="11" t="s">
        <v>16</v>
      </c>
      <c r="Q27" s="10">
        <v>18327</v>
      </c>
      <c r="R27" s="10">
        <v>17471</v>
      </c>
      <c r="S27" s="10">
        <v>16558</v>
      </c>
      <c r="T27" s="10">
        <v>15627</v>
      </c>
      <c r="U27" s="87">
        <v>14806</v>
      </c>
    </row>
    <row r="28" spans="1:21" ht="17.25" customHeight="1">
      <c r="A28" s="176" t="s">
        <v>116</v>
      </c>
      <c r="B28" s="177"/>
      <c r="C28" s="178"/>
      <c r="D28" s="7" t="s">
        <v>117</v>
      </c>
      <c r="E28" s="10">
        <v>7849355</v>
      </c>
      <c r="F28" s="10"/>
      <c r="G28" s="10">
        <v>7556116</v>
      </c>
      <c r="I28" s="10">
        <v>7251527</v>
      </c>
      <c r="J28" s="10">
        <v>6938594</v>
      </c>
      <c r="K28" s="87">
        <v>6633046</v>
      </c>
      <c r="L28" s="5"/>
      <c r="M28" s="174"/>
      <c r="N28" s="173"/>
      <c r="O28" s="9"/>
      <c r="P28" s="11" t="s">
        <v>17</v>
      </c>
      <c r="Q28" s="10">
        <v>4193224</v>
      </c>
      <c r="R28" s="10">
        <v>4003068</v>
      </c>
      <c r="S28" s="10">
        <v>3809444</v>
      </c>
      <c r="T28" s="10">
        <v>3605518</v>
      </c>
      <c r="U28" s="87">
        <v>3426962</v>
      </c>
    </row>
    <row r="29" spans="1:21" ht="17.25" customHeight="1">
      <c r="A29" s="133" t="s">
        <v>118</v>
      </c>
      <c r="B29" s="134"/>
      <c r="C29" s="32"/>
      <c r="D29" s="7" t="s">
        <v>119</v>
      </c>
      <c r="E29" s="10">
        <v>1314</v>
      </c>
      <c r="F29" s="10"/>
      <c r="G29" s="10">
        <v>1252</v>
      </c>
      <c r="I29" s="10">
        <v>1184</v>
      </c>
      <c r="J29" s="10">
        <v>1114</v>
      </c>
      <c r="K29" s="87">
        <v>1038</v>
      </c>
      <c r="M29" s="174"/>
      <c r="N29" s="173" t="s">
        <v>120</v>
      </c>
      <c r="O29" s="9"/>
      <c r="P29" s="11" t="s">
        <v>16</v>
      </c>
      <c r="Q29" s="10">
        <v>140635</v>
      </c>
      <c r="R29" s="10">
        <v>150902</v>
      </c>
      <c r="S29" s="10">
        <v>161974</v>
      </c>
      <c r="T29" s="10">
        <v>175043</v>
      </c>
      <c r="U29" s="87">
        <v>187676</v>
      </c>
    </row>
    <row r="30" spans="1:21" ht="17.25" customHeight="1">
      <c r="A30" s="134"/>
      <c r="B30" s="134"/>
      <c r="C30" s="32"/>
      <c r="D30" s="7" t="s">
        <v>121</v>
      </c>
      <c r="E30" s="10">
        <v>314774</v>
      </c>
      <c r="F30" s="10"/>
      <c r="G30" s="10">
        <v>300708</v>
      </c>
      <c r="I30" s="10">
        <v>284974</v>
      </c>
      <c r="J30" s="10">
        <v>267639</v>
      </c>
      <c r="K30" s="87">
        <v>250186</v>
      </c>
      <c r="L30" s="4"/>
      <c r="M30" s="179"/>
      <c r="N30" s="175"/>
      <c r="O30" s="9"/>
      <c r="P30" s="11" t="s">
        <v>17</v>
      </c>
      <c r="Q30" s="10">
        <v>98373147</v>
      </c>
      <c r="R30" s="10">
        <v>105365725</v>
      </c>
      <c r="S30" s="10">
        <v>113350553</v>
      </c>
      <c r="T30" s="10">
        <v>122288069</v>
      </c>
      <c r="U30" s="87">
        <v>131263750</v>
      </c>
    </row>
    <row r="31" spans="1:21" ht="17.25" customHeight="1">
      <c r="A31" s="180" t="s">
        <v>122</v>
      </c>
      <c r="B31" s="134"/>
      <c r="C31" s="32"/>
      <c r="D31" s="7" t="s">
        <v>119</v>
      </c>
      <c r="E31" s="10">
        <v>150458</v>
      </c>
      <c r="F31" s="10"/>
      <c r="G31" s="10">
        <v>162205</v>
      </c>
      <c r="I31" s="10">
        <v>170767</v>
      </c>
      <c r="J31" s="10">
        <v>182735</v>
      </c>
      <c r="K31" s="87">
        <v>199397</v>
      </c>
      <c r="L31" s="4"/>
      <c r="M31" s="181"/>
      <c r="N31" s="182"/>
      <c r="O31" s="183"/>
      <c r="P31" s="184"/>
      <c r="Q31" s="10"/>
      <c r="R31" s="10"/>
      <c r="S31" s="10"/>
      <c r="T31" s="10"/>
      <c r="U31" s="87"/>
    </row>
    <row r="32" spans="1:21" ht="17.25" customHeight="1">
      <c r="A32" s="134"/>
      <c r="B32" s="134"/>
      <c r="C32" s="32"/>
      <c r="D32" s="7" t="s">
        <v>123</v>
      </c>
      <c r="E32" s="10">
        <v>127984742</v>
      </c>
      <c r="F32" s="10"/>
      <c r="G32" s="10">
        <v>133400341</v>
      </c>
      <c r="I32" s="10">
        <v>140160403</v>
      </c>
      <c r="J32" s="10">
        <v>143874527</v>
      </c>
      <c r="K32" s="87">
        <v>148843938</v>
      </c>
      <c r="L32" s="4"/>
      <c r="M32" s="172" t="s">
        <v>124</v>
      </c>
      <c r="N32" s="173" t="s">
        <v>125</v>
      </c>
      <c r="O32" s="9"/>
      <c r="P32" s="11" t="s">
        <v>16</v>
      </c>
      <c r="Q32" s="10">
        <v>1833</v>
      </c>
      <c r="R32" s="10">
        <v>1730</v>
      </c>
      <c r="S32" s="10">
        <v>1634</v>
      </c>
      <c r="T32" s="10">
        <v>1555</v>
      </c>
      <c r="U32" s="87">
        <v>1467</v>
      </c>
    </row>
    <row r="33" spans="1:21" ht="17.25" customHeight="1">
      <c r="A33" s="180" t="s">
        <v>126</v>
      </c>
      <c r="B33" s="134"/>
      <c r="C33" s="32"/>
      <c r="D33" s="7" t="s">
        <v>119</v>
      </c>
      <c r="E33" s="10">
        <v>3312</v>
      </c>
      <c r="F33" s="10"/>
      <c r="G33" s="10">
        <v>3512</v>
      </c>
      <c r="I33" s="10">
        <v>3676</v>
      </c>
      <c r="J33" s="10">
        <v>3837</v>
      </c>
      <c r="K33" s="87">
        <v>3941</v>
      </c>
      <c r="L33" s="4"/>
      <c r="M33" s="174"/>
      <c r="N33" s="173"/>
      <c r="O33" s="9"/>
      <c r="P33" s="11" t="s">
        <v>17</v>
      </c>
      <c r="Q33" s="10">
        <v>1655508</v>
      </c>
      <c r="R33" s="10">
        <v>1559044</v>
      </c>
      <c r="S33" s="10">
        <v>1472415</v>
      </c>
      <c r="T33" s="10">
        <v>1395660</v>
      </c>
      <c r="U33" s="87">
        <v>1315857</v>
      </c>
    </row>
    <row r="34" spans="1:21" ht="17.25" customHeight="1">
      <c r="A34" s="134"/>
      <c r="B34" s="134"/>
      <c r="C34" s="32"/>
      <c r="D34" s="7" t="s">
        <v>111</v>
      </c>
      <c r="E34" s="10">
        <v>2397161</v>
      </c>
      <c r="F34" s="10"/>
      <c r="G34" s="10">
        <v>2527606</v>
      </c>
      <c r="I34" s="10">
        <v>2641818</v>
      </c>
      <c r="J34" s="10">
        <v>2737403</v>
      </c>
      <c r="K34" s="87">
        <v>2815027</v>
      </c>
      <c r="L34" s="4"/>
      <c r="M34" s="174"/>
      <c r="N34" s="173" t="s">
        <v>127</v>
      </c>
      <c r="O34" s="9"/>
      <c r="P34" s="11" t="s">
        <v>16</v>
      </c>
      <c r="Q34" s="10">
        <v>14080</v>
      </c>
      <c r="R34" s="10">
        <v>14530</v>
      </c>
      <c r="S34" s="10">
        <v>14851</v>
      </c>
      <c r="T34" s="10">
        <v>15214</v>
      </c>
      <c r="U34" s="87">
        <v>15615</v>
      </c>
    </row>
    <row r="35" spans="1:21" ht="17.25" customHeight="1">
      <c r="A35" s="180" t="s">
        <v>128</v>
      </c>
      <c r="B35" s="180"/>
      <c r="C35" s="32"/>
      <c r="D35" s="7" t="s">
        <v>119</v>
      </c>
      <c r="E35" s="10">
        <v>30770</v>
      </c>
      <c r="F35" s="10"/>
      <c r="G35" s="10">
        <v>32582</v>
      </c>
      <c r="I35" s="10">
        <v>34524</v>
      </c>
      <c r="J35" s="10">
        <v>36354</v>
      </c>
      <c r="K35" s="87">
        <v>38120</v>
      </c>
      <c r="L35" s="4"/>
      <c r="M35" s="179"/>
      <c r="N35" s="175"/>
      <c r="O35" s="9"/>
      <c r="P35" s="11" t="s">
        <v>17</v>
      </c>
      <c r="Q35" s="10">
        <v>12626523</v>
      </c>
      <c r="R35" s="10">
        <v>12942536</v>
      </c>
      <c r="S35" s="10">
        <v>13201841</v>
      </c>
      <c r="T35" s="10">
        <v>13465452</v>
      </c>
      <c r="U35" s="87">
        <v>13792357</v>
      </c>
    </row>
    <row r="36" spans="1:21" ht="17.25" customHeight="1" thickBot="1">
      <c r="A36" s="185"/>
      <c r="B36" s="185"/>
      <c r="C36" s="186"/>
      <c r="D36" s="187" t="s">
        <v>129</v>
      </c>
      <c r="E36" s="10">
        <v>27314597</v>
      </c>
      <c r="F36" s="10"/>
      <c r="G36" s="10">
        <v>28932873</v>
      </c>
      <c r="I36" s="10">
        <v>30728521</v>
      </c>
      <c r="J36" s="10">
        <v>32313238</v>
      </c>
      <c r="K36" s="87">
        <v>34096526</v>
      </c>
      <c r="L36" s="4"/>
      <c r="M36" s="181"/>
      <c r="N36" s="182"/>
      <c r="O36" s="183"/>
      <c r="P36" s="184"/>
      <c r="Q36" s="10"/>
      <c r="R36" s="10"/>
      <c r="S36" s="10"/>
      <c r="T36" s="10"/>
      <c r="U36" s="87"/>
    </row>
    <row r="37" spans="1:21" ht="17.25" customHeight="1" thickTop="1">
      <c r="A37" s="188" t="s">
        <v>130</v>
      </c>
      <c r="B37" s="189"/>
      <c r="C37" s="190"/>
      <c r="D37" s="191" t="s">
        <v>119</v>
      </c>
      <c r="E37" s="192">
        <v>81</v>
      </c>
      <c r="F37" s="192"/>
      <c r="G37" s="192">
        <v>67</v>
      </c>
      <c r="H37" s="193"/>
      <c r="I37" s="192">
        <v>57</v>
      </c>
      <c r="J37" s="192">
        <v>53</v>
      </c>
      <c r="K37" s="194">
        <v>54</v>
      </c>
      <c r="L37" s="4"/>
      <c r="M37" s="172" t="s">
        <v>131</v>
      </c>
      <c r="N37" s="173" t="s">
        <v>132</v>
      </c>
      <c r="O37" s="9"/>
      <c r="P37" s="11" t="s">
        <v>16</v>
      </c>
      <c r="Q37" s="10">
        <v>1</v>
      </c>
      <c r="R37" s="10">
        <v>1</v>
      </c>
      <c r="S37" s="10">
        <v>1</v>
      </c>
      <c r="T37" s="45" t="s">
        <v>178</v>
      </c>
      <c r="U37" s="45" t="s">
        <v>178</v>
      </c>
    </row>
    <row r="38" spans="1:21" ht="17.25" customHeight="1">
      <c r="A38" s="195"/>
      <c r="B38" s="195"/>
      <c r="C38" s="196"/>
      <c r="D38" s="197" t="s">
        <v>129</v>
      </c>
      <c r="E38" s="147">
        <v>19903</v>
      </c>
      <c r="F38" s="147"/>
      <c r="G38" s="147">
        <v>14879</v>
      </c>
      <c r="H38" s="143"/>
      <c r="I38" s="147">
        <v>13304</v>
      </c>
      <c r="J38" s="147">
        <v>9295</v>
      </c>
      <c r="K38" s="88">
        <v>7087</v>
      </c>
      <c r="L38" s="4"/>
      <c r="M38" s="174"/>
      <c r="N38" s="173"/>
      <c r="O38" s="9"/>
      <c r="P38" s="11" t="s">
        <v>17</v>
      </c>
      <c r="Q38" s="10">
        <v>1026</v>
      </c>
      <c r="R38" s="10">
        <v>1023</v>
      </c>
      <c r="S38" s="10">
        <v>1023</v>
      </c>
      <c r="T38" s="45" t="s">
        <v>178</v>
      </c>
      <c r="U38" s="45" t="s">
        <v>178</v>
      </c>
    </row>
    <row r="39" spans="1:21" ht="17.25" customHeight="1">
      <c r="A39" s="148" t="s">
        <v>133</v>
      </c>
      <c r="C39" s="32"/>
      <c r="D39" s="32"/>
      <c r="E39" s="10"/>
      <c r="F39" s="10"/>
      <c r="G39" s="5"/>
      <c r="H39" s="5"/>
      <c r="I39" s="9"/>
      <c r="J39" s="9"/>
      <c r="K39" s="32"/>
      <c r="L39" s="4"/>
      <c r="M39" s="174"/>
      <c r="N39" s="173" t="s">
        <v>134</v>
      </c>
      <c r="O39" s="9"/>
      <c r="P39" s="11" t="s">
        <v>16</v>
      </c>
      <c r="Q39" s="10">
        <v>512</v>
      </c>
      <c r="R39" s="10">
        <v>523</v>
      </c>
      <c r="S39" s="10">
        <v>516</v>
      </c>
      <c r="T39" s="10">
        <v>513</v>
      </c>
      <c r="U39" s="87">
        <v>511</v>
      </c>
    </row>
    <row r="40" spans="1:21" ht="17.25" customHeight="1">
      <c r="A40" s="16" t="s">
        <v>135</v>
      </c>
      <c r="C40" s="32"/>
      <c r="D40" s="32"/>
      <c r="E40" s="10"/>
      <c r="F40" s="10"/>
      <c r="G40" s="5"/>
      <c r="H40" s="5"/>
      <c r="I40" s="9"/>
      <c r="J40" s="9"/>
      <c r="K40" s="32"/>
      <c r="L40" s="4"/>
      <c r="M40" s="174"/>
      <c r="N40" s="175"/>
      <c r="O40" s="9"/>
      <c r="P40" s="11" t="s">
        <v>17</v>
      </c>
      <c r="Q40" s="10">
        <v>250384</v>
      </c>
      <c r="R40" s="10">
        <v>253414</v>
      </c>
      <c r="S40" s="10">
        <v>249191</v>
      </c>
      <c r="T40" s="10">
        <v>244982</v>
      </c>
      <c r="U40" s="87">
        <v>243102</v>
      </c>
    </row>
    <row r="41" spans="1:21" ht="17.25" customHeight="1">
      <c r="A41" s="16" t="s">
        <v>96</v>
      </c>
      <c r="C41" s="9"/>
      <c r="D41" s="32"/>
      <c r="E41" s="10"/>
      <c r="F41" s="10"/>
      <c r="G41" s="5"/>
      <c r="H41" s="5"/>
      <c r="I41" s="19"/>
      <c r="J41" s="19"/>
      <c r="K41" s="19"/>
      <c r="L41" s="4"/>
      <c r="M41" s="174"/>
      <c r="N41" s="173" t="s">
        <v>136</v>
      </c>
      <c r="O41" s="9"/>
      <c r="P41" s="11" t="s">
        <v>16</v>
      </c>
      <c r="Q41" s="45" t="s">
        <v>179</v>
      </c>
      <c r="R41" s="45" t="s">
        <v>179</v>
      </c>
      <c r="S41" s="45" t="s">
        <v>179</v>
      </c>
      <c r="T41" s="45" t="s">
        <v>179</v>
      </c>
      <c r="U41" s="45" t="s">
        <v>179</v>
      </c>
    </row>
    <row r="42" spans="11:21" ht="17.25" customHeight="1">
      <c r="K42" s="9"/>
      <c r="L42" s="4"/>
      <c r="M42" s="174"/>
      <c r="N42" s="173"/>
      <c r="O42" s="9"/>
      <c r="P42" s="11" t="s">
        <v>17</v>
      </c>
      <c r="Q42" s="45" t="s">
        <v>179</v>
      </c>
      <c r="R42" s="45" t="s">
        <v>179</v>
      </c>
      <c r="S42" s="45" t="s">
        <v>179</v>
      </c>
      <c r="T42" s="45" t="s">
        <v>179</v>
      </c>
      <c r="U42" s="45" t="s">
        <v>179</v>
      </c>
    </row>
    <row r="43" spans="11:21" ht="17.25" customHeight="1">
      <c r="K43" s="9"/>
      <c r="L43" s="4"/>
      <c r="M43" s="174"/>
      <c r="N43" s="173" t="s">
        <v>137</v>
      </c>
      <c r="O43" s="9"/>
      <c r="P43" s="11" t="s">
        <v>16</v>
      </c>
      <c r="Q43" s="10">
        <v>2888</v>
      </c>
      <c r="R43" s="10">
        <v>2760</v>
      </c>
      <c r="S43" s="10">
        <v>2695</v>
      </c>
      <c r="T43" s="10">
        <v>2650</v>
      </c>
      <c r="U43" s="87">
        <v>2562</v>
      </c>
    </row>
    <row r="44" spans="12:21" ht="17.25" customHeight="1" thickBot="1">
      <c r="L44" s="4"/>
      <c r="M44" s="198"/>
      <c r="N44" s="199"/>
      <c r="O44" s="9"/>
      <c r="P44" s="11" t="s">
        <v>17</v>
      </c>
      <c r="Q44" s="10">
        <v>2254243</v>
      </c>
      <c r="R44" s="10">
        <v>2137846</v>
      </c>
      <c r="S44" s="10">
        <v>2084406</v>
      </c>
      <c r="T44" s="10">
        <v>2041928</v>
      </c>
      <c r="U44" s="87">
        <v>1984773</v>
      </c>
    </row>
    <row r="45" spans="1:21" ht="17.25" customHeight="1" thickTop="1">
      <c r="A45" s="119" t="s">
        <v>180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90"/>
      <c r="L45" s="4"/>
      <c r="M45" s="16"/>
      <c r="N45" s="200" t="s">
        <v>138</v>
      </c>
      <c r="O45" s="190"/>
      <c r="P45" s="201"/>
      <c r="Q45" s="192"/>
      <c r="R45" s="192"/>
      <c r="S45" s="192"/>
      <c r="T45" s="192"/>
      <c r="U45" s="194"/>
    </row>
    <row r="46" spans="2:21" ht="17.25" customHeight="1" thickBot="1">
      <c r="B46" s="4"/>
      <c r="C46" s="4"/>
      <c r="D46" s="4"/>
      <c r="E46" s="4"/>
      <c r="F46" s="4"/>
      <c r="G46" s="4"/>
      <c r="H46" s="4"/>
      <c r="L46" s="4"/>
      <c r="M46" s="105" t="s">
        <v>139</v>
      </c>
      <c r="N46" s="124"/>
      <c r="O46" s="9"/>
      <c r="P46" s="11" t="s">
        <v>16</v>
      </c>
      <c r="Q46" s="10">
        <v>451</v>
      </c>
      <c r="R46" s="10">
        <v>482</v>
      </c>
      <c r="S46" s="10">
        <v>453</v>
      </c>
      <c r="T46" s="10">
        <v>361</v>
      </c>
      <c r="U46" s="87">
        <v>400</v>
      </c>
    </row>
    <row r="47" spans="1:21" ht="17.25" customHeight="1">
      <c r="A47" s="110" t="s">
        <v>140</v>
      </c>
      <c r="B47" s="111"/>
      <c r="C47" s="111"/>
      <c r="D47" s="111"/>
      <c r="E47" s="202" t="s">
        <v>141</v>
      </c>
      <c r="F47" s="110" t="s">
        <v>142</v>
      </c>
      <c r="G47" s="111"/>
      <c r="H47" s="111"/>
      <c r="I47" s="111"/>
      <c r="J47" s="202" t="s">
        <v>141</v>
      </c>
      <c r="L47" s="4"/>
      <c r="M47" s="124"/>
      <c r="N47" s="124"/>
      <c r="O47" s="9"/>
      <c r="P47" s="11" t="s">
        <v>17</v>
      </c>
      <c r="Q47" s="10">
        <v>69818</v>
      </c>
      <c r="R47" s="10">
        <v>74246</v>
      </c>
      <c r="S47" s="10">
        <v>70124</v>
      </c>
      <c r="T47" s="10">
        <v>53650</v>
      </c>
      <c r="U47" s="87">
        <v>60001</v>
      </c>
    </row>
    <row r="48" spans="1:21" ht="17.25" customHeight="1">
      <c r="A48" s="203" t="s">
        <v>143</v>
      </c>
      <c r="B48" s="204" t="s">
        <v>144</v>
      </c>
      <c r="C48" s="205"/>
      <c r="D48" s="205"/>
      <c r="E48" s="206">
        <v>157</v>
      </c>
      <c r="F48" s="207" t="s">
        <v>145</v>
      </c>
      <c r="G48" s="208" t="s">
        <v>146</v>
      </c>
      <c r="H48" s="9"/>
      <c r="I48" s="209" t="s">
        <v>147</v>
      </c>
      <c r="J48" s="210">
        <v>2328</v>
      </c>
      <c r="L48" s="4"/>
      <c r="M48" s="99" t="s">
        <v>148</v>
      </c>
      <c r="N48" s="99"/>
      <c r="O48" s="9"/>
      <c r="P48" s="11" t="s">
        <v>16</v>
      </c>
      <c r="Q48" s="10">
        <v>663</v>
      </c>
      <c r="R48" s="10">
        <v>511</v>
      </c>
      <c r="S48" s="10">
        <v>387</v>
      </c>
      <c r="T48" s="10">
        <v>267</v>
      </c>
      <c r="U48" s="87">
        <v>173</v>
      </c>
    </row>
    <row r="49" spans="1:21" ht="17.25" customHeight="1">
      <c r="A49" s="174"/>
      <c r="B49" s="211"/>
      <c r="C49" s="134"/>
      <c r="D49" s="180"/>
      <c r="E49" s="22"/>
      <c r="F49" s="174"/>
      <c r="G49" s="175"/>
      <c r="H49" s="32"/>
      <c r="I49" s="19" t="s">
        <v>149</v>
      </c>
      <c r="J49" s="212">
        <v>3141233</v>
      </c>
      <c r="L49" s="4"/>
      <c r="M49" s="99"/>
      <c r="N49" s="99"/>
      <c r="O49" s="16"/>
      <c r="P49" s="11" t="s">
        <v>17</v>
      </c>
      <c r="Q49" s="10">
        <v>247302</v>
      </c>
      <c r="R49" s="10">
        <v>187612</v>
      </c>
      <c r="S49" s="10">
        <v>143970</v>
      </c>
      <c r="T49" s="10">
        <v>97367</v>
      </c>
      <c r="U49" s="87">
        <v>62748</v>
      </c>
    </row>
    <row r="50" spans="1:21" ht="17.25" customHeight="1">
      <c r="A50" s="174"/>
      <c r="B50" s="211" t="s">
        <v>150</v>
      </c>
      <c r="C50" s="134"/>
      <c r="D50" s="180"/>
      <c r="E50" s="213">
        <v>452</v>
      </c>
      <c r="F50" s="174"/>
      <c r="G50" s="173" t="s">
        <v>181</v>
      </c>
      <c r="H50" s="9"/>
      <c r="I50" s="209" t="s">
        <v>182</v>
      </c>
      <c r="J50" s="87">
        <v>900</v>
      </c>
      <c r="L50" s="4"/>
      <c r="M50" s="14"/>
      <c r="N50" s="14"/>
      <c r="O50" s="214"/>
      <c r="P50" s="15"/>
      <c r="Q50" s="147"/>
      <c r="R50" s="147"/>
      <c r="S50" s="147"/>
      <c r="T50" s="147"/>
      <c r="U50" s="88"/>
    </row>
    <row r="51" spans="1:17" ht="17.25" customHeight="1">
      <c r="A51" s="174"/>
      <c r="B51" s="215" t="s">
        <v>151</v>
      </c>
      <c r="C51" s="32"/>
      <c r="D51" s="32" t="s">
        <v>152</v>
      </c>
      <c r="E51" s="213">
        <v>328801</v>
      </c>
      <c r="F51" s="174"/>
      <c r="G51" s="175"/>
      <c r="H51" s="32"/>
      <c r="I51" s="19" t="s">
        <v>149</v>
      </c>
      <c r="J51" s="87">
        <v>43997</v>
      </c>
      <c r="L51" s="4"/>
      <c r="M51" s="16" t="s">
        <v>153</v>
      </c>
      <c r="O51" s="16"/>
      <c r="P51" s="16"/>
      <c r="Q51" s="16"/>
    </row>
    <row r="52" spans="1:13" ht="17.25" customHeight="1">
      <c r="A52" s="174"/>
      <c r="B52" s="216"/>
      <c r="C52" s="170"/>
      <c r="D52" s="32" t="s">
        <v>154</v>
      </c>
      <c r="E52" s="217">
        <v>341333</v>
      </c>
      <c r="F52" s="174"/>
      <c r="G52" s="173" t="s">
        <v>155</v>
      </c>
      <c r="H52" s="9"/>
      <c r="I52" s="209" t="s">
        <v>156</v>
      </c>
      <c r="J52" s="212">
        <v>45</v>
      </c>
      <c r="L52" s="4"/>
      <c r="M52" s="16" t="s">
        <v>96</v>
      </c>
    </row>
    <row r="53" spans="1:18" ht="17.25" customHeight="1">
      <c r="A53" s="174"/>
      <c r="B53" s="218"/>
      <c r="C53" s="170"/>
      <c r="D53" s="9" t="s">
        <v>157</v>
      </c>
      <c r="E53" s="217">
        <v>323389</v>
      </c>
      <c r="F53" s="174"/>
      <c r="G53" s="175"/>
      <c r="H53" s="32"/>
      <c r="I53" s="19" t="s">
        <v>149</v>
      </c>
      <c r="J53" s="212">
        <v>7249</v>
      </c>
      <c r="L53" s="4"/>
      <c r="M53" s="32"/>
      <c r="O53" s="16"/>
      <c r="P53" s="16"/>
      <c r="R53" s="16"/>
    </row>
    <row r="54" spans="1:13" ht="17.25" customHeight="1">
      <c r="A54" s="219" t="s">
        <v>158</v>
      </c>
      <c r="B54" s="219"/>
      <c r="C54" s="219"/>
      <c r="D54" s="219"/>
      <c r="E54" s="220">
        <v>412136</v>
      </c>
      <c r="F54" s="174"/>
      <c r="G54" s="173" t="s">
        <v>159</v>
      </c>
      <c r="H54" s="9"/>
      <c r="I54" s="209" t="s">
        <v>160</v>
      </c>
      <c r="J54" s="87">
        <v>1383</v>
      </c>
      <c r="L54" s="90"/>
      <c r="M54" s="79"/>
    </row>
    <row r="55" spans="1:17" ht="17.25" customHeight="1">
      <c r="A55" s="100"/>
      <c r="B55" s="100"/>
      <c r="C55" s="100"/>
      <c r="D55" s="100"/>
      <c r="E55" s="221"/>
      <c r="F55" s="174"/>
      <c r="G55" s="222"/>
      <c r="H55" s="32"/>
      <c r="I55" s="19" t="s">
        <v>149</v>
      </c>
      <c r="J55" s="88">
        <v>3089987</v>
      </c>
      <c r="M55" s="79"/>
      <c r="Q55" s="20"/>
    </row>
    <row r="56" spans="1:13" ht="15" customHeight="1">
      <c r="A56" s="3" t="s">
        <v>161</v>
      </c>
      <c r="B56" s="223"/>
      <c r="C56" s="224"/>
      <c r="D56" s="183"/>
      <c r="E56" s="217"/>
      <c r="F56" s="225"/>
      <c r="G56" s="148"/>
      <c r="H56" s="148"/>
      <c r="I56" s="148"/>
      <c r="J56" s="16"/>
      <c r="K56" s="16"/>
      <c r="L56" s="5"/>
      <c r="M56" s="226"/>
    </row>
    <row r="57" spans="1:13" ht="15" customHeight="1">
      <c r="A57" s="16" t="s">
        <v>162</v>
      </c>
      <c r="B57" s="16"/>
      <c r="C57" s="16"/>
      <c r="D57" s="16"/>
      <c r="E57" s="217"/>
      <c r="F57" s="227"/>
      <c r="G57" s="16"/>
      <c r="H57" s="16"/>
      <c r="K57" s="16"/>
      <c r="L57" s="16"/>
      <c r="M57" s="227"/>
    </row>
    <row r="58" spans="1:14" ht="15" customHeight="1">
      <c r="A58" s="16" t="s">
        <v>163</v>
      </c>
      <c r="B58" s="9"/>
      <c r="C58" s="9"/>
      <c r="D58" s="32"/>
      <c r="E58" s="217"/>
      <c r="F58" s="227"/>
      <c r="G58" s="16"/>
      <c r="H58" s="16"/>
      <c r="K58" s="16"/>
      <c r="L58" s="16"/>
      <c r="M58" s="90"/>
      <c r="N58" s="90"/>
    </row>
    <row r="59" spans="1:12" ht="17.25" customHeight="1">
      <c r="A59" s="227"/>
      <c r="B59" s="19"/>
      <c r="C59" s="19"/>
      <c r="D59" s="16"/>
      <c r="E59" s="228"/>
      <c r="F59" s="227"/>
      <c r="K59" s="16"/>
      <c r="L59" s="16"/>
    </row>
    <row r="60" spans="1:12" ht="17.25" customHeight="1">
      <c r="A60" s="227"/>
      <c r="B60" s="16"/>
      <c r="C60" s="16"/>
      <c r="D60" s="16"/>
      <c r="E60" s="16"/>
      <c r="F60" s="227"/>
      <c r="K60" s="16"/>
      <c r="L60" s="16"/>
    </row>
    <row r="61" spans="6:12" ht="17.25" customHeight="1">
      <c r="F61" s="217"/>
      <c r="L61" s="16"/>
    </row>
    <row r="62" spans="6:12" ht="17.25" customHeight="1">
      <c r="F62" s="228"/>
      <c r="L62" s="16"/>
    </row>
    <row r="63" ht="17.25" customHeight="1">
      <c r="L63" s="16"/>
    </row>
    <row r="64" ht="17.25" customHeight="1">
      <c r="L64" s="16"/>
    </row>
    <row r="65" ht="17.25" customHeight="1">
      <c r="L65" s="16"/>
    </row>
    <row r="66" ht="17.25" customHeight="1">
      <c r="L66" s="16"/>
    </row>
    <row r="67" ht="17.25" customHeight="1">
      <c r="L67" s="16"/>
    </row>
    <row r="68" ht="15" customHeight="1">
      <c r="L68" s="16"/>
    </row>
    <row r="69" ht="15" customHeight="1">
      <c r="L69" s="16"/>
    </row>
    <row r="70" ht="17.25" customHeight="1"/>
    <row r="71" ht="17.25" customHeight="1"/>
  </sheetData>
  <mergeCells count="60">
    <mergeCell ref="M48:N49"/>
    <mergeCell ref="B49:D49"/>
    <mergeCell ref="B50:D50"/>
    <mergeCell ref="G50:G51"/>
    <mergeCell ref="B51:B53"/>
    <mergeCell ref="G52:G53"/>
    <mergeCell ref="A48:A53"/>
    <mergeCell ref="B48:D48"/>
    <mergeCell ref="F48:F55"/>
    <mergeCell ref="G48:G49"/>
    <mergeCell ref="A54:D55"/>
    <mergeCell ref="E54:E55"/>
    <mergeCell ref="G54:G55"/>
    <mergeCell ref="A45:J45"/>
    <mergeCell ref="M46:N47"/>
    <mergeCell ref="A47:D47"/>
    <mergeCell ref="F47:I47"/>
    <mergeCell ref="A37:B38"/>
    <mergeCell ref="M37:M44"/>
    <mergeCell ref="N37:N38"/>
    <mergeCell ref="N39:N40"/>
    <mergeCell ref="N41:N42"/>
    <mergeCell ref="N43:N44"/>
    <mergeCell ref="A31:B32"/>
    <mergeCell ref="M32:M35"/>
    <mergeCell ref="N32:N33"/>
    <mergeCell ref="A33:B34"/>
    <mergeCell ref="N34:N35"/>
    <mergeCell ref="A35:B36"/>
    <mergeCell ref="A23:B24"/>
    <mergeCell ref="M23:M30"/>
    <mergeCell ref="N23:N24"/>
    <mergeCell ref="A25:B26"/>
    <mergeCell ref="N25:N26"/>
    <mergeCell ref="A27:B27"/>
    <mergeCell ref="N27:N28"/>
    <mergeCell ref="A28:B28"/>
    <mergeCell ref="A29:B30"/>
    <mergeCell ref="N29:N30"/>
    <mergeCell ref="A18:D18"/>
    <mergeCell ref="M18:P18"/>
    <mergeCell ref="A19:B20"/>
    <mergeCell ref="M20:N21"/>
    <mergeCell ref="A21:B22"/>
    <mergeCell ref="A15:K15"/>
    <mergeCell ref="M15:U15"/>
    <mergeCell ref="A16:K16"/>
    <mergeCell ref="M16:U16"/>
    <mergeCell ref="N7:P7"/>
    <mergeCell ref="A8:D8"/>
    <mergeCell ref="O8:P8"/>
    <mergeCell ref="A10:D10"/>
    <mergeCell ref="A5:D5"/>
    <mergeCell ref="N5:P5"/>
    <mergeCell ref="A6:D6"/>
    <mergeCell ref="O6:P6"/>
    <mergeCell ref="A2:K2"/>
    <mergeCell ref="N2:U2"/>
    <mergeCell ref="A3:K3"/>
    <mergeCell ref="N3:U3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K84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3.59765625" style="3" customWidth="1"/>
    <col min="3" max="3" width="14.09765625" style="3" customWidth="1"/>
    <col min="4" max="7" width="9.59765625" style="3" customWidth="1"/>
    <col min="8" max="8" width="11.69921875" style="3" customWidth="1"/>
    <col min="9" max="9" width="9.59765625" style="3" customWidth="1"/>
    <col min="10" max="10" width="11.09765625" style="3" customWidth="1"/>
    <col min="11" max="11" width="9.59765625" style="3" customWidth="1"/>
    <col min="12" max="12" width="12" style="3" customWidth="1"/>
    <col min="13" max="13" width="9.59765625" style="3" customWidth="1"/>
    <col min="14" max="14" width="11.8984375" style="3" customWidth="1"/>
    <col min="15" max="15" width="9.59765625" style="3" customWidth="1"/>
    <col min="16" max="16" width="10.59765625" style="3" customWidth="1"/>
    <col min="17" max="17" width="13.19921875" style="3" customWidth="1"/>
    <col min="18" max="18" width="2.09765625" style="3" customWidth="1"/>
    <col min="19" max="19" width="8.59765625" style="3" customWidth="1"/>
    <col min="20" max="20" width="13.09765625" style="3" customWidth="1"/>
    <col min="21" max="21" width="13.19921875" style="3" customWidth="1"/>
    <col min="22" max="22" width="13" style="3" customWidth="1"/>
    <col min="23" max="23" width="13.09765625" style="3" customWidth="1"/>
    <col min="24" max="24" width="12.5" style="3" customWidth="1"/>
    <col min="25" max="25" width="13" style="3" customWidth="1"/>
    <col min="26" max="26" width="11.59765625" style="3" customWidth="1"/>
    <col min="27" max="27" width="12.8984375" style="3" customWidth="1"/>
    <col min="28" max="28" width="11.59765625" style="3" customWidth="1"/>
    <col min="29" max="41" width="10.59765625" style="3" customWidth="1"/>
    <col min="42" max="16384" width="10.59765625" style="3" customWidth="1"/>
  </cols>
  <sheetData>
    <row r="1" spans="1:37" s="2" customFormat="1" ht="19.5" customHeight="1">
      <c r="A1" s="1" t="s">
        <v>301</v>
      </c>
      <c r="AA1" s="126" t="s">
        <v>302</v>
      </c>
      <c r="AK1" s="126"/>
    </row>
    <row r="2" spans="1:36" ht="19.5" customHeight="1">
      <c r="A2" s="119" t="s">
        <v>303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"/>
      <c r="Q2" s="119" t="s">
        <v>183</v>
      </c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90"/>
      <c r="AC2" s="229"/>
      <c r="AD2" s="230"/>
      <c r="AE2" s="230"/>
      <c r="AF2" s="230"/>
      <c r="AG2" s="230"/>
      <c r="AH2" s="230"/>
      <c r="AI2" s="16"/>
      <c r="AJ2" s="16"/>
    </row>
    <row r="3" spans="1:37" ht="19.5" customHeight="1">
      <c r="A3" s="121" t="s">
        <v>184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4"/>
      <c r="Q3" s="121" t="s">
        <v>185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5"/>
      <c r="AC3" s="5"/>
      <c r="AD3" s="5"/>
      <c r="AE3" s="5"/>
      <c r="AF3" s="5"/>
      <c r="AG3" s="5"/>
      <c r="AH3" s="5"/>
      <c r="AI3" s="16"/>
      <c r="AJ3" s="16"/>
      <c r="AK3" s="22"/>
    </row>
    <row r="4" spans="30:37" ht="18" customHeight="1" thickBot="1">
      <c r="AD4" s="170"/>
      <c r="AE4" s="170"/>
      <c r="AF4" s="170"/>
      <c r="AG4" s="170"/>
      <c r="AH4" s="170"/>
      <c r="AI4" s="170"/>
      <c r="AJ4" s="170"/>
      <c r="AK4" s="16"/>
    </row>
    <row r="5" spans="1:36" ht="18" customHeight="1">
      <c r="A5" s="231" t="s">
        <v>186</v>
      </c>
      <c r="B5" s="232"/>
      <c r="C5" s="233"/>
      <c r="D5" s="110" t="s">
        <v>187</v>
      </c>
      <c r="E5" s="110"/>
      <c r="F5" s="110"/>
      <c r="G5" s="110"/>
      <c r="H5" s="110"/>
      <c r="I5" s="130"/>
      <c r="J5" s="234" t="s">
        <v>188</v>
      </c>
      <c r="K5" s="110"/>
      <c r="L5" s="110"/>
      <c r="M5" s="110"/>
      <c r="N5" s="110"/>
      <c r="O5" s="110"/>
      <c r="P5" s="4"/>
      <c r="Q5" s="235" t="s">
        <v>189</v>
      </c>
      <c r="R5" s="236" t="s">
        <v>190</v>
      </c>
      <c r="S5" s="232"/>
      <c r="T5" s="237" t="s">
        <v>191</v>
      </c>
      <c r="U5" s="237" t="s">
        <v>192</v>
      </c>
      <c r="V5" s="237" t="s">
        <v>193</v>
      </c>
      <c r="W5" s="237" t="s">
        <v>194</v>
      </c>
      <c r="X5" s="237" t="s">
        <v>195</v>
      </c>
      <c r="Y5" s="238" t="s">
        <v>196</v>
      </c>
      <c r="Z5" s="239"/>
      <c r="AA5" s="240" t="s">
        <v>197</v>
      </c>
      <c r="AC5" s="16"/>
      <c r="AD5" s="16"/>
      <c r="AE5" s="16"/>
      <c r="AF5" s="16"/>
      <c r="AG5" s="16"/>
      <c r="AH5" s="16"/>
      <c r="AI5" s="16"/>
      <c r="AJ5" s="241"/>
    </row>
    <row r="6" spans="1:36" ht="18" customHeight="1">
      <c r="A6" s="241"/>
      <c r="B6" s="241"/>
      <c r="C6" s="242"/>
      <c r="D6" s="243" t="s">
        <v>198</v>
      </c>
      <c r="E6" s="244" t="s">
        <v>199</v>
      </c>
      <c r="F6" s="245" t="s">
        <v>304</v>
      </c>
      <c r="G6" s="245" t="s">
        <v>305</v>
      </c>
      <c r="H6" s="245" t="s">
        <v>306</v>
      </c>
      <c r="I6" s="244" t="s">
        <v>200</v>
      </c>
      <c r="J6" s="246" t="s">
        <v>198</v>
      </c>
      <c r="K6" s="244" t="s">
        <v>199</v>
      </c>
      <c r="L6" s="245" t="s">
        <v>304</v>
      </c>
      <c r="M6" s="245" t="s">
        <v>305</v>
      </c>
      <c r="N6" s="245" t="s">
        <v>306</v>
      </c>
      <c r="O6" s="247" t="s">
        <v>200</v>
      </c>
      <c r="P6" s="4"/>
      <c r="Q6" s="248"/>
      <c r="R6" s="216"/>
      <c r="S6" s="249"/>
      <c r="T6" s="250"/>
      <c r="U6" s="250"/>
      <c r="V6" s="250"/>
      <c r="W6" s="250"/>
      <c r="X6" s="250"/>
      <c r="Y6" s="251"/>
      <c r="Z6" s="252"/>
      <c r="AA6" s="216"/>
      <c r="AC6" s="170"/>
      <c r="AD6" s="170"/>
      <c r="AE6" s="170"/>
      <c r="AF6" s="170"/>
      <c r="AG6" s="253"/>
      <c r="AH6" s="253"/>
      <c r="AI6" s="253"/>
      <c r="AJ6" s="241"/>
    </row>
    <row r="7" spans="1:36" ht="18" customHeight="1">
      <c r="A7" s="254"/>
      <c r="B7" s="254"/>
      <c r="C7" s="255"/>
      <c r="D7" s="256"/>
      <c r="E7" s="257"/>
      <c r="F7" s="258" t="s">
        <v>201</v>
      </c>
      <c r="G7" s="258" t="s">
        <v>202</v>
      </c>
      <c r="H7" s="259" t="s">
        <v>203</v>
      </c>
      <c r="I7" s="257"/>
      <c r="J7" s="260"/>
      <c r="K7" s="257"/>
      <c r="L7" s="258" t="s">
        <v>201</v>
      </c>
      <c r="M7" s="258" t="s">
        <v>202</v>
      </c>
      <c r="N7" s="259" t="s">
        <v>203</v>
      </c>
      <c r="O7" s="218"/>
      <c r="P7" s="4"/>
      <c r="Q7" s="248"/>
      <c r="R7" s="216"/>
      <c r="S7" s="249"/>
      <c r="T7" s="250"/>
      <c r="U7" s="250"/>
      <c r="V7" s="250"/>
      <c r="W7" s="250"/>
      <c r="X7" s="250"/>
      <c r="Y7" s="246" t="s">
        <v>204</v>
      </c>
      <c r="Z7" s="246" t="s">
        <v>205</v>
      </c>
      <c r="AA7" s="216"/>
      <c r="AC7" s="170"/>
      <c r="AD7" s="170"/>
      <c r="AE7" s="170"/>
      <c r="AF7" s="170"/>
      <c r="AG7" s="170"/>
      <c r="AH7" s="170"/>
      <c r="AI7" s="253"/>
      <c r="AJ7" s="241"/>
    </row>
    <row r="8" spans="1:36" ht="18" customHeight="1">
      <c r="A8" s="261" t="s">
        <v>307</v>
      </c>
      <c r="B8" s="262"/>
      <c r="C8" s="263"/>
      <c r="D8" s="264">
        <v>22159</v>
      </c>
      <c r="E8" s="213">
        <v>13026</v>
      </c>
      <c r="F8" s="213">
        <v>7208</v>
      </c>
      <c r="G8" s="213">
        <v>1403</v>
      </c>
      <c r="H8" s="213">
        <v>471</v>
      </c>
      <c r="I8" s="265">
        <v>51</v>
      </c>
      <c r="J8" s="213">
        <v>315610</v>
      </c>
      <c r="K8" s="213">
        <v>22468</v>
      </c>
      <c r="L8" s="213">
        <v>80895</v>
      </c>
      <c r="M8" s="213">
        <v>72181</v>
      </c>
      <c r="N8" s="213">
        <v>92198</v>
      </c>
      <c r="O8" s="213">
        <v>47868</v>
      </c>
      <c r="P8" s="4"/>
      <c r="Q8" s="256"/>
      <c r="R8" s="218"/>
      <c r="S8" s="254"/>
      <c r="T8" s="257"/>
      <c r="U8" s="257"/>
      <c r="V8" s="257"/>
      <c r="W8" s="257"/>
      <c r="X8" s="257"/>
      <c r="Y8" s="260"/>
      <c r="Z8" s="260"/>
      <c r="AA8" s="218"/>
      <c r="AC8" s="170"/>
      <c r="AD8" s="170"/>
      <c r="AE8" s="170"/>
      <c r="AF8" s="170"/>
      <c r="AG8" s="170"/>
      <c r="AH8" s="170"/>
      <c r="AI8" s="170"/>
      <c r="AJ8" s="266"/>
    </row>
    <row r="9" spans="1:36" ht="18" customHeight="1">
      <c r="A9" s="267" t="s">
        <v>308</v>
      </c>
      <c r="B9" s="268"/>
      <c r="C9" s="269"/>
      <c r="D9" s="264">
        <v>22152</v>
      </c>
      <c r="E9" s="213">
        <v>13165</v>
      </c>
      <c r="F9" s="213">
        <v>7048</v>
      </c>
      <c r="G9" s="213">
        <v>1404</v>
      </c>
      <c r="H9" s="213">
        <v>482</v>
      </c>
      <c r="I9" s="213">
        <v>53</v>
      </c>
      <c r="J9" s="213">
        <v>322431</v>
      </c>
      <c r="K9" s="213">
        <v>22689</v>
      </c>
      <c r="L9" s="213">
        <v>79332</v>
      </c>
      <c r="M9" s="213">
        <v>72578</v>
      </c>
      <c r="N9" s="213">
        <v>95109</v>
      </c>
      <c r="O9" s="213">
        <v>52723</v>
      </c>
      <c r="P9" s="4"/>
      <c r="Q9" s="270"/>
      <c r="R9" s="271"/>
      <c r="S9" s="41"/>
      <c r="T9" s="272" t="s">
        <v>206</v>
      </c>
      <c r="U9" s="272" t="s">
        <v>207</v>
      </c>
      <c r="V9" s="272" t="s">
        <v>208</v>
      </c>
      <c r="W9" s="272" t="s">
        <v>209</v>
      </c>
      <c r="X9" s="272" t="s">
        <v>209</v>
      </c>
      <c r="Y9" s="272" t="s">
        <v>209</v>
      </c>
      <c r="Z9" s="272" t="s">
        <v>209</v>
      </c>
      <c r="AA9" s="272" t="s">
        <v>209</v>
      </c>
      <c r="AC9" s="170"/>
      <c r="AD9" s="170"/>
      <c r="AE9" s="170"/>
      <c r="AF9" s="170"/>
      <c r="AG9" s="170"/>
      <c r="AH9" s="170"/>
      <c r="AI9" s="170"/>
      <c r="AJ9" s="266"/>
    </row>
    <row r="10" spans="1:36" ht="18" customHeight="1">
      <c r="A10" s="267" t="s">
        <v>210</v>
      </c>
      <c r="B10" s="268"/>
      <c r="C10" s="269"/>
      <c r="D10" s="264">
        <v>22009</v>
      </c>
      <c r="E10" s="273">
        <v>13064</v>
      </c>
      <c r="F10" s="273">
        <v>6972</v>
      </c>
      <c r="G10" s="273">
        <v>1419</v>
      </c>
      <c r="H10" s="273">
        <v>497</v>
      </c>
      <c r="I10" s="273">
        <v>57</v>
      </c>
      <c r="J10" s="213">
        <v>327426</v>
      </c>
      <c r="K10" s="273">
        <v>22482</v>
      </c>
      <c r="L10" s="273">
        <v>78388</v>
      </c>
      <c r="M10" s="273">
        <v>72459</v>
      </c>
      <c r="N10" s="273">
        <v>98274</v>
      </c>
      <c r="O10" s="273">
        <v>55823</v>
      </c>
      <c r="P10" s="4"/>
      <c r="Q10" s="274" t="s">
        <v>309</v>
      </c>
      <c r="R10" s="275"/>
      <c r="S10" s="76">
        <v>29184</v>
      </c>
      <c r="T10" s="76">
        <v>406856</v>
      </c>
      <c r="U10" s="76">
        <v>9953463</v>
      </c>
      <c r="V10" s="76">
        <v>6443801</v>
      </c>
      <c r="W10" s="76">
        <v>4323</v>
      </c>
      <c r="X10" s="76">
        <v>5724</v>
      </c>
      <c r="Y10" s="76">
        <v>10363610</v>
      </c>
      <c r="Z10" s="76">
        <v>642253</v>
      </c>
      <c r="AA10" s="76">
        <v>1700447</v>
      </c>
      <c r="AC10" s="170"/>
      <c r="AD10" s="170"/>
      <c r="AE10" s="170"/>
      <c r="AF10" s="170"/>
      <c r="AG10" s="170"/>
      <c r="AH10" s="170"/>
      <c r="AI10" s="170"/>
      <c r="AJ10" s="266"/>
    </row>
    <row r="11" spans="1:36" ht="18" customHeight="1">
      <c r="A11" s="267" t="s">
        <v>211</v>
      </c>
      <c r="B11" s="268"/>
      <c r="C11" s="269"/>
      <c r="D11" s="264">
        <v>21986</v>
      </c>
      <c r="E11" s="273">
        <v>13062</v>
      </c>
      <c r="F11" s="273">
        <v>6929</v>
      </c>
      <c r="G11" s="273">
        <v>1422</v>
      </c>
      <c r="H11" s="273">
        <v>518</v>
      </c>
      <c r="I11" s="273">
        <v>55</v>
      </c>
      <c r="J11" s="213">
        <v>332236</v>
      </c>
      <c r="K11" s="273">
        <v>22626</v>
      </c>
      <c r="L11" s="273">
        <v>77852</v>
      </c>
      <c r="M11" s="273">
        <v>73086</v>
      </c>
      <c r="N11" s="273">
        <v>102411</v>
      </c>
      <c r="O11" s="273">
        <v>56261</v>
      </c>
      <c r="P11" s="4"/>
      <c r="Q11" s="276" t="s">
        <v>310</v>
      </c>
      <c r="R11" s="275"/>
      <c r="S11" s="76">
        <v>29686</v>
      </c>
      <c r="T11" s="76">
        <v>416238</v>
      </c>
      <c r="U11" s="76">
        <v>9645870</v>
      </c>
      <c r="V11" s="76">
        <v>6392104</v>
      </c>
      <c r="W11" s="76">
        <v>4434</v>
      </c>
      <c r="X11" s="76">
        <v>5447</v>
      </c>
      <c r="Y11" s="76">
        <v>7937628</v>
      </c>
      <c r="Z11" s="76">
        <v>646481</v>
      </c>
      <c r="AA11" s="76">
        <v>1466511</v>
      </c>
      <c r="AC11" s="170"/>
      <c r="AD11" s="170"/>
      <c r="AE11" s="170"/>
      <c r="AF11" s="170"/>
      <c r="AG11" s="170"/>
      <c r="AH11" s="170"/>
      <c r="AI11" s="170"/>
      <c r="AJ11" s="266"/>
    </row>
    <row r="12" spans="1:36" ht="18" customHeight="1">
      <c r="A12" s="277" t="s">
        <v>212</v>
      </c>
      <c r="B12" s="278"/>
      <c r="C12" s="279"/>
      <c r="D12" s="280">
        <v>22048</v>
      </c>
      <c r="E12" s="281">
        <v>13091</v>
      </c>
      <c r="F12" s="281">
        <v>6928</v>
      </c>
      <c r="G12" s="281">
        <v>1441</v>
      </c>
      <c r="H12" s="281">
        <v>528</v>
      </c>
      <c r="I12" s="281">
        <v>60</v>
      </c>
      <c r="J12" s="281">
        <v>341184</v>
      </c>
      <c r="K12" s="281">
        <v>22869</v>
      </c>
      <c r="L12" s="281">
        <v>77529</v>
      </c>
      <c r="M12" s="281">
        <v>74065</v>
      </c>
      <c r="N12" s="281">
        <v>104703</v>
      </c>
      <c r="O12" s="281">
        <v>62018</v>
      </c>
      <c r="P12" s="4"/>
      <c r="Q12" s="276" t="s">
        <v>210</v>
      </c>
      <c r="R12" s="275"/>
      <c r="S12" s="76">
        <v>29510</v>
      </c>
      <c r="T12" s="76">
        <v>416434</v>
      </c>
      <c r="U12" s="76">
        <v>9624828</v>
      </c>
      <c r="V12" s="76">
        <v>6017517</v>
      </c>
      <c r="W12" s="76">
        <v>4111</v>
      </c>
      <c r="X12" s="76">
        <v>5504</v>
      </c>
      <c r="Y12" s="76">
        <v>876706</v>
      </c>
      <c r="Z12" s="76">
        <v>675600</v>
      </c>
      <c r="AA12" s="76">
        <v>1693297</v>
      </c>
      <c r="AC12" s="16"/>
      <c r="AD12" s="16"/>
      <c r="AE12" s="16"/>
      <c r="AF12" s="16"/>
      <c r="AG12" s="16"/>
      <c r="AH12" s="16"/>
      <c r="AI12" s="16"/>
      <c r="AJ12" s="16"/>
    </row>
    <row r="13" spans="1:36" ht="18" customHeight="1">
      <c r="A13" s="170"/>
      <c r="B13" s="170"/>
      <c r="C13" s="170"/>
      <c r="D13" s="282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4"/>
      <c r="Q13" s="276" t="s">
        <v>211</v>
      </c>
      <c r="R13" s="275"/>
      <c r="S13" s="76">
        <v>29582</v>
      </c>
      <c r="T13" s="76">
        <v>426849</v>
      </c>
      <c r="U13" s="76">
        <v>9228470</v>
      </c>
      <c r="V13" s="76">
        <v>6144590</v>
      </c>
      <c r="W13" s="76">
        <v>4197</v>
      </c>
      <c r="X13" s="76">
        <v>5674</v>
      </c>
      <c r="Y13" s="76">
        <v>12358135</v>
      </c>
      <c r="Z13" s="76">
        <v>688072</v>
      </c>
      <c r="AA13" s="76">
        <v>1539420</v>
      </c>
      <c r="AC13" s="16"/>
      <c r="AD13" s="16"/>
      <c r="AE13" s="16"/>
      <c r="AF13" s="16"/>
      <c r="AG13" s="16"/>
      <c r="AH13" s="16"/>
      <c r="AI13" s="16"/>
      <c r="AJ13" s="16"/>
    </row>
    <row r="14" spans="1:36" ht="18" customHeight="1">
      <c r="A14" s="105" t="s">
        <v>213</v>
      </c>
      <c r="B14" s="105"/>
      <c r="C14" s="99"/>
      <c r="D14" s="283">
        <v>86</v>
      </c>
      <c r="E14" s="228">
        <v>59</v>
      </c>
      <c r="F14" s="228">
        <v>26</v>
      </c>
      <c r="G14" s="228">
        <v>1</v>
      </c>
      <c r="H14" s="284" t="s">
        <v>311</v>
      </c>
      <c r="I14" s="284" t="s">
        <v>311</v>
      </c>
      <c r="J14" s="213">
        <v>391</v>
      </c>
      <c r="K14" s="228">
        <v>114</v>
      </c>
      <c r="L14" s="228">
        <v>226</v>
      </c>
      <c r="M14" s="228">
        <v>51</v>
      </c>
      <c r="N14" s="284" t="s">
        <v>311</v>
      </c>
      <c r="O14" s="284" t="s">
        <v>311</v>
      </c>
      <c r="P14" s="4"/>
      <c r="Q14" s="285" t="s">
        <v>212</v>
      </c>
      <c r="R14" s="286"/>
      <c r="S14" s="50">
        <v>29289</v>
      </c>
      <c r="T14" s="50">
        <v>425919</v>
      </c>
      <c r="U14" s="50">
        <v>9438187</v>
      </c>
      <c r="V14" s="50">
        <v>5873810</v>
      </c>
      <c r="W14" s="50">
        <v>4210</v>
      </c>
      <c r="X14" s="50">
        <v>5585</v>
      </c>
      <c r="Y14" s="50">
        <v>9610000</v>
      </c>
      <c r="Z14" s="50">
        <v>633390</v>
      </c>
      <c r="AA14" s="50">
        <v>1587203</v>
      </c>
      <c r="AB14" s="287"/>
      <c r="AC14" s="16"/>
      <c r="AD14" s="16"/>
      <c r="AE14" s="16"/>
      <c r="AF14" s="16"/>
      <c r="AG14" s="16"/>
      <c r="AH14" s="16"/>
      <c r="AI14" s="16"/>
      <c r="AJ14" s="16"/>
    </row>
    <row r="15" spans="1:36" ht="18" customHeight="1">
      <c r="A15" s="99" t="s">
        <v>214</v>
      </c>
      <c r="B15" s="99"/>
      <c r="C15" s="99"/>
      <c r="D15" s="283">
        <v>42</v>
      </c>
      <c r="E15" s="213">
        <v>22</v>
      </c>
      <c r="F15" s="213">
        <v>17</v>
      </c>
      <c r="G15" s="213">
        <v>3</v>
      </c>
      <c r="H15" s="284" t="s">
        <v>311</v>
      </c>
      <c r="I15" s="284" t="s">
        <v>311</v>
      </c>
      <c r="J15" s="213">
        <v>423</v>
      </c>
      <c r="K15" s="213">
        <v>20</v>
      </c>
      <c r="L15" s="213">
        <v>217</v>
      </c>
      <c r="M15" s="213">
        <v>186</v>
      </c>
      <c r="N15" s="284" t="s">
        <v>311</v>
      </c>
      <c r="O15" s="284" t="s">
        <v>311</v>
      </c>
      <c r="P15" s="4"/>
      <c r="Q15" s="288"/>
      <c r="R15" s="289"/>
      <c r="S15" s="214"/>
      <c r="T15" s="214"/>
      <c r="U15" s="214"/>
      <c r="V15" s="214"/>
      <c r="W15" s="214"/>
      <c r="X15" s="214"/>
      <c r="Y15" s="214"/>
      <c r="Z15" s="214"/>
      <c r="AA15" s="214"/>
      <c r="AC15" s="16"/>
      <c r="AD15" s="16"/>
      <c r="AE15" s="16"/>
      <c r="AF15" s="16"/>
      <c r="AG15" s="16"/>
      <c r="AH15" s="16"/>
      <c r="AI15" s="16"/>
      <c r="AJ15" s="16"/>
    </row>
    <row r="16" spans="1:37" ht="18" customHeight="1">
      <c r="A16" s="105" t="s">
        <v>215</v>
      </c>
      <c r="B16" s="105"/>
      <c r="C16" s="99"/>
      <c r="D16" s="283">
        <v>13</v>
      </c>
      <c r="E16" s="228">
        <v>2</v>
      </c>
      <c r="F16" s="228">
        <v>9</v>
      </c>
      <c r="G16" s="228">
        <v>2</v>
      </c>
      <c r="H16" s="284" t="s">
        <v>311</v>
      </c>
      <c r="I16" s="284" t="s">
        <v>311</v>
      </c>
      <c r="J16" s="213">
        <v>203</v>
      </c>
      <c r="K16" s="228">
        <v>5</v>
      </c>
      <c r="L16" s="228">
        <v>85</v>
      </c>
      <c r="M16" s="228">
        <v>113</v>
      </c>
      <c r="N16" s="284" t="s">
        <v>311</v>
      </c>
      <c r="O16" s="284" t="s">
        <v>311</v>
      </c>
      <c r="P16" s="4"/>
      <c r="Q16" s="148" t="s">
        <v>312</v>
      </c>
      <c r="R16" s="148"/>
      <c r="S16" s="148"/>
      <c r="T16" s="148"/>
      <c r="U16" s="16"/>
      <c r="AD16" s="16"/>
      <c r="AE16" s="16"/>
      <c r="AF16" s="16"/>
      <c r="AG16" s="16"/>
      <c r="AH16" s="16"/>
      <c r="AI16" s="16"/>
      <c r="AJ16" s="16"/>
      <c r="AK16" s="16"/>
    </row>
    <row r="17" spans="1:37" ht="18" customHeight="1">
      <c r="A17" s="105" t="s">
        <v>216</v>
      </c>
      <c r="B17" s="105"/>
      <c r="C17" s="99"/>
      <c r="D17" s="283">
        <v>41</v>
      </c>
      <c r="E17" s="228">
        <v>25</v>
      </c>
      <c r="F17" s="228">
        <v>14</v>
      </c>
      <c r="G17" s="228">
        <v>2</v>
      </c>
      <c r="H17" s="284" t="s">
        <v>311</v>
      </c>
      <c r="I17" s="284" t="s">
        <v>311</v>
      </c>
      <c r="J17" s="213">
        <v>320</v>
      </c>
      <c r="K17" s="228">
        <v>48</v>
      </c>
      <c r="L17" s="228">
        <v>124</v>
      </c>
      <c r="M17" s="228">
        <v>148</v>
      </c>
      <c r="N17" s="284" t="s">
        <v>311</v>
      </c>
      <c r="O17" s="284" t="s">
        <v>311</v>
      </c>
      <c r="P17" s="4"/>
      <c r="AD17" s="16"/>
      <c r="AE17" s="16"/>
      <c r="AF17" s="16"/>
      <c r="AG17" s="16"/>
      <c r="AH17" s="16"/>
      <c r="AI17" s="16"/>
      <c r="AJ17" s="16"/>
      <c r="AK17" s="16"/>
    </row>
    <row r="18" spans="1:37" ht="18" customHeight="1">
      <c r="A18" s="105" t="s">
        <v>217</v>
      </c>
      <c r="B18" s="105"/>
      <c r="C18" s="99"/>
      <c r="D18" s="283">
        <v>3796</v>
      </c>
      <c r="E18" s="228">
        <v>2524</v>
      </c>
      <c r="F18" s="228">
        <v>1143</v>
      </c>
      <c r="G18" s="228">
        <v>104</v>
      </c>
      <c r="H18" s="228">
        <v>25</v>
      </c>
      <c r="I18" s="284" t="s">
        <v>311</v>
      </c>
      <c r="J18" s="213">
        <v>26057</v>
      </c>
      <c r="K18" s="290">
        <v>4134</v>
      </c>
      <c r="L18" s="290">
        <v>11635</v>
      </c>
      <c r="M18" s="290">
        <v>5052</v>
      </c>
      <c r="N18" s="290">
        <v>5236</v>
      </c>
      <c r="O18" s="284" t="s">
        <v>311</v>
      </c>
      <c r="P18" s="4"/>
      <c r="Q18" s="119" t="s">
        <v>218</v>
      </c>
      <c r="R18" s="119"/>
      <c r="S18" s="119"/>
      <c r="T18" s="119"/>
      <c r="U18" s="119"/>
      <c r="V18" s="119"/>
      <c r="W18" s="119"/>
      <c r="X18" s="119"/>
      <c r="Y18" s="119"/>
      <c r="Z18" s="119"/>
      <c r="AD18" s="16"/>
      <c r="AE18" s="16"/>
      <c r="AF18" s="16"/>
      <c r="AG18" s="16"/>
      <c r="AH18" s="16"/>
      <c r="AI18" s="16"/>
      <c r="AJ18" s="16"/>
      <c r="AK18" s="16"/>
    </row>
    <row r="19" spans="1:37" ht="18" customHeight="1">
      <c r="A19" s="105" t="s">
        <v>219</v>
      </c>
      <c r="B19" s="105"/>
      <c r="C19" s="99"/>
      <c r="D19" s="291">
        <v>4141</v>
      </c>
      <c r="E19" s="290">
        <v>2053</v>
      </c>
      <c r="F19" s="290">
        <v>1512</v>
      </c>
      <c r="G19" s="290">
        <v>409</v>
      </c>
      <c r="H19" s="290">
        <v>145</v>
      </c>
      <c r="I19" s="290">
        <v>22</v>
      </c>
      <c r="J19" s="290">
        <v>92255</v>
      </c>
      <c r="K19" s="290">
        <v>3559</v>
      </c>
      <c r="L19" s="290">
        <v>18089</v>
      </c>
      <c r="M19" s="290">
        <v>21032</v>
      </c>
      <c r="N19" s="290">
        <v>28722</v>
      </c>
      <c r="O19" s="290">
        <v>20853</v>
      </c>
      <c r="P19" s="19"/>
      <c r="Q19" s="121" t="s">
        <v>220</v>
      </c>
      <c r="R19" s="121"/>
      <c r="S19" s="121"/>
      <c r="T19" s="121"/>
      <c r="U19" s="121"/>
      <c r="V19" s="121"/>
      <c r="W19" s="121"/>
      <c r="X19" s="121"/>
      <c r="Y19" s="121"/>
      <c r="Z19" s="121"/>
      <c r="AA19" s="229"/>
      <c r="AD19" s="16"/>
      <c r="AE19" s="16"/>
      <c r="AF19" s="16"/>
      <c r="AG19" s="16"/>
      <c r="AH19" s="16"/>
      <c r="AI19" s="16"/>
      <c r="AJ19" s="16"/>
      <c r="AK19" s="16"/>
    </row>
    <row r="20" spans="1:37" ht="18" customHeight="1">
      <c r="A20" s="9"/>
      <c r="B20" s="9"/>
      <c r="C20" s="32"/>
      <c r="D20" s="291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19"/>
      <c r="Q20" s="5"/>
      <c r="R20" s="5"/>
      <c r="S20" s="5"/>
      <c r="T20" s="5"/>
      <c r="U20" s="5"/>
      <c r="V20" s="5"/>
      <c r="W20" s="5"/>
      <c r="X20" s="5"/>
      <c r="Y20" s="5"/>
      <c r="Z20" s="5"/>
      <c r="AA20" s="229"/>
      <c r="AD20" s="16"/>
      <c r="AE20" s="16"/>
      <c r="AF20" s="16"/>
      <c r="AG20" s="16"/>
      <c r="AH20" s="16"/>
      <c r="AI20" s="16"/>
      <c r="AJ20" s="16"/>
      <c r="AK20" s="16"/>
    </row>
    <row r="21" spans="1:37" ht="18" customHeight="1" thickBot="1">
      <c r="A21" s="12"/>
      <c r="B21" s="292" t="s">
        <v>221</v>
      </c>
      <c r="C21" s="99"/>
      <c r="D21" s="283">
        <v>477</v>
      </c>
      <c r="E21" s="228">
        <v>217</v>
      </c>
      <c r="F21" s="228">
        <v>192</v>
      </c>
      <c r="G21" s="228">
        <v>50</v>
      </c>
      <c r="H21" s="228">
        <v>17</v>
      </c>
      <c r="I21" s="228">
        <v>1</v>
      </c>
      <c r="J21" s="213">
        <v>8879</v>
      </c>
      <c r="K21" s="228">
        <v>404</v>
      </c>
      <c r="L21" s="228">
        <v>2277</v>
      </c>
      <c r="M21" s="228">
        <v>2682</v>
      </c>
      <c r="N21" s="228">
        <v>2769</v>
      </c>
      <c r="O21" s="228">
        <v>747</v>
      </c>
      <c r="P21" s="4"/>
      <c r="Z21" s="22" t="s">
        <v>222</v>
      </c>
      <c r="AA21" s="5"/>
      <c r="AB21" s="230"/>
      <c r="AC21" s="293"/>
      <c r="AD21" s="16"/>
      <c r="AE21" s="16"/>
      <c r="AF21" s="16"/>
      <c r="AG21" s="16"/>
      <c r="AH21" s="16"/>
      <c r="AI21" s="16"/>
      <c r="AJ21" s="16"/>
      <c r="AK21" s="16"/>
    </row>
    <row r="22" spans="1:37" ht="18" customHeight="1">
      <c r="A22" s="12"/>
      <c r="B22" s="105" t="s">
        <v>223</v>
      </c>
      <c r="C22" s="99"/>
      <c r="D22" s="283">
        <v>687</v>
      </c>
      <c r="E22" s="228">
        <v>408</v>
      </c>
      <c r="F22" s="228">
        <v>210</v>
      </c>
      <c r="G22" s="228">
        <v>57</v>
      </c>
      <c r="H22" s="228">
        <v>11</v>
      </c>
      <c r="I22" s="228">
        <v>1</v>
      </c>
      <c r="J22" s="213">
        <v>9223</v>
      </c>
      <c r="K22" s="228">
        <v>618</v>
      </c>
      <c r="L22" s="228">
        <v>2438</v>
      </c>
      <c r="M22" s="228">
        <v>2887</v>
      </c>
      <c r="N22" s="228">
        <v>2302</v>
      </c>
      <c r="O22" s="228">
        <v>978</v>
      </c>
      <c r="Q22" s="110" t="s">
        <v>224</v>
      </c>
      <c r="R22" s="111"/>
      <c r="S22" s="112"/>
      <c r="T22" s="6" t="s">
        <v>313</v>
      </c>
      <c r="U22" s="6" t="s">
        <v>314</v>
      </c>
      <c r="V22" s="6" t="s">
        <v>315</v>
      </c>
      <c r="W22" s="131" t="s">
        <v>316</v>
      </c>
      <c r="X22" s="294" t="s">
        <v>54</v>
      </c>
      <c r="Y22" s="295" t="s">
        <v>225</v>
      </c>
      <c r="Z22" s="296" t="s">
        <v>226</v>
      </c>
      <c r="AB22" s="5"/>
      <c r="AD22" s="16"/>
      <c r="AE22" s="16"/>
      <c r="AF22" s="16"/>
      <c r="AG22" s="16"/>
      <c r="AH22" s="16"/>
      <c r="AI22" s="16"/>
      <c r="AJ22" s="16"/>
      <c r="AK22" s="16"/>
    </row>
    <row r="23" spans="1:28" ht="18" customHeight="1">
      <c r="A23" s="12"/>
      <c r="B23" s="99" t="s">
        <v>227</v>
      </c>
      <c r="C23" s="99"/>
      <c r="D23" s="283">
        <v>142</v>
      </c>
      <c r="E23" s="213">
        <v>51</v>
      </c>
      <c r="F23" s="213">
        <v>69</v>
      </c>
      <c r="G23" s="228">
        <v>21</v>
      </c>
      <c r="H23" s="213">
        <v>1</v>
      </c>
      <c r="I23" s="284" t="s">
        <v>241</v>
      </c>
      <c r="J23" s="213">
        <v>2127</v>
      </c>
      <c r="K23" s="213">
        <v>73</v>
      </c>
      <c r="L23" s="213">
        <v>882</v>
      </c>
      <c r="M23" s="213">
        <v>1048</v>
      </c>
      <c r="N23" s="213">
        <v>124</v>
      </c>
      <c r="O23" s="284" t="s">
        <v>241</v>
      </c>
      <c r="Q23" s="297" t="s">
        <v>228</v>
      </c>
      <c r="R23" s="298"/>
      <c r="S23" s="299" t="s">
        <v>16</v>
      </c>
      <c r="T23" s="25">
        <v>38636</v>
      </c>
      <c r="U23" s="25">
        <v>39245</v>
      </c>
      <c r="V23" s="25">
        <v>38137</v>
      </c>
      <c r="W23" s="25">
        <v>38835</v>
      </c>
      <c r="X23" s="50">
        <v>37304</v>
      </c>
      <c r="Y23" s="25">
        <v>34035</v>
      </c>
      <c r="Z23" s="25">
        <v>2736</v>
      </c>
      <c r="AA23" s="20"/>
      <c r="AB23" s="20"/>
    </row>
    <row r="24" spans="1:27" ht="18" customHeight="1">
      <c r="A24" s="12"/>
      <c r="B24" s="105" t="s">
        <v>229</v>
      </c>
      <c r="C24" s="99"/>
      <c r="D24" s="283">
        <v>173</v>
      </c>
      <c r="E24" s="228">
        <v>117</v>
      </c>
      <c r="F24" s="228">
        <v>51</v>
      </c>
      <c r="G24" s="213">
        <v>4</v>
      </c>
      <c r="H24" s="228">
        <v>1</v>
      </c>
      <c r="I24" s="284" t="s">
        <v>49</v>
      </c>
      <c r="J24" s="213">
        <v>999</v>
      </c>
      <c r="K24" s="228">
        <v>192</v>
      </c>
      <c r="L24" s="228">
        <v>466</v>
      </c>
      <c r="M24" s="228">
        <v>162</v>
      </c>
      <c r="N24" s="228">
        <v>179</v>
      </c>
      <c r="O24" s="284" t="s">
        <v>49</v>
      </c>
      <c r="Q24" s="300"/>
      <c r="R24" s="301"/>
      <c r="S24" s="166" t="s">
        <v>230</v>
      </c>
      <c r="T24" s="29">
        <v>5130</v>
      </c>
      <c r="U24" s="29">
        <v>5170</v>
      </c>
      <c r="V24" s="29">
        <v>5148</v>
      </c>
      <c r="W24" s="29">
        <v>5352</v>
      </c>
      <c r="X24" s="50">
        <v>5021</v>
      </c>
      <c r="Y24" s="29">
        <v>4797</v>
      </c>
      <c r="Z24" s="29">
        <v>224</v>
      </c>
      <c r="AA24" s="20"/>
    </row>
    <row r="25" spans="1:28" ht="18" customHeight="1">
      <c r="A25" s="12"/>
      <c r="B25" s="99" t="s">
        <v>231</v>
      </c>
      <c r="C25" s="99"/>
      <c r="D25" s="283">
        <v>156</v>
      </c>
      <c r="E25" s="213">
        <v>114</v>
      </c>
      <c r="F25" s="213">
        <v>35</v>
      </c>
      <c r="G25" s="228">
        <v>5</v>
      </c>
      <c r="H25" s="284" t="s">
        <v>317</v>
      </c>
      <c r="I25" s="213">
        <v>2</v>
      </c>
      <c r="J25" s="213">
        <v>2558</v>
      </c>
      <c r="K25" s="213">
        <v>186</v>
      </c>
      <c r="L25" s="213">
        <v>331</v>
      </c>
      <c r="M25" s="213">
        <v>234</v>
      </c>
      <c r="N25" s="284" t="s">
        <v>317</v>
      </c>
      <c r="O25" s="213">
        <v>1807</v>
      </c>
      <c r="P25" s="4"/>
      <c r="Q25" s="300"/>
      <c r="R25" s="157"/>
      <c r="S25" s="166" t="s">
        <v>17</v>
      </c>
      <c r="T25" s="29">
        <v>6443802</v>
      </c>
      <c r="U25" s="29">
        <v>6392104</v>
      </c>
      <c r="V25" s="29">
        <v>6017518</v>
      </c>
      <c r="W25" s="29">
        <v>6144590</v>
      </c>
      <c r="X25" s="50">
        <v>5873810</v>
      </c>
      <c r="Y25" s="29">
        <v>5409123</v>
      </c>
      <c r="Z25" s="29">
        <v>464687</v>
      </c>
      <c r="AA25" s="20"/>
      <c r="AB25" s="20"/>
    </row>
    <row r="26" spans="1:26" ht="18" customHeight="1">
      <c r="A26" s="12"/>
      <c r="B26" s="105" t="s">
        <v>232</v>
      </c>
      <c r="C26" s="99"/>
      <c r="D26" s="283">
        <v>70</v>
      </c>
      <c r="E26" s="228">
        <v>34</v>
      </c>
      <c r="F26" s="228">
        <v>29</v>
      </c>
      <c r="G26" s="213">
        <v>6</v>
      </c>
      <c r="H26" s="228">
        <v>1</v>
      </c>
      <c r="I26" s="284" t="s">
        <v>318</v>
      </c>
      <c r="J26" s="213">
        <v>897</v>
      </c>
      <c r="K26" s="228">
        <v>59</v>
      </c>
      <c r="L26" s="228">
        <v>382</v>
      </c>
      <c r="M26" s="228">
        <v>321</v>
      </c>
      <c r="N26" s="228">
        <v>135</v>
      </c>
      <c r="O26" s="284" t="s">
        <v>318</v>
      </c>
      <c r="P26" s="4"/>
      <c r="Q26" s="109" t="s">
        <v>319</v>
      </c>
      <c r="R26" s="60"/>
      <c r="S26" s="61" t="s">
        <v>16</v>
      </c>
      <c r="T26" s="76">
        <v>20308</v>
      </c>
      <c r="U26" s="76">
        <v>20929</v>
      </c>
      <c r="V26" s="76">
        <v>20251</v>
      </c>
      <c r="W26" s="76">
        <v>21015</v>
      </c>
      <c r="X26" s="87">
        <v>19857</v>
      </c>
      <c r="Y26" s="62">
        <v>18617</v>
      </c>
      <c r="Z26" s="62">
        <v>1240</v>
      </c>
    </row>
    <row r="27" spans="1:26" ht="18" customHeight="1">
      <c r="A27" s="12"/>
      <c r="B27" s="99" t="s">
        <v>233</v>
      </c>
      <c r="C27" s="99"/>
      <c r="D27" s="283">
        <v>213</v>
      </c>
      <c r="E27" s="213">
        <v>99</v>
      </c>
      <c r="F27" s="213">
        <v>82</v>
      </c>
      <c r="G27" s="228">
        <v>23</v>
      </c>
      <c r="H27" s="213">
        <v>8</v>
      </c>
      <c r="I27" s="290">
        <v>1</v>
      </c>
      <c r="J27" s="213">
        <v>4940</v>
      </c>
      <c r="K27" s="213">
        <v>173</v>
      </c>
      <c r="L27" s="213">
        <v>1019</v>
      </c>
      <c r="M27" s="213">
        <v>1208</v>
      </c>
      <c r="N27" s="213">
        <v>1691</v>
      </c>
      <c r="O27" s="290">
        <v>849</v>
      </c>
      <c r="P27" s="4"/>
      <c r="Q27" s="107"/>
      <c r="R27" s="63"/>
      <c r="S27" s="61" t="s">
        <v>17</v>
      </c>
      <c r="T27" s="76">
        <v>1805198</v>
      </c>
      <c r="U27" s="76">
        <v>1881666</v>
      </c>
      <c r="V27" s="76">
        <v>1640146</v>
      </c>
      <c r="W27" s="76">
        <v>1753420</v>
      </c>
      <c r="X27" s="87">
        <v>1642893</v>
      </c>
      <c r="Y27" s="62">
        <v>1516923</v>
      </c>
      <c r="Z27" s="62">
        <v>125970</v>
      </c>
    </row>
    <row r="28" spans="1:26" ht="18" customHeight="1">
      <c r="A28" s="12"/>
      <c r="B28" s="105" t="s">
        <v>234</v>
      </c>
      <c r="C28" s="99"/>
      <c r="D28" s="283">
        <v>37</v>
      </c>
      <c r="E28" s="228">
        <v>9</v>
      </c>
      <c r="F28" s="228">
        <v>17</v>
      </c>
      <c r="G28" s="213">
        <v>5</v>
      </c>
      <c r="H28" s="228">
        <v>6</v>
      </c>
      <c r="I28" s="284" t="s">
        <v>320</v>
      </c>
      <c r="J28" s="213">
        <v>1652</v>
      </c>
      <c r="K28" s="228">
        <v>14</v>
      </c>
      <c r="L28" s="228">
        <v>233</v>
      </c>
      <c r="M28" s="228">
        <v>276</v>
      </c>
      <c r="N28" s="228">
        <v>1129</v>
      </c>
      <c r="O28" s="284" t="s">
        <v>320</v>
      </c>
      <c r="P28" s="4"/>
      <c r="Q28" s="109" t="s">
        <v>321</v>
      </c>
      <c r="R28" s="60"/>
      <c r="S28" s="61" t="s">
        <v>16</v>
      </c>
      <c r="T28" s="76">
        <v>3992</v>
      </c>
      <c r="U28" s="76">
        <v>3959</v>
      </c>
      <c r="V28" s="76">
        <v>3688</v>
      </c>
      <c r="W28" s="76">
        <v>3670</v>
      </c>
      <c r="X28" s="87">
        <v>3337</v>
      </c>
      <c r="Y28" s="62">
        <v>3146</v>
      </c>
      <c r="Z28" s="62">
        <v>191</v>
      </c>
    </row>
    <row r="29" spans="1:26" ht="18" customHeight="1">
      <c r="A29" s="12"/>
      <c r="B29" s="99" t="s">
        <v>235</v>
      </c>
      <c r="C29" s="99"/>
      <c r="D29" s="283">
        <v>5</v>
      </c>
      <c r="E29" s="213">
        <v>1</v>
      </c>
      <c r="F29" s="213">
        <v>2</v>
      </c>
      <c r="G29" s="228">
        <v>2</v>
      </c>
      <c r="H29" s="284" t="s">
        <v>317</v>
      </c>
      <c r="I29" s="284" t="s">
        <v>317</v>
      </c>
      <c r="J29" s="213">
        <v>131</v>
      </c>
      <c r="K29" s="213">
        <v>2</v>
      </c>
      <c r="L29" s="213">
        <v>16</v>
      </c>
      <c r="M29" s="213">
        <v>113</v>
      </c>
      <c r="N29" s="284" t="s">
        <v>317</v>
      </c>
      <c r="O29" s="284" t="s">
        <v>317</v>
      </c>
      <c r="P29" s="4"/>
      <c r="Q29" s="107"/>
      <c r="R29" s="63"/>
      <c r="S29" s="61" t="s">
        <v>17</v>
      </c>
      <c r="T29" s="76">
        <v>681750</v>
      </c>
      <c r="U29" s="76">
        <v>639112</v>
      </c>
      <c r="V29" s="76">
        <v>571816</v>
      </c>
      <c r="W29" s="76">
        <v>606487</v>
      </c>
      <c r="X29" s="87">
        <v>532590</v>
      </c>
      <c r="Y29" s="62">
        <v>509963</v>
      </c>
      <c r="Z29" s="62">
        <v>22627</v>
      </c>
    </row>
    <row r="30" spans="1:26" ht="18" customHeight="1">
      <c r="A30" s="12"/>
      <c r="B30" s="105" t="s">
        <v>236</v>
      </c>
      <c r="C30" s="99"/>
      <c r="D30" s="283">
        <v>78</v>
      </c>
      <c r="E30" s="213">
        <v>35</v>
      </c>
      <c r="F30" s="213">
        <v>26</v>
      </c>
      <c r="G30" s="213">
        <v>11</v>
      </c>
      <c r="H30" s="290">
        <v>5</v>
      </c>
      <c r="I30" s="290">
        <v>1</v>
      </c>
      <c r="J30" s="213">
        <v>2511</v>
      </c>
      <c r="K30" s="213">
        <v>69</v>
      </c>
      <c r="L30" s="213">
        <v>306</v>
      </c>
      <c r="M30" s="213">
        <v>580</v>
      </c>
      <c r="N30" s="290">
        <v>908</v>
      </c>
      <c r="O30" s="290">
        <v>648</v>
      </c>
      <c r="P30" s="4"/>
      <c r="Q30" s="109" t="s">
        <v>237</v>
      </c>
      <c r="R30" s="60"/>
      <c r="S30" s="61" t="s">
        <v>16</v>
      </c>
      <c r="T30" s="76">
        <v>167</v>
      </c>
      <c r="U30" s="76">
        <v>164</v>
      </c>
      <c r="V30" s="76">
        <v>170</v>
      </c>
      <c r="W30" s="76">
        <v>149</v>
      </c>
      <c r="X30" s="87">
        <v>142</v>
      </c>
      <c r="Y30" s="62">
        <v>139</v>
      </c>
      <c r="Z30" s="62">
        <v>3</v>
      </c>
    </row>
    <row r="31" spans="1:26" ht="18" customHeight="1">
      <c r="A31" s="12"/>
      <c r="B31" s="99" t="s">
        <v>238</v>
      </c>
      <c r="C31" s="99"/>
      <c r="D31" s="283">
        <v>16</v>
      </c>
      <c r="E31" s="213">
        <v>6</v>
      </c>
      <c r="F31" s="213">
        <v>8</v>
      </c>
      <c r="G31" s="213">
        <v>2</v>
      </c>
      <c r="H31" s="284" t="s">
        <v>322</v>
      </c>
      <c r="I31" s="284" t="s">
        <v>322</v>
      </c>
      <c r="J31" s="213">
        <v>201</v>
      </c>
      <c r="K31" s="213">
        <v>16</v>
      </c>
      <c r="L31" s="213">
        <v>93</v>
      </c>
      <c r="M31" s="213">
        <v>92</v>
      </c>
      <c r="N31" s="284" t="s">
        <v>322</v>
      </c>
      <c r="O31" s="284" t="s">
        <v>322</v>
      </c>
      <c r="P31" s="4"/>
      <c r="Q31" s="107"/>
      <c r="R31" s="53"/>
      <c r="S31" s="61" t="s">
        <v>17</v>
      </c>
      <c r="T31" s="76">
        <v>283975</v>
      </c>
      <c r="U31" s="76">
        <v>240508</v>
      </c>
      <c r="V31" s="76">
        <v>287860</v>
      </c>
      <c r="W31" s="76">
        <v>229374</v>
      </c>
      <c r="X31" s="87">
        <v>225383</v>
      </c>
      <c r="Y31" s="62">
        <v>222620</v>
      </c>
      <c r="Z31" s="62">
        <v>2763</v>
      </c>
    </row>
    <row r="32" spans="1:26" ht="18" customHeight="1">
      <c r="A32" s="12"/>
      <c r="B32" s="99" t="s">
        <v>239</v>
      </c>
      <c r="C32" s="99"/>
      <c r="D32" s="283">
        <v>3</v>
      </c>
      <c r="E32" s="213">
        <v>1</v>
      </c>
      <c r="F32" s="213">
        <v>1</v>
      </c>
      <c r="G32" s="290">
        <v>1</v>
      </c>
      <c r="H32" s="284" t="s">
        <v>323</v>
      </c>
      <c r="I32" s="284" t="s">
        <v>323</v>
      </c>
      <c r="J32" s="213">
        <v>51</v>
      </c>
      <c r="K32" s="213">
        <v>2</v>
      </c>
      <c r="L32" s="213">
        <v>13</v>
      </c>
      <c r="M32" s="290">
        <v>36</v>
      </c>
      <c r="N32" s="284" t="s">
        <v>323</v>
      </c>
      <c r="O32" s="284" t="s">
        <v>323</v>
      </c>
      <c r="P32" s="4"/>
      <c r="Q32" s="109" t="s">
        <v>240</v>
      </c>
      <c r="R32" s="60"/>
      <c r="S32" s="61" t="s">
        <v>16</v>
      </c>
      <c r="T32" s="76">
        <v>8</v>
      </c>
      <c r="U32" s="76">
        <v>7</v>
      </c>
      <c r="V32" s="76">
        <v>2</v>
      </c>
      <c r="W32" s="76">
        <v>5</v>
      </c>
      <c r="X32" s="87">
        <v>3</v>
      </c>
      <c r="Y32" s="62">
        <v>3</v>
      </c>
      <c r="Z32" s="76" t="s">
        <v>324</v>
      </c>
    </row>
    <row r="33" spans="1:26" ht="18" customHeight="1">
      <c r="A33" s="16"/>
      <c r="B33" s="105" t="s">
        <v>242</v>
      </c>
      <c r="C33" s="99"/>
      <c r="D33" s="283">
        <v>208</v>
      </c>
      <c r="E33" s="228">
        <v>106</v>
      </c>
      <c r="F33" s="228">
        <v>94</v>
      </c>
      <c r="G33" s="228">
        <v>7</v>
      </c>
      <c r="H33" s="284" t="s">
        <v>324</v>
      </c>
      <c r="I33" s="228">
        <v>1</v>
      </c>
      <c r="J33" s="213">
        <v>2451</v>
      </c>
      <c r="K33" s="228">
        <v>170</v>
      </c>
      <c r="L33" s="228">
        <v>988</v>
      </c>
      <c r="M33" s="302">
        <v>338</v>
      </c>
      <c r="N33" s="284" t="s">
        <v>324</v>
      </c>
      <c r="O33" s="228">
        <v>955</v>
      </c>
      <c r="P33" s="4"/>
      <c r="Q33" s="107"/>
      <c r="R33" s="53"/>
      <c r="S33" s="61" t="s">
        <v>17</v>
      </c>
      <c r="T33" s="76">
        <v>82909</v>
      </c>
      <c r="U33" s="76">
        <v>55563</v>
      </c>
      <c r="V33" s="76">
        <v>1753</v>
      </c>
      <c r="W33" s="76">
        <v>61791</v>
      </c>
      <c r="X33" s="87">
        <v>28830</v>
      </c>
      <c r="Y33" s="62">
        <v>28830</v>
      </c>
      <c r="Z33" s="76" t="s">
        <v>324</v>
      </c>
    </row>
    <row r="34" spans="1:26" ht="18" customHeight="1">
      <c r="A34" s="16"/>
      <c r="B34" s="105" t="s">
        <v>243</v>
      </c>
      <c r="C34" s="99"/>
      <c r="D34" s="283">
        <v>85</v>
      </c>
      <c r="E34" s="228">
        <v>31</v>
      </c>
      <c r="F34" s="228">
        <v>40</v>
      </c>
      <c r="G34" s="228">
        <v>11</v>
      </c>
      <c r="H34" s="228">
        <v>3</v>
      </c>
      <c r="I34" s="284" t="s">
        <v>324</v>
      </c>
      <c r="J34" s="213">
        <v>1402</v>
      </c>
      <c r="K34" s="228">
        <v>53</v>
      </c>
      <c r="L34" s="228">
        <v>368</v>
      </c>
      <c r="M34" s="228">
        <v>509</v>
      </c>
      <c r="N34" s="228">
        <v>472</v>
      </c>
      <c r="O34" s="284" t="s">
        <v>324</v>
      </c>
      <c r="P34" s="4"/>
      <c r="Q34" s="109" t="s">
        <v>244</v>
      </c>
      <c r="R34" s="60"/>
      <c r="S34" s="61" t="s">
        <v>16</v>
      </c>
      <c r="T34" s="76">
        <v>27</v>
      </c>
      <c r="U34" s="76">
        <v>33</v>
      </c>
      <c r="V34" s="76">
        <v>24</v>
      </c>
      <c r="W34" s="76">
        <v>27</v>
      </c>
      <c r="X34" s="87">
        <v>25</v>
      </c>
      <c r="Y34" s="62">
        <v>21</v>
      </c>
      <c r="Z34" s="76">
        <v>4</v>
      </c>
    </row>
    <row r="35" spans="1:26" ht="18" customHeight="1">
      <c r="A35" s="16"/>
      <c r="B35" s="105" t="s">
        <v>325</v>
      </c>
      <c r="C35" s="99"/>
      <c r="D35" s="283">
        <v>37</v>
      </c>
      <c r="E35" s="228">
        <v>18</v>
      </c>
      <c r="F35" s="228">
        <v>13</v>
      </c>
      <c r="G35" s="290">
        <v>4</v>
      </c>
      <c r="H35" s="213">
        <v>2</v>
      </c>
      <c r="I35" s="284" t="s">
        <v>311</v>
      </c>
      <c r="J35" s="213">
        <v>838</v>
      </c>
      <c r="K35" s="228">
        <v>35</v>
      </c>
      <c r="L35" s="228">
        <v>142</v>
      </c>
      <c r="M35" s="290">
        <v>259</v>
      </c>
      <c r="N35" s="228">
        <v>402</v>
      </c>
      <c r="O35" s="284" t="s">
        <v>311</v>
      </c>
      <c r="P35" s="4"/>
      <c r="Q35" s="107"/>
      <c r="R35" s="53"/>
      <c r="S35" s="61" t="s">
        <v>17</v>
      </c>
      <c r="T35" s="76">
        <v>17341</v>
      </c>
      <c r="U35" s="76">
        <v>21334</v>
      </c>
      <c r="V35" s="76">
        <v>16214</v>
      </c>
      <c r="W35" s="76">
        <v>18578</v>
      </c>
      <c r="X35" s="87">
        <v>15847</v>
      </c>
      <c r="Y35" s="62">
        <v>13526</v>
      </c>
      <c r="Z35" s="76">
        <v>2322</v>
      </c>
    </row>
    <row r="36" spans="1:26" ht="18" customHeight="1">
      <c r="A36" s="16"/>
      <c r="B36" s="105" t="s">
        <v>326</v>
      </c>
      <c r="C36" s="99"/>
      <c r="D36" s="283">
        <v>462</v>
      </c>
      <c r="E36" s="228">
        <v>220</v>
      </c>
      <c r="F36" s="228">
        <v>179</v>
      </c>
      <c r="G36" s="228">
        <v>52</v>
      </c>
      <c r="H36" s="228">
        <v>11</v>
      </c>
      <c r="I36" s="284" t="s">
        <v>311</v>
      </c>
      <c r="J36" s="213">
        <v>6996</v>
      </c>
      <c r="K36" s="228">
        <v>419</v>
      </c>
      <c r="L36" s="228">
        <v>2177</v>
      </c>
      <c r="M36" s="228">
        <v>2518</v>
      </c>
      <c r="N36" s="228">
        <v>1882</v>
      </c>
      <c r="O36" s="284" t="s">
        <v>311</v>
      </c>
      <c r="P36" s="4"/>
      <c r="Q36" s="107" t="s">
        <v>245</v>
      </c>
      <c r="R36" s="60"/>
      <c r="S36" s="61" t="s">
        <v>16</v>
      </c>
      <c r="T36" s="76">
        <v>447</v>
      </c>
      <c r="U36" s="76">
        <v>446</v>
      </c>
      <c r="V36" s="76">
        <v>400</v>
      </c>
      <c r="W36" s="76">
        <v>454</v>
      </c>
      <c r="X36" s="87">
        <v>419</v>
      </c>
      <c r="Y36" s="62">
        <v>344</v>
      </c>
      <c r="Z36" s="62">
        <v>75</v>
      </c>
    </row>
    <row r="37" spans="1:26" ht="18" customHeight="1">
      <c r="A37" s="16"/>
      <c r="B37" s="105" t="s">
        <v>246</v>
      </c>
      <c r="C37" s="99"/>
      <c r="D37" s="283">
        <v>635</v>
      </c>
      <c r="E37" s="228">
        <v>289</v>
      </c>
      <c r="F37" s="228">
        <v>234</v>
      </c>
      <c r="G37" s="228">
        <v>79</v>
      </c>
      <c r="H37" s="228">
        <v>30</v>
      </c>
      <c r="I37" s="228">
        <v>3</v>
      </c>
      <c r="J37" s="213">
        <v>17899</v>
      </c>
      <c r="K37" s="228">
        <v>549</v>
      </c>
      <c r="L37" s="228">
        <v>2868</v>
      </c>
      <c r="M37" s="228">
        <v>4158</v>
      </c>
      <c r="N37" s="228">
        <v>5718</v>
      </c>
      <c r="O37" s="228">
        <v>4606</v>
      </c>
      <c r="P37" s="4"/>
      <c r="Q37" s="107"/>
      <c r="R37" s="53"/>
      <c r="S37" s="61" t="s">
        <v>17</v>
      </c>
      <c r="T37" s="76">
        <v>63198</v>
      </c>
      <c r="U37" s="76">
        <v>62546</v>
      </c>
      <c r="V37" s="76">
        <v>54865</v>
      </c>
      <c r="W37" s="76">
        <v>62437</v>
      </c>
      <c r="X37" s="87">
        <v>55936</v>
      </c>
      <c r="Y37" s="62">
        <v>46742</v>
      </c>
      <c r="Z37" s="62">
        <v>9195</v>
      </c>
    </row>
    <row r="38" spans="1:26" ht="18" customHeight="1">
      <c r="A38" s="16"/>
      <c r="B38" s="99" t="s">
        <v>247</v>
      </c>
      <c r="C38" s="99"/>
      <c r="D38" s="283">
        <v>223</v>
      </c>
      <c r="E38" s="213">
        <v>71</v>
      </c>
      <c r="F38" s="213">
        <v>89</v>
      </c>
      <c r="G38" s="213">
        <v>34</v>
      </c>
      <c r="H38" s="213">
        <v>24</v>
      </c>
      <c r="I38" s="213">
        <v>5</v>
      </c>
      <c r="J38" s="213">
        <v>13768</v>
      </c>
      <c r="K38" s="213">
        <v>134</v>
      </c>
      <c r="L38" s="213">
        <v>1152</v>
      </c>
      <c r="M38" s="213">
        <v>1823</v>
      </c>
      <c r="N38" s="213">
        <v>5410</v>
      </c>
      <c r="O38" s="213">
        <v>5249</v>
      </c>
      <c r="P38" s="4"/>
      <c r="Q38" s="109" t="s">
        <v>248</v>
      </c>
      <c r="R38" s="60"/>
      <c r="S38" s="61" t="s">
        <v>16</v>
      </c>
      <c r="T38" s="76">
        <v>13240</v>
      </c>
      <c r="U38" s="76">
        <v>13262</v>
      </c>
      <c r="V38" s="76">
        <v>13157</v>
      </c>
      <c r="W38" s="76">
        <v>13004</v>
      </c>
      <c r="X38" s="87">
        <v>12988</v>
      </c>
      <c r="Y38" s="62">
        <v>11765</v>
      </c>
      <c r="Z38" s="62">
        <v>1223</v>
      </c>
    </row>
    <row r="39" spans="1:26" ht="18" customHeight="1">
      <c r="A39" s="16"/>
      <c r="B39" s="105" t="s">
        <v>249</v>
      </c>
      <c r="C39" s="99"/>
      <c r="D39" s="283">
        <v>14</v>
      </c>
      <c r="E39" s="213">
        <v>3</v>
      </c>
      <c r="F39" s="213">
        <v>2</v>
      </c>
      <c r="G39" s="213">
        <v>3</v>
      </c>
      <c r="H39" s="213">
        <v>4</v>
      </c>
      <c r="I39" s="213">
        <v>2</v>
      </c>
      <c r="J39" s="213">
        <v>2356</v>
      </c>
      <c r="K39" s="213">
        <v>7</v>
      </c>
      <c r="L39" s="213">
        <v>52</v>
      </c>
      <c r="M39" s="213">
        <v>123</v>
      </c>
      <c r="N39" s="213">
        <v>994</v>
      </c>
      <c r="O39" s="213">
        <v>1180</v>
      </c>
      <c r="P39" s="4"/>
      <c r="Q39" s="107"/>
      <c r="R39" s="53"/>
      <c r="S39" s="61" t="s">
        <v>17</v>
      </c>
      <c r="T39" s="76">
        <v>3496374</v>
      </c>
      <c r="U39" s="76">
        <v>3478331</v>
      </c>
      <c r="V39" s="76">
        <v>3431803</v>
      </c>
      <c r="W39" s="76">
        <v>3397569</v>
      </c>
      <c r="X39" s="87">
        <v>3372331</v>
      </c>
      <c r="Y39" s="62">
        <v>3070520</v>
      </c>
      <c r="Z39" s="62">
        <v>301811</v>
      </c>
    </row>
    <row r="40" spans="1:26" ht="18" customHeight="1">
      <c r="A40" s="16"/>
      <c r="B40" s="105" t="s">
        <v>250</v>
      </c>
      <c r="C40" s="99"/>
      <c r="D40" s="283">
        <v>35</v>
      </c>
      <c r="E40" s="213">
        <v>8</v>
      </c>
      <c r="F40" s="213">
        <v>9</v>
      </c>
      <c r="G40" s="290">
        <v>5</v>
      </c>
      <c r="H40" s="213">
        <v>11</v>
      </c>
      <c r="I40" s="290">
        <v>2</v>
      </c>
      <c r="J40" s="213">
        <v>4681</v>
      </c>
      <c r="K40" s="213">
        <v>8</v>
      </c>
      <c r="L40" s="213">
        <v>146</v>
      </c>
      <c r="M40" s="290">
        <v>319</v>
      </c>
      <c r="N40" s="213">
        <v>2657</v>
      </c>
      <c r="O40" s="290">
        <v>1551</v>
      </c>
      <c r="P40" s="4"/>
      <c r="Q40" s="104" t="s">
        <v>251</v>
      </c>
      <c r="R40" s="53"/>
      <c r="S40" s="61" t="s">
        <v>16</v>
      </c>
      <c r="T40" s="76">
        <v>447</v>
      </c>
      <c r="U40" s="76">
        <v>445</v>
      </c>
      <c r="V40" s="76">
        <v>445</v>
      </c>
      <c r="W40" s="76">
        <v>511</v>
      </c>
      <c r="X40" s="87">
        <v>533</v>
      </c>
      <c r="Y40" s="303" t="s">
        <v>327</v>
      </c>
      <c r="Z40" s="303" t="s">
        <v>327</v>
      </c>
    </row>
    <row r="41" spans="1:26" ht="18" customHeight="1">
      <c r="A41" s="16"/>
      <c r="B41" s="99" t="s">
        <v>252</v>
      </c>
      <c r="C41" s="99"/>
      <c r="D41" s="283">
        <v>140</v>
      </c>
      <c r="E41" s="213">
        <v>57</v>
      </c>
      <c r="F41" s="213">
        <v>58</v>
      </c>
      <c r="G41" s="213">
        <v>15</v>
      </c>
      <c r="H41" s="213">
        <v>7</v>
      </c>
      <c r="I41" s="213">
        <v>3</v>
      </c>
      <c r="J41" s="213">
        <v>5203</v>
      </c>
      <c r="K41" s="213">
        <v>99</v>
      </c>
      <c r="L41" s="213">
        <v>829</v>
      </c>
      <c r="M41" s="213">
        <v>682</v>
      </c>
      <c r="N41" s="213">
        <v>1310</v>
      </c>
      <c r="O41" s="213">
        <v>2283</v>
      </c>
      <c r="P41" s="4"/>
      <c r="Q41" s="304"/>
      <c r="R41" s="98"/>
      <c r="S41" s="66" t="s">
        <v>17</v>
      </c>
      <c r="T41" s="76">
        <v>13057</v>
      </c>
      <c r="U41" s="76">
        <v>13044</v>
      </c>
      <c r="V41" s="76">
        <v>13060</v>
      </c>
      <c r="W41" s="76">
        <v>14935</v>
      </c>
      <c r="X41" s="88">
        <v>15589</v>
      </c>
      <c r="Y41" s="305" t="s">
        <v>328</v>
      </c>
      <c r="Z41" s="305" t="s">
        <v>328</v>
      </c>
    </row>
    <row r="42" spans="1:28" ht="18" customHeight="1">
      <c r="A42" s="16"/>
      <c r="B42" s="105" t="s">
        <v>253</v>
      </c>
      <c r="C42" s="99"/>
      <c r="D42" s="283">
        <v>12</v>
      </c>
      <c r="E42" s="228">
        <v>5</v>
      </c>
      <c r="F42" s="228">
        <v>4</v>
      </c>
      <c r="G42" s="228">
        <v>1</v>
      </c>
      <c r="H42" s="228">
        <v>2</v>
      </c>
      <c r="I42" s="284" t="s">
        <v>241</v>
      </c>
      <c r="J42" s="213">
        <v>634</v>
      </c>
      <c r="K42" s="228">
        <v>4</v>
      </c>
      <c r="L42" s="228">
        <v>50</v>
      </c>
      <c r="M42" s="228">
        <v>78</v>
      </c>
      <c r="N42" s="213">
        <v>502</v>
      </c>
      <c r="O42" s="284" t="s">
        <v>241</v>
      </c>
      <c r="P42" s="4"/>
      <c r="Q42" s="16" t="s">
        <v>254</v>
      </c>
      <c r="R42" s="16"/>
      <c r="S42" s="16"/>
      <c r="T42" s="306"/>
      <c r="U42" s="18"/>
      <c r="V42" s="18"/>
      <c r="W42" s="18"/>
      <c r="X42" s="10"/>
      <c r="Y42" s="307"/>
      <c r="Z42" s="307"/>
      <c r="AA42" s="307"/>
      <c r="AB42" s="307"/>
    </row>
    <row r="43" spans="1:16" ht="18" customHeight="1">
      <c r="A43" s="16"/>
      <c r="B43" s="308" t="s">
        <v>255</v>
      </c>
      <c r="C43" s="99"/>
      <c r="D43" s="283">
        <v>233</v>
      </c>
      <c r="E43" s="228">
        <v>153</v>
      </c>
      <c r="F43" s="228">
        <v>68</v>
      </c>
      <c r="G43" s="213">
        <v>11</v>
      </c>
      <c r="H43" s="284">
        <v>1</v>
      </c>
      <c r="I43" s="284" t="s">
        <v>318</v>
      </c>
      <c r="J43" s="213">
        <v>1858</v>
      </c>
      <c r="K43" s="228">
        <v>273</v>
      </c>
      <c r="L43" s="228">
        <v>861</v>
      </c>
      <c r="M43" s="228">
        <v>586</v>
      </c>
      <c r="N43" s="228">
        <v>138</v>
      </c>
      <c r="O43" s="284" t="s">
        <v>318</v>
      </c>
      <c r="P43" s="4"/>
    </row>
    <row r="44" spans="1:27" ht="18" customHeight="1">
      <c r="A44" s="105" t="s">
        <v>256</v>
      </c>
      <c r="B44" s="105"/>
      <c r="C44" s="99"/>
      <c r="D44" s="283">
        <v>9</v>
      </c>
      <c r="E44" s="228">
        <v>5</v>
      </c>
      <c r="F44" s="228">
        <v>3</v>
      </c>
      <c r="G44" s="228">
        <v>1</v>
      </c>
      <c r="H44" s="284" t="s">
        <v>329</v>
      </c>
      <c r="I44" s="284" t="s">
        <v>329</v>
      </c>
      <c r="J44" s="213">
        <v>96</v>
      </c>
      <c r="K44" s="228">
        <v>6</v>
      </c>
      <c r="L44" s="228">
        <v>54</v>
      </c>
      <c r="M44" s="228">
        <v>36</v>
      </c>
      <c r="N44" s="284" t="s">
        <v>329</v>
      </c>
      <c r="O44" s="284" t="s">
        <v>329</v>
      </c>
      <c r="P44" s="4"/>
      <c r="Q44" s="119" t="s">
        <v>330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8" customHeight="1">
      <c r="A45" s="105" t="s">
        <v>257</v>
      </c>
      <c r="B45" s="105"/>
      <c r="C45" s="99"/>
      <c r="D45" s="283">
        <v>353</v>
      </c>
      <c r="E45" s="228">
        <v>187</v>
      </c>
      <c r="F45" s="228">
        <v>101</v>
      </c>
      <c r="G45" s="228">
        <v>41</v>
      </c>
      <c r="H45" s="228">
        <v>19</v>
      </c>
      <c r="I45" s="228">
        <v>5</v>
      </c>
      <c r="J45" s="213">
        <v>13185</v>
      </c>
      <c r="K45" s="228">
        <v>275</v>
      </c>
      <c r="L45" s="228">
        <v>1161</v>
      </c>
      <c r="M45" s="228">
        <v>2160</v>
      </c>
      <c r="N45" s="228">
        <v>4434</v>
      </c>
      <c r="O45" s="228">
        <v>5155</v>
      </c>
      <c r="P45" s="4"/>
      <c r="R45" s="42"/>
      <c r="S45" s="42"/>
      <c r="T45" s="309" t="s">
        <v>258</v>
      </c>
      <c r="U45" s="42"/>
      <c r="V45" s="42"/>
      <c r="W45" s="42"/>
      <c r="X45" s="42"/>
      <c r="Y45" s="42"/>
      <c r="Z45" s="42"/>
      <c r="AA45" s="42"/>
    </row>
    <row r="46" spans="1:27" ht="18" customHeight="1" thickBot="1">
      <c r="A46" s="105" t="s">
        <v>259</v>
      </c>
      <c r="B46" s="105"/>
      <c r="C46" s="99"/>
      <c r="D46" s="283">
        <v>823</v>
      </c>
      <c r="E46" s="228">
        <v>278</v>
      </c>
      <c r="F46" s="228">
        <v>375</v>
      </c>
      <c r="G46" s="228">
        <v>131</v>
      </c>
      <c r="H46" s="228">
        <v>35</v>
      </c>
      <c r="I46" s="228">
        <v>4</v>
      </c>
      <c r="J46" s="213">
        <v>25373</v>
      </c>
      <c r="K46" s="228">
        <v>561</v>
      </c>
      <c r="L46" s="228">
        <v>4665</v>
      </c>
      <c r="M46" s="228">
        <v>6368</v>
      </c>
      <c r="N46" s="228">
        <v>6205</v>
      </c>
      <c r="O46" s="228">
        <v>7574</v>
      </c>
      <c r="P46" s="4"/>
      <c r="Z46" s="22" t="s">
        <v>260</v>
      </c>
      <c r="AA46" s="22"/>
    </row>
    <row r="47" spans="1:27" ht="18" customHeight="1">
      <c r="A47" s="105" t="s">
        <v>261</v>
      </c>
      <c r="B47" s="105"/>
      <c r="C47" s="99"/>
      <c r="D47" s="283">
        <v>4013</v>
      </c>
      <c r="E47" s="228">
        <v>2498</v>
      </c>
      <c r="F47" s="228">
        <v>1189</v>
      </c>
      <c r="G47" s="228">
        <v>236</v>
      </c>
      <c r="H47" s="228">
        <v>82</v>
      </c>
      <c r="I47" s="228">
        <v>8</v>
      </c>
      <c r="J47" s="213">
        <v>52120</v>
      </c>
      <c r="K47" s="228">
        <v>4118</v>
      </c>
      <c r="L47" s="228">
        <v>13369</v>
      </c>
      <c r="M47" s="228">
        <v>12227</v>
      </c>
      <c r="N47" s="228">
        <v>15979</v>
      </c>
      <c r="O47" s="228">
        <v>6427</v>
      </c>
      <c r="P47" s="4"/>
      <c r="Q47" s="310"/>
      <c r="R47" s="310"/>
      <c r="S47" s="311" t="s">
        <v>262</v>
      </c>
      <c r="T47" s="237" t="s">
        <v>263</v>
      </c>
      <c r="U47" s="312" t="s">
        <v>264</v>
      </c>
      <c r="V47" s="312" t="s">
        <v>265</v>
      </c>
      <c r="W47" s="312" t="s">
        <v>266</v>
      </c>
      <c r="X47" s="313" t="s">
        <v>267</v>
      </c>
      <c r="Y47" s="313" t="s">
        <v>268</v>
      </c>
      <c r="Z47" s="314" t="s">
        <v>269</v>
      </c>
      <c r="AA47" s="121"/>
    </row>
    <row r="48" spans="1:28" ht="18" customHeight="1">
      <c r="A48" s="105" t="s">
        <v>270</v>
      </c>
      <c r="B48" s="105"/>
      <c r="C48" s="99"/>
      <c r="D48" s="283">
        <v>223</v>
      </c>
      <c r="E48" s="228">
        <v>113</v>
      </c>
      <c r="F48" s="228">
        <v>67</v>
      </c>
      <c r="G48" s="228">
        <v>27</v>
      </c>
      <c r="H48" s="217">
        <v>14</v>
      </c>
      <c r="I48" s="217">
        <v>2</v>
      </c>
      <c r="J48" s="213">
        <v>9809</v>
      </c>
      <c r="K48" s="228">
        <v>161</v>
      </c>
      <c r="L48" s="228">
        <v>901</v>
      </c>
      <c r="M48" s="228">
        <v>1314</v>
      </c>
      <c r="N48" s="217">
        <v>4010</v>
      </c>
      <c r="O48" s="217">
        <v>3423</v>
      </c>
      <c r="P48" s="4"/>
      <c r="Q48" s="19" t="s">
        <v>271</v>
      </c>
      <c r="R48" s="19"/>
      <c r="S48" s="315"/>
      <c r="T48" s="250"/>
      <c r="U48" s="316"/>
      <c r="V48" s="316"/>
      <c r="W48" s="316"/>
      <c r="X48" s="316"/>
      <c r="Y48" s="316"/>
      <c r="Z48" s="317"/>
      <c r="AA48" s="253"/>
      <c r="AB48" s="16"/>
    </row>
    <row r="49" spans="1:27" ht="18" customHeight="1">
      <c r="A49" s="105" t="s">
        <v>272</v>
      </c>
      <c r="B49" s="105"/>
      <c r="C49" s="99"/>
      <c r="D49" s="283">
        <v>268</v>
      </c>
      <c r="E49" s="228">
        <v>196</v>
      </c>
      <c r="F49" s="228">
        <v>62</v>
      </c>
      <c r="G49" s="228">
        <v>9</v>
      </c>
      <c r="H49" s="217">
        <v>1</v>
      </c>
      <c r="I49" s="284" t="s">
        <v>320</v>
      </c>
      <c r="J49" s="213">
        <v>1554</v>
      </c>
      <c r="K49" s="228">
        <v>287</v>
      </c>
      <c r="L49" s="228">
        <v>609</v>
      </c>
      <c r="M49" s="228">
        <v>493</v>
      </c>
      <c r="N49" s="217">
        <v>165</v>
      </c>
      <c r="O49" s="284" t="s">
        <v>320</v>
      </c>
      <c r="P49" s="4"/>
      <c r="Q49" s="297" t="s">
        <v>228</v>
      </c>
      <c r="R49" s="298"/>
      <c r="S49" s="318" t="s">
        <v>16</v>
      </c>
      <c r="T49" s="319">
        <v>533</v>
      </c>
      <c r="U49" s="320">
        <v>21060</v>
      </c>
      <c r="V49" s="320">
        <v>8405</v>
      </c>
      <c r="W49" s="320">
        <v>4353</v>
      </c>
      <c r="X49" s="320">
        <v>2953</v>
      </c>
      <c r="Y49" s="320">
        <v>37304</v>
      </c>
      <c r="Z49" s="321">
        <v>0.9559</v>
      </c>
      <c r="AA49" s="322"/>
    </row>
    <row r="50" spans="1:27" ht="18" customHeight="1">
      <c r="A50" s="105" t="s">
        <v>273</v>
      </c>
      <c r="B50" s="105"/>
      <c r="C50" s="99"/>
      <c r="D50" s="283">
        <v>979</v>
      </c>
      <c r="E50" s="228">
        <v>642</v>
      </c>
      <c r="F50" s="228">
        <v>256</v>
      </c>
      <c r="G50" s="228">
        <v>60</v>
      </c>
      <c r="H50" s="217">
        <v>20</v>
      </c>
      <c r="I50" s="284">
        <v>1</v>
      </c>
      <c r="J50" s="213">
        <v>10569</v>
      </c>
      <c r="K50" s="228">
        <v>929</v>
      </c>
      <c r="L50" s="228">
        <v>2995</v>
      </c>
      <c r="M50" s="228">
        <v>2905</v>
      </c>
      <c r="N50" s="217">
        <v>3054</v>
      </c>
      <c r="O50" s="284">
        <v>686</v>
      </c>
      <c r="Q50" s="323"/>
      <c r="R50" s="157"/>
      <c r="S50" s="165" t="s">
        <v>17</v>
      </c>
      <c r="T50" s="324">
        <v>15589</v>
      </c>
      <c r="U50" s="29">
        <v>3359571</v>
      </c>
      <c r="V50" s="29">
        <v>1328298</v>
      </c>
      <c r="W50" s="29">
        <v>697467</v>
      </c>
      <c r="X50" s="29">
        <v>488473</v>
      </c>
      <c r="Y50" s="29">
        <v>5873810</v>
      </c>
      <c r="Z50" s="325"/>
      <c r="AA50" s="326"/>
    </row>
    <row r="51" spans="1:27" ht="18" customHeight="1">
      <c r="A51" s="16"/>
      <c r="B51" s="105" t="s">
        <v>274</v>
      </c>
      <c r="C51" s="99"/>
      <c r="D51" s="283">
        <v>262</v>
      </c>
      <c r="E51" s="228">
        <v>109</v>
      </c>
      <c r="F51" s="228">
        <v>102</v>
      </c>
      <c r="G51" s="228">
        <v>38</v>
      </c>
      <c r="H51" s="217">
        <v>12</v>
      </c>
      <c r="I51" s="284">
        <v>1</v>
      </c>
      <c r="J51" s="213">
        <v>6120</v>
      </c>
      <c r="K51" s="228">
        <v>164</v>
      </c>
      <c r="L51" s="228">
        <v>1400</v>
      </c>
      <c r="M51" s="228">
        <v>1863</v>
      </c>
      <c r="N51" s="217">
        <v>2007</v>
      </c>
      <c r="O51" s="284">
        <v>686</v>
      </c>
      <c r="P51" s="4"/>
      <c r="Q51" s="105" t="s">
        <v>275</v>
      </c>
      <c r="R51" s="9"/>
      <c r="S51" s="9" t="s">
        <v>16</v>
      </c>
      <c r="T51" s="327" t="s">
        <v>331</v>
      </c>
      <c r="U51" s="10">
        <v>12154</v>
      </c>
      <c r="V51" s="10">
        <v>4433</v>
      </c>
      <c r="W51" s="10">
        <v>2052</v>
      </c>
      <c r="X51" s="10">
        <v>1218</v>
      </c>
      <c r="Y51" s="10">
        <v>19857</v>
      </c>
      <c r="Z51" s="328">
        <v>0.937</v>
      </c>
      <c r="AA51" s="329"/>
    </row>
    <row r="52" spans="1:27" ht="18" customHeight="1">
      <c r="A52" s="105" t="s">
        <v>276</v>
      </c>
      <c r="B52" s="105"/>
      <c r="C52" s="99"/>
      <c r="D52" s="283">
        <v>1975</v>
      </c>
      <c r="E52" s="228">
        <v>994</v>
      </c>
      <c r="F52" s="228">
        <v>735</v>
      </c>
      <c r="G52" s="228">
        <v>170</v>
      </c>
      <c r="H52" s="217">
        <v>72</v>
      </c>
      <c r="I52" s="217">
        <v>4</v>
      </c>
      <c r="J52" s="213">
        <v>37086</v>
      </c>
      <c r="K52" s="228">
        <v>2429</v>
      </c>
      <c r="L52" s="228">
        <v>8407</v>
      </c>
      <c r="M52" s="228">
        <v>8836</v>
      </c>
      <c r="N52" s="217">
        <v>14470</v>
      </c>
      <c r="O52" s="217">
        <v>2944</v>
      </c>
      <c r="P52" s="90"/>
      <c r="Q52" s="99"/>
      <c r="R52" s="12"/>
      <c r="S52" s="9" t="s">
        <v>17</v>
      </c>
      <c r="T52" s="327" t="s">
        <v>79</v>
      </c>
      <c r="U52" s="330">
        <v>982939</v>
      </c>
      <c r="V52" s="10">
        <v>351616</v>
      </c>
      <c r="W52" s="10">
        <v>188714</v>
      </c>
      <c r="X52" s="10">
        <v>119623</v>
      </c>
      <c r="Y52" s="10">
        <v>1642893</v>
      </c>
      <c r="Z52" s="328"/>
      <c r="AA52" s="329"/>
    </row>
    <row r="53" spans="1:27" ht="18" customHeight="1">
      <c r="A53" s="105" t="s">
        <v>277</v>
      </c>
      <c r="B53" s="105"/>
      <c r="C53" s="99"/>
      <c r="D53" s="283">
        <v>385</v>
      </c>
      <c r="E53" s="228">
        <v>202</v>
      </c>
      <c r="F53" s="228">
        <v>152</v>
      </c>
      <c r="G53" s="228">
        <v>19</v>
      </c>
      <c r="H53" s="217">
        <v>9</v>
      </c>
      <c r="I53" s="217">
        <v>3</v>
      </c>
      <c r="J53" s="213">
        <v>10378</v>
      </c>
      <c r="K53" s="228">
        <v>400</v>
      </c>
      <c r="L53" s="228">
        <v>1708</v>
      </c>
      <c r="M53" s="228">
        <v>934</v>
      </c>
      <c r="N53" s="217">
        <v>1871</v>
      </c>
      <c r="O53" s="217">
        <v>5465</v>
      </c>
      <c r="P53" s="90"/>
      <c r="Q53" s="105" t="s">
        <v>278</v>
      </c>
      <c r="R53" s="9"/>
      <c r="S53" s="9" t="s">
        <v>16</v>
      </c>
      <c r="T53" s="327" t="s">
        <v>331</v>
      </c>
      <c r="U53" s="330">
        <v>1807</v>
      </c>
      <c r="V53" s="10">
        <v>696</v>
      </c>
      <c r="W53" s="31">
        <v>394</v>
      </c>
      <c r="X53" s="10">
        <v>440</v>
      </c>
      <c r="Y53" s="10">
        <v>3337</v>
      </c>
      <c r="Z53" s="328">
        <v>0.8782</v>
      </c>
      <c r="AA53" s="329"/>
    </row>
    <row r="54" spans="1:27" ht="18" customHeight="1">
      <c r="A54" s="105" t="s">
        <v>279</v>
      </c>
      <c r="B54" s="105"/>
      <c r="C54" s="99"/>
      <c r="D54" s="283">
        <v>556</v>
      </c>
      <c r="E54" s="228">
        <v>372</v>
      </c>
      <c r="F54" s="228">
        <v>143</v>
      </c>
      <c r="G54" s="228">
        <v>21</v>
      </c>
      <c r="H54" s="217">
        <v>19</v>
      </c>
      <c r="I54" s="284">
        <v>1</v>
      </c>
      <c r="J54" s="213">
        <v>8442</v>
      </c>
      <c r="K54" s="228">
        <v>834</v>
      </c>
      <c r="L54" s="228">
        <v>1302</v>
      </c>
      <c r="M54" s="228">
        <v>1200</v>
      </c>
      <c r="N54" s="217">
        <v>4542</v>
      </c>
      <c r="O54" s="284">
        <v>564</v>
      </c>
      <c r="Q54" s="99"/>
      <c r="R54" s="12"/>
      <c r="S54" s="9" t="s">
        <v>17</v>
      </c>
      <c r="T54" s="327" t="s">
        <v>320</v>
      </c>
      <c r="U54" s="331">
        <v>293491</v>
      </c>
      <c r="V54" s="31">
        <v>100412</v>
      </c>
      <c r="W54" s="31">
        <v>60505</v>
      </c>
      <c r="X54" s="31">
        <v>78183</v>
      </c>
      <c r="Y54" s="10">
        <v>532590</v>
      </c>
      <c r="Z54" s="328"/>
      <c r="AA54" s="329"/>
    </row>
    <row r="55" spans="1:27" ht="18" customHeight="1">
      <c r="A55" s="105" t="s">
        <v>280</v>
      </c>
      <c r="B55" s="105"/>
      <c r="C55" s="99"/>
      <c r="D55" s="283">
        <v>4190</v>
      </c>
      <c r="E55" s="228">
        <v>2857</v>
      </c>
      <c r="F55" s="228">
        <v>1068</v>
      </c>
      <c r="G55" s="228">
        <v>185</v>
      </c>
      <c r="H55" s="228">
        <v>72</v>
      </c>
      <c r="I55" s="228">
        <v>8</v>
      </c>
      <c r="J55" s="213">
        <v>47049</v>
      </c>
      <c r="K55" s="228">
        <v>4894</v>
      </c>
      <c r="L55" s="228">
        <v>11240</v>
      </c>
      <c r="M55" s="228">
        <v>9904</v>
      </c>
      <c r="N55" s="228">
        <v>13139</v>
      </c>
      <c r="O55" s="228">
        <v>7872</v>
      </c>
      <c r="P55" s="170"/>
      <c r="Q55" s="105" t="s">
        <v>237</v>
      </c>
      <c r="R55" s="9"/>
      <c r="S55" s="9" t="s">
        <v>16</v>
      </c>
      <c r="T55" s="327" t="s">
        <v>311</v>
      </c>
      <c r="U55" s="332">
        <v>88</v>
      </c>
      <c r="V55" s="332">
        <v>33</v>
      </c>
      <c r="W55" s="332">
        <v>14</v>
      </c>
      <c r="X55" s="332">
        <v>7</v>
      </c>
      <c r="Y55" s="10">
        <v>142</v>
      </c>
      <c r="Z55" s="328">
        <v>0.9826</v>
      </c>
      <c r="AA55" s="329"/>
    </row>
    <row r="56" spans="1:27" ht="18" customHeight="1">
      <c r="A56" s="105" t="s">
        <v>281</v>
      </c>
      <c r="B56" s="105"/>
      <c r="C56" s="99"/>
      <c r="D56" s="283">
        <v>148</v>
      </c>
      <c r="E56" s="228">
        <v>55</v>
      </c>
      <c r="F56" s="228">
        <v>56</v>
      </c>
      <c r="G56" s="228">
        <v>20</v>
      </c>
      <c r="H56" s="228">
        <v>15</v>
      </c>
      <c r="I56" s="290">
        <v>2</v>
      </c>
      <c r="J56" s="213">
        <v>5863</v>
      </c>
      <c r="K56" s="228">
        <v>84</v>
      </c>
      <c r="L56" s="228">
        <v>742</v>
      </c>
      <c r="M56" s="228">
        <v>1106</v>
      </c>
      <c r="N56" s="228">
        <v>2876</v>
      </c>
      <c r="O56" s="290">
        <v>1055</v>
      </c>
      <c r="P56" s="170"/>
      <c r="Q56" s="99"/>
      <c r="R56" s="32"/>
      <c r="S56" s="9" t="s">
        <v>17</v>
      </c>
      <c r="T56" s="327" t="s">
        <v>311</v>
      </c>
      <c r="U56" s="330">
        <v>149302</v>
      </c>
      <c r="V56" s="330">
        <v>38945</v>
      </c>
      <c r="W56" s="330">
        <v>17739</v>
      </c>
      <c r="X56" s="330">
        <v>19397</v>
      </c>
      <c r="Y56" s="10">
        <v>225383</v>
      </c>
      <c r="Z56" s="328"/>
      <c r="AA56" s="329"/>
    </row>
    <row r="57" spans="1:27" ht="18" customHeight="1">
      <c r="A57" s="93" t="s">
        <v>282</v>
      </c>
      <c r="B57" s="93"/>
      <c r="C57" s="100"/>
      <c r="D57" s="333">
        <v>7</v>
      </c>
      <c r="E57" s="334">
        <v>7</v>
      </c>
      <c r="F57" s="335" t="s">
        <v>318</v>
      </c>
      <c r="G57" s="335" t="s">
        <v>318</v>
      </c>
      <c r="H57" s="335" t="s">
        <v>318</v>
      </c>
      <c r="I57" s="335" t="s">
        <v>318</v>
      </c>
      <c r="J57" s="336">
        <v>11</v>
      </c>
      <c r="K57" s="334">
        <v>11</v>
      </c>
      <c r="L57" s="335" t="s">
        <v>318</v>
      </c>
      <c r="M57" s="335" t="s">
        <v>318</v>
      </c>
      <c r="N57" s="335" t="s">
        <v>318</v>
      </c>
      <c r="O57" s="335" t="s">
        <v>318</v>
      </c>
      <c r="P57" s="266"/>
      <c r="Q57" s="105" t="s">
        <v>240</v>
      </c>
      <c r="R57" s="9"/>
      <c r="S57" s="9" t="s">
        <v>16</v>
      </c>
      <c r="T57" s="327" t="s">
        <v>324</v>
      </c>
      <c r="U57" s="330">
        <v>3</v>
      </c>
      <c r="V57" s="337" t="s">
        <v>324</v>
      </c>
      <c r="W57" s="337" t="s">
        <v>324</v>
      </c>
      <c r="X57" s="337" t="s">
        <v>324</v>
      </c>
      <c r="Y57" s="10">
        <v>3</v>
      </c>
      <c r="Z57" s="328">
        <v>0.4666</v>
      </c>
      <c r="AA57" s="338"/>
    </row>
    <row r="58" spans="1:27" ht="18" customHeight="1">
      <c r="A58" s="339" t="s">
        <v>283</v>
      </c>
      <c r="B58" s="41"/>
      <c r="C58" s="41"/>
      <c r="D58" s="19"/>
      <c r="E58" s="19"/>
      <c r="F58" s="19"/>
      <c r="G58" s="19"/>
      <c r="H58" s="19"/>
      <c r="I58" s="19"/>
      <c r="J58" s="4"/>
      <c r="K58" s="4"/>
      <c r="L58" s="4"/>
      <c r="M58" s="4"/>
      <c r="N58" s="4"/>
      <c r="O58" s="4"/>
      <c r="P58" s="266"/>
      <c r="Q58" s="99"/>
      <c r="R58" s="32"/>
      <c r="S58" s="9" t="s">
        <v>17</v>
      </c>
      <c r="T58" s="327" t="s">
        <v>331</v>
      </c>
      <c r="U58" s="340">
        <v>28830</v>
      </c>
      <c r="V58" s="337" t="s">
        <v>331</v>
      </c>
      <c r="W58" s="337" t="s">
        <v>331</v>
      </c>
      <c r="X58" s="337" t="s">
        <v>331</v>
      </c>
      <c r="Y58" s="10">
        <v>28830</v>
      </c>
      <c r="Z58" s="328"/>
      <c r="AA58" s="338"/>
    </row>
    <row r="59" spans="2:27" ht="18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105" t="s">
        <v>244</v>
      </c>
      <c r="R59" s="9"/>
      <c r="S59" s="9" t="s">
        <v>16</v>
      </c>
      <c r="T59" s="327" t="s">
        <v>311</v>
      </c>
      <c r="U59" s="340">
        <v>18</v>
      </c>
      <c r="V59" s="340">
        <v>4</v>
      </c>
      <c r="W59" s="340">
        <v>2</v>
      </c>
      <c r="X59" s="341">
        <v>1</v>
      </c>
      <c r="Y59" s="10">
        <v>25</v>
      </c>
      <c r="Z59" s="328">
        <v>0.853</v>
      </c>
      <c r="AA59" s="342"/>
    </row>
    <row r="60" spans="17:27" ht="18" customHeight="1">
      <c r="Q60" s="99"/>
      <c r="R60" s="32"/>
      <c r="S60" s="9" t="s">
        <v>17</v>
      </c>
      <c r="T60" s="327" t="s">
        <v>311</v>
      </c>
      <c r="U60" s="340">
        <v>12484</v>
      </c>
      <c r="V60" s="340">
        <v>1866</v>
      </c>
      <c r="W60" s="340">
        <v>1033</v>
      </c>
      <c r="X60" s="341">
        <v>465</v>
      </c>
      <c r="Y60" s="10">
        <v>15847</v>
      </c>
      <c r="Z60" s="328"/>
      <c r="AA60" s="338"/>
    </row>
    <row r="61" spans="1:27" ht="18" customHeight="1">
      <c r="A61" s="119" t="s">
        <v>332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90"/>
      <c r="Q61" s="99" t="s">
        <v>245</v>
      </c>
      <c r="R61" s="9"/>
      <c r="S61" s="9" t="s">
        <v>16</v>
      </c>
      <c r="T61" s="327" t="s">
        <v>324</v>
      </c>
      <c r="U61" s="340">
        <v>238</v>
      </c>
      <c r="V61" s="340">
        <v>117</v>
      </c>
      <c r="W61" s="340">
        <v>43</v>
      </c>
      <c r="X61" s="340">
        <v>21</v>
      </c>
      <c r="Y61" s="10">
        <v>419</v>
      </c>
      <c r="Z61" s="328">
        <v>0.8959</v>
      </c>
      <c r="AA61" s="338"/>
    </row>
    <row r="62" spans="1:27" ht="18" customHeight="1">
      <c r="A62" s="121" t="s">
        <v>284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90"/>
      <c r="Q62" s="99"/>
      <c r="R62" s="32"/>
      <c r="S62" s="9" t="s">
        <v>17</v>
      </c>
      <c r="T62" s="327" t="s">
        <v>324</v>
      </c>
      <c r="U62" s="340">
        <v>33450</v>
      </c>
      <c r="V62" s="340">
        <v>15340</v>
      </c>
      <c r="W62" s="340">
        <v>5700</v>
      </c>
      <c r="X62" s="340">
        <v>1446</v>
      </c>
      <c r="Y62" s="10">
        <v>55936</v>
      </c>
      <c r="Z62" s="328"/>
      <c r="AA62" s="338"/>
    </row>
    <row r="63" spans="1:27" ht="18" customHeight="1" thickBot="1">
      <c r="A63" s="19"/>
      <c r="B63" s="21"/>
      <c r="C63" s="21"/>
      <c r="D63" s="21"/>
      <c r="E63" s="21"/>
      <c r="F63" s="21"/>
      <c r="G63" s="21"/>
      <c r="I63" s="21"/>
      <c r="K63" s="343"/>
      <c r="N63" s="343" t="s">
        <v>285</v>
      </c>
      <c r="Q63" s="105" t="s">
        <v>248</v>
      </c>
      <c r="R63" s="9"/>
      <c r="S63" s="9" t="s">
        <v>16</v>
      </c>
      <c r="T63" s="327" t="s">
        <v>179</v>
      </c>
      <c r="U63" s="340">
        <v>6752</v>
      </c>
      <c r="V63" s="340">
        <v>3122</v>
      </c>
      <c r="W63" s="340">
        <v>1848</v>
      </c>
      <c r="X63" s="340">
        <v>1266</v>
      </c>
      <c r="Y63" s="10">
        <v>12988</v>
      </c>
      <c r="Z63" s="328">
        <v>0.9926</v>
      </c>
      <c r="AA63" s="338"/>
    </row>
    <row r="64" spans="1:27" ht="18" customHeight="1">
      <c r="A64" s="152" t="s">
        <v>286</v>
      </c>
      <c r="B64" s="154"/>
      <c r="C64" s="344" t="s">
        <v>287</v>
      </c>
      <c r="D64" s="344" t="s">
        <v>288</v>
      </c>
      <c r="E64" s="344" t="s">
        <v>289</v>
      </c>
      <c r="F64" s="234" t="s">
        <v>290</v>
      </c>
      <c r="G64" s="111"/>
      <c r="H64" s="111"/>
      <c r="I64" s="111"/>
      <c r="J64" s="111"/>
      <c r="K64" s="111"/>
      <c r="L64" s="111"/>
      <c r="M64" s="236" t="s">
        <v>291</v>
      </c>
      <c r="N64" s="232"/>
      <c r="O64" s="170"/>
      <c r="Q64" s="99"/>
      <c r="R64" s="32"/>
      <c r="S64" s="9" t="s">
        <v>17</v>
      </c>
      <c r="T64" s="327" t="s">
        <v>317</v>
      </c>
      <c r="U64" s="340">
        <v>1859075</v>
      </c>
      <c r="V64" s="340">
        <v>820119</v>
      </c>
      <c r="W64" s="340">
        <v>423777</v>
      </c>
      <c r="X64" s="340">
        <v>269359</v>
      </c>
      <c r="Y64" s="10">
        <v>3372331</v>
      </c>
      <c r="Z64" s="328"/>
      <c r="AA64" s="338"/>
    </row>
    <row r="65" spans="1:27" ht="18" customHeight="1">
      <c r="A65" s="253"/>
      <c r="B65" s="248"/>
      <c r="C65" s="345"/>
      <c r="D65" s="345"/>
      <c r="E65" s="345"/>
      <c r="F65" s="346" t="s">
        <v>292</v>
      </c>
      <c r="G65" s="347"/>
      <c r="H65" s="348"/>
      <c r="I65" s="247" t="s">
        <v>293</v>
      </c>
      <c r="J65" s="349"/>
      <c r="K65" s="247" t="s">
        <v>294</v>
      </c>
      <c r="L65" s="349"/>
      <c r="M65" s="216"/>
      <c r="N65" s="241"/>
      <c r="O65" s="170"/>
      <c r="Q65" s="350" t="s">
        <v>295</v>
      </c>
      <c r="R65" s="32"/>
      <c r="S65" s="9" t="s">
        <v>16</v>
      </c>
      <c r="T65" s="351">
        <v>533</v>
      </c>
      <c r="U65" s="284" t="s">
        <v>327</v>
      </c>
      <c r="V65" s="284" t="s">
        <v>327</v>
      </c>
      <c r="W65" s="284" t="s">
        <v>327</v>
      </c>
      <c r="X65" s="284" t="s">
        <v>327</v>
      </c>
      <c r="Y65" s="10">
        <v>533</v>
      </c>
      <c r="Z65" s="328">
        <v>1.0438</v>
      </c>
      <c r="AA65" s="338"/>
    </row>
    <row r="66" spans="1:28" ht="18" customHeight="1">
      <c r="A66" s="352"/>
      <c r="B66" s="256"/>
      <c r="C66" s="345"/>
      <c r="D66" s="345"/>
      <c r="E66" s="345"/>
      <c r="F66" s="353" t="s">
        <v>296</v>
      </c>
      <c r="G66" s="354" t="s">
        <v>297</v>
      </c>
      <c r="H66" s="348"/>
      <c r="I66" s="218"/>
      <c r="J66" s="255"/>
      <c r="K66" s="218"/>
      <c r="L66" s="255"/>
      <c r="M66" s="218"/>
      <c r="N66" s="254"/>
      <c r="O66" s="266"/>
      <c r="Q66" s="355"/>
      <c r="R66" s="14"/>
      <c r="S66" s="97" t="s">
        <v>17</v>
      </c>
      <c r="T66" s="356">
        <v>15589</v>
      </c>
      <c r="U66" s="335" t="s">
        <v>333</v>
      </c>
      <c r="V66" s="335" t="s">
        <v>333</v>
      </c>
      <c r="W66" s="335" t="s">
        <v>333</v>
      </c>
      <c r="X66" s="335" t="s">
        <v>333</v>
      </c>
      <c r="Y66" s="357">
        <v>15589</v>
      </c>
      <c r="Z66" s="358"/>
      <c r="AA66" s="338"/>
      <c r="AB66" s="16"/>
    </row>
    <row r="67" spans="1:26" ht="15" customHeight="1">
      <c r="A67" s="148"/>
      <c r="B67" s="161"/>
      <c r="C67" s="224"/>
      <c r="D67" s="224"/>
      <c r="E67" s="224"/>
      <c r="F67" s="224"/>
      <c r="G67" s="359"/>
      <c r="H67" s="224"/>
      <c r="I67" s="224"/>
      <c r="J67" s="224"/>
      <c r="K67" s="224"/>
      <c r="L67" s="224"/>
      <c r="M67" s="224"/>
      <c r="N67" s="224"/>
      <c r="O67" s="266"/>
      <c r="Q67" s="16" t="s">
        <v>298</v>
      </c>
      <c r="R67" s="16"/>
      <c r="S67" s="16"/>
      <c r="T67" s="16"/>
      <c r="U67" s="16"/>
      <c r="V67" s="16"/>
      <c r="Z67" s="16"/>
    </row>
    <row r="68" spans="1:22" ht="15" customHeight="1">
      <c r="A68" s="360" t="s">
        <v>334</v>
      </c>
      <c r="B68" s="248"/>
      <c r="C68" s="361">
        <v>19957674</v>
      </c>
      <c r="D68" s="76">
        <v>23278</v>
      </c>
      <c r="E68" s="76">
        <v>21476</v>
      </c>
      <c r="F68" s="76">
        <v>7565</v>
      </c>
      <c r="G68" s="362"/>
      <c r="H68" s="76">
        <v>12905706</v>
      </c>
      <c r="I68" s="362"/>
      <c r="J68" s="76">
        <v>380159</v>
      </c>
      <c r="K68" s="362"/>
      <c r="L68" s="76">
        <v>866333</v>
      </c>
      <c r="M68" s="362"/>
      <c r="N68" s="76">
        <v>167345</v>
      </c>
      <c r="P68" s="363"/>
      <c r="Q68" s="16" t="s">
        <v>299</v>
      </c>
      <c r="R68" s="16"/>
      <c r="S68" s="16"/>
      <c r="T68" s="16"/>
      <c r="U68" s="16"/>
      <c r="V68" s="16"/>
    </row>
    <row r="69" spans="1:16" ht="15" customHeight="1">
      <c r="A69" s="16"/>
      <c r="B69" s="364"/>
      <c r="C69" s="68"/>
      <c r="D69" s="68"/>
      <c r="E69" s="68"/>
      <c r="F69" s="68"/>
      <c r="G69" s="52"/>
      <c r="H69" s="68"/>
      <c r="I69" s="52"/>
      <c r="J69" s="68"/>
      <c r="K69" s="52"/>
      <c r="L69" s="68"/>
      <c r="M69" s="52"/>
      <c r="N69" s="68"/>
      <c r="P69" s="4"/>
    </row>
    <row r="70" spans="1:16" ht="15" customHeight="1">
      <c r="A70" s="365" t="s">
        <v>335</v>
      </c>
      <c r="B70" s="366"/>
      <c r="C70" s="361">
        <v>20065178</v>
      </c>
      <c r="D70" s="76">
        <v>21057</v>
      </c>
      <c r="E70" s="76">
        <v>20555</v>
      </c>
      <c r="F70" s="76">
        <v>6337</v>
      </c>
      <c r="G70" s="362"/>
      <c r="H70" s="76">
        <v>9981697</v>
      </c>
      <c r="I70" s="362"/>
      <c r="J70" s="76">
        <v>243814</v>
      </c>
      <c r="K70" s="362"/>
      <c r="L70" s="76">
        <v>773619</v>
      </c>
      <c r="M70" s="362"/>
      <c r="N70" s="76">
        <v>91674</v>
      </c>
      <c r="P70" s="16"/>
    </row>
    <row r="71" spans="1:16" ht="15" customHeight="1">
      <c r="A71" s="16"/>
      <c r="B71" s="364"/>
      <c r="C71" s="68"/>
      <c r="D71" s="68"/>
      <c r="E71" s="68"/>
      <c r="F71" s="68"/>
      <c r="G71" s="52"/>
      <c r="H71" s="68"/>
      <c r="I71" s="52"/>
      <c r="J71" s="68"/>
      <c r="K71" s="52"/>
      <c r="L71" s="68"/>
      <c r="M71" s="52"/>
      <c r="N71" s="68"/>
      <c r="P71" s="16"/>
    </row>
    <row r="72" spans="1:16" ht="15" customHeight="1">
      <c r="A72" s="365" t="s">
        <v>336</v>
      </c>
      <c r="B72" s="366"/>
      <c r="C72" s="361">
        <v>23047174</v>
      </c>
      <c r="D72" s="76">
        <v>20466</v>
      </c>
      <c r="E72" s="76">
        <v>20108</v>
      </c>
      <c r="F72" s="76">
        <v>6053</v>
      </c>
      <c r="G72" s="362"/>
      <c r="H72" s="76">
        <v>9416881</v>
      </c>
      <c r="I72" s="362"/>
      <c r="J72" s="76">
        <v>244928</v>
      </c>
      <c r="K72" s="362"/>
      <c r="L72" s="76">
        <v>702533</v>
      </c>
      <c r="M72" s="362"/>
      <c r="N72" s="76">
        <v>576003</v>
      </c>
      <c r="P72" s="16"/>
    </row>
    <row r="73" spans="1:16" ht="15" customHeight="1">
      <c r="A73" s="16"/>
      <c r="B73" s="96"/>
      <c r="C73" s="36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P73" s="16"/>
    </row>
    <row r="74" spans="1:16" ht="15" customHeight="1">
      <c r="A74" s="365" t="s">
        <v>337</v>
      </c>
      <c r="B74" s="248"/>
      <c r="C74" s="361">
        <v>23096452</v>
      </c>
      <c r="D74" s="76">
        <v>18727</v>
      </c>
      <c r="E74" s="76">
        <v>18786</v>
      </c>
      <c r="F74" s="76">
        <v>5537</v>
      </c>
      <c r="G74" s="362"/>
      <c r="H74" s="76">
        <v>8505716</v>
      </c>
      <c r="I74" s="362"/>
      <c r="J74" s="76">
        <v>255130</v>
      </c>
      <c r="K74" s="362"/>
      <c r="L74" s="76">
        <v>643986</v>
      </c>
      <c r="M74" s="362"/>
      <c r="N74" s="76">
        <v>650984</v>
      </c>
      <c r="P74" s="16"/>
    </row>
    <row r="75" spans="1:14" ht="15" customHeight="1">
      <c r="A75" s="16"/>
      <c r="B75" s="96"/>
      <c r="C75" s="36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21" customHeight="1">
      <c r="A76" s="369" t="s">
        <v>338</v>
      </c>
      <c r="B76" s="370"/>
      <c r="C76" s="371">
        <v>18572811</v>
      </c>
      <c r="D76" s="372">
        <v>18154</v>
      </c>
      <c r="E76" s="372">
        <v>17941</v>
      </c>
      <c r="F76" s="372">
        <v>5385</v>
      </c>
      <c r="G76" s="373"/>
      <c r="H76" s="372">
        <v>8181792</v>
      </c>
      <c r="I76" s="373"/>
      <c r="J76" s="372">
        <v>252119</v>
      </c>
      <c r="K76" s="372"/>
      <c r="L76" s="372">
        <v>490639</v>
      </c>
      <c r="M76" s="372"/>
      <c r="N76" s="372">
        <v>603807</v>
      </c>
    </row>
    <row r="77" spans="1:15" ht="21" customHeight="1">
      <c r="A77" s="374" t="s">
        <v>300</v>
      </c>
      <c r="B77" s="16"/>
      <c r="C77" s="19"/>
      <c r="D77" s="340"/>
      <c r="E77" s="340"/>
      <c r="F77" s="375"/>
      <c r="G77" s="362"/>
      <c r="H77" s="363"/>
      <c r="I77" s="362"/>
      <c r="J77" s="363"/>
      <c r="K77" s="362"/>
      <c r="O77" s="363"/>
    </row>
    <row r="78" spans="1:15" ht="21" customHeight="1">
      <c r="A78" s="12" t="s">
        <v>283</v>
      </c>
      <c r="B78" s="16"/>
      <c r="C78" s="12"/>
      <c r="D78" s="19"/>
      <c r="E78" s="19"/>
      <c r="F78" s="19"/>
      <c r="H78" s="19"/>
      <c r="I78" s="4"/>
      <c r="J78" s="4"/>
      <c r="K78" s="4"/>
      <c r="L78" s="363"/>
      <c r="M78" s="362"/>
      <c r="N78" s="363"/>
      <c r="O78" s="4"/>
    </row>
    <row r="79" spans="1:15" ht="21" customHeight="1">
      <c r="A79" s="16"/>
      <c r="B79" s="16"/>
      <c r="C79" s="16"/>
      <c r="D79" s="16"/>
      <c r="E79" s="16"/>
      <c r="F79" s="16"/>
      <c r="H79" s="16"/>
      <c r="I79" s="16"/>
      <c r="J79" s="16"/>
      <c r="K79" s="16"/>
      <c r="L79" s="4"/>
      <c r="M79" s="4"/>
      <c r="N79" s="4"/>
      <c r="O79" s="16"/>
    </row>
    <row r="80" spans="1:15" ht="21" customHeight="1">
      <c r="A80" s="16"/>
      <c r="B80" s="16"/>
      <c r="C80" s="16"/>
      <c r="D80" s="16"/>
      <c r="F80" s="16"/>
      <c r="H80" s="16"/>
      <c r="I80" s="16"/>
      <c r="J80" s="16"/>
      <c r="K80" s="16"/>
      <c r="L80" s="16"/>
      <c r="M80" s="16"/>
      <c r="N80" s="16"/>
      <c r="O80" s="16"/>
    </row>
    <row r="81" spans="1:15" ht="14.25">
      <c r="A81" s="16"/>
      <c r="B81" s="16"/>
      <c r="C81" s="16"/>
      <c r="D81" s="16"/>
      <c r="E81" s="16"/>
      <c r="F81" s="16"/>
      <c r="H81" s="16"/>
      <c r="I81" s="16"/>
      <c r="J81" s="16"/>
      <c r="K81" s="16"/>
      <c r="L81" s="16"/>
      <c r="M81" s="16"/>
      <c r="N81" s="16"/>
      <c r="O81" s="16"/>
    </row>
    <row r="82" spans="1:15" ht="14.25">
      <c r="A82" s="16"/>
      <c r="B82" s="16"/>
      <c r="C82" s="16"/>
      <c r="D82" s="16"/>
      <c r="E82" s="37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2:14" ht="14.25">
      <c r="L84" s="16"/>
      <c r="M84" s="16"/>
      <c r="N84" s="16"/>
    </row>
  </sheetData>
  <mergeCells count="131">
    <mergeCell ref="Z65:Z66"/>
    <mergeCell ref="Z57:Z58"/>
    <mergeCell ref="Z59:Z60"/>
    <mergeCell ref="Z61:Z62"/>
    <mergeCell ref="Z63:Z64"/>
    <mergeCell ref="Z49:Z50"/>
    <mergeCell ref="Z51:Z52"/>
    <mergeCell ref="Z53:Z54"/>
    <mergeCell ref="Z55:Z56"/>
    <mergeCell ref="B39:C39"/>
    <mergeCell ref="B40:C40"/>
    <mergeCell ref="A46:C46"/>
    <mergeCell ref="A49:C49"/>
    <mergeCell ref="A2:O2"/>
    <mergeCell ref="Q2:AA2"/>
    <mergeCell ref="A3:O3"/>
    <mergeCell ref="Q3:AA3"/>
    <mergeCell ref="A5:C7"/>
    <mergeCell ref="D5:I5"/>
    <mergeCell ref="J5:O5"/>
    <mergeCell ref="Q5:Q8"/>
    <mergeCell ref="A8:C8"/>
    <mergeCell ref="R5:S8"/>
    <mergeCell ref="T5:T8"/>
    <mergeCell ref="U5:U8"/>
    <mergeCell ref="V5:V8"/>
    <mergeCell ref="W5:W8"/>
    <mergeCell ref="X5:X8"/>
    <mergeCell ref="Y5:Z6"/>
    <mergeCell ref="AA5:AA8"/>
    <mergeCell ref="Z7:Z8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Q18:Z18"/>
    <mergeCell ref="A19:C19"/>
    <mergeCell ref="Q19:Z19"/>
    <mergeCell ref="B21:C21"/>
    <mergeCell ref="B22:C22"/>
    <mergeCell ref="Q22:S22"/>
    <mergeCell ref="B23:C23"/>
    <mergeCell ref="Q23:Q25"/>
    <mergeCell ref="B24:C24"/>
    <mergeCell ref="B25:C25"/>
    <mergeCell ref="B26:C26"/>
    <mergeCell ref="Q26:Q27"/>
    <mergeCell ref="B27:C27"/>
    <mergeCell ref="B28:C28"/>
    <mergeCell ref="Q28:Q29"/>
    <mergeCell ref="B29:C29"/>
    <mergeCell ref="B34:C34"/>
    <mergeCell ref="B30:C30"/>
    <mergeCell ref="B35:C35"/>
    <mergeCell ref="Q34:Q35"/>
    <mergeCell ref="B31:C31"/>
    <mergeCell ref="Q30:Q31"/>
    <mergeCell ref="B32:C32"/>
    <mergeCell ref="B33:C33"/>
    <mergeCell ref="Q32:Q33"/>
    <mergeCell ref="B36:C36"/>
    <mergeCell ref="B37:C37"/>
    <mergeCell ref="Q36:Q37"/>
    <mergeCell ref="B38:C38"/>
    <mergeCell ref="Z47:Z48"/>
    <mergeCell ref="B41:C41"/>
    <mergeCell ref="Q38:Q39"/>
    <mergeCell ref="B42:C42"/>
    <mergeCell ref="B43:C43"/>
    <mergeCell ref="Q40:Q41"/>
    <mergeCell ref="A44:C44"/>
    <mergeCell ref="A45:C45"/>
    <mergeCell ref="Q44:AA44"/>
    <mergeCell ref="AA47:AA48"/>
    <mergeCell ref="V47:V48"/>
    <mergeCell ref="W47:W48"/>
    <mergeCell ref="X47:X48"/>
    <mergeCell ref="A55:C55"/>
    <mergeCell ref="T47:T48"/>
    <mergeCell ref="A47:C47"/>
    <mergeCell ref="A48:C48"/>
    <mergeCell ref="Q49:Q50"/>
    <mergeCell ref="A52:C52"/>
    <mergeCell ref="A53:C53"/>
    <mergeCell ref="A50:C50"/>
    <mergeCell ref="U47:U48"/>
    <mergeCell ref="A56:C56"/>
    <mergeCell ref="A57:C57"/>
    <mergeCell ref="A54:C54"/>
    <mergeCell ref="B51:C51"/>
    <mergeCell ref="Q55:Q56"/>
    <mergeCell ref="Q57:Q58"/>
    <mergeCell ref="Y47:Y48"/>
    <mergeCell ref="Q53:Q54"/>
    <mergeCell ref="F64:L64"/>
    <mergeCell ref="M64:N66"/>
    <mergeCell ref="F65:H65"/>
    <mergeCell ref="I65:J66"/>
    <mergeCell ref="A61:N61"/>
    <mergeCell ref="Q59:Q60"/>
    <mergeCell ref="Q51:Q52"/>
    <mergeCell ref="Q61:Q62"/>
    <mergeCell ref="C64:C66"/>
    <mergeCell ref="D64:D66"/>
    <mergeCell ref="E64:E66"/>
    <mergeCell ref="G66:H66"/>
    <mergeCell ref="A62:N62"/>
    <mergeCell ref="A76:B76"/>
    <mergeCell ref="A72:B72"/>
    <mergeCell ref="Q63:Q64"/>
    <mergeCell ref="A74:B74"/>
    <mergeCell ref="Q65:Q66"/>
    <mergeCell ref="A68:B68"/>
    <mergeCell ref="A70:B70"/>
    <mergeCell ref="K65:L66"/>
    <mergeCell ref="A64:B66"/>
  </mergeCells>
  <conditionalFormatting sqref="D14:O19 D21:O57 T49:Y66 T23:Z41">
    <cfRule type="cellIs" priority="1" dxfId="0" operator="equal" stopIfTrue="1">
      <formula>0</formula>
    </cfRule>
  </conditionalFormatting>
  <printOptions/>
  <pageMargins left="1.968503937007874" right="0" top="0.984251968503937" bottom="0.984251968503937" header="0.5118110236220472" footer="0.5118110236220472"/>
  <pageSetup horizontalDpi="300" verticalDpi="3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L52"/>
  <sheetViews>
    <sheetView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2.59765625" style="52" customWidth="1"/>
    <col min="2" max="2" width="11.59765625" style="52" customWidth="1"/>
    <col min="3" max="3" width="10.59765625" style="52" customWidth="1"/>
    <col min="4" max="9" width="9.59765625" style="52" customWidth="1"/>
    <col min="10" max="10" width="17.59765625" style="52" customWidth="1"/>
    <col min="11" max="11" width="17.5" style="52" customWidth="1"/>
    <col min="12" max="12" width="17.59765625" style="52" customWidth="1"/>
    <col min="13" max="13" width="21.09765625" style="52" customWidth="1"/>
    <col min="14" max="14" width="10.59765625" style="52" customWidth="1"/>
    <col min="15" max="15" width="2.59765625" style="52" customWidth="1"/>
    <col min="16" max="16" width="11.59765625" style="52" customWidth="1"/>
    <col min="17" max="17" width="9.59765625" style="52" customWidth="1"/>
    <col min="18" max="38" width="7.59765625" style="52" customWidth="1"/>
    <col min="39" max="16384" width="10.59765625" style="52" customWidth="1"/>
  </cols>
  <sheetData>
    <row r="1" spans="1:38" s="377" customFormat="1" ht="19.5" customHeight="1">
      <c r="A1" s="1" t="s">
        <v>422</v>
      </c>
      <c r="AL1" s="126" t="s">
        <v>339</v>
      </c>
    </row>
    <row r="2" spans="1:38" ht="19.5" customHeight="1">
      <c r="A2" s="119" t="s">
        <v>340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8"/>
      <c r="O2" s="119" t="s">
        <v>341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</row>
    <row r="3" spans="1:38" ht="19.5" customHeight="1">
      <c r="A3" s="123" t="s">
        <v>342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8"/>
      <c r="O3" s="379" t="s">
        <v>343</v>
      </c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</row>
    <row r="4" spans="14:38" ht="18" customHeight="1" thickBot="1">
      <c r="N4" s="75"/>
      <c r="O4" s="75"/>
      <c r="P4" s="75"/>
      <c r="Q4" s="75"/>
      <c r="AJ4" s="75"/>
      <c r="AL4" s="75" t="s">
        <v>344</v>
      </c>
    </row>
    <row r="5" spans="1:38" ht="16.5" customHeight="1">
      <c r="A5" s="380" t="s">
        <v>345</v>
      </c>
      <c r="B5" s="381"/>
      <c r="C5" s="382" t="s">
        <v>346</v>
      </c>
      <c r="D5" s="383"/>
      <c r="E5" s="384"/>
      <c r="F5" s="385" t="s">
        <v>347</v>
      </c>
      <c r="G5" s="386" t="s">
        <v>348</v>
      </c>
      <c r="H5" s="387" t="s">
        <v>349</v>
      </c>
      <c r="I5" s="388"/>
      <c r="J5" s="389" t="s">
        <v>350</v>
      </c>
      <c r="K5" s="383"/>
      <c r="L5" s="383"/>
      <c r="M5" s="383"/>
      <c r="N5" s="390"/>
      <c r="O5" s="380" t="s">
        <v>345</v>
      </c>
      <c r="P5" s="381"/>
      <c r="Q5" s="381" t="s">
        <v>351</v>
      </c>
      <c r="R5" s="391" t="s">
        <v>352</v>
      </c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3" t="s">
        <v>353</v>
      </c>
      <c r="AE5" s="394"/>
      <c r="AF5" s="394"/>
      <c r="AG5" s="395"/>
      <c r="AH5" s="396" t="s">
        <v>354</v>
      </c>
      <c r="AI5" s="396" t="s">
        <v>355</v>
      </c>
      <c r="AJ5" s="397" t="s">
        <v>356</v>
      </c>
      <c r="AK5" s="397"/>
      <c r="AL5" s="398"/>
    </row>
    <row r="6" spans="1:38" ht="16.5" customHeight="1">
      <c r="A6" s="399"/>
      <c r="B6" s="400"/>
      <c r="C6" s="401"/>
      <c r="D6" s="402"/>
      <c r="E6" s="403"/>
      <c r="F6" s="404"/>
      <c r="G6" s="405"/>
      <c r="H6" s="406"/>
      <c r="I6" s="407"/>
      <c r="J6" s="401"/>
      <c r="K6" s="402"/>
      <c r="L6" s="402"/>
      <c r="M6" s="402"/>
      <c r="N6" s="390"/>
      <c r="O6" s="399"/>
      <c r="P6" s="400"/>
      <c r="Q6" s="400"/>
      <c r="R6" s="408" t="s">
        <v>357</v>
      </c>
      <c r="S6" s="408" t="s">
        <v>358</v>
      </c>
      <c r="T6" s="408" t="s">
        <v>359</v>
      </c>
      <c r="U6" s="409" t="s">
        <v>360</v>
      </c>
      <c r="V6" s="410" t="s">
        <v>361</v>
      </c>
      <c r="W6" s="408" t="s">
        <v>362</v>
      </c>
      <c r="X6" s="409" t="s">
        <v>363</v>
      </c>
      <c r="Y6" s="409" t="s">
        <v>364</v>
      </c>
      <c r="Z6" s="409" t="s">
        <v>365</v>
      </c>
      <c r="AA6" s="409" t="s">
        <v>366</v>
      </c>
      <c r="AB6" s="408" t="s">
        <v>367</v>
      </c>
      <c r="AC6" s="408" t="s">
        <v>368</v>
      </c>
      <c r="AD6" s="409" t="s">
        <v>369</v>
      </c>
      <c r="AE6" s="409" t="s">
        <v>370</v>
      </c>
      <c r="AF6" s="409" t="s">
        <v>371</v>
      </c>
      <c r="AG6" s="411" t="s">
        <v>372</v>
      </c>
      <c r="AH6" s="405"/>
      <c r="AI6" s="405"/>
      <c r="AJ6" s="408" t="s">
        <v>373</v>
      </c>
      <c r="AK6" s="408" t="s">
        <v>374</v>
      </c>
      <c r="AL6" s="412" t="s">
        <v>375</v>
      </c>
    </row>
    <row r="7" spans="1:38" ht="16.5" customHeight="1">
      <c r="A7" s="399"/>
      <c r="B7" s="400"/>
      <c r="C7" s="413" t="s">
        <v>376</v>
      </c>
      <c r="D7" s="413" t="s">
        <v>377</v>
      </c>
      <c r="E7" s="413" t="s">
        <v>378</v>
      </c>
      <c r="F7" s="404"/>
      <c r="G7" s="405"/>
      <c r="H7" s="414" t="s">
        <v>423</v>
      </c>
      <c r="I7" s="415" t="s">
        <v>379</v>
      </c>
      <c r="J7" s="416" t="s">
        <v>376</v>
      </c>
      <c r="K7" s="417" t="s">
        <v>380</v>
      </c>
      <c r="L7" s="416" t="s">
        <v>381</v>
      </c>
      <c r="M7" s="415" t="s">
        <v>382</v>
      </c>
      <c r="N7" s="390"/>
      <c r="O7" s="399"/>
      <c r="P7" s="400"/>
      <c r="Q7" s="400"/>
      <c r="R7" s="408"/>
      <c r="S7" s="408"/>
      <c r="T7" s="408"/>
      <c r="U7" s="409"/>
      <c r="V7" s="418"/>
      <c r="W7" s="408"/>
      <c r="X7" s="409"/>
      <c r="Y7" s="409"/>
      <c r="Z7" s="409"/>
      <c r="AA7" s="409"/>
      <c r="AB7" s="408"/>
      <c r="AC7" s="408"/>
      <c r="AD7" s="409"/>
      <c r="AE7" s="409"/>
      <c r="AF7" s="409"/>
      <c r="AG7" s="411"/>
      <c r="AH7" s="405"/>
      <c r="AI7" s="405"/>
      <c r="AJ7" s="408"/>
      <c r="AK7" s="408"/>
      <c r="AL7" s="412"/>
    </row>
    <row r="8" spans="1:38" ht="16.5" customHeight="1">
      <c r="A8" s="407"/>
      <c r="B8" s="419"/>
      <c r="C8" s="420"/>
      <c r="D8" s="420"/>
      <c r="E8" s="421"/>
      <c r="F8" s="422"/>
      <c r="G8" s="423"/>
      <c r="H8" s="419"/>
      <c r="I8" s="401"/>
      <c r="J8" s="420"/>
      <c r="K8" s="423"/>
      <c r="L8" s="420"/>
      <c r="M8" s="401"/>
      <c r="N8" s="390"/>
      <c r="O8" s="424"/>
      <c r="P8" s="425"/>
      <c r="Q8" s="419"/>
      <c r="R8" s="408"/>
      <c r="S8" s="408"/>
      <c r="T8" s="408"/>
      <c r="U8" s="409"/>
      <c r="V8" s="426"/>
      <c r="W8" s="408"/>
      <c r="X8" s="409"/>
      <c r="Y8" s="409"/>
      <c r="Z8" s="409"/>
      <c r="AA8" s="409"/>
      <c r="AB8" s="408"/>
      <c r="AC8" s="408"/>
      <c r="AD8" s="409"/>
      <c r="AE8" s="409"/>
      <c r="AF8" s="409"/>
      <c r="AG8" s="411"/>
      <c r="AH8" s="423"/>
      <c r="AI8" s="423"/>
      <c r="AJ8" s="408"/>
      <c r="AK8" s="408"/>
      <c r="AL8" s="412"/>
    </row>
    <row r="9" spans="1:38" ht="16.5" customHeight="1">
      <c r="A9" s="427" t="s">
        <v>424</v>
      </c>
      <c r="B9" s="428"/>
      <c r="C9" s="303">
        <v>254204</v>
      </c>
      <c r="D9" s="303">
        <v>104275</v>
      </c>
      <c r="E9" s="303">
        <v>149929</v>
      </c>
      <c r="F9" s="303">
        <v>4548</v>
      </c>
      <c r="G9" s="303">
        <v>43485</v>
      </c>
      <c r="H9" s="303">
        <v>305308</v>
      </c>
      <c r="I9" s="303">
        <v>127167</v>
      </c>
      <c r="J9" s="303">
        <v>67097835</v>
      </c>
      <c r="K9" s="303">
        <v>30573179</v>
      </c>
      <c r="L9" s="303">
        <v>32738354</v>
      </c>
      <c r="M9" s="303">
        <v>3786302</v>
      </c>
      <c r="N9" s="273"/>
      <c r="O9" s="123" t="s">
        <v>425</v>
      </c>
      <c r="P9" s="429"/>
      <c r="Q9" s="273">
        <v>3434</v>
      </c>
      <c r="R9" s="273">
        <v>196</v>
      </c>
      <c r="S9" s="273">
        <v>40</v>
      </c>
      <c r="T9" s="273">
        <v>444</v>
      </c>
      <c r="U9" s="430">
        <v>257</v>
      </c>
      <c r="V9" s="273">
        <v>1166</v>
      </c>
      <c r="W9" s="273">
        <v>232</v>
      </c>
      <c r="X9" s="273">
        <v>81</v>
      </c>
      <c r="Y9" s="273">
        <v>74</v>
      </c>
      <c r="Z9" s="273">
        <v>79</v>
      </c>
      <c r="AA9" s="273">
        <v>19</v>
      </c>
      <c r="AB9" s="273">
        <v>117</v>
      </c>
      <c r="AC9" s="431">
        <v>87</v>
      </c>
      <c r="AD9" s="431">
        <v>20</v>
      </c>
      <c r="AE9" s="431">
        <v>2</v>
      </c>
      <c r="AF9" s="303">
        <v>134</v>
      </c>
      <c r="AG9" s="431">
        <v>2</v>
      </c>
      <c r="AH9" s="303">
        <v>303</v>
      </c>
      <c r="AI9" s="431">
        <v>38</v>
      </c>
      <c r="AJ9" s="303">
        <v>62</v>
      </c>
      <c r="AK9" s="303">
        <v>38</v>
      </c>
      <c r="AL9" s="303">
        <v>43</v>
      </c>
    </row>
    <row r="10" spans="1:38" ht="16.5" customHeight="1">
      <c r="A10" s="432" t="s">
        <v>426</v>
      </c>
      <c r="B10" s="433"/>
      <c r="C10" s="434">
        <f>SUM(C12:C21,C23,C26,C29,C33,C37,C40)</f>
        <v>261142</v>
      </c>
      <c r="D10" s="434">
        <f>SUM(D12:D21,D23,D26,D29,D33,D37,D40)</f>
        <v>107506</v>
      </c>
      <c r="E10" s="434">
        <f>SUM(E12:E21,E23,E26,E29,E33,E37,E40)</f>
        <v>153636</v>
      </c>
      <c r="F10" s="434">
        <v>4549</v>
      </c>
      <c r="G10" s="434">
        <f aca="true" t="shared" si="0" ref="G10:M10">SUM(G12:G21,G23,G26,G29,G33,G37,G40)</f>
        <v>45023</v>
      </c>
      <c r="H10" s="434">
        <f t="shared" si="0"/>
        <v>323029</v>
      </c>
      <c r="I10" s="434">
        <f t="shared" si="0"/>
        <v>126418</v>
      </c>
      <c r="J10" s="434">
        <f t="shared" si="0"/>
        <v>65531120</v>
      </c>
      <c r="K10" s="434">
        <f t="shared" si="0"/>
        <v>26436821</v>
      </c>
      <c r="L10" s="434">
        <f t="shared" si="0"/>
        <v>32279669</v>
      </c>
      <c r="M10" s="434">
        <f t="shared" si="0"/>
        <v>6814630</v>
      </c>
      <c r="N10" s="435"/>
      <c r="O10" s="432" t="s">
        <v>426</v>
      </c>
      <c r="P10" s="433"/>
      <c r="Q10" s="436">
        <f aca="true" t="shared" si="1" ref="Q10:AL10">SUM(Q12:Q21,Q23,Q26,Q29,Q33,Q37,Q40)</f>
        <v>3461</v>
      </c>
      <c r="R10" s="436">
        <f t="shared" si="1"/>
        <v>196</v>
      </c>
      <c r="S10" s="436">
        <f t="shared" si="1"/>
        <v>37</v>
      </c>
      <c r="T10" s="436">
        <f t="shared" si="1"/>
        <v>436</v>
      </c>
      <c r="U10" s="436">
        <f t="shared" si="1"/>
        <v>250</v>
      </c>
      <c r="V10" s="436">
        <f t="shared" si="1"/>
        <v>1170</v>
      </c>
      <c r="W10" s="436">
        <f t="shared" si="1"/>
        <v>253</v>
      </c>
      <c r="X10" s="436">
        <f t="shared" si="1"/>
        <v>81</v>
      </c>
      <c r="Y10" s="436">
        <f t="shared" si="1"/>
        <v>79</v>
      </c>
      <c r="Z10" s="436">
        <f t="shared" si="1"/>
        <v>71</v>
      </c>
      <c r="AA10" s="436">
        <f t="shared" si="1"/>
        <v>21</v>
      </c>
      <c r="AB10" s="436">
        <f t="shared" si="1"/>
        <v>111</v>
      </c>
      <c r="AC10" s="436">
        <f t="shared" si="1"/>
        <v>86</v>
      </c>
      <c r="AD10" s="436">
        <f t="shared" si="1"/>
        <v>28</v>
      </c>
      <c r="AE10" s="436">
        <f t="shared" si="1"/>
        <v>9</v>
      </c>
      <c r="AF10" s="436">
        <f t="shared" si="1"/>
        <v>137</v>
      </c>
      <c r="AG10" s="436">
        <f t="shared" si="1"/>
        <v>5</v>
      </c>
      <c r="AH10" s="436">
        <f t="shared" si="1"/>
        <v>313</v>
      </c>
      <c r="AI10" s="436">
        <f t="shared" si="1"/>
        <v>38</v>
      </c>
      <c r="AJ10" s="436">
        <f t="shared" si="1"/>
        <v>64</v>
      </c>
      <c r="AK10" s="436">
        <f t="shared" si="1"/>
        <v>38</v>
      </c>
      <c r="AL10" s="436">
        <f t="shared" si="1"/>
        <v>38</v>
      </c>
    </row>
    <row r="11" spans="1:38" ht="16.5" customHeight="1">
      <c r="A11" s="437"/>
      <c r="B11" s="438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O11" s="437"/>
      <c r="P11" s="438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</row>
    <row r="12" spans="1:38" ht="16.5" customHeight="1">
      <c r="A12" s="441" t="s">
        <v>383</v>
      </c>
      <c r="B12" s="442"/>
      <c r="C12" s="434">
        <f aca="true" t="shared" si="2" ref="C12:C21">SUM(D12:E12)</f>
        <v>89049</v>
      </c>
      <c r="D12" s="443">
        <v>36635</v>
      </c>
      <c r="E12" s="443">
        <v>52414</v>
      </c>
      <c r="F12" s="443">
        <v>4750</v>
      </c>
      <c r="G12" s="443">
        <v>17221</v>
      </c>
      <c r="H12" s="443">
        <v>125618</v>
      </c>
      <c r="I12" s="443">
        <v>38773</v>
      </c>
      <c r="J12" s="434">
        <f aca="true" t="shared" si="3" ref="J12:J21">SUM(K12:M12)</f>
        <v>22386030</v>
      </c>
      <c r="K12" s="434">
        <v>10266142</v>
      </c>
      <c r="L12" s="434">
        <v>10057266</v>
      </c>
      <c r="M12" s="434">
        <v>2062622</v>
      </c>
      <c r="N12" s="435"/>
      <c r="O12" s="441" t="s">
        <v>383</v>
      </c>
      <c r="P12" s="442"/>
      <c r="Q12" s="434">
        <f aca="true" t="shared" si="4" ref="Q12:Q21">SUM(R12:AL12)</f>
        <v>1385</v>
      </c>
      <c r="R12" s="444">
        <v>92</v>
      </c>
      <c r="S12" s="444">
        <v>9</v>
      </c>
      <c r="T12" s="444">
        <v>171</v>
      </c>
      <c r="U12" s="444">
        <v>94</v>
      </c>
      <c r="V12" s="444">
        <v>499</v>
      </c>
      <c r="W12" s="444">
        <v>107</v>
      </c>
      <c r="X12" s="444">
        <v>29</v>
      </c>
      <c r="Y12" s="444">
        <v>20</v>
      </c>
      <c r="Z12" s="444">
        <v>22</v>
      </c>
      <c r="AA12" s="444">
        <v>8</v>
      </c>
      <c r="AB12" s="444">
        <v>56</v>
      </c>
      <c r="AC12" s="444">
        <v>44</v>
      </c>
      <c r="AD12" s="444">
        <v>9</v>
      </c>
      <c r="AE12" s="444">
        <v>1</v>
      </c>
      <c r="AF12" s="444">
        <v>29</v>
      </c>
      <c r="AG12" s="444">
        <v>1</v>
      </c>
      <c r="AH12" s="444">
        <v>135</v>
      </c>
      <c r="AI12" s="444">
        <v>19</v>
      </c>
      <c r="AJ12" s="444">
        <v>15</v>
      </c>
      <c r="AK12" s="444">
        <v>10</v>
      </c>
      <c r="AL12" s="444">
        <v>15</v>
      </c>
    </row>
    <row r="13" spans="1:38" ht="16.5" customHeight="1">
      <c r="A13" s="441" t="s">
        <v>384</v>
      </c>
      <c r="B13" s="445"/>
      <c r="C13" s="434">
        <f t="shared" si="2"/>
        <v>16709</v>
      </c>
      <c r="D13" s="434">
        <v>6694</v>
      </c>
      <c r="E13" s="434">
        <v>10015</v>
      </c>
      <c r="F13" s="434">
        <v>4450</v>
      </c>
      <c r="G13" s="434">
        <v>2966</v>
      </c>
      <c r="H13" s="434">
        <v>21582</v>
      </c>
      <c r="I13" s="434">
        <v>9233</v>
      </c>
      <c r="J13" s="434">
        <f t="shared" si="3"/>
        <v>4496152</v>
      </c>
      <c r="K13" s="434">
        <v>1577427</v>
      </c>
      <c r="L13" s="434">
        <v>2412896</v>
      </c>
      <c r="M13" s="434">
        <v>505829</v>
      </c>
      <c r="N13" s="435"/>
      <c r="O13" s="441" t="s">
        <v>384</v>
      </c>
      <c r="P13" s="445"/>
      <c r="Q13" s="434">
        <f t="shared" si="4"/>
        <v>207</v>
      </c>
      <c r="R13" s="444">
        <v>7</v>
      </c>
      <c r="S13" s="444">
        <v>2</v>
      </c>
      <c r="T13" s="444">
        <v>24</v>
      </c>
      <c r="U13" s="444">
        <v>15</v>
      </c>
      <c r="V13" s="444">
        <v>75</v>
      </c>
      <c r="W13" s="444">
        <v>9</v>
      </c>
      <c r="X13" s="444">
        <v>7</v>
      </c>
      <c r="Y13" s="444">
        <v>5</v>
      </c>
      <c r="Z13" s="444">
        <v>7</v>
      </c>
      <c r="AA13" s="444" t="s">
        <v>427</v>
      </c>
      <c r="AB13" s="444">
        <v>6</v>
      </c>
      <c r="AC13" s="444">
        <v>5</v>
      </c>
      <c r="AD13" s="444">
        <v>3</v>
      </c>
      <c r="AE13" s="444" t="s">
        <v>427</v>
      </c>
      <c r="AF13" s="444">
        <v>11</v>
      </c>
      <c r="AG13" s="444">
        <v>1</v>
      </c>
      <c r="AH13" s="444">
        <v>16</v>
      </c>
      <c r="AI13" s="444">
        <v>1</v>
      </c>
      <c r="AJ13" s="444">
        <v>5</v>
      </c>
      <c r="AK13" s="444">
        <v>3</v>
      </c>
      <c r="AL13" s="444">
        <v>5</v>
      </c>
    </row>
    <row r="14" spans="1:38" ht="16.5" customHeight="1">
      <c r="A14" s="441" t="s">
        <v>385</v>
      </c>
      <c r="B14" s="445"/>
      <c r="C14" s="434">
        <f t="shared" si="2"/>
        <v>23994</v>
      </c>
      <c r="D14" s="443">
        <v>10058</v>
      </c>
      <c r="E14" s="443">
        <v>13936</v>
      </c>
      <c r="F14" s="443">
        <v>4800</v>
      </c>
      <c r="G14" s="443">
        <v>4033</v>
      </c>
      <c r="H14" s="443">
        <v>29700</v>
      </c>
      <c r="I14" s="443">
        <v>12850</v>
      </c>
      <c r="J14" s="434">
        <f t="shared" si="3"/>
        <v>6595049</v>
      </c>
      <c r="K14" s="434">
        <v>2778161</v>
      </c>
      <c r="L14" s="434">
        <v>3265799</v>
      </c>
      <c r="M14" s="434">
        <v>551089</v>
      </c>
      <c r="N14" s="435"/>
      <c r="O14" s="441" t="s">
        <v>385</v>
      </c>
      <c r="P14" s="445"/>
      <c r="Q14" s="434">
        <f t="shared" si="4"/>
        <v>292</v>
      </c>
      <c r="R14" s="444">
        <v>12</v>
      </c>
      <c r="S14" s="444">
        <v>4</v>
      </c>
      <c r="T14" s="444">
        <v>33</v>
      </c>
      <c r="U14" s="444">
        <v>20</v>
      </c>
      <c r="V14" s="444">
        <v>100</v>
      </c>
      <c r="W14" s="444">
        <v>28</v>
      </c>
      <c r="X14" s="444">
        <v>9</v>
      </c>
      <c r="Y14" s="444">
        <v>9</v>
      </c>
      <c r="Z14" s="444">
        <v>6</v>
      </c>
      <c r="AA14" s="444">
        <v>4</v>
      </c>
      <c r="AB14" s="444">
        <v>6</v>
      </c>
      <c r="AC14" s="444">
        <v>5</v>
      </c>
      <c r="AD14" s="444">
        <v>6</v>
      </c>
      <c r="AE14" s="444">
        <v>1</v>
      </c>
      <c r="AF14" s="444">
        <v>8</v>
      </c>
      <c r="AG14" s="444" t="s">
        <v>427</v>
      </c>
      <c r="AH14" s="444">
        <v>26</v>
      </c>
      <c r="AI14" s="444">
        <v>1</v>
      </c>
      <c r="AJ14" s="444">
        <v>8</v>
      </c>
      <c r="AK14" s="444">
        <v>4</v>
      </c>
      <c r="AL14" s="444">
        <v>2</v>
      </c>
    </row>
    <row r="15" spans="1:38" ht="16.5" customHeight="1">
      <c r="A15" s="441" t="s">
        <v>386</v>
      </c>
      <c r="B15" s="445"/>
      <c r="C15" s="434">
        <f t="shared" si="2"/>
        <v>11941</v>
      </c>
      <c r="D15" s="443">
        <v>4796</v>
      </c>
      <c r="E15" s="443">
        <v>7145</v>
      </c>
      <c r="F15" s="443">
        <v>3700</v>
      </c>
      <c r="G15" s="443">
        <v>1887</v>
      </c>
      <c r="H15" s="443">
        <v>11576</v>
      </c>
      <c r="I15" s="443">
        <v>6573</v>
      </c>
      <c r="J15" s="434">
        <f t="shared" si="3"/>
        <v>2635660</v>
      </c>
      <c r="K15" s="434">
        <v>834940</v>
      </c>
      <c r="L15" s="434">
        <v>1540580</v>
      </c>
      <c r="M15" s="434">
        <v>260140</v>
      </c>
      <c r="N15" s="435"/>
      <c r="O15" s="441" t="s">
        <v>386</v>
      </c>
      <c r="P15" s="445"/>
      <c r="Q15" s="434">
        <f t="shared" si="4"/>
        <v>96</v>
      </c>
      <c r="R15" s="444">
        <v>7</v>
      </c>
      <c r="S15" s="444">
        <v>3</v>
      </c>
      <c r="T15" s="444">
        <v>12</v>
      </c>
      <c r="U15" s="444">
        <v>5</v>
      </c>
      <c r="V15" s="444">
        <v>34</v>
      </c>
      <c r="W15" s="444">
        <v>6</v>
      </c>
      <c r="X15" s="444">
        <v>1</v>
      </c>
      <c r="Y15" s="444">
        <v>4</v>
      </c>
      <c r="Z15" s="444">
        <v>1</v>
      </c>
      <c r="AA15" s="444" t="s">
        <v>427</v>
      </c>
      <c r="AB15" s="444">
        <v>1</v>
      </c>
      <c r="AC15" s="444">
        <v>1</v>
      </c>
      <c r="AD15" s="444">
        <v>1</v>
      </c>
      <c r="AE15" s="444">
        <v>2</v>
      </c>
      <c r="AF15" s="444">
        <v>3</v>
      </c>
      <c r="AG15" s="444" t="s">
        <v>427</v>
      </c>
      <c r="AH15" s="444">
        <v>9</v>
      </c>
      <c r="AI15" s="444">
        <v>1</v>
      </c>
      <c r="AJ15" s="444">
        <v>4</v>
      </c>
      <c r="AK15" s="444">
        <v>1</v>
      </c>
      <c r="AL15" s="444" t="s">
        <v>427</v>
      </c>
    </row>
    <row r="16" spans="1:38" ht="16.5" customHeight="1">
      <c r="A16" s="441" t="s">
        <v>387</v>
      </c>
      <c r="B16" s="445"/>
      <c r="C16" s="434">
        <f t="shared" si="2"/>
        <v>6968</v>
      </c>
      <c r="D16" s="443">
        <v>2759</v>
      </c>
      <c r="E16" s="443">
        <v>4209</v>
      </c>
      <c r="F16" s="443">
        <v>4900</v>
      </c>
      <c r="G16" s="443">
        <v>1234</v>
      </c>
      <c r="H16" s="443">
        <v>9834</v>
      </c>
      <c r="I16" s="443">
        <v>4423</v>
      </c>
      <c r="J16" s="434">
        <f t="shared" si="3"/>
        <v>2053635</v>
      </c>
      <c r="K16" s="434">
        <v>778781</v>
      </c>
      <c r="L16" s="434">
        <v>1052870</v>
      </c>
      <c r="M16" s="434">
        <v>221984</v>
      </c>
      <c r="N16" s="435"/>
      <c r="O16" s="441" t="s">
        <v>387</v>
      </c>
      <c r="P16" s="445"/>
      <c r="Q16" s="434">
        <f t="shared" si="4"/>
        <v>51</v>
      </c>
      <c r="R16" s="444">
        <v>2</v>
      </c>
      <c r="S16" s="444">
        <v>2</v>
      </c>
      <c r="T16" s="444">
        <v>5</v>
      </c>
      <c r="U16" s="444">
        <v>4</v>
      </c>
      <c r="V16" s="444">
        <v>12</v>
      </c>
      <c r="W16" s="444">
        <v>4</v>
      </c>
      <c r="X16" s="444">
        <v>2</v>
      </c>
      <c r="Y16" s="444">
        <v>1</v>
      </c>
      <c r="Z16" s="444">
        <v>1</v>
      </c>
      <c r="AA16" s="444" t="s">
        <v>427</v>
      </c>
      <c r="AB16" s="444">
        <v>3</v>
      </c>
      <c r="AC16" s="444">
        <v>3</v>
      </c>
      <c r="AD16" s="444">
        <v>1</v>
      </c>
      <c r="AE16" s="444" t="s">
        <v>427</v>
      </c>
      <c r="AF16" s="444">
        <v>3</v>
      </c>
      <c r="AG16" s="444" t="s">
        <v>427</v>
      </c>
      <c r="AH16" s="444">
        <v>4</v>
      </c>
      <c r="AI16" s="444">
        <v>1</v>
      </c>
      <c r="AJ16" s="444">
        <v>1</v>
      </c>
      <c r="AK16" s="444">
        <v>1</v>
      </c>
      <c r="AL16" s="444">
        <v>1</v>
      </c>
    </row>
    <row r="17" spans="1:38" ht="16.5" customHeight="1">
      <c r="A17" s="441" t="s">
        <v>388</v>
      </c>
      <c r="B17" s="445"/>
      <c r="C17" s="434">
        <f t="shared" si="2"/>
        <v>19022</v>
      </c>
      <c r="D17" s="443">
        <v>7638</v>
      </c>
      <c r="E17" s="443">
        <v>11384</v>
      </c>
      <c r="F17" s="443">
        <v>4500</v>
      </c>
      <c r="G17" s="443">
        <v>2923</v>
      </c>
      <c r="H17" s="443">
        <v>20949</v>
      </c>
      <c r="I17" s="443">
        <v>8769</v>
      </c>
      <c r="J17" s="434">
        <f t="shared" si="3"/>
        <v>4390256</v>
      </c>
      <c r="K17" s="434">
        <v>1592299</v>
      </c>
      <c r="L17" s="434">
        <v>2305193</v>
      </c>
      <c r="M17" s="434">
        <v>492764</v>
      </c>
      <c r="N17" s="435"/>
      <c r="O17" s="441" t="s">
        <v>388</v>
      </c>
      <c r="P17" s="445"/>
      <c r="Q17" s="434">
        <f t="shared" si="4"/>
        <v>241</v>
      </c>
      <c r="R17" s="444">
        <v>15</v>
      </c>
      <c r="S17" s="444">
        <v>3</v>
      </c>
      <c r="T17" s="444">
        <v>29</v>
      </c>
      <c r="U17" s="444">
        <v>16</v>
      </c>
      <c r="V17" s="444">
        <v>74</v>
      </c>
      <c r="W17" s="444">
        <v>17</v>
      </c>
      <c r="X17" s="444">
        <v>7</v>
      </c>
      <c r="Y17" s="444">
        <v>8</v>
      </c>
      <c r="Z17" s="444">
        <v>7</v>
      </c>
      <c r="AA17" s="444">
        <v>2</v>
      </c>
      <c r="AB17" s="444">
        <v>6</v>
      </c>
      <c r="AC17" s="444">
        <v>4</v>
      </c>
      <c r="AD17" s="444">
        <v>6</v>
      </c>
      <c r="AE17" s="444">
        <v>2</v>
      </c>
      <c r="AF17" s="444">
        <v>12</v>
      </c>
      <c r="AG17" s="444">
        <v>3</v>
      </c>
      <c r="AH17" s="444">
        <v>18</v>
      </c>
      <c r="AI17" s="444">
        <v>1</v>
      </c>
      <c r="AJ17" s="444">
        <v>4</v>
      </c>
      <c r="AK17" s="444">
        <v>5</v>
      </c>
      <c r="AL17" s="444">
        <v>2</v>
      </c>
    </row>
    <row r="18" spans="1:38" ht="16.5" customHeight="1">
      <c r="A18" s="441" t="s">
        <v>389</v>
      </c>
      <c r="B18" s="445"/>
      <c r="C18" s="434">
        <f t="shared" si="2"/>
        <v>6964</v>
      </c>
      <c r="D18" s="443">
        <v>2871</v>
      </c>
      <c r="E18" s="443">
        <v>4093</v>
      </c>
      <c r="F18" s="443">
        <v>4200</v>
      </c>
      <c r="G18" s="443">
        <v>1127</v>
      </c>
      <c r="H18" s="443">
        <v>7996</v>
      </c>
      <c r="I18" s="443">
        <v>3035</v>
      </c>
      <c r="J18" s="434">
        <f t="shared" si="3"/>
        <v>1643249</v>
      </c>
      <c r="K18" s="434">
        <v>698736</v>
      </c>
      <c r="L18" s="434">
        <v>766443</v>
      </c>
      <c r="M18" s="434">
        <v>178070</v>
      </c>
      <c r="N18" s="435"/>
      <c r="O18" s="441" t="s">
        <v>389</v>
      </c>
      <c r="P18" s="445"/>
      <c r="Q18" s="434">
        <f t="shared" si="4"/>
        <v>98</v>
      </c>
      <c r="R18" s="444">
        <v>4</v>
      </c>
      <c r="S18" s="444">
        <v>2</v>
      </c>
      <c r="T18" s="444">
        <v>11</v>
      </c>
      <c r="U18" s="444">
        <v>8</v>
      </c>
      <c r="V18" s="444">
        <v>34</v>
      </c>
      <c r="W18" s="444">
        <v>7</v>
      </c>
      <c r="X18" s="444">
        <v>3</v>
      </c>
      <c r="Y18" s="444">
        <v>2</v>
      </c>
      <c r="Z18" s="444">
        <v>1</v>
      </c>
      <c r="AA18" s="444">
        <v>1</v>
      </c>
      <c r="AB18" s="444">
        <v>4</v>
      </c>
      <c r="AC18" s="444">
        <v>3</v>
      </c>
      <c r="AD18" s="444">
        <v>1</v>
      </c>
      <c r="AE18" s="444">
        <v>1</v>
      </c>
      <c r="AF18" s="444">
        <v>5</v>
      </c>
      <c r="AG18" s="444" t="s">
        <v>427</v>
      </c>
      <c r="AH18" s="444">
        <v>7</v>
      </c>
      <c r="AI18" s="444">
        <v>1</v>
      </c>
      <c r="AJ18" s="444">
        <v>2</v>
      </c>
      <c r="AK18" s="444">
        <v>1</v>
      </c>
      <c r="AL18" s="444" t="s">
        <v>427</v>
      </c>
    </row>
    <row r="19" spans="1:38" ht="16.5" customHeight="1">
      <c r="A19" s="441" t="s">
        <v>428</v>
      </c>
      <c r="B19" s="445"/>
      <c r="C19" s="434">
        <f t="shared" si="2"/>
        <v>7872</v>
      </c>
      <c r="D19" s="443">
        <v>3254</v>
      </c>
      <c r="E19" s="443">
        <v>4618</v>
      </c>
      <c r="F19" s="443">
        <v>4500</v>
      </c>
      <c r="G19" s="443">
        <v>1253</v>
      </c>
      <c r="H19" s="443">
        <v>8320</v>
      </c>
      <c r="I19" s="443">
        <v>3793</v>
      </c>
      <c r="J19" s="434">
        <f t="shared" si="3"/>
        <v>1923621</v>
      </c>
      <c r="K19" s="434">
        <v>653789</v>
      </c>
      <c r="L19" s="434">
        <v>1046725</v>
      </c>
      <c r="M19" s="434">
        <v>223107</v>
      </c>
      <c r="N19" s="435"/>
      <c r="O19" s="441" t="s">
        <v>428</v>
      </c>
      <c r="P19" s="445"/>
      <c r="Q19" s="434">
        <f t="shared" si="4"/>
        <v>84</v>
      </c>
      <c r="R19" s="444">
        <v>4</v>
      </c>
      <c r="S19" s="431" t="s">
        <v>427</v>
      </c>
      <c r="T19" s="444">
        <v>11</v>
      </c>
      <c r="U19" s="444">
        <v>6</v>
      </c>
      <c r="V19" s="444">
        <v>25</v>
      </c>
      <c r="W19" s="444">
        <v>6</v>
      </c>
      <c r="X19" s="444">
        <v>1</v>
      </c>
      <c r="Y19" s="444">
        <v>3</v>
      </c>
      <c r="Z19" s="444">
        <v>2</v>
      </c>
      <c r="AA19" s="444" t="s">
        <v>427</v>
      </c>
      <c r="AB19" s="444">
        <v>2</v>
      </c>
      <c r="AC19" s="444">
        <v>2</v>
      </c>
      <c r="AD19" s="444" t="s">
        <v>427</v>
      </c>
      <c r="AE19" s="444" t="s">
        <v>427</v>
      </c>
      <c r="AF19" s="444">
        <v>6</v>
      </c>
      <c r="AG19" s="444" t="s">
        <v>427</v>
      </c>
      <c r="AH19" s="444">
        <v>11</v>
      </c>
      <c r="AI19" s="444">
        <v>1</v>
      </c>
      <c r="AJ19" s="444">
        <v>2</v>
      </c>
      <c r="AK19" s="444" t="s">
        <v>427</v>
      </c>
      <c r="AL19" s="444">
        <v>2</v>
      </c>
    </row>
    <row r="20" spans="1:38" ht="16.5" customHeight="1">
      <c r="A20" s="441" t="s">
        <v>390</v>
      </c>
      <c r="B20" s="445"/>
      <c r="C20" s="434">
        <f t="shared" si="2"/>
        <v>21637</v>
      </c>
      <c r="D20" s="443">
        <v>9191</v>
      </c>
      <c r="E20" s="443">
        <v>12446</v>
      </c>
      <c r="F20" s="443">
        <v>3980</v>
      </c>
      <c r="G20" s="443">
        <v>3466</v>
      </c>
      <c r="H20" s="443">
        <v>25173</v>
      </c>
      <c r="I20" s="443">
        <v>10291</v>
      </c>
      <c r="J20" s="434">
        <f t="shared" si="3"/>
        <v>5280664</v>
      </c>
      <c r="K20" s="434">
        <v>2307359</v>
      </c>
      <c r="L20" s="434">
        <v>2513416</v>
      </c>
      <c r="M20" s="434">
        <v>459889</v>
      </c>
      <c r="O20" s="441" t="s">
        <v>390</v>
      </c>
      <c r="P20" s="445"/>
      <c r="Q20" s="434">
        <f t="shared" si="4"/>
        <v>270</v>
      </c>
      <c r="R20" s="444">
        <v>11</v>
      </c>
      <c r="S20" s="444">
        <v>4</v>
      </c>
      <c r="T20" s="444">
        <v>44</v>
      </c>
      <c r="U20" s="444">
        <v>29</v>
      </c>
      <c r="V20" s="444">
        <v>96</v>
      </c>
      <c r="W20" s="444">
        <v>19</v>
      </c>
      <c r="X20" s="444">
        <v>3</v>
      </c>
      <c r="Y20" s="444">
        <v>8</v>
      </c>
      <c r="Z20" s="444">
        <v>3</v>
      </c>
      <c r="AA20" s="444">
        <v>1</v>
      </c>
      <c r="AB20" s="444">
        <v>5</v>
      </c>
      <c r="AC20" s="444">
        <v>4</v>
      </c>
      <c r="AD20" s="444" t="s">
        <v>322</v>
      </c>
      <c r="AE20" s="444" t="s">
        <v>322</v>
      </c>
      <c r="AF20" s="444">
        <v>9</v>
      </c>
      <c r="AG20" s="444" t="s">
        <v>322</v>
      </c>
      <c r="AH20" s="444">
        <v>22</v>
      </c>
      <c r="AI20" s="444">
        <v>2</v>
      </c>
      <c r="AJ20" s="444">
        <v>7</v>
      </c>
      <c r="AK20" s="444">
        <v>2</v>
      </c>
      <c r="AL20" s="444">
        <v>1</v>
      </c>
    </row>
    <row r="21" spans="1:38" ht="16.5" customHeight="1">
      <c r="A21" s="441" t="s">
        <v>391</v>
      </c>
      <c r="B21" s="445"/>
      <c r="C21" s="434">
        <f t="shared" si="2"/>
        <v>9509</v>
      </c>
      <c r="D21" s="443">
        <v>4053</v>
      </c>
      <c r="E21" s="443">
        <v>5456</v>
      </c>
      <c r="F21" s="443">
        <v>4500</v>
      </c>
      <c r="G21" s="443">
        <v>1605</v>
      </c>
      <c r="H21" s="443">
        <v>11127</v>
      </c>
      <c r="I21" s="443">
        <v>5303</v>
      </c>
      <c r="J21" s="434">
        <f t="shared" si="3"/>
        <v>2591641</v>
      </c>
      <c r="K21" s="434">
        <v>1012716</v>
      </c>
      <c r="L21" s="434">
        <v>1313639</v>
      </c>
      <c r="M21" s="434">
        <v>265286</v>
      </c>
      <c r="N21" s="435"/>
      <c r="O21" s="441" t="s">
        <v>391</v>
      </c>
      <c r="P21" s="445"/>
      <c r="Q21" s="434">
        <f t="shared" si="4"/>
        <v>140</v>
      </c>
      <c r="R21" s="444">
        <v>6</v>
      </c>
      <c r="S21" s="431" t="s">
        <v>427</v>
      </c>
      <c r="T21" s="444">
        <v>20</v>
      </c>
      <c r="U21" s="444">
        <v>15</v>
      </c>
      <c r="V21" s="444">
        <v>41</v>
      </c>
      <c r="W21" s="444">
        <v>12</v>
      </c>
      <c r="X21" s="444">
        <v>4</v>
      </c>
      <c r="Y21" s="444">
        <v>2</v>
      </c>
      <c r="Z21" s="444">
        <v>6</v>
      </c>
      <c r="AA21" s="444" t="s">
        <v>427</v>
      </c>
      <c r="AB21" s="444">
        <v>1</v>
      </c>
      <c r="AC21" s="444">
        <v>1</v>
      </c>
      <c r="AD21" s="444" t="s">
        <v>427</v>
      </c>
      <c r="AE21" s="444" t="s">
        <v>427</v>
      </c>
      <c r="AF21" s="444">
        <v>7</v>
      </c>
      <c r="AG21" s="444" t="s">
        <v>427</v>
      </c>
      <c r="AH21" s="444">
        <v>17</v>
      </c>
      <c r="AI21" s="444">
        <v>1</v>
      </c>
      <c r="AJ21" s="444">
        <v>2</v>
      </c>
      <c r="AK21" s="444">
        <v>3</v>
      </c>
      <c r="AL21" s="444">
        <v>2</v>
      </c>
    </row>
    <row r="22" spans="1:38" ht="16.5" customHeight="1">
      <c r="A22" s="68"/>
      <c r="B22" s="446"/>
      <c r="N22" s="273"/>
      <c r="O22" s="68"/>
      <c r="P22" s="446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</row>
    <row r="23" spans="1:38" ht="16.5" customHeight="1">
      <c r="A23" s="441" t="s">
        <v>392</v>
      </c>
      <c r="B23" s="447"/>
      <c r="C23" s="434">
        <f aca="true" t="shared" si="5" ref="C23:M23">SUM(C24)</f>
        <v>1062</v>
      </c>
      <c r="D23" s="434">
        <f t="shared" si="5"/>
        <v>439</v>
      </c>
      <c r="E23" s="434">
        <f t="shared" si="5"/>
        <v>623</v>
      </c>
      <c r="F23" s="434">
        <f t="shared" si="5"/>
        <v>2500</v>
      </c>
      <c r="G23" s="434">
        <f t="shared" si="5"/>
        <v>190</v>
      </c>
      <c r="H23" s="434">
        <f t="shared" si="5"/>
        <v>1225</v>
      </c>
      <c r="I23" s="434">
        <f t="shared" si="5"/>
        <v>608</v>
      </c>
      <c r="J23" s="434">
        <f t="shared" si="5"/>
        <v>297848</v>
      </c>
      <c r="K23" s="434">
        <f t="shared" si="5"/>
        <v>116468</v>
      </c>
      <c r="L23" s="434">
        <f t="shared" si="5"/>
        <v>166138</v>
      </c>
      <c r="M23" s="434">
        <f t="shared" si="5"/>
        <v>15242</v>
      </c>
      <c r="N23" s="273"/>
      <c r="O23" s="441" t="s">
        <v>392</v>
      </c>
      <c r="P23" s="445"/>
      <c r="Q23" s="434">
        <f aca="true" t="shared" si="6" ref="Q23:X23">SUM(Q24)</f>
        <v>16</v>
      </c>
      <c r="R23" s="434">
        <f t="shared" si="6"/>
        <v>2</v>
      </c>
      <c r="S23" s="434">
        <f t="shared" si="6"/>
        <v>1</v>
      </c>
      <c r="T23" s="434">
        <f t="shared" si="6"/>
        <v>2</v>
      </c>
      <c r="U23" s="434">
        <f t="shared" si="6"/>
        <v>1</v>
      </c>
      <c r="V23" s="434">
        <f t="shared" si="6"/>
        <v>3</v>
      </c>
      <c r="W23" s="434">
        <f t="shared" si="6"/>
        <v>1</v>
      </c>
      <c r="X23" s="434">
        <f t="shared" si="6"/>
        <v>1</v>
      </c>
      <c r="Y23" s="434" t="s">
        <v>427</v>
      </c>
      <c r="Z23" s="434">
        <f>SUM(Z24)</f>
        <v>1</v>
      </c>
      <c r="AA23" s="434" t="s">
        <v>427</v>
      </c>
      <c r="AB23" s="434">
        <f>SUM(AB24)</f>
        <v>1</v>
      </c>
      <c r="AC23" s="434" t="s">
        <v>427</v>
      </c>
      <c r="AD23" s="434" t="s">
        <v>427</v>
      </c>
      <c r="AE23" s="434" t="s">
        <v>427</v>
      </c>
      <c r="AF23" s="434" t="s">
        <v>427</v>
      </c>
      <c r="AG23" s="434" t="s">
        <v>427</v>
      </c>
      <c r="AH23" s="434">
        <f>SUM(AH24)</f>
        <v>1</v>
      </c>
      <c r="AI23" s="434">
        <f>SUM(AI24)</f>
        <v>1</v>
      </c>
      <c r="AJ23" s="434" t="s">
        <v>427</v>
      </c>
      <c r="AK23" s="434" t="s">
        <v>427</v>
      </c>
      <c r="AL23" s="434">
        <f>SUM(AL24)</f>
        <v>1</v>
      </c>
    </row>
    <row r="24" spans="1:38" ht="16.5" customHeight="1">
      <c r="A24" s="448"/>
      <c r="B24" s="61" t="s">
        <v>393</v>
      </c>
      <c r="C24" s="362">
        <f>SUM(D24:E24)</f>
        <v>1062</v>
      </c>
      <c r="D24" s="449">
        <v>439</v>
      </c>
      <c r="E24" s="449">
        <v>623</v>
      </c>
      <c r="F24" s="449">
        <v>2500</v>
      </c>
      <c r="G24" s="449">
        <v>190</v>
      </c>
      <c r="H24" s="449">
        <v>1225</v>
      </c>
      <c r="I24" s="449">
        <v>608</v>
      </c>
      <c r="J24" s="449">
        <f>SUM(K24:M24)</f>
        <v>297848</v>
      </c>
      <c r="K24" s="449">
        <v>116468</v>
      </c>
      <c r="L24" s="449">
        <v>166138</v>
      </c>
      <c r="M24" s="362">
        <v>15242</v>
      </c>
      <c r="N24" s="435"/>
      <c r="O24" s="448"/>
      <c r="P24" s="61" t="s">
        <v>393</v>
      </c>
      <c r="Q24" s="303">
        <f>SUM(R24:AL24)</f>
        <v>16</v>
      </c>
      <c r="R24" s="303">
        <v>2</v>
      </c>
      <c r="S24" s="303">
        <v>1</v>
      </c>
      <c r="T24" s="303">
        <v>2</v>
      </c>
      <c r="U24" s="303">
        <v>1</v>
      </c>
      <c r="V24" s="303">
        <v>3</v>
      </c>
      <c r="W24" s="303">
        <v>1</v>
      </c>
      <c r="X24" s="303">
        <v>1</v>
      </c>
      <c r="Y24" s="431" t="s">
        <v>427</v>
      </c>
      <c r="Z24" s="303">
        <v>1</v>
      </c>
      <c r="AA24" s="450" t="s">
        <v>427</v>
      </c>
      <c r="AB24" s="303">
        <v>1</v>
      </c>
      <c r="AC24" s="450" t="s">
        <v>427</v>
      </c>
      <c r="AD24" s="444" t="s">
        <v>427</v>
      </c>
      <c r="AE24" s="444" t="s">
        <v>427</v>
      </c>
      <c r="AF24" s="444" t="s">
        <v>427</v>
      </c>
      <c r="AG24" s="444" t="s">
        <v>427</v>
      </c>
      <c r="AH24" s="303">
        <v>1</v>
      </c>
      <c r="AI24" s="303">
        <v>1</v>
      </c>
      <c r="AJ24" s="444" t="s">
        <v>427</v>
      </c>
      <c r="AK24" s="444" t="s">
        <v>427</v>
      </c>
      <c r="AL24" s="303">
        <v>1</v>
      </c>
    </row>
    <row r="25" spans="1:38" ht="16.5" customHeight="1">
      <c r="A25" s="448"/>
      <c r="B25" s="61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273"/>
      <c r="O25" s="448"/>
      <c r="P25" s="61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</row>
    <row r="26" spans="1:38" ht="16.5" customHeight="1">
      <c r="A26" s="441" t="s">
        <v>394</v>
      </c>
      <c r="B26" s="447"/>
      <c r="C26" s="434">
        <f aca="true" t="shared" si="7" ref="C26:M26">SUM(C27)</f>
        <v>6421</v>
      </c>
      <c r="D26" s="434">
        <f t="shared" si="7"/>
        <v>2736</v>
      </c>
      <c r="E26" s="434">
        <f t="shared" si="7"/>
        <v>3685</v>
      </c>
      <c r="F26" s="434">
        <f t="shared" si="7"/>
        <v>4300</v>
      </c>
      <c r="G26" s="434">
        <f t="shared" si="7"/>
        <v>916</v>
      </c>
      <c r="H26" s="434">
        <f t="shared" si="7"/>
        <v>7044</v>
      </c>
      <c r="I26" s="434">
        <f t="shared" si="7"/>
        <v>2198</v>
      </c>
      <c r="J26" s="434">
        <f t="shared" si="7"/>
        <v>1354566</v>
      </c>
      <c r="K26" s="434">
        <f t="shared" si="7"/>
        <v>610684</v>
      </c>
      <c r="L26" s="434">
        <f t="shared" si="7"/>
        <v>525255</v>
      </c>
      <c r="M26" s="434">
        <f t="shared" si="7"/>
        <v>218627</v>
      </c>
      <c r="N26" s="273"/>
      <c r="O26" s="441" t="s">
        <v>394</v>
      </c>
      <c r="P26" s="445"/>
      <c r="Q26" s="434">
        <f aca="true" t="shared" si="8" ref="Q26:AC26">SUM(Q27)</f>
        <v>158</v>
      </c>
      <c r="R26" s="434">
        <f t="shared" si="8"/>
        <v>6</v>
      </c>
      <c r="S26" s="434">
        <f t="shared" si="8"/>
        <v>1</v>
      </c>
      <c r="T26" s="434">
        <f t="shared" si="8"/>
        <v>26</v>
      </c>
      <c r="U26" s="434">
        <f t="shared" si="8"/>
        <v>16</v>
      </c>
      <c r="V26" s="434">
        <f t="shared" si="8"/>
        <v>56</v>
      </c>
      <c r="W26" s="434">
        <f t="shared" si="8"/>
        <v>9</v>
      </c>
      <c r="X26" s="434">
        <f t="shared" si="8"/>
        <v>4</v>
      </c>
      <c r="Y26" s="434">
        <f t="shared" si="8"/>
        <v>4</v>
      </c>
      <c r="Z26" s="434">
        <f t="shared" si="8"/>
        <v>2</v>
      </c>
      <c r="AA26" s="434">
        <f t="shared" si="8"/>
        <v>3</v>
      </c>
      <c r="AB26" s="434">
        <f t="shared" si="8"/>
        <v>6</v>
      </c>
      <c r="AC26" s="434">
        <f t="shared" si="8"/>
        <v>4</v>
      </c>
      <c r="AD26" s="434" t="s">
        <v>427</v>
      </c>
      <c r="AE26" s="434" t="s">
        <v>427</v>
      </c>
      <c r="AF26" s="434">
        <f>SUM(AF27)</f>
        <v>6</v>
      </c>
      <c r="AG26" s="434" t="s">
        <v>427</v>
      </c>
      <c r="AH26" s="434">
        <f>SUM(AH27)</f>
        <v>10</v>
      </c>
      <c r="AI26" s="434">
        <f>SUM(AI27)</f>
        <v>1</v>
      </c>
      <c r="AJ26" s="434">
        <f>SUM(AJ27)</f>
        <v>2</v>
      </c>
      <c r="AK26" s="434">
        <f>SUM(AK27)</f>
        <v>2</v>
      </c>
      <c r="AL26" s="434" t="s">
        <v>427</v>
      </c>
    </row>
    <row r="27" spans="1:38" ht="16.5" customHeight="1">
      <c r="A27" s="68"/>
      <c r="B27" s="61" t="s">
        <v>395</v>
      </c>
      <c r="C27" s="362">
        <f>SUM(D27:E27)</f>
        <v>6421</v>
      </c>
      <c r="D27" s="449">
        <v>2736</v>
      </c>
      <c r="E27" s="449">
        <v>3685</v>
      </c>
      <c r="F27" s="449">
        <v>4300</v>
      </c>
      <c r="G27" s="449">
        <v>916</v>
      </c>
      <c r="H27" s="449">
        <v>7044</v>
      </c>
      <c r="I27" s="449">
        <v>2198</v>
      </c>
      <c r="J27" s="449">
        <f>SUM(K27:M27)</f>
        <v>1354566</v>
      </c>
      <c r="K27" s="449">
        <v>610684</v>
      </c>
      <c r="L27" s="449">
        <v>525255</v>
      </c>
      <c r="M27" s="362">
        <v>218627</v>
      </c>
      <c r="N27" s="273"/>
      <c r="O27" s="68"/>
      <c r="P27" s="61" t="s">
        <v>395</v>
      </c>
      <c r="Q27" s="303">
        <f>SUM(R27:AL27)</f>
        <v>158</v>
      </c>
      <c r="R27" s="431">
        <v>6</v>
      </c>
      <c r="S27" s="431">
        <v>1</v>
      </c>
      <c r="T27" s="431">
        <v>26</v>
      </c>
      <c r="U27" s="431">
        <v>16</v>
      </c>
      <c r="V27" s="431">
        <v>56</v>
      </c>
      <c r="W27" s="431">
        <v>9</v>
      </c>
      <c r="X27" s="431">
        <v>4</v>
      </c>
      <c r="Y27" s="431">
        <v>4</v>
      </c>
      <c r="Z27" s="431">
        <v>2</v>
      </c>
      <c r="AA27" s="431">
        <v>3</v>
      </c>
      <c r="AB27" s="431">
        <v>6</v>
      </c>
      <c r="AC27" s="431">
        <v>4</v>
      </c>
      <c r="AD27" s="444" t="s">
        <v>427</v>
      </c>
      <c r="AE27" s="444" t="s">
        <v>427</v>
      </c>
      <c r="AF27" s="431">
        <v>6</v>
      </c>
      <c r="AG27" s="444" t="s">
        <v>427</v>
      </c>
      <c r="AH27" s="431">
        <v>10</v>
      </c>
      <c r="AI27" s="431">
        <v>1</v>
      </c>
      <c r="AJ27" s="431">
        <v>2</v>
      </c>
      <c r="AK27" s="431">
        <v>2</v>
      </c>
      <c r="AL27" s="431" t="s">
        <v>427</v>
      </c>
    </row>
    <row r="28" spans="1:38" ht="16.5" customHeight="1">
      <c r="A28" s="68"/>
      <c r="B28" s="446"/>
      <c r="N28" s="273"/>
      <c r="O28" s="68"/>
      <c r="P28" s="446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</row>
    <row r="29" spans="1:38" ht="16.5" customHeight="1">
      <c r="A29" s="441" t="s">
        <v>396</v>
      </c>
      <c r="B29" s="447"/>
      <c r="C29" s="434">
        <f>SUM(C30:C31)</f>
        <v>11101</v>
      </c>
      <c r="D29" s="434">
        <f>SUM(D30:D31)</f>
        <v>4726</v>
      </c>
      <c r="E29" s="434">
        <f>SUM(E30:E31)</f>
        <v>6375</v>
      </c>
      <c r="F29" s="434">
        <f>AVERAGE(F30:F31)</f>
        <v>4925</v>
      </c>
      <c r="G29" s="434">
        <f aca="true" t="shared" si="9" ref="G29:M29">SUM(G30:G31)</f>
        <v>1635</v>
      </c>
      <c r="H29" s="434">
        <f t="shared" si="9"/>
        <v>11518</v>
      </c>
      <c r="I29" s="434">
        <f t="shared" si="9"/>
        <v>5122</v>
      </c>
      <c r="J29" s="434">
        <f t="shared" si="9"/>
        <v>2624634</v>
      </c>
      <c r="K29" s="434">
        <f t="shared" si="9"/>
        <v>840585</v>
      </c>
      <c r="L29" s="434">
        <f t="shared" si="9"/>
        <v>1323648</v>
      </c>
      <c r="M29" s="434">
        <f t="shared" si="9"/>
        <v>460401</v>
      </c>
      <c r="N29" s="273"/>
      <c r="O29" s="441" t="s">
        <v>396</v>
      </c>
      <c r="P29" s="445"/>
      <c r="Q29" s="434">
        <f>SUM(Q30:Q31)</f>
        <v>141</v>
      </c>
      <c r="R29" s="434">
        <f>SUM(R30:R31)</f>
        <v>9</v>
      </c>
      <c r="S29" s="434" t="s">
        <v>427</v>
      </c>
      <c r="T29" s="434">
        <f aca="true" t="shared" si="10" ref="T29:Z29">SUM(T30:T31)</f>
        <v>21</v>
      </c>
      <c r="U29" s="434">
        <f t="shared" si="10"/>
        <v>6</v>
      </c>
      <c r="V29" s="434">
        <f t="shared" si="10"/>
        <v>43</v>
      </c>
      <c r="W29" s="434">
        <f t="shared" si="10"/>
        <v>8</v>
      </c>
      <c r="X29" s="434">
        <f t="shared" si="10"/>
        <v>2</v>
      </c>
      <c r="Y29" s="434">
        <f t="shared" si="10"/>
        <v>3</v>
      </c>
      <c r="Z29" s="434">
        <f t="shared" si="10"/>
        <v>3</v>
      </c>
      <c r="AA29" s="434" t="s">
        <v>427</v>
      </c>
      <c r="AB29" s="434">
        <f>SUM(AB30:AB31)</f>
        <v>5</v>
      </c>
      <c r="AC29" s="434">
        <f>SUM(AC30:AC31)</f>
        <v>5</v>
      </c>
      <c r="AD29" s="434" t="s">
        <v>427</v>
      </c>
      <c r="AE29" s="434">
        <f>SUM(AE30:AE31)</f>
        <v>1</v>
      </c>
      <c r="AF29" s="434">
        <f>SUM(AF30:AF31)</f>
        <v>15</v>
      </c>
      <c r="AG29" s="434" t="s">
        <v>427</v>
      </c>
      <c r="AH29" s="434">
        <f>SUM(AH30:AH31)</f>
        <v>12</v>
      </c>
      <c r="AI29" s="434">
        <f>SUM(AI30:AI31)</f>
        <v>2</v>
      </c>
      <c r="AJ29" s="434">
        <f>SUM(AJ30:AJ31)</f>
        <v>3</v>
      </c>
      <c r="AK29" s="434">
        <f>SUM(AK30:AK31)</f>
        <v>2</v>
      </c>
      <c r="AL29" s="434">
        <f>SUM(AL30:AL31)</f>
        <v>1</v>
      </c>
    </row>
    <row r="30" spans="1:38" ht="16.5" customHeight="1">
      <c r="A30" s="448"/>
      <c r="B30" s="61" t="s">
        <v>397</v>
      </c>
      <c r="C30" s="303">
        <f>SUM(D30:E30)</f>
        <v>6441</v>
      </c>
      <c r="D30" s="449">
        <v>2715</v>
      </c>
      <c r="E30" s="449">
        <v>3726</v>
      </c>
      <c r="F30" s="449">
        <v>4950</v>
      </c>
      <c r="G30" s="449">
        <v>1027</v>
      </c>
      <c r="H30" s="449">
        <v>6810</v>
      </c>
      <c r="I30" s="449">
        <v>3415</v>
      </c>
      <c r="J30" s="449">
        <f>SUM(K30:M30)</f>
        <v>1648126</v>
      </c>
      <c r="K30" s="449">
        <v>486696</v>
      </c>
      <c r="L30" s="449">
        <v>889004</v>
      </c>
      <c r="M30" s="362">
        <v>272426</v>
      </c>
      <c r="N30" s="273"/>
      <c r="O30" s="448"/>
      <c r="P30" s="61" t="s">
        <v>397</v>
      </c>
      <c r="Q30" s="303">
        <f>SUM(R30:AL30)</f>
        <v>76</v>
      </c>
      <c r="R30" s="303">
        <v>4</v>
      </c>
      <c r="S30" s="431" t="s">
        <v>427</v>
      </c>
      <c r="T30" s="303">
        <v>11</v>
      </c>
      <c r="U30" s="303">
        <v>4</v>
      </c>
      <c r="V30" s="303">
        <v>22</v>
      </c>
      <c r="W30" s="303">
        <v>5</v>
      </c>
      <c r="X30" s="431">
        <v>1</v>
      </c>
      <c r="Y30" s="303">
        <v>2</v>
      </c>
      <c r="Z30" s="431">
        <v>1</v>
      </c>
      <c r="AA30" s="431" t="s">
        <v>427</v>
      </c>
      <c r="AB30" s="303">
        <v>2</v>
      </c>
      <c r="AC30" s="303">
        <v>4</v>
      </c>
      <c r="AD30" s="451" t="s">
        <v>427</v>
      </c>
      <c r="AE30" s="303">
        <v>1</v>
      </c>
      <c r="AF30" s="303">
        <v>9</v>
      </c>
      <c r="AG30" s="451" t="s">
        <v>427</v>
      </c>
      <c r="AH30" s="303">
        <v>6</v>
      </c>
      <c r="AI30" s="303">
        <v>1</v>
      </c>
      <c r="AJ30" s="303">
        <v>2</v>
      </c>
      <c r="AK30" s="431">
        <v>1</v>
      </c>
      <c r="AL30" s="451" t="s">
        <v>427</v>
      </c>
    </row>
    <row r="31" spans="1:38" ht="16.5" customHeight="1">
      <c r="A31" s="448"/>
      <c r="B31" s="61" t="s">
        <v>398</v>
      </c>
      <c r="C31" s="303">
        <f>SUM(D31:E31)</f>
        <v>4660</v>
      </c>
      <c r="D31" s="449">
        <v>2011</v>
      </c>
      <c r="E31" s="449">
        <v>2649</v>
      </c>
      <c r="F31" s="449">
        <v>4900</v>
      </c>
      <c r="G31" s="449">
        <v>608</v>
      </c>
      <c r="H31" s="449">
        <v>4708</v>
      </c>
      <c r="I31" s="449">
        <v>1707</v>
      </c>
      <c r="J31" s="449">
        <f>SUM(K31:M31)</f>
        <v>976508</v>
      </c>
      <c r="K31" s="449">
        <v>353889</v>
      </c>
      <c r="L31" s="449">
        <v>434644</v>
      </c>
      <c r="M31" s="362">
        <v>187975</v>
      </c>
      <c r="N31" s="435"/>
      <c r="O31" s="448"/>
      <c r="P31" s="61" t="s">
        <v>398</v>
      </c>
      <c r="Q31" s="303">
        <f>SUM(R31:AL31)</f>
        <v>65</v>
      </c>
      <c r="R31" s="303">
        <v>5</v>
      </c>
      <c r="S31" s="431" t="s">
        <v>427</v>
      </c>
      <c r="T31" s="303">
        <v>10</v>
      </c>
      <c r="U31" s="303">
        <v>2</v>
      </c>
      <c r="V31" s="303">
        <v>21</v>
      </c>
      <c r="W31" s="303">
        <v>3</v>
      </c>
      <c r="X31" s="303">
        <v>1</v>
      </c>
      <c r="Y31" s="303">
        <v>1</v>
      </c>
      <c r="Z31" s="303">
        <v>2</v>
      </c>
      <c r="AA31" s="431" t="s">
        <v>427</v>
      </c>
      <c r="AB31" s="303">
        <v>3</v>
      </c>
      <c r="AC31" s="303">
        <v>1</v>
      </c>
      <c r="AD31" s="451" t="s">
        <v>427</v>
      </c>
      <c r="AE31" s="451" t="s">
        <v>427</v>
      </c>
      <c r="AF31" s="303">
        <v>6</v>
      </c>
      <c r="AG31" s="451" t="s">
        <v>427</v>
      </c>
      <c r="AH31" s="303">
        <v>6</v>
      </c>
      <c r="AI31" s="303">
        <v>1</v>
      </c>
      <c r="AJ31" s="303">
        <v>1</v>
      </c>
      <c r="AK31" s="303">
        <v>1</v>
      </c>
      <c r="AL31" s="303">
        <v>1</v>
      </c>
    </row>
    <row r="32" spans="1:38" ht="16.5" customHeight="1">
      <c r="A32" s="63"/>
      <c r="B32" s="446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273"/>
      <c r="O32" s="448"/>
      <c r="P32" s="446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</row>
    <row r="33" spans="1:38" ht="16.5" customHeight="1">
      <c r="A33" s="441" t="s">
        <v>399</v>
      </c>
      <c r="B33" s="447"/>
      <c r="C33" s="434">
        <f>SUM(C34:C35)</f>
        <v>11717</v>
      </c>
      <c r="D33" s="434">
        <f>SUM(D34:D35)</f>
        <v>4739</v>
      </c>
      <c r="E33" s="434">
        <f>SUM(E34:E35)</f>
        <v>6978</v>
      </c>
      <c r="F33" s="434">
        <f>AVERAGE(F34:F35)</f>
        <v>4620</v>
      </c>
      <c r="G33" s="434">
        <f aca="true" t="shared" si="11" ref="G33:M33">SUM(G34:G35)</f>
        <v>1956</v>
      </c>
      <c r="H33" s="434">
        <f t="shared" si="11"/>
        <v>14148</v>
      </c>
      <c r="I33" s="434">
        <f t="shared" si="11"/>
        <v>6557</v>
      </c>
      <c r="J33" s="434">
        <f t="shared" si="11"/>
        <v>3159904</v>
      </c>
      <c r="K33" s="434">
        <f t="shared" si="11"/>
        <v>1027141</v>
      </c>
      <c r="L33" s="434">
        <f t="shared" si="11"/>
        <v>1702085</v>
      </c>
      <c r="M33" s="434">
        <f t="shared" si="11"/>
        <v>430678</v>
      </c>
      <c r="N33" s="273"/>
      <c r="O33" s="441" t="s">
        <v>399</v>
      </c>
      <c r="P33" s="445"/>
      <c r="Q33" s="434">
        <f aca="true" t="shared" si="12" ref="Q33:Z33">SUM(Q34:Q35)</f>
        <v>117</v>
      </c>
      <c r="R33" s="434">
        <f t="shared" si="12"/>
        <v>7</v>
      </c>
      <c r="S33" s="434">
        <f t="shared" si="12"/>
        <v>2</v>
      </c>
      <c r="T33" s="434">
        <f t="shared" si="12"/>
        <v>12</v>
      </c>
      <c r="U33" s="434">
        <f t="shared" si="12"/>
        <v>6</v>
      </c>
      <c r="V33" s="434">
        <f t="shared" si="12"/>
        <v>28</v>
      </c>
      <c r="W33" s="434">
        <f t="shared" si="12"/>
        <v>8</v>
      </c>
      <c r="X33" s="434">
        <f t="shared" si="12"/>
        <v>5</v>
      </c>
      <c r="Y33" s="434">
        <f t="shared" si="12"/>
        <v>4</v>
      </c>
      <c r="Z33" s="434">
        <f t="shared" si="12"/>
        <v>5</v>
      </c>
      <c r="AA33" s="434" t="s">
        <v>427</v>
      </c>
      <c r="AB33" s="434">
        <f>SUM(AB34:AB35)</f>
        <v>3</v>
      </c>
      <c r="AC33" s="434">
        <f>SUM(AC34:AC35)</f>
        <v>2</v>
      </c>
      <c r="AD33" s="434">
        <f>SUM(AD34:AD35)</f>
        <v>1</v>
      </c>
      <c r="AE33" s="434" t="s">
        <v>427</v>
      </c>
      <c r="AF33" s="434">
        <f>SUM(AF34:AF35)</f>
        <v>10</v>
      </c>
      <c r="AG33" s="434" t="s">
        <v>427</v>
      </c>
      <c r="AH33" s="434">
        <f>SUM(AH34:AH35)</f>
        <v>12</v>
      </c>
      <c r="AI33" s="434">
        <f>SUM(AI34:AI35)</f>
        <v>2</v>
      </c>
      <c r="AJ33" s="434">
        <f>SUM(AJ34:AJ35)</f>
        <v>4</v>
      </c>
      <c r="AK33" s="434">
        <f>SUM(AK34:AK35)</f>
        <v>2</v>
      </c>
      <c r="AL33" s="434">
        <f>SUM(AL34:AL35)</f>
        <v>4</v>
      </c>
    </row>
    <row r="34" spans="1:38" ht="16.5" customHeight="1">
      <c r="A34" s="63"/>
      <c r="B34" s="61" t="s">
        <v>401</v>
      </c>
      <c r="C34" s="303">
        <f>SUM(D34:E34)</f>
        <v>7576</v>
      </c>
      <c r="D34" s="449">
        <v>3090</v>
      </c>
      <c r="E34" s="449">
        <v>4486</v>
      </c>
      <c r="F34" s="449">
        <v>4640</v>
      </c>
      <c r="G34" s="449">
        <v>1333</v>
      </c>
      <c r="H34" s="449">
        <v>9894</v>
      </c>
      <c r="I34" s="449">
        <v>4202</v>
      </c>
      <c r="J34" s="449">
        <f>SUM(K34:M34)</f>
        <v>2071558</v>
      </c>
      <c r="K34" s="449">
        <v>695598</v>
      </c>
      <c r="L34" s="449">
        <v>1117049</v>
      </c>
      <c r="M34" s="362">
        <v>258911</v>
      </c>
      <c r="N34" s="273"/>
      <c r="O34" s="63"/>
      <c r="P34" s="61" t="s">
        <v>401</v>
      </c>
      <c r="Q34" s="303">
        <f>SUM(R34:AL34)</f>
        <v>73</v>
      </c>
      <c r="R34" s="303">
        <v>3</v>
      </c>
      <c r="S34" s="303">
        <v>1</v>
      </c>
      <c r="T34" s="303">
        <v>8</v>
      </c>
      <c r="U34" s="303">
        <v>3</v>
      </c>
      <c r="V34" s="303">
        <v>14</v>
      </c>
      <c r="W34" s="303">
        <v>5</v>
      </c>
      <c r="X34" s="303">
        <v>3</v>
      </c>
      <c r="Y34" s="303">
        <v>2</v>
      </c>
      <c r="Z34" s="303">
        <v>4</v>
      </c>
      <c r="AA34" s="452" t="s">
        <v>427</v>
      </c>
      <c r="AB34" s="303">
        <v>3</v>
      </c>
      <c r="AC34" s="303">
        <v>2</v>
      </c>
      <c r="AD34" s="303">
        <v>1</v>
      </c>
      <c r="AE34" s="451" t="s">
        <v>427</v>
      </c>
      <c r="AF34" s="303">
        <v>6</v>
      </c>
      <c r="AG34" s="451" t="s">
        <v>427</v>
      </c>
      <c r="AH34" s="303">
        <v>10</v>
      </c>
      <c r="AI34" s="303">
        <v>1</v>
      </c>
      <c r="AJ34" s="303">
        <v>2</v>
      </c>
      <c r="AK34" s="303">
        <v>2</v>
      </c>
      <c r="AL34" s="303">
        <v>3</v>
      </c>
    </row>
    <row r="35" spans="1:38" ht="16.5" customHeight="1">
      <c r="A35" s="63"/>
      <c r="B35" s="453" t="s">
        <v>402</v>
      </c>
      <c r="C35" s="303">
        <f>SUM(D35:E35)</f>
        <v>4141</v>
      </c>
      <c r="D35" s="449">
        <v>1649</v>
      </c>
      <c r="E35" s="449">
        <v>2492</v>
      </c>
      <c r="F35" s="449">
        <v>4600</v>
      </c>
      <c r="G35" s="449">
        <v>623</v>
      </c>
      <c r="H35" s="449">
        <v>4254</v>
      </c>
      <c r="I35" s="449">
        <v>2355</v>
      </c>
      <c r="J35" s="449">
        <f>SUM(K35:M35)</f>
        <v>1088346</v>
      </c>
      <c r="K35" s="449">
        <v>331543</v>
      </c>
      <c r="L35" s="449">
        <v>585036</v>
      </c>
      <c r="M35" s="362">
        <v>171767</v>
      </c>
      <c r="N35" s="435"/>
      <c r="O35" s="63"/>
      <c r="P35" s="453" t="s">
        <v>403</v>
      </c>
      <c r="Q35" s="303">
        <f>SUM(R35:AL35)</f>
        <v>44</v>
      </c>
      <c r="R35" s="303">
        <v>4</v>
      </c>
      <c r="S35" s="303">
        <v>1</v>
      </c>
      <c r="T35" s="303">
        <v>4</v>
      </c>
      <c r="U35" s="303">
        <v>3</v>
      </c>
      <c r="V35" s="303">
        <v>14</v>
      </c>
      <c r="W35" s="303">
        <v>3</v>
      </c>
      <c r="X35" s="303">
        <v>2</v>
      </c>
      <c r="Y35" s="303">
        <v>2</v>
      </c>
      <c r="Z35" s="303">
        <v>1</v>
      </c>
      <c r="AA35" s="431" t="s">
        <v>49</v>
      </c>
      <c r="AB35" s="431" t="s">
        <v>49</v>
      </c>
      <c r="AC35" s="431" t="s">
        <v>49</v>
      </c>
      <c r="AD35" s="451" t="s">
        <v>49</v>
      </c>
      <c r="AE35" s="451" t="s">
        <v>49</v>
      </c>
      <c r="AF35" s="303">
        <v>4</v>
      </c>
      <c r="AG35" s="451" t="s">
        <v>49</v>
      </c>
      <c r="AH35" s="303">
        <v>2</v>
      </c>
      <c r="AI35" s="431">
        <v>1</v>
      </c>
      <c r="AJ35" s="303">
        <v>2</v>
      </c>
      <c r="AK35" s="451" t="s">
        <v>49</v>
      </c>
      <c r="AL35" s="431">
        <v>1</v>
      </c>
    </row>
    <row r="36" spans="1:38" ht="16.5" customHeight="1">
      <c r="A36" s="63"/>
      <c r="B36" s="446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273"/>
      <c r="O36" s="63"/>
      <c r="P36" s="446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</row>
    <row r="37" spans="1:38" ht="16.5" customHeight="1">
      <c r="A37" s="441" t="s">
        <v>404</v>
      </c>
      <c r="B37" s="447"/>
      <c r="C37" s="434">
        <f aca="true" t="shared" si="13" ref="C37:M37">SUM(C38)</f>
        <v>5527</v>
      </c>
      <c r="D37" s="434">
        <f t="shared" si="13"/>
        <v>2275</v>
      </c>
      <c r="E37" s="434">
        <f t="shared" si="13"/>
        <v>3252</v>
      </c>
      <c r="F37" s="434">
        <f t="shared" si="13"/>
        <v>4300</v>
      </c>
      <c r="G37" s="434">
        <f t="shared" si="13"/>
        <v>874</v>
      </c>
      <c r="H37" s="434">
        <f t="shared" si="13"/>
        <v>5650</v>
      </c>
      <c r="I37" s="434">
        <f t="shared" si="13"/>
        <v>2878</v>
      </c>
      <c r="J37" s="434">
        <f t="shared" si="13"/>
        <v>1343127</v>
      </c>
      <c r="K37" s="434">
        <f t="shared" si="13"/>
        <v>440808</v>
      </c>
      <c r="L37" s="434">
        <f t="shared" si="13"/>
        <v>730683</v>
      </c>
      <c r="M37" s="434">
        <f t="shared" si="13"/>
        <v>171636</v>
      </c>
      <c r="N37" s="273"/>
      <c r="O37" s="441" t="s">
        <v>404</v>
      </c>
      <c r="P37" s="447"/>
      <c r="Q37" s="434">
        <f aca="true" t="shared" si="14" ref="Q37:Z37">SUM(Q38)</f>
        <v>39</v>
      </c>
      <c r="R37" s="434">
        <f t="shared" si="14"/>
        <v>3</v>
      </c>
      <c r="S37" s="434">
        <f t="shared" si="14"/>
        <v>1</v>
      </c>
      <c r="T37" s="434">
        <f t="shared" si="14"/>
        <v>2</v>
      </c>
      <c r="U37" s="434">
        <f t="shared" si="14"/>
        <v>1</v>
      </c>
      <c r="V37" s="434">
        <f t="shared" si="14"/>
        <v>12</v>
      </c>
      <c r="W37" s="434">
        <f t="shared" si="14"/>
        <v>4</v>
      </c>
      <c r="X37" s="434">
        <f t="shared" si="14"/>
        <v>1</v>
      </c>
      <c r="Y37" s="434">
        <f t="shared" si="14"/>
        <v>2</v>
      </c>
      <c r="Z37" s="434">
        <f t="shared" si="14"/>
        <v>1</v>
      </c>
      <c r="AA37" s="434" t="s">
        <v>49</v>
      </c>
      <c r="AB37" s="434">
        <f>SUM(AB38)</f>
        <v>1</v>
      </c>
      <c r="AC37" s="434">
        <f>SUM(AC38)</f>
        <v>1</v>
      </c>
      <c r="AD37" s="434" t="s">
        <v>49</v>
      </c>
      <c r="AE37" s="434">
        <f>SUM(AE38)</f>
        <v>1</v>
      </c>
      <c r="AF37" s="434">
        <f>SUM(AF38)</f>
        <v>3</v>
      </c>
      <c r="AG37" s="434" t="s">
        <v>49</v>
      </c>
      <c r="AH37" s="434">
        <f>SUM(AH38)</f>
        <v>3</v>
      </c>
      <c r="AI37" s="434">
        <f>SUM(AI38)</f>
        <v>1</v>
      </c>
      <c r="AJ37" s="434">
        <f>SUM(AJ38)</f>
        <v>1</v>
      </c>
      <c r="AK37" s="434">
        <f>SUM(AK38)</f>
        <v>1</v>
      </c>
      <c r="AL37" s="434" t="s">
        <v>49</v>
      </c>
    </row>
    <row r="38" spans="1:38" ht="16.5" customHeight="1">
      <c r="A38" s="448"/>
      <c r="B38" s="61" t="s">
        <v>405</v>
      </c>
      <c r="C38" s="303">
        <f>SUM(D38:E38)</f>
        <v>5527</v>
      </c>
      <c r="D38" s="449">
        <v>2275</v>
      </c>
      <c r="E38" s="449">
        <v>3252</v>
      </c>
      <c r="F38" s="449">
        <v>4300</v>
      </c>
      <c r="G38" s="449">
        <v>874</v>
      </c>
      <c r="H38" s="449">
        <v>5650</v>
      </c>
      <c r="I38" s="449">
        <v>2878</v>
      </c>
      <c r="J38" s="449">
        <f>SUM(K38:M38)</f>
        <v>1343127</v>
      </c>
      <c r="K38" s="449">
        <v>440808</v>
      </c>
      <c r="L38" s="449">
        <v>730683</v>
      </c>
      <c r="M38" s="362">
        <v>171636</v>
      </c>
      <c r="N38" s="273"/>
      <c r="O38" s="448"/>
      <c r="P38" s="61" t="s">
        <v>405</v>
      </c>
      <c r="Q38" s="303">
        <f>SUM(R38:AL38)</f>
        <v>39</v>
      </c>
      <c r="R38" s="303">
        <v>3</v>
      </c>
      <c r="S38" s="303">
        <v>1</v>
      </c>
      <c r="T38" s="303">
        <v>2</v>
      </c>
      <c r="U38" s="303">
        <v>1</v>
      </c>
      <c r="V38" s="303">
        <v>12</v>
      </c>
      <c r="W38" s="303">
        <v>4</v>
      </c>
      <c r="X38" s="303">
        <v>1</v>
      </c>
      <c r="Y38" s="303">
        <v>2</v>
      </c>
      <c r="Z38" s="303">
        <v>1</v>
      </c>
      <c r="AA38" s="450" t="s">
        <v>49</v>
      </c>
      <c r="AB38" s="431">
        <v>1</v>
      </c>
      <c r="AC38" s="431">
        <v>1</v>
      </c>
      <c r="AD38" s="444" t="s">
        <v>49</v>
      </c>
      <c r="AE38" s="303">
        <v>1</v>
      </c>
      <c r="AF38" s="303">
        <v>3</v>
      </c>
      <c r="AG38" s="444" t="s">
        <v>49</v>
      </c>
      <c r="AH38" s="303">
        <v>3</v>
      </c>
      <c r="AI38" s="431">
        <v>1</v>
      </c>
      <c r="AJ38" s="303">
        <v>1</v>
      </c>
      <c r="AK38" s="303">
        <v>1</v>
      </c>
      <c r="AL38" s="444" t="s">
        <v>49</v>
      </c>
    </row>
    <row r="39" spans="1:38" ht="16.5" customHeight="1">
      <c r="A39" s="448"/>
      <c r="B39" s="446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273"/>
      <c r="O39" s="448"/>
      <c r="P39" s="446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</row>
    <row r="40" spans="1:38" ht="16.5" customHeight="1">
      <c r="A40" s="441" t="s">
        <v>406</v>
      </c>
      <c r="B40" s="447"/>
      <c r="C40" s="434">
        <f>SUM(C41:C42)</f>
        <v>11649</v>
      </c>
      <c r="D40" s="434">
        <f>SUM(D41:D42)</f>
        <v>4642</v>
      </c>
      <c r="E40" s="434">
        <f>SUM(E41:E42)</f>
        <v>7007</v>
      </c>
      <c r="F40" s="434">
        <f>AVERAGE(F41:F42)</f>
        <v>4590</v>
      </c>
      <c r="G40" s="434">
        <f aca="true" t="shared" si="15" ref="G40:M40">SUM(G41:G42)</f>
        <v>1737</v>
      </c>
      <c r="H40" s="434">
        <f t="shared" si="15"/>
        <v>11569</v>
      </c>
      <c r="I40" s="434">
        <f t="shared" si="15"/>
        <v>6012</v>
      </c>
      <c r="J40" s="434">
        <f t="shared" si="15"/>
        <v>2755084</v>
      </c>
      <c r="K40" s="434">
        <f t="shared" si="15"/>
        <v>900785</v>
      </c>
      <c r="L40" s="434">
        <f t="shared" si="15"/>
        <v>1557033</v>
      </c>
      <c r="M40" s="434">
        <f t="shared" si="15"/>
        <v>297266</v>
      </c>
      <c r="N40" s="273"/>
      <c r="O40" s="441" t="s">
        <v>406</v>
      </c>
      <c r="P40" s="447"/>
      <c r="Q40" s="434">
        <f aca="true" t="shared" si="16" ref="Q40:AC40">SUM(Q41:Q42)</f>
        <v>126</v>
      </c>
      <c r="R40" s="434">
        <f t="shared" si="16"/>
        <v>9</v>
      </c>
      <c r="S40" s="434">
        <f t="shared" si="16"/>
        <v>3</v>
      </c>
      <c r="T40" s="434">
        <f t="shared" si="16"/>
        <v>13</v>
      </c>
      <c r="U40" s="434">
        <f t="shared" si="16"/>
        <v>8</v>
      </c>
      <c r="V40" s="434">
        <f t="shared" si="16"/>
        <v>38</v>
      </c>
      <c r="W40" s="434">
        <f t="shared" si="16"/>
        <v>8</v>
      </c>
      <c r="X40" s="434">
        <f t="shared" si="16"/>
        <v>2</v>
      </c>
      <c r="Y40" s="434">
        <f t="shared" si="16"/>
        <v>4</v>
      </c>
      <c r="Z40" s="434">
        <f t="shared" si="16"/>
        <v>3</v>
      </c>
      <c r="AA40" s="434">
        <f t="shared" si="16"/>
        <v>2</v>
      </c>
      <c r="AB40" s="434">
        <f t="shared" si="16"/>
        <v>5</v>
      </c>
      <c r="AC40" s="434">
        <f t="shared" si="16"/>
        <v>2</v>
      </c>
      <c r="AD40" s="434" t="s">
        <v>429</v>
      </c>
      <c r="AE40" s="434" t="s">
        <v>429</v>
      </c>
      <c r="AF40" s="434">
        <f>SUM(AF41:AF42)</f>
        <v>10</v>
      </c>
      <c r="AG40" s="434" t="s">
        <v>429</v>
      </c>
      <c r="AH40" s="434">
        <f>SUM(AH41:AH42)</f>
        <v>10</v>
      </c>
      <c r="AI40" s="434">
        <f>SUM(AI41:AI42)</f>
        <v>2</v>
      </c>
      <c r="AJ40" s="434">
        <f>SUM(AJ41:AJ42)</f>
        <v>4</v>
      </c>
      <c r="AK40" s="434">
        <f>SUM(AK41:AK42)</f>
        <v>1</v>
      </c>
      <c r="AL40" s="434">
        <f>SUM(AL41:AL42)</f>
        <v>2</v>
      </c>
    </row>
    <row r="41" spans="1:38" ht="16.5" customHeight="1">
      <c r="A41" s="448"/>
      <c r="B41" s="61" t="s">
        <v>407</v>
      </c>
      <c r="C41" s="454">
        <f>SUM(D41:E41)</f>
        <v>3777</v>
      </c>
      <c r="D41" s="449">
        <v>1510</v>
      </c>
      <c r="E41" s="449">
        <v>2267</v>
      </c>
      <c r="F41" s="449">
        <v>4200</v>
      </c>
      <c r="G41" s="449">
        <v>570</v>
      </c>
      <c r="H41" s="449">
        <v>3201</v>
      </c>
      <c r="I41" s="449">
        <v>2084</v>
      </c>
      <c r="J41" s="449">
        <f>SUM(K41:M41)</f>
        <v>891783</v>
      </c>
      <c r="K41" s="449">
        <v>246222</v>
      </c>
      <c r="L41" s="449">
        <v>525994</v>
      </c>
      <c r="M41" s="303">
        <v>119567</v>
      </c>
      <c r="N41" s="273"/>
      <c r="O41" s="448"/>
      <c r="P41" s="61" t="s">
        <v>407</v>
      </c>
      <c r="Q41" s="303">
        <f>SUM(R41:AL41)</f>
        <v>46</v>
      </c>
      <c r="R41" s="431">
        <v>4</v>
      </c>
      <c r="S41" s="431">
        <v>1</v>
      </c>
      <c r="T41" s="431">
        <v>4</v>
      </c>
      <c r="U41" s="431">
        <v>2</v>
      </c>
      <c r="V41" s="431">
        <v>14</v>
      </c>
      <c r="W41" s="431">
        <v>2</v>
      </c>
      <c r="X41" s="431">
        <v>1</v>
      </c>
      <c r="Y41" s="431">
        <v>1</v>
      </c>
      <c r="Z41" s="431">
        <v>2</v>
      </c>
      <c r="AA41" s="431">
        <v>1</v>
      </c>
      <c r="AB41" s="431">
        <v>2</v>
      </c>
      <c r="AC41" s="431">
        <v>1</v>
      </c>
      <c r="AD41" s="451" t="s">
        <v>429</v>
      </c>
      <c r="AE41" s="451" t="s">
        <v>429</v>
      </c>
      <c r="AF41" s="431">
        <v>3</v>
      </c>
      <c r="AG41" s="451" t="s">
        <v>429</v>
      </c>
      <c r="AH41" s="431">
        <v>4</v>
      </c>
      <c r="AI41" s="431">
        <v>1</v>
      </c>
      <c r="AJ41" s="431">
        <v>1</v>
      </c>
      <c r="AK41" s="431">
        <v>1</v>
      </c>
      <c r="AL41" s="431">
        <v>1</v>
      </c>
    </row>
    <row r="42" spans="1:38" ht="15" customHeight="1">
      <c r="A42" s="455"/>
      <c r="B42" s="66" t="s">
        <v>408</v>
      </c>
      <c r="C42" s="456">
        <f>SUM(D42:E42)</f>
        <v>7872</v>
      </c>
      <c r="D42" s="457">
        <v>3132</v>
      </c>
      <c r="E42" s="457">
        <v>4740</v>
      </c>
      <c r="F42" s="457">
        <v>4980</v>
      </c>
      <c r="G42" s="457">
        <v>1167</v>
      </c>
      <c r="H42" s="458">
        <v>8368</v>
      </c>
      <c r="I42" s="458">
        <v>3928</v>
      </c>
      <c r="J42" s="458">
        <f>SUM(K42:M42)</f>
        <v>1863301</v>
      </c>
      <c r="K42" s="458">
        <v>654563</v>
      </c>
      <c r="L42" s="458">
        <v>1031039</v>
      </c>
      <c r="M42" s="305">
        <v>177699</v>
      </c>
      <c r="O42" s="455"/>
      <c r="P42" s="66" t="s">
        <v>409</v>
      </c>
      <c r="Q42" s="456">
        <f>SUM(R42:AL42)</f>
        <v>80</v>
      </c>
      <c r="R42" s="459">
        <v>5</v>
      </c>
      <c r="S42" s="459">
        <v>2</v>
      </c>
      <c r="T42" s="459">
        <v>9</v>
      </c>
      <c r="U42" s="459">
        <v>6</v>
      </c>
      <c r="V42" s="459">
        <v>24</v>
      </c>
      <c r="W42" s="459">
        <v>6</v>
      </c>
      <c r="X42" s="460">
        <v>1</v>
      </c>
      <c r="Y42" s="460">
        <v>3</v>
      </c>
      <c r="Z42" s="460">
        <v>1</v>
      </c>
      <c r="AA42" s="460">
        <v>1</v>
      </c>
      <c r="AB42" s="460">
        <v>3</v>
      </c>
      <c r="AC42" s="460">
        <v>1</v>
      </c>
      <c r="AD42" s="461" t="s">
        <v>427</v>
      </c>
      <c r="AE42" s="461" t="s">
        <v>427</v>
      </c>
      <c r="AF42" s="460">
        <v>7</v>
      </c>
      <c r="AG42" s="461" t="s">
        <v>427</v>
      </c>
      <c r="AH42" s="460">
        <v>6</v>
      </c>
      <c r="AI42" s="460">
        <v>1</v>
      </c>
      <c r="AJ42" s="460">
        <v>3</v>
      </c>
      <c r="AK42" s="461" t="s">
        <v>427</v>
      </c>
      <c r="AL42" s="460">
        <v>1</v>
      </c>
    </row>
    <row r="43" spans="1:38" ht="15" customHeight="1">
      <c r="A43" s="448"/>
      <c r="B43" s="60"/>
      <c r="C43" s="362"/>
      <c r="D43" s="449"/>
      <c r="E43" s="449"/>
      <c r="F43" s="449"/>
      <c r="G43" s="449"/>
      <c r="H43" s="449"/>
      <c r="I43" s="449"/>
      <c r="J43" s="303"/>
      <c r="K43" s="303"/>
      <c r="L43" s="303"/>
      <c r="M43" s="273"/>
      <c r="O43" s="448"/>
      <c r="P43" s="60"/>
      <c r="Q43" s="273"/>
      <c r="R43" s="68"/>
      <c r="S43" s="68"/>
      <c r="T43" s="68"/>
      <c r="U43" s="431"/>
      <c r="V43" s="68"/>
      <c r="W43" s="68"/>
      <c r="X43" s="462"/>
      <c r="Y43" s="68"/>
      <c r="Z43" s="462"/>
      <c r="AA43" s="462"/>
      <c r="AB43" s="462"/>
      <c r="AC43" s="462"/>
      <c r="AD43" s="462"/>
      <c r="AE43" s="462"/>
      <c r="AF43" s="462"/>
      <c r="AG43" s="462"/>
      <c r="AH43" s="68"/>
      <c r="AI43" s="68"/>
      <c r="AJ43" s="68"/>
      <c r="AK43" s="462"/>
      <c r="AL43" s="462"/>
    </row>
    <row r="44" spans="1:15" ht="15" customHeight="1">
      <c r="A44" s="68" t="s">
        <v>410</v>
      </c>
      <c r="B44" s="68"/>
      <c r="C44" s="62"/>
      <c r="D44" s="62"/>
      <c r="E44" s="62"/>
      <c r="H44" s="62"/>
      <c r="I44" s="62"/>
      <c r="J44" s="68"/>
      <c r="K44" s="68"/>
      <c r="L44" s="68"/>
      <c r="O44" s="52" t="s">
        <v>411</v>
      </c>
    </row>
    <row r="45" spans="1:15" ht="15" customHeight="1">
      <c r="A45" s="68" t="s">
        <v>412</v>
      </c>
      <c r="B45" s="68"/>
      <c r="C45" s="62"/>
      <c r="D45" s="62"/>
      <c r="E45" s="62"/>
      <c r="F45" s="76"/>
      <c r="G45" s="76"/>
      <c r="H45" s="76"/>
      <c r="I45" s="76"/>
      <c r="J45" s="68"/>
      <c r="K45" s="68"/>
      <c r="L45" s="68"/>
      <c r="O45" s="52" t="s">
        <v>413</v>
      </c>
    </row>
    <row r="46" spans="1:15" ht="15" customHeight="1">
      <c r="A46" s="68" t="s">
        <v>414</v>
      </c>
      <c r="B46" s="72"/>
      <c r="C46" s="72"/>
      <c r="D46" s="72"/>
      <c r="E46" s="72"/>
      <c r="F46" s="72"/>
      <c r="G46" s="72"/>
      <c r="H46" s="72"/>
      <c r="I46" s="72"/>
      <c r="J46" s="68"/>
      <c r="K46" s="68"/>
      <c r="L46" s="68"/>
      <c r="O46" s="52" t="s">
        <v>415</v>
      </c>
    </row>
    <row r="47" spans="1:15" ht="15" customHeight="1">
      <c r="A47" s="68" t="s">
        <v>416</v>
      </c>
      <c r="B47" s="72"/>
      <c r="C47" s="72"/>
      <c r="D47" s="72"/>
      <c r="E47" s="72"/>
      <c r="F47" s="72"/>
      <c r="G47" s="72"/>
      <c r="H47" s="72"/>
      <c r="I47" s="72"/>
      <c r="J47" s="68"/>
      <c r="K47" s="68"/>
      <c r="L47" s="68"/>
      <c r="O47" s="72" t="s">
        <v>417</v>
      </c>
    </row>
    <row r="48" spans="1:12" ht="15" customHeight="1">
      <c r="A48" s="68" t="s">
        <v>418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5" customHeight="1">
      <c r="A49" s="68" t="s">
        <v>419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5" customHeight="1">
      <c r="A50" s="68" t="s">
        <v>420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ht="15" customHeight="1">
      <c r="A51" s="52" t="s">
        <v>421</v>
      </c>
    </row>
    <row r="52" ht="16.5" customHeight="1">
      <c r="A52" s="72" t="s">
        <v>417</v>
      </c>
    </row>
    <row r="53" ht="16.5" customHeight="1"/>
    <row r="54" ht="16.5" customHeight="1"/>
    <row r="55" ht="16.5" customHeight="1"/>
    <row r="56" ht="16.5" customHeight="1"/>
    <row r="57" ht="15" customHeight="1"/>
    <row r="58" ht="15" customHeight="1"/>
    <row r="59" ht="15" customHeight="1"/>
    <row r="60" ht="15" customHeight="1"/>
    <row r="63" ht="14.25" customHeight="1"/>
    <row r="67" ht="14.25" customHeight="1"/>
  </sheetData>
  <mergeCells count="83">
    <mergeCell ref="A17:B17"/>
    <mergeCell ref="O37:P37"/>
    <mergeCell ref="O40:P40"/>
    <mergeCell ref="A11:B11"/>
    <mergeCell ref="O11:P11"/>
    <mergeCell ref="A23:B23"/>
    <mergeCell ref="A18:B18"/>
    <mergeCell ref="O18:P18"/>
    <mergeCell ref="O21:P21"/>
    <mergeCell ref="O17:P17"/>
    <mergeCell ref="A40:B40"/>
    <mergeCell ref="A26:B26"/>
    <mergeCell ref="A29:B29"/>
    <mergeCell ref="A37:B37"/>
    <mergeCell ref="O26:P26"/>
    <mergeCell ref="O23:P23"/>
    <mergeCell ref="A33:B33"/>
    <mergeCell ref="O19:P19"/>
    <mergeCell ref="O20:P20"/>
    <mergeCell ref="A20:B20"/>
    <mergeCell ref="O29:P29"/>
    <mergeCell ref="O33:P33"/>
    <mergeCell ref="A21:B21"/>
    <mergeCell ref="A19:B19"/>
    <mergeCell ref="A12:B12"/>
    <mergeCell ref="O12:P12"/>
    <mergeCell ref="A13:B13"/>
    <mergeCell ref="O13:P13"/>
    <mergeCell ref="O14:P14"/>
    <mergeCell ref="A15:B15"/>
    <mergeCell ref="O15:P15"/>
    <mergeCell ref="A16:B16"/>
    <mergeCell ref="O16:P16"/>
    <mergeCell ref="A14:B14"/>
    <mergeCell ref="A9:B9"/>
    <mergeCell ref="O9:P9"/>
    <mergeCell ref="A10:B10"/>
    <mergeCell ref="O10:P10"/>
    <mergeCell ref="AK6:AK8"/>
    <mergeCell ref="AL6:AL8"/>
    <mergeCell ref="AC6:AC8"/>
    <mergeCell ref="AD6:AD8"/>
    <mergeCell ref="AE6:AE8"/>
    <mergeCell ref="AG6:AG8"/>
    <mergeCell ref="AI5:AI8"/>
    <mergeCell ref="AJ6:AJ8"/>
    <mergeCell ref="AJ5:AL5"/>
    <mergeCell ref="AD5:AG5"/>
    <mergeCell ref="Y6:Y8"/>
    <mergeCell ref="R5:AC5"/>
    <mergeCell ref="AF6:AF8"/>
    <mergeCell ref="AA6:AA8"/>
    <mergeCell ref="AB6:AB8"/>
    <mergeCell ref="R6:R8"/>
    <mergeCell ref="S6:S8"/>
    <mergeCell ref="T6:T8"/>
    <mergeCell ref="U6:U8"/>
    <mergeCell ref="V6:V8"/>
    <mergeCell ref="W6:W8"/>
    <mergeCell ref="X6:X8"/>
    <mergeCell ref="Z6:Z8"/>
    <mergeCell ref="H5:I6"/>
    <mergeCell ref="J5:M6"/>
    <mergeCell ref="O5:P8"/>
    <mergeCell ref="Q5:Q8"/>
    <mergeCell ref="H7:H8"/>
    <mergeCell ref="I7:I8"/>
    <mergeCell ref="J7:J8"/>
    <mergeCell ref="G5:G8"/>
    <mergeCell ref="C7:C8"/>
    <mergeCell ref="D7:D8"/>
    <mergeCell ref="E7:E8"/>
    <mergeCell ref="F5:F8"/>
    <mergeCell ref="AH5:AH8"/>
    <mergeCell ref="A2:M2"/>
    <mergeCell ref="O2:AL2"/>
    <mergeCell ref="A3:M3"/>
    <mergeCell ref="O3:AL3"/>
    <mergeCell ref="K7:K8"/>
    <mergeCell ref="L7:L8"/>
    <mergeCell ref="M7:M8"/>
    <mergeCell ref="A5:B8"/>
    <mergeCell ref="C5:E6"/>
  </mergeCells>
  <printOptions/>
  <pageMargins left="1.3779527559055118" right="0.1968503937007874" top="0.984251968503937" bottom="0.984251968503937" header="0.5118110236220472" footer="0.5118110236220472"/>
  <pageSetup horizontalDpi="300" verticalDpi="3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1.59765625" style="3" customWidth="1"/>
    <col min="3" max="3" width="2.09765625" style="3" customWidth="1"/>
    <col min="4" max="4" width="13.59765625" style="3" customWidth="1"/>
    <col min="5" max="5" width="9.3984375" style="3" customWidth="1"/>
    <col min="6" max="6" width="11.59765625" style="3" customWidth="1"/>
    <col min="7" max="7" width="9.09765625" style="3" customWidth="1"/>
    <col min="8" max="8" width="12.59765625" style="3" customWidth="1"/>
    <col min="9" max="9" width="2.59765625" style="3" customWidth="1"/>
    <col min="10" max="10" width="6.59765625" style="3" customWidth="1"/>
    <col min="11" max="11" width="4.59765625" style="3" customWidth="1"/>
    <col min="12" max="12" width="5" style="3" customWidth="1"/>
    <col min="13" max="13" width="5.5" style="3" customWidth="1"/>
    <col min="14" max="14" width="2.09765625" style="3" customWidth="1"/>
    <col min="15" max="15" width="9.59765625" style="3" customWidth="1"/>
    <col min="16" max="16" width="4" style="3" customWidth="1"/>
    <col min="17" max="17" width="6.5" style="3" customWidth="1"/>
    <col min="18" max="19" width="4.59765625" style="3" customWidth="1"/>
    <col min="20" max="20" width="11.5" style="3" customWidth="1"/>
    <col min="21" max="21" width="15.59765625" style="3" customWidth="1"/>
    <col min="22" max="22" width="2.59765625" style="3" customWidth="1"/>
    <col min="23" max="23" width="15" style="3" customWidth="1"/>
    <col min="24" max="24" width="22.09765625" style="3" customWidth="1"/>
    <col min="25" max="25" width="20.5" style="3" customWidth="1"/>
    <col min="26" max="26" width="21.09765625" style="3" customWidth="1"/>
    <col min="27" max="27" width="18.5" style="3" customWidth="1"/>
    <col min="28" max="28" width="11.59765625" style="3" hidden="1" customWidth="1"/>
    <col min="29" max="30" width="10.59765625" style="3" hidden="1" customWidth="1"/>
    <col min="31" max="42" width="13.59765625" style="3" hidden="1" customWidth="1"/>
    <col min="43" max="43" width="15.59765625" style="3" hidden="1" customWidth="1"/>
    <col min="44" max="44" width="13.59765625" style="3" hidden="1" customWidth="1"/>
    <col min="45" max="50" width="13.59765625" style="3" customWidth="1"/>
    <col min="51" max="51" width="16.59765625" style="3" customWidth="1"/>
    <col min="52" max="52" width="15.59765625" style="3" customWidth="1"/>
    <col min="53" max="16384" width="10.59765625" style="3" customWidth="1"/>
  </cols>
  <sheetData>
    <row r="1" spans="1:27" s="2" customFormat="1" ht="19.5" customHeight="1">
      <c r="A1" s="463" t="s">
        <v>527</v>
      </c>
      <c r="AA1" s="126" t="s">
        <v>528</v>
      </c>
    </row>
    <row r="2" spans="1:32" ht="19.5" customHeight="1">
      <c r="A2" s="230"/>
      <c r="B2" s="230"/>
      <c r="C2" s="230"/>
      <c r="D2" s="230"/>
      <c r="E2" s="464" t="s">
        <v>529</v>
      </c>
      <c r="F2" s="465" t="s">
        <v>430</v>
      </c>
      <c r="G2" s="465"/>
      <c r="H2" s="465"/>
      <c r="I2" s="465"/>
      <c r="J2" s="465"/>
      <c r="K2" s="465"/>
      <c r="L2" s="465"/>
      <c r="M2" s="465"/>
      <c r="N2" s="465"/>
      <c r="O2" s="465"/>
      <c r="P2" s="230"/>
      <c r="Q2" s="230"/>
      <c r="R2" s="230"/>
      <c r="S2" s="230"/>
      <c r="T2" s="230"/>
      <c r="U2" s="4"/>
      <c r="V2" s="119" t="s">
        <v>431</v>
      </c>
      <c r="W2" s="119"/>
      <c r="X2" s="119"/>
      <c r="Y2" s="119"/>
      <c r="Z2" s="119"/>
      <c r="AA2" s="119"/>
      <c r="AB2" s="230"/>
      <c r="AE2" s="230"/>
      <c r="AF2" s="230"/>
    </row>
    <row r="3" spans="20:21" ht="18" customHeight="1" thickBot="1">
      <c r="T3" s="343" t="s">
        <v>530</v>
      </c>
      <c r="U3" s="4"/>
    </row>
    <row r="4" spans="1:32" ht="15.75" customHeight="1">
      <c r="A4" s="152" t="s">
        <v>531</v>
      </c>
      <c r="B4" s="153"/>
      <c r="C4" s="154"/>
      <c r="D4" s="152" t="s">
        <v>432</v>
      </c>
      <c r="E4" s="153"/>
      <c r="F4" s="234" t="s">
        <v>532</v>
      </c>
      <c r="G4" s="111"/>
      <c r="H4" s="111"/>
      <c r="I4" s="111"/>
      <c r="J4" s="112"/>
      <c r="K4" s="314" t="s">
        <v>433</v>
      </c>
      <c r="L4" s="153"/>
      <c r="M4" s="153"/>
      <c r="N4" s="154"/>
      <c r="O4" s="314" t="s">
        <v>434</v>
      </c>
      <c r="P4" s="153"/>
      <c r="Q4" s="154"/>
      <c r="R4" s="236" t="s">
        <v>435</v>
      </c>
      <c r="S4" s="232"/>
      <c r="T4" s="232"/>
      <c r="V4" s="231" t="s">
        <v>436</v>
      </c>
      <c r="W4" s="233"/>
      <c r="X4" s="313" t="s">
        <v>437</v>
      </c>
      <c r="Y4" s="313" t="s">
        <v>438</v>
      </c>
      <c r="Z4" s="312" t="s">
        <v>439</v>
      </c>
      <c r="AA4" s="466" t="s">
        <v>440</v>
      </c>
      <c r="AB4" s="5"/>
      <c r="AE4" s="5"/>
      <c r="AF4" s="5"/>
    </row>
    <row r="5" spans="1:29" ht="15.75" customHeight="1">
      <c r="A5" s="253"/>
      <c r="B5" s="253"/>
      <c r="C5" s="248"/>
      <c r="D5" s="253"/>
      <c r="E5" s="122"/>
      <c r="F5" s="346" t="s">
        <v>533</v>
      </c>
      <c r="G5" s="348"/>
      <c r="H5" s="467" t="s">
        <v>534</v>
      </c>
      <c r="I5" s="347"/>
      <c r="J5" s="347"/>
      <c r="K5" s="468"/>
      <c r="L5" s="352"/>
      <c r="M5" s="352"/>
      <c r="N5" s="256"/>
      <c r="O5" s="468"/>
      <c r="P5" s="352"/>
      <c r="Q5" s="256"/>
      <c r="R5" s="218"/>
      <c r="S5" s="254"/>
      <c r="T5" s="254"/>
      <c r="U5" s="4"/>
      <c r="V5" s="254"/>
      <c r="W5" s="255"/>
      <c r="X5" s="260"/>
      <c r="Y5" s="260"/>
      <c r="Z5" s="260"/>
      <c r="AA5" s="468"/>
      <c r="AB5" s="22"/>
      <c r="AC5" s="230"/>
    </row>
    <row r="6" spans="1:27" ht="15.75" customHeight="1">
      <c r="A6" s="352"/>
      <c r="B6" s="352"/>
      <c r="C6" s="256"/>
      <c r="D6" s="469" t="s">
        <v>535</v>
      </c>
      <c r="E6" s="470" t="s">
        <v>536</v>
      </c>
      <c r="F6" s="470" t="s">
        <v>535</v>
      </c>
      <c r="G6" s="471" t="s">
        <v>536</v>
      </c>
      <c r="H6" s="472" t="s">
        <v>535</v>
      </c>
      <c r="I6" s="346" t="s">
        <v>536</v>
      </c>
      <c r="J6" s="347"/>
      <c r="K6" s="346" t="s">
        <v>535</v>
      </c>
      <c r="L6" s="473"/>
      <c r="M6" s="346" t="s">
        <v>536</v>
      </c>
      <c r="N6" s="347"/>
      <c r="O6" s="471" t="s">
        <v>535</v>
      </c>
      <c r="P6" s="346" t="s">
        <v>536</v>
      </c>
      <c r="Q6" s="473"/>
      <c r="R6" s="346" t="s">
        <v>535</v>
      </c>
      <c r="S6" s="348"/>
      <c r="T6" s="470" t="s">
        <v>536</v>
      </c>
      <c r="U6" s="4"/>
      <c r="V6" s="8"/>
      <c r="W6" s="474"/>
      <c r="X6" s="8"/>
      <c r="Y6" s="272" t="s">
        <v>441</v>
      </c>
      <c r="Z6" s="272" t="s">
        <v>441</v>
      </c>
      <c r="AA6" s="272" t="s">
        <v>441</v>
      </c>
    </row>
    <row r="7" spans="1:27" ht="15.75" customHeight="1">
      <c r="A7" s="475" t="s">
        <v>537</v>
      </c>
      <c r="B7" s="475"/>
      <c r="C7" s="428"/>
      <c r="D7" s="476">
        <v>3642350</v>
      </c>
      <c r="E7" s="62">
        <v>120653</v>
      </c>
      <c r="F7" s="62">
        <v>160089</v>
      </c>
      <c r="G7" s="62">
        <v>62490</v>
      </c>
      <c r="H7" s="62">
        <v>2428089</v>
      </c>
      <c r="I7" s="477">
        <v>38590</v>
      </c>
      <c r="J7" s="477"/>
      <c r="K7" s="477">
        <v>171476</v>
      </c>
      <c r="L7" s="477"/>
      <c r="M7" s="477">
        <v>3030</v>
      </c>
      <c r="N7" s="477"/>
      <c r="O7" s="76">
        <v>652764</v>
      </c>
      <c r="P7" s="477">
        <v>9876</v>
      </c>
      <c r="Q7" s="477"/>
      <c r="R7" s="477">
        <v>229932</v>
      </c>
      <c r="S7" s="477"/>
      <c r="T7" s="76">
        <v>6667</v>
      </c>
      <c r="U7" s="478"/>
      <c r="V7" s="429" t="s">
        <v>537</v>
      </c>
      <c r="W7" s="479"/>
      <c r="X7" s="449">
        <v>415</v>
      </c>
      <c r="Y7" s="449">
        <v>4701</v>
      </c>
      <c r="Z7" s="449">
        <v>38014</v>
      </c>
      <c r="AA7" s="449">
        <v>35164</v>
      </c>
    </row>
    <row r="8" spans="1:27" ht="15.75" customHeight="1">
      <c r="A8" s="480" t="s">
        <v>538</v>
      </c>
      <c r="B8" s="480"/>
      <c r="C8" s="481"/>
      <c r="D8" s="476">
        <v>3620625</v>
      </c>
      <c r="E8" s="62">
        <v>119442</v>
      </c>
      <c r="F8" s="62">
        <v>157862</v>
      </c>
      <c r="G8" s="62">
        <v>62269</v>
      </c>
      <c r="H8" s="62">
        <v>2345035</v>
      </c>
      <c r="I8" s="482">
        <v>36617</v>
      </c>
      <c r="J8" s="482"/>
      <c r="K8" s="482">
        <v>165062</v>
      </c>
      <c r="L8" s="482"/>
      <c r="M8" s="482">
        <v>2845</v>
      </c>
      <c r="N8" s="482"/>
      <c r="O8" s="76">
        <v>705605</v>
      </c>
      <c r="P8" s="482">
        <v>11018</v>
      </c>
      <c r="Q8" s="482"/>
      <c r="R8" s="482">
        <v>247061</v>
      </c>
      <c r="S8" s="482"/>
      <c r="T8" s="76">
        <v>6693</v>
      </c>
      <c r="U8" s="72"/>
      <c r="V8" s="481" t="s">
        <v>538</v>
      </c>
      <c r="W8" s="479"/>
      <c r="X8" s="449">
        <v>404</v>
      </c>
      <c r="Y8" s="449">
        <v>4902</v>
      </c>
      <c r="Z8" s="449">
        <v>38744</v>
      </c>
      <c r="AA8" s="449">
        <v>35723</v>
      </c>
    </row>
    <row r="9" spans="1:27" ht="15.75" customHeight="1">
      <c r="A9" s="480" t="s">
        <v>210</v>
      </c>
      <c r="B9" s="480"/>
      <c r="C9" s="481"/>
      <c r="D9" s="476">
        <v>3519788</v>
      </c>
      <c r="E9" s="62">
        <v>119111</v>
      </c>
      <c r="F9" s="62">
        <v>156435</v>
      </c>
      <c r="G9" s="62">
        <v>62478</v>
      </c>
      <c r="H9" s="62">
        <v>2236777</v>
      </c>
      <c r="I9" s="482">
        <v>35467</v>
      </c>
      <c r="J9" s="482"/>
      <c r="K9" s="482">
        <v>159082</v>
      </c>
      <c r="L9" s="482"/>
      <c r="M9" s="482">
        <v>2648</v>
      </c>
      <c r="N9" s="482"/>
      <c r="O9" s="76">
        <v>726964</v>
      </c>
      <c r="P9" s="482">
        <v>11834</v>
      </c>
      <c r="Q9" s="482"/>
      <c r="R9" s="482">
        <v>240530</v>
      </c>
      <c r="S9" s="482"/>
      <c r="T9" s="76">
        <v>6684</v>
      </c>
      <c r="U9" s="72"/>
      <c r="V9" s="481" t="s">
        <v>210</v>
      </c>
      <c r="W9" s="479"/>
      <c r="X9" s="449">
        <v>401</v>
      </c>
      <c r="Y9" s="449">
        <v>4982</v>
      </c>
      <c r="Z9" s="449">
        <v>38998</v>
      </c>
      <c r="AA9" s="449">
        <v>35862</v>
      </c>
    </row>
    <row r="10" spans="1:27" ht="15.75" customHeight="1">
      <c r="A10" s="480" t="s">
        <v>211</v>
      </c>
      <c r="B10" s="480"/>
      <c r="C10" s="481"/>
      <c r="D10" s="476">
        <v>3431412</v>
      </c>
      <c r="E10" s="62">
        <v>113830</v>
      </c>
      <c r="F10" s="62">
        <v>149879</v>
      </c>
      <c r="G10" s="62">
        <v>60355</v>
      </c>
      <c r="H10" s="62">
        <v>2143094</v>
      </c>
      <c r="I10" s="482">
        <v>33371</v>
      </c>
      <c r="J10" s="482"/>
      <c r="K10" s="482">
        <v>154455</v>
      </c>
      <c r="L10" s="482"/>
      <c r="M10" s="482">
        <v>2467</v>
      </c>
      <c r="N10" s="482"/>
      <c r="O10" s="76">
        <v>754244</v>
      </c>
      <c r="P10" s="482">
        <v>12032</v>
      </c>
      <c r="Q10" s="482"/>
      <c r="R10" s="482">
        <v>229740</v>
      </c>
      <c r="S10" s="482"/>
      <c r="T10" s="76">
        <v>5605</v>
      </c>
      <c r="U10" s="72"/>
      <c r="V10" s="481" t="s">
        <v>211</v>
      </c>
      <c r="W10" s="479"/>
      <c r="X10" s="449">
        <v>391</v>
      </c>
      <c r="Y10" s="449">
        <v>5038</v>
      </c>
      <c r="Z10" s="449">
        <v>39103</v>
      </c>
      <c r="AA10" s="449">
        <v>35475</v>
      </c>
    </row>
    <row r="11" spans="1:27" s="491" customFormat="1" ht="15.75" customHeight="1">
      <c r="A11" s="483" t="s">
        <v>212</v>
      </c>
      <c r="B11" s="483"/>
      <c r="C11" s="484"/>
      <c r="D11" s="372">
        <v>3370730</v>
      </c>
      <c r="E11" s="372">
        <v>115294</v>
      </c>
      <c r="F11" s="372">
        <v>150035</v>
      </c>
      <c r="G11" s="372">
        <v>62179</v>
      </c>
      <c r="H11" s="372">
        <v>2061344</v>
      </c>
      <c r="I11" s="485">
        <v>32234</v>
      </c>
      <c r="J11" s="485"/>
      <c r="K11" s="485">
        <v>143497</v>
      </c>
      <c r="L11" s="485"/>
      <c r="M11" s="485">
        <v>2225</v>
      </c>
      <c r="N11" s="485"/>
      <c r="O11" s="372">
        <v>785651</v>
      </c>
      <c r="P11" s="485">
        <v>13037</v>
      </c>
      <c r="Q11" s="485"/>
      <c r="R11" s="485">
        <v>230203</v>
      </c>
      <c r="S11" s="485"/>
      <c r="T11" s="372">
        <v>5619</v>
      </c>
      <c r="U11" s="486"/>
      <c r="V11" s="487" t="s">
        <v>212</v>
      </c>
      <c r="W11" s="488"/>
      <c r="X11" s="489">
        <f>SUM(X13:X22,X24,X27,X30,X34,X38,X41)</f>
        <v>385</v>
      </c>
      <c r="Y11" s="490">
        <f>SUM(Y13:Y22,Y24,Y27,Y30,Y34,Y38,Y41)</f>
        <v>5057</v>
      </c>
      <c r="Z11" s="490">
        <f>SUM(Z13:Z22,Z24,Z27,Z30,Z34,Z38,Z41)</f>
        <v>38875</v>
      </c>
      <c r="AA11" s="490">
        <f>SUM(AA13:AA22,AA24,AA27,AA30,AA34,AA38,AA41)</f>
        <v>35037</v>
      </c>
    </row>
    <row r="12" spans="1:27" ht="15.75" customHeight="1">
      <c r="A12" s="16" t="s">
        <v>10</v>
      </c>
      <c r="B12" s="16"/>
      <c r="C12" s="16"/>
      <c r="D12" s="16"/>
      <c r="E12" s="16"/>
      <c r="F12" s="16"/>
      <c r="G12" s="16"/>
      <c r="H12" s="16"/>
      <c r="U12" s="19"/>
      <c r="V12" s="492"/>
      <c r="W12" s="492"/>
      <c r="X12" s="493"/>
      <c r="Y12" s="87"/>
      <c r="Z12" s="87"/>
      <c r="AA12" s="87"/>
    </row>
    <row r="13" spans="1:27" ht="15.75" customHeight="1">
      <c r="A13" s="16"/>
      <c r="E13" s="16"/>
      <c r="F13" s="16"/>
      <c r="G13" s="16"/>
      <c r="H13" s="16"/>
      <c r="U13" s="19"/>
      <c r="V13" s="441" t="s">
        <v>383</v>
      </c>
      <c r="W13" s="300"/>
      <c r="X13" s="494">
        <v>112</v>
      </c>
      <c r="Y13" s="495">
        <v>1813</v>
      </c>
      <c r="Z13" s="495">
        <v>11290</v>
      </c>
      <c r="AA13" s="495">
        <v>11413</v>
      </c>
    </row>
    <row r="14" spans="1:27" ht="15.75" customHeight="1">
      <c r="A14" s="16"/>
      <c r="E14" s="16"/>
      <c r="F14" s="16"/>
      <c r="G14" s="16"/>
      <c r="H14" s="16"/>
      <c r="U14" s="19"/>
      <c r="V14" s="441" t="s">
        <v>384</v>
      </c>
      <c r="W14" s="300"/>
      <c r="X14" s="494">
        <v>29</v>
      </c>
      <c r="Y14" s="495">
        <v>321</v>
      </c>
      <c r="Z14" s="495">
        <v>2450</v>
      </c>
      <c r="AA14" s="495">
        <v>2038</v>
      </c>
    </row>
    <row r="15" spans="1:27" ht="15.75" customHeight="1">
      <c r="A15" s="230"/>
      <c r="B15" s="230"/>
      <c r="C15" s="230"/>
      <c r="D15" s="230"/>
      <c r="E15" s="464" t="s">
        <v>539</v>
      </c>
      <c r="F15" s="465" t="s">
        <v>540</v>
      </c>
      <c r="G15" s="496"/>
      <c r="H15" s="496"/>
      <c r="I15" s="496"/>
      <c r="J15" s="496"/>
      <c r="K15" s="496"/>
      <c r="L15" s="496"/>
      <c r="M15" s="496"/>
      <c r="N15" s="496"/>
      <c r="O15" s="496"/>
      <c r="P15" s="95"/>
      <c r="Q15" s="90"/>
      <c r="R15" s="90"/>
      <c r="S15" s="90"/>
      <c r="T15" s="90"/>
      <c r="U15" s="19"/>
      <c r="V15" s="441" t="s">
        <v>385</v>
      </c>
      <c r="W15" s="300"/>
      <c r="X15" s="494">
        <v>38</v>
      </c>
      <c r="Y15" s="495">
        <v>524</v>
      </c>
      <c r="Z15" s="495">
        <v>4610</v>
      </c>
      <c r="AA15" s="495">
        <v>3852</v>
      </c>
    </row>
    <row r="16" spans="1:27" ht="15.75" customHeight="1" thickBo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"/>
      <c r="N16" s="2"/>
      <c r="O16" s="2"/>
      <c r="P16" s="2"/>
      <c r="Q16" s="2"/>
      <c r="R16" s="2"/>
      <c r="S16" s="2"/>
      <c r="T16" s="22" t="s">
        <v>442</v>
      </c>
      <c r="U16" s="19"/>
      <c r="V16" s="441" t="s">
        <v>386</v>
      </c>
      <c r="W16" s="300"/>
      <c r="X16" s="494">
        <v>12</v>
      </c>
      <c r="Y16" s="495">
        <v>94</v>
      </c>
      <c r="Z16" s="495">
        <v>840</v>
      </c>
      <c r="AA16" s="495">
        <v>708</v>
      </c>
    </row>
    <row r="17" spans="1:43" ht="15.75" customHeight="1">
      <c r="A17" s="110" t="s">
        <v>541</v>
      </c>
      <c r="B17" s="110"/>
      <c r="C17" s="110"/>
      <c r="D17" s="110"/>
      <c r="E17" s="497" t="s">
        <v>542</v>
      </c>
      <c r="F17" s="498"/>
      <c r="G17" s="497" t="s">
        <v>543</v>
      </c>
      <c r="H17" s="498"/>
      <c r="I17" s="497" t="s">
        <v>544</v>
      </c>
      <c r="J17" s="498"/>
      <c r="K17" s="498"/>
      <c r="L17" s="498"/>
      <c r="M17" s="498"/>
      <c r="N17" s="497" t="s">
        <v>545</v>
      </c>
      <c r="O17" s="498"/>
      <c r="P17" s="498"/>
      <c r="Q17" s="499"/>
      <c r="R17" s="500" t="s">
        <v>546</v>
      </c>
      <c r="S17" s="501"/>
      <c r="T17" s="502"/>
      <c r="U17" s="16"/>
      <c r="V17" s="441" t="s">
        <v>387</v>
      </c>
      <c r="W17" s="300"/>
      <c r="X17" s="494">
        <v>9</v>
      </c>
      <c r="Y17" s="495">
        <v>63</v>
      </c>
      <c r="Z17" s="495">
        <v>520</v>
      </c>
      <c r="AA17" s="495">
        <v>411</v>
      </c>
      <c r="AC17" s="346" t="s">
        <v>443</v>
      </c>
      <c r="AD17" s="348"/>
      <c r="AE17" s="503" t="s">
        <v>444</v>
      </c>
      <c r="AF17" s="504">
        <v>5</v>
      </c>
      <c r="AG17" s="504">
        <v>6</v>
      </c>
      <c r="AH17" s="504">
        <v>7</v>
      </c>
      <c r="AI17" s="504">
        <v>8</v>
      </c>
      <c r="AJ17" s="504">
        <v>9</v>
      </c>
      <c r="AK17" s="504">
        <v>10</v>
      </c>
      <c r="AL17" s="504">
        <v>11</v>
      </c>
      <c r="AM17" s="504">
        <v>12</v>
      </c>
      <c r="AN17" s="505" t="s">
        <v>445</v>
      </c>
      <c r="AO17" s="506">
        <v>2</v>
      </c>
      <c r="AP17" s="507">
        <v>3</v>
      </c>
      <c r="AQ17" s="508" t="s">
        <v>376</v>
      </c>
    </row>
    <row r="18" spans="1:44" ht="15.75" customHeight="1">
      <c r="A18" s="509" t="s">
        <v>547</v>
      </c>
      <c r="B18" s="510"/>
      <c r="C18" s="318"/>
      <c r="D18" s="318" t="s">
        <v>447</v>
      </c>
      <c r="E18" s="287"/>
      <c r="F18" s="25">
        <v>12108</v>
      </c>
      <c r="G18" s="511">
        <v>12804</v>
      </c>
      <c r="H18" s="511"/>
      <c r="I18" s="25"/>
      <c r="J18" s="287"/>
      <c r="K18" s="512">
        <v>13229</v>
      </c>
      <c r="L18" s="512"/>
      <c r="M18" s="512"/>
      <c r="N18" s="287"/>
      <c r="O18" s="512">
        <v>13266</v>
      </c>
      <c r="P18" s="512"/>
      <c r="Q18" s="512"/>
      <c r="R18" s="513"/>
      <c r="S18" s="514">
        <v>13651</v>
      </c>
      <c r="T18" s="514"/>
      <c r="U18" s="16"/>
      <c r="V18" s="441" t="s">
        <v>388</v>
      </c>
      <c r="W18" s="300"/>
      <c r="X18" s="494">
        <v>34</v>
      </c>
      <c r="Y18" s="495">
        <v>344</v>
      </c>
      <c r="Z18" s="495">
        <v>3015</v>
      </c>
      <c r="AA18" s="495">
        <v>2518</v>
      </c>
      <c r="AC18" s="515" t="s">
        <v>446</v>
      </c>
      <c r="AD18" s="516" t="s">
        <v>447</v>
      </c>
      <c r="AE18" s="517">
        <v>8364</v>
      </c>
      <c r="AF18" s="518">
        <v>8518</v>
      </c>
      <c r="AG18" s="518">
        <v>8623</v>
      </c>
      <c r="AH18" s="518">
        <v>8675</v>
      </c>
      <c r="AI18" s="518">
        <v>8835</v>
      </c>
      <c r="AJ18" s="518">
        <v>8914</v>
      </c>
      <c r="AK18" s="518">
        <v>9107</v>
      </c>
      <c r="AL18" s="518">
        <v>9227</v>
      </c>
      <c r="AM18" s="518">
        <v>9417</v>
      </c>
      <c r="AN18" s="518">
        <v>9444</v>
      </c>
      <c r="AO18" s="518">
        <v>9475</v>
      </c>
      <c r="AP18" s="519">
        <v>9533</v>
      </c>
      <c r="AQ18" s="520">
        <v>108132</v>
      </c>
      <c r="AR18" s="521">
        <v>9011</v>
      </c>
    </row>
    <row r="19" spans="1:44" ht="15.75" customHeight="1">
      <c r="A19" s="522"/>
      <c r="B19" s="522"/>
      <c r="C19" s="157"/>
      <c r="D19" s="165" t="s">
        <v>448</v>
      </c>
      <c r="E19" s="287"/>
      <c r="F19" s="29">
        <v>1032850</v>
      </c>
      <c r="G19" s="523">
        <v>10625748</v>
      </c>
      <c r="H19" s="523"/>
      <c r="I19" s="29"/>
      <c r="J19" s="287"/>
      <c r="K19" s="524">
        <v>10696713</v>
      </c>
      <c r="L19" s="524"/>
      <c r="M19" s="524"/>
      <c r="N19" s="287"/>
      <c r="O19" s="524">
        <v>10443250</v>
      </c>
      <c r="P19" s="524"/>
      <c r="Q19" s="524"/>
      <c r="R19" s="513"/>
      <c r="S19" s="525">
        <v>10395038</v>
      </c>
      <c r="T19" s="525"/>
      <c r="U19" s="16"/>
      <c r="V19" s="441" t="s">
        <v>389</v>
      </c>
      <c r="W19" s="300"/>
      <c r="X19" s="494">
        <v>9</v>
      </c>
      <c r="Y19" s="495">
        <v>104</v>
      </c>
      <c r="Z19" s="495">
        <v>735</v>
      </c>
      <c r="AA19" s="495">
        <v>625</v>
      </c>
      <c r="AC19" s="526"/>
      <c r="AD19" s="527" t="s">
        <v>448</v>
      </c>
      <c r="AE19" s="528">
        <v>720249143</v>
      </c>
      <c r="AF19" s="529">
        <v>643899890</v>
      </c>
      <c r="AG19" s="529">
        <v>702051852</v>
      </c>
      <c r="AH19" s="529">
        <v>709805701</v>
      </c>
      <c r="AI19" s="529">
        <v>689705209</v>
      </c>
      <c r="AJ19" s="529">
        <v>726034623</v>
      </c>
      <c r="AK19" s="529">
        <v>765328108</v>
      </c>
      <c r="AL19" s="529">
        <v>698931333</v>
      </c>
      <c r="AM19" s="529">
        <v>839752895</v>
      </c>
      <c r="AN19" s="529">
        <v>706741174</v>
      </c>
      <c r="AO19" s="529">
        <v>735583866</v>
      </c>
      <c r="AP19" s="530">
        <v>757842462</v>
      </c>
      <c r="AQ19" s="531">
        <v>8695926256</v>
      </c>
      <c r="AR19" s="521">
        <v>8695926</v>
      </c>
    </row>
    <row r="20" spans="1:44" ht="15.75" customHeight="1">
      <c r="A20" s="109" t="s">
        <v>450</v>
      </c>
      <c r="B20" s="532"/>
      <c r="C20" s="60"/>
      <c r="D20" s="60" t="s">
        <v>449</v>
      </c>
      <c r="E20" s="52"/>
      <c r="F20" s="62">
        <v>4128</v>
      </c>
      <c r="G20" s="482">
        <v>4326</v>
      </c>
      <c r="H20" s="482"/>
      <c r="I20" s="62"/>
      <c r="J20" s="52"/>
      <c r="K20" s="533">
        <v>4434</v>
      </c>
      <c r="L20" s="533"/>
      <c r="M20" s="533"/>
      <c r="N20" s="52"/>
      <c r="O20" s="533">
        <v>4484</v>
      </c>
      <c r="P20" s="533"/>
      <c r="Q20" s="533"/>
      <c r="R20" s="534"/>
      <c r="S20" s="68"/>
      <c r="T20" s="87">
        <v>4603</v>
      </c>
      <c r="U20" s="16"/>
      <c r="V20" s="441" t="s">
        <v>548</v>
      </c>
      <c r="W20" s="300"/>
      <c r="X20" s="494">
        <v>16</v>
      </c>
      <c r="Y20" s="495">
        <v>190</v>
      </c>
      <c r="Z20" s="495">
        <v>1410</v>
      </c>
      <c r="AA20" s="495">
        <v>1129</v>
      </c>
      <c r="AC20" s="535" t="s">
        <v>450</v>
      </c>
      <c r="AD20" s="536" t="s">
        <v>449</v>
      </c>
      <c r="AE20" s="528">
        <v>2821</v>
      </c>
      <c r="AF20" s="529">
        <v>2859</v>
      </c>
      <c r="AG20" s="529">
        <v>2882</v>
      </c>
      <c r="AH20" s="529">
        <v>2912</v>
      </c>
      <c r="AI20" s="529">
        <v>2962</v>
      </c>
      <c r="AJ20" s="529">
        <v>3002</v>
      </c>
      <c r="AK20" s="529">
        <v>3120</v>
      </c>
      <c r="AL20" s="529">
        <v>3184</v>
      </c>
      <c r="AM20" s="529">
        <v>3232</v>
      </c>
      <c r="AN20" s="529">
        <v>3238</v>
      </c>
      <c r="AO20" s="529">
        <v>3250</v>
      </c>
      <c r="AP20" s="530">
        <v>3234</v>
      </c>
      <c r="AQ20" s="531">
        <v>36696</v>
      </c>
      <c r="AR20" s="521">
        <v>3058</v>
      </c>
    </row>
    <row r="21" spans="1:44" ht="15.75" customHeight="1">
      <c r="A21" s="532"/>
      <c r="B21" s="532"/>
      <c r="C21" s="53"/>
      <c r="D21" s="60" t="s">
        <v>452</v>
      </c>
      <c r="E21" s="52"/>
      <c r="F21" s="62">
        <v>2722949</v>
      </c>
      <c r="G21" s="482">
        <v>2740644</v>
      </c>
      <c r="H21" s="482"/>
      <c r="I21" s="62"/>
      <c r="J21" s="52"/>
      <c r="K21" s="533">
        <v>2735808</v>
      </c>
      <c r="L21" s="533"/>
      <c r="M21" s="533"/>
      <c r="N21" s="52"/>
      <c r="O21" s="533">
        <v>2729940</v>
      </c>
      <c r="P21" s="533"/>
      <c r="Q21" s="533"/>
      <c r="R21" s="534"/>
      <c r="S21" s="68"/>
      <c r="T21" s="87">
        <v>2787357</v>
      </c>
      <c r="U21" s="16"/>
      <c r="V21" s="441" t="s">
        <v>390</v>
      </c>
      <c r="W21" s="300"/>
      <c r="X21" s="494">
        <v>31</v>
      </c>
      <c r="Y21" s="495">
        <v>475</v>
      </c>
      <c r="Z21" s="495">
        <v>4005</v>
      </c>
      <c r="AA21" s="495">
        <v>3443</v>
      </c>
      <c r="AC21" s="526"/>
      <c r="AD21" s="536" t="s">
        <v>452</v>
      </c>
      <c r="AE21" s="528">
        <v>150413507</v>
      </c>
      <c r="AF21" s="529">
        <v>152594323</v>
      </c>
      <c r="AG21" s="529">
        <v>155940385</v>
      </c>
      <c r="AH21" s="529">
        <v>154274802</v>
      </c>
      <c r="AI21" s="529">
        <v>156714619</v>
      </c>
      <c r="AJ21" s="529">
        <v>157529370</v>
      </c>
      <c r="AK21" s="529">
        <v>160404020</v>
      </c>
      <c r="AL21" s="529">
        <v>183222024</v>
      </c>
      <c r="AM21" s="529">
        <v>230044679</v>
      </c>
      <c r="AN21" s="529">
        <v>185031605</v>
      </c>
      <c r="AO21" s="529">
        <v>176747662</v>
      </c>
      <c r="AP21" s="530">
        <v>196078759</v>
      </c>
      <c r="AQ21" s="531">
        <v>2058995755</v>
      </c>
      <c r="AR21" s="521">
        <v>2058996</v>
      </c>
    </row>
    <row r="22" spans="1:44" ht="15.75" customHeight="1">
      <c r="A22" s="109" t="s">
        <v>453</v>
      </c>
      <c r="B22" s="532"/>
      <c r="C22" s="60"/>
      <c r="D22" s="60" t="s">
        <v>449</v>
      </c>
      <c r="E22" s="52"/>
      <c r="F22" s="62">
        <v>3061</v>
      </c>
      <c r="G22" s="482">
        <v>3275</v>
      </c>
      <c r="H22" s="482"/>
      <c r="I22" s="62"/>
      <c r="J22" s="52"/>
      <c r="K22" s="533">
        <v>3399</v>
      </c>
      <c r="L22" s="533"/>
      <c r="M22" s="533"/>
      <c r="N22" s="52"/>
      <c r="O22" s="533">
        <v>3498</v>
      </c>
      <c r="P22" s="533"/>
      <c r="Q22" s="533"/>
      <c r="R22" s="534"/>
      <c r="S22" s="68"/>
      <c r="T22" s="87">
        <v>3588</v>
      </c>
      <c r="U22" s="16"/>
      <c r="V22" s="441" t="s">
        <v>391</v>
      </c>
      <c r="W22" s="300"/>
      <c r="X22" s="494">
        <v>21</v>
      </c>
      <c r="Y22" s="495">
        <v>217</v>
      </c>
      <c r="Z22" s="495">
        <v>2350</v>
      </c>
      <c r="AA22" s="495">
        <v>2163</v>
      </c>
      <c r="AC22" s="535" t="s">
        <v>549</v>
      </c>
      <c r="AD22" s="536" t="s">
        <v>449</v>
      </c>
      <c r="AE22" s="528">
        <v>2109</v>
      </c>
      <c r="AF22" s="529">
        <v>2128</v>
      </c>
      <c r="AG22" s="529">
        <v>2161</v>
      </c>
      <c r="AH22" s="529">
        <v>2185</v>
      </c>
      <c r="AI22" s="529">
        <v>2225</v>
      </c>
      <c r="AJ22" s="529">
        <v>2252</v>
      </c>
      <c r="AK22" s="529">
        <v>2278</v>
      </c>
      <c r="AL22" s="529">
        <v>2311</v>
      </c>
      <c r="AM22" s="529">
        <v>2358</v>
      </c>
      <c r="AN22" s="529">
        <v>2369</v>
      </c>
      <c r="AO22" s="529">
        <v>2378</v>
      </c>
      <c r="AP22" s="530">
        <v>2401</v>
      </c>
      <c r="AQ22" s="531">
        <v>27155</v>
      </c>
      <c r="AR22" s="521">
        <v>2262.9166666666665</v>
      </c>
    </row>
    <row r="23" spans="1:44" ht="15.75" customHeight="1">
      <c r="A23" s="532"/>
      <c r="B23" s="532"/>
      <c r="C23" s="53"/>
      <c r="D23" s="60" t="s">
        <v>550</v>
      </c>
      <c r="E23" s="52"/>
      <c r="F23" s="62">
        <v>778723</v>
      </c>
      <c r="G23" s="482">
        <v>843468</v>
      </c>
      <c r="H23" s="482"/>
      <c r="I23" s="62"/>
      <c r="J23" s="52"/>
      <c r="K23" s="533">
        <v>882164</v>
      </c>
      <c r="L23" s="533"/>
      <c r="M23" s="533"/>
      <c r="N23" s="52"/>
      <c r="O23" s="533">
        <v>912821</v>
      </c>
      <c r="P23" s="533"/>
      <c r="Q23" s="533"/>
      <c r="R23" s="534"/>
      <c r="S23" s="68"/>
      <c r="T23" s="87">
        <v>948686</v>
      </c>
      <c r="U23" s="16"/>
      <c r="W23" s="16"/>
      <c r="X23" s="493"/>
      <c r="Y23" s="87"/>
      <c r="Z23" s="87"/>
      <c r="AA23" s="87"/>
      <c r="AC23" s="526"/>
      <c r="AD23" s="536" t="s">
        <v>550</v>
      </c>
      <c r="AE23" s="528">
        <v>40112145</v>
      </c>
      <c r="AF23" s="529">
        <v>40460716</v>
      </c>
      <c r="AG23" s="529">
        <v>41327497</v>
      </c>
      <c r="AH23" s="529">
        <v>42382367</v>
      </c>
      <c r="AI23" s="529">
        <v>43357437</v>
      </c>
      <c r="AJ23" s="529">
        <v>43995494</v>
      </c>
      <c r="AK23" s="529">
        <v>42396762</v>
      </c>
      <c r="AL23" s="529">
        <v>44866252</v>
      </c>
      <c r="AM23" s="529">
        <v>46899005</v>
      </c>
      <c r="AN23" s="529">
        <v>45127197</v>
      </c>
      <c r="AO23" s="529">
        <v>44850999</v>
      </c>
      <c r="AP23" s="530">
        <v>48820175</v>
      </c>
      <c r="AQ23" s="531">
        <v>524596046</v>
      </c>
      <c r="AR23" s="521">
        <v>524596</v>
      </c>
    </row>
    <row r="24" spans="1:44" ht="15.75" customHeight="1">
      <c r="A24" s="109" t="s">
        <v>551</v>
      </c>
      <c r="B24" s="532"/>
      <c r="C24" s="60"/>
      <c r="D24" s="60" t="s">
        <v>449</v>
      </c>
      <c r="E24" s="52"/>
      <c r="F24" s="62">
        <v>232</v>
      </c>
      <c r="G24" s="482">
        <v>237</v>
      </c>
      <c r="H24" s="482"/>
      <c r="I24" s="62"/>
      <c r="J24" s="52"/>
      <c r="K24" s="533">
        <v>233</v>
      </c>
      <c r="L24" s="533"/>
      <c r="M24" s="533"/>
      <c r="N24" s="52"/>
      <c r="O24" s="533">
        <v>223</v>
      </c>
      <c r="P24" s="533"/>
      <c r="Q24" s="533"/>
      <c r="R24" s="534"/>
      <c r="S24" s="68"/>
      <c r="T24" s="87">
        <v>220</v>
      </c>
      <c r="U24" s="19"/>
      <c r="V24" s="441" t="s">
        <v>392</v>
      </c>
      <c r="W24" s="441"/>
      <c r="X24" s="494">
        <v>3</v>
      </c>
      <c r="Y24" s="495">
        <v>51</v>
      </c>
      <c r="Z24" s="495">
        <v>465</v>
      </c>
      <c r="AA24" s="495">
        <v>407</v>
      </c>
      <c r="AC24" s="535" t="s">
        <v>551</v>
      </c>
      <c r="AD24" s="536" t="s">
        <v>449</v>
      </c>
      <c r="AE24" s="528">
        <v>166</v>
      </c>
      <c r="AF24" s="529">
        <v>161</v>
      </c>
      <c r="AG24" s="529">
        <v>147</v>
      </c>
      <c r="AH24" s="529">
        <v>149</v>
      </c>
      <c r="AI24" s="529">
        <v>155</v>
      </c>
      <c r="AJ24" s="529">
        <v>158</v>
      </c>
      <c r="AK24" s="529">
        <v>163</v>
      </c>
      <c r="AL24" s="529">
        <v>169</v>
      </c>
      <c r="AM24" s="529">
        <v>174</v>
      </c>
      <c r="AN24" s="529">
        <v>173</v>
      </c>
      <c r="AO24" s="529">
        <v>176</v>
      </c>
      <c r="AP24" s="530">
        <v>186</v>
      </c>
      <c r="AQ24" s="531">
        <v>1977</v>
      </c>
      <c r="AR24" s="521">
        <v>164.75</v>
      </c>
    </row>
    <row r="25" spans="1:44" ht="15.75" customHeight="1">
      <c r="A25" s="532"/>
      <c r="B25" s="532"/>
      <c r="C25" s="53"/>
      <c r="D25" s="60" t="s">
        <v>550</v>
      </c>
      <c r="E25" s="52"/>
      <c r="F25" s="62">
        <v>21672</v>
      </c>
      <c r="G25" s="482">
        <v>23808</v>
      </c>
      <c r="H25" s="482"/>
      <c r="I25" s="62"/>
      <c r="J25" s="52"/>
      <c r="K25" s="533">
        <v>22638</v>
      </c>
      <c r="L25" s="533"/>
      <c r="M25" s="533"/>
      <c r="N25" s="52"/>
      <c r="O25" s="533">
        <v>21974</v>
      </c>
      <c r="P25" s="533"/>
      <c r="Q25" s="533"/>
      <c r="R25" s="534"/>
      <c r="S25" s="68"/>
      <c r="T25" s="87">
        <v>22010</v>
      </c>
      <c r="U25" s="19"/>
      <c r="V25" s="12"/>
      <c r="W25" s="60" t="s">
        <v>393</v>
      </c>
      <c r="X25" s="537">
        <v>3</v>
      </c>
      <c r="Y25" s="538">
        <v>51</v>
      </c>
      <c r="Z25" s="538">
        <v>465</v>
      </c>
      <c r="AA25" s="538">
        <v>407</v>
      </c>
      <c r="AC25" s="526"/>
      <c r="AD25" s="536" t="s">
        <v>550</v>
      </c>
      <c r="AE25" s="528">
        <v>1016040</v>
      </c>
      <c r="AF25" s="529">
        <v>1036510</v>
      </c>
      <c r="AG25" s="529">
        <v>997688</v>
      </c>
      <c r="AH25" s="529">
        <v>981610</v>
      </c>
      <c r="AI25" s="529">
        <v>893562</v>
      </c>
      <c r="AJ25" s="529">
        <v>1061252</v>
      </c>
      <c r="AK25" s="529">
        <v>1171451</v>
      </c>
      <c r="AL25" s="529">
        <v>1150656</v>
      </c>
      <c r="AM25" s="529">
        <v>1219302</v>
      </c>
      <c r="AN25" s="529">
        <v>1336714</v>
      </c>
      <c r="AO25" s="529">
        <v>1439080</v>
      </c>
      <c r="AP25" s="530">
        <v>1826758</v>
      </c>
      <c r="AQ25" s="531">
        <v>14130623</v>
      </c>
      <c r="AR25" s="521">
        <v>14131</v>
      </c>
    </row>
    <row r="26" spans="1:44" ht="15.75" customHeight="1">
      <c r="A26" s="107" t="s">
        <v>454</v>
      </c>
      <c r="B26" s="107"/>
      <c r="C26" s="60"/>
      <c r="D26" s="60" t="s">
        <v>449</v>
      </c>
      <c r="E26" s="52"/>
      <c r="F26" s="62">
        <v>545</v>
      </c>
      <c r="G26" s="482">
        <v>615</v>
      </c>
      <c r="H26" s="482"/>
      <c r="I26" s="62"/>
      <c r="J26" s="52"/>
      <c r="K26" s="533">
        <v>672</v>
      </c>
      <c r="L26" s="533"/>
      <c r="M26" s="533"/>
      <c r="N26" s="52"/>
      <c r="O26" s="533">
        <v>695</v>
      </c>
      <c r="P26" s="533"/>
      <c r="Q26" s="533"/>
      <c r="R26" s="534"/>
      <c r="S26" s="68"/>
      <c r="T26" s="87">
        <v>746</v>
      </c>
      <c r="U26" s="19"/>
      <c r="V26" s="12"/>
      <c r="W26" s="9"/>
      <c r="X26" s="539"/>
      <c r="Y26" s="540"/>
      <c r="Z26" s="540"/>
      <c r="AA26" s="540"/>
      <c r="AC26" s="541" t="s">
        <v>454</v>
      </c>
      <c r="AD26" s="536" t="s">
        <v>449</v>
      </c>
      <c r="AE26" s="528">
        <v>216</v>
      </c>
      <c r="AF26" s="529">
        <v>250</v>
      </c>
      <c r="AG26" s="529">
        <v>263</v>
      </c>
      <c r="AH26" s="529">
        <v>268</v>
      </c>
      <c r="AI26" s="529">
        <v>275</v>
      </c>
      <c r="AJ26" s="529">
        <v>275</v>
      </c>
      <c r="AK26" s="529">
        <v>274</v>
      </c>
      <c r="AL26" s="529">
        <v>282</v>
      </c>
      <c r="AM26" s="529">
        <v>299</v>
      </c>
      <c r="AN26" s="529">
        <v>299</v>
      </c>
      <c r="AO26" s="529">
        <v>308</v>
      </c>
      <c r="AP26" s="530">
        <v>315</v>
      </c>
      <c r="AQ26" s="531">
        <v>3324</v>
      </c>
      <c r="AR26" s="521">
        <v>277</v>
      </c>
    </row>
    <row r="27" spans="1:44" ht="15.75" customHeight="1">
      <c r="A27" s="107"/>
      <c r="B27" s="107"/>
      <c r="C27" s="53"/>
      <c r="D27" s="60" t="s">
        <v>451</v>
      </c>
      <c r="E27" s="52"/>
      <c r="F27" s="62">
        <v>119241</v>
      </c>
      <c r="G27" s="482">
        <v>151608</v>
      </c>
      <c r="H27" s="482"/>
      <c r="I27" s="62"/>
      <c r="J27" s="52"/>
      <c r="K27" s="533">
        <v>166399</v>
      </c>
      <c r="L27" s="533"/>
      <c r="M27" s="533"/>
      <c r="N27" s="52"/>
      <c r="O27" s="533">
        <v>176442</v>
      </c>
      <c r="P27" s="533"/>
      <c r="Q27" s="533"/>
      <c r="R27" s="534"/>
      <c r="S27" s="68"/>
      <c r="T27" s="87">
        <v>190976</v>
      </c>
      <c r="U27" s="19"/>
      <c r="V27" s="441" t="s">
        <v>394</v>
      </c>
      <c r="W27" s="441"/>
      <c r="X27" s="494">
        <v>11</v>
      </c>
      <c r="Y27" s="495">
        <v>195</v>
      </c>
      <c r="Z27" s="495">
        <v>1550</v>
      </c>
      <c r="AA27" s="495">
        <v>1490</v>
      </c>
      <c r="AC27" s="526"/>
      <c r="AD27" s="536" t="s">
        <v>451</v>
      </c>
      <c r="AE27" s="528"/>
      <c r="AF27" s="529">
        <v>122010</v>
      </c>
      <c r="AG27" s="529">
        <v>2777714</v>
      </c>
      <c r="AH27" s="529">
        <v>3776281</v>
      </c>
      <c r="AI27" s="529">
        <v>4894504</v>
      </c>
      <c r="AJ27" s="529">
        <v>4942267</v>
      </c>
      <c r="AK27" s="529">
        <v>4109421</v>
      </c>
      <c r="AL27" s="529">
        <v>3740204</v>
      </c>
      <c r="AM27" s="529">
        <v>2438287</v>
      </c>
      <c r="AN27" s="529">
        <v>4029878</v>
      </c>
      <c r="AO27" s="529">
        <v>4679673</v>
      </c>
      <c r="AP27" s="530">
        <v>3995075</v>
      </c>
      <c r="AQ27" s="531">
        <v>39505314</v>
      </c>
      <c r="AR27" s="521">
        <v>39505</v>
      </c>
    </row>
    <row r="28" spans="1:44" ht="15.75" customHeight="1">
      <c r="A28" s="109" t="s">
        <v>455</v>
      </c>
      <c r="B28" s="532"/>
      <c r="C28" s="60"/>
      <c r="D28" s="60" t="s">
        <v>449</v>
      </c>
      <c r="E28" s="52"/>
      <c r="F28" s="62">
        <v>4129</v>
      </c>
      <c r="G28" s="482">
        <v>4338</v>
      </c>
      <c r="H28" s="482"/>
      <c r="I28" s="62"/>
      <c r="J28" s="52"/>
      <c r="K28" s="533">
        <v>4413</v>
      </c>
      <c r="L28" s="533"/>
      <c r="M28" s="533"/>
      <c r="N28" s="52"/>
      <c r="O28" s="533">
        <v>4276</v>
      </c>
      <c r="P28" s="533"/>
      <c r="Q28" s="533"/>
      <c r="R28" s="534"/>
      <c r="S28" s="68"/>
      <c r="T28" s="87">
        <v>4417</v>
      </c>
      <c r="U28" s="19"/>
      <c r="V28" s="12"/>
      <c r="W28" s="9" t="s">
        <v>395</v>
      </c>
      <c r="X28" s="537">
        <v>11</v>
      </c>
      <c r="Y28" s="538">
        <v>195</v>
      </c>
      <c r="Z28" s="538">
        <v>1550</v>
      </c>
      <c r="AA28" s="538">
        <v>1490</v>
      </c>
      <c r="AC28" s="535" t="s">
        <v>455</v>
      </c>
      <c r="AD28" s="536" t="s">
        <v>449</v>
      </c>
      <c r="AE28" s="528">
        <v>3042</v>
      </c>
      <c r="AF28" s="529">
        <v>3111</v>
      </c>
      <c r="AG28" s="529">
        <v>3164</v>
      </c>
      <c r="AH28" s="529">
        <v>3153</v>
      </c>
      <c r="AI28" s="529">
        <v>3204</v>
      </c>
      <c r="AJ28" s="529">
        <v>3217</v>
      </c>
      <c r="AK28" s="529">
        <v>3264</v>
      </c>
      <c r="AL28" s="529">
        <v>3269</v>
      </c>
      <c r="AM28" s="529">
        <v>3344</v>
      </c>
      <c r="AN28" s="529">
        <v>3360</v>
      </c>
      <c r="AO28" s="529">
        <v>3353</v>
      </c>
      <c r="AP28" s="530">
        <v>3388</v>
      </c>
      <c r="AQ28" s="531">
        <v>38869</v>
      </c>
      <c r="AR28" s="521">
        <v>3239.0833333333335</v>
      </c>
    </row>
    <row r="29" spans="1:44" ht="15.75" customHeight="1">
      <c r="A29" s="532"/>
      <c r="B29" s="532"/>
      <c r="C29" s="53"/>
      <c r="D29" s="60" t="s">
        <v>451</v>
      </c>
      <c r="E29" s="52"/>
      <c r="F29" s="62">
        <v>6000035</v>
      </c>
      <c r="G29" s="482">
        <v>6201420</v>
      </c>
      <c r="H29" s="482"/>
      <c r="I29" s="62"/>
      <c r="J29" s="52"/>
      <c r="K29" s="533">
        <v>6188058</v>
      </c>
      <c r="L29" s="533"/>
      <c r="M29" s="533"/>
      <c r="N29" s="52"/>
      <c r="O29" s="542">
        <v>5902678</v>
      </c>
      <c r="P29" s="542"/>
      <c r="Q29" s="542"/>
      <c r="R29" s="534"/>
      <c r="S29" s="68"/>
      <c r="T29" s="87">
        <v>5743235</v>
      </c>
      <c r="U29" s="19"/>
      <c r="V29" s="12"/>
      <c r="W29" s="9"/>
      <c r="X29" s="539"/>
      <c r="Y29" s="540"/>
      <c r="Z29" s="540"/>
      <c r="AA29" s="540"/>
      <c r="AC29" s="526"/>
      <c r="AD29" s="536" t="s">
        <v>451</v>
      </c>
      <c r="AE29" s="528">
        <v>475288425</v>
      </c>
      <c r="AF29" s="529">
        <v>396977816</v>
      </c>
      <c r="AG29" s="529">
        <v>447996146</v>
      </c>
      <c r="AH29" s="529">
        <v>455923389</v>
      </c>
      <c r="AI29" s="529">
        <v>430470745</v>
      </c>
      <c r="AJ29" s="529">
        <v>466200671</v>
      </c>
      <c r="AK29" s="529">
        <v>504467234</v>
      </c>
      <c r="AL29" s="529">
        <v>412656048</v>
      </c>
      <c r="AM29" s="529">
        <v>493103587</v>
      </c>
      <c r="AN29" s="529">
        <v>417002946</v>
      </c>
      <c r="AO29" s="529">
        <v>453409075</v>
      </c>
      <c r="AP29" s="530">
        <v>461136322</v>
      </c>
      <c r="AQ29" s="531">
        <v>5414632404</v>
      </c>
      <c r="AR29" s="521">
        <v>5414632</v>
      </c>
    </row>
    <row r="30" spans="1:44" ht="15.75" customHeight="1">
      <c r="A30" s="109" t="s">
        <v>456</v>
      </c>
      <c r="B30" s="532"/>
      <c r="C30" s="60"/>
      <c r="D30" s="60" t="s">
        <v>449</v>
      </c>
      <c r="E30" s="52"/>
      <c r="F30" s="76" t="s">
        <v>49</v>
      </c>
      <c r="G30" s="482" t="s">
        <v>49</v>
      </c>
      <c r="H30" s="482"/>
      <c r="I30" s="62"/>
      <c r="J30" s="52"/>
      <c r="K30" s="533" t="s">
        <v>49</v>
      </c>
      <c r="L30" s="533"/>
      <c r="M30" s="533"/>
      <c r="N30" s="52"/>
      <c r="O30" s="542" t="s">
        <v>49</v>
      </c>
      <c r="P30" s="542"/>
      <c r="Q30" s="542"/>
      <c r="R30" s="534"/>
      <c r="S30" s="68"/>
      <c r="T30" s="543" t="s">
        <v>49</v>
      </c>
      <c r="U30" s="19"/>
      <c r="V30" s="441" t="s">
        <v>396</v>
      </c>
      <c r="W30" s="441"/>
      <c r="X30" s="494">
        <f>SUM(X31:X32)</f>
        <v>22</v>
      </c>
      <c r="Y30" s="495">
        <f>SUM(Y31:Y32)</f>
        <v>254</v>
      </c>
      <c r="Z30" s="495">
        <f>SUM(Z31:Z32)</f>
        <v>2435</v>
      </c>
      <c r="AA30" s="495">
        <f>SUM(AA31:AA32)</f>
        <v>2165</v>
      </c>
      <c r="AC30" s="535" t="s">
        <v>456</v>
      </c>
      <c r="AD30" s="536" t="s">
        <v>449</v>
      </c>
      <c r="AE30" s="528"/>
      <c r="AF30" s="529"/>
      <c r="AG30" s="529">
        <v>0</v>
      </c>
      <c r="AH30" s="529"/>
      <c r="AI30" s="529"/>
      <c r="AJ30" s="529"/>
      <c r="AK30" s="529"/>
      <c r="AL30" s="529"/>
      <c r="AM30" s="529">
        <v>0</v>
      </c>
      <c r="AN30" s="529">
        <v>0</v>
      </c>
      <c r="AO30" s="529">
        <v>1</v>
      </c>
      <c r="AP30" s="530"/>
      <c r="AQ30" s="531">
        <v>1</v>
      </c>
      <c r="AR30" s="521">
        <v>0.08333333333333333</v>
      </c>
    </row>
    <row r="31" spans="1:44" ht="15.75" customHeight="1">
      <c r="A31" s="532"/>
      <c r="B31" s="532"/>
      <c r="C31" s="53"/>
      <c r="D31" s="60" t="s">
        <v>451</v>
      </c>
      <c r="E31" s="52"/>
      <c r="F31" s="62">
        <v>905</v>
      </c>
      <c r="G31" s="482">
        <v>735</v>
      </c>
      <c r="H31" s="482"/>
      <c r="I31" s="62"/>
      <c r="J31" s="52"/>
      <c r="K31" s="533">
        <v>1135</v>
      </c>
      <c r="L31" s="533"/>
      <c r="M31" s="533"/>
      <c r="N31" s="52"/>
      <c r="O31" s="533">
        <v>1256</v>
      </c>
      <c r="P31" s="533"/>
      <c r="Q31" s="533"/>
      <c r="R31" s="534"/>
      <c r="S31" s="68"/>
      <c r="T31" s="87">
        <v>192</v>
      </c>
      <c r="U31" s="16"/>
      <c r="V31" s="12"/>
      <c r="W31" s="9" t="s">
        <v>397</v>
      </c>
      <c r="X31" s="537">
        <v>13</v>
      </c>
      <c r="Y31" s="538">
        <v>145</v>
      </c>
      <c r="Z31" s="544">
        <v>1535</v>
      </c>
      <c r="AA31" s="538">
        <v>1324</v>
      </c>
      <c r="AC31" s="526"/>
      <c r="AD31" s="536" t="s">
        <v>451</v>
      </c>
      <c r="AE31" s="528"/>
      <c r="AF31" s="529"/>
      <c r="AG31" s="529">
        <v>204245</v>
      </c>
      <c r="AH31" s="529"/>
      <c r="AI31" s="529"/>
      <c r="AJ31" s="529"/>
      <c r="AK31" s="529"/>
      <c r="AL31" s="529"/>
      <c r="AM31" s="529">
        <v>0</v>
      </c>
      <c r="AN31" s="529"/>
      <c r="AO31" s="529"/>
      <c r="AP31" s="530"/>
      <c r="AQ31" s="531">
        <v>204245</v>
      </c>
      <c r="AR31" s="521">
        <v>204</v>
      </c>
    </row>
    <row r="32" spans="1:44" ht="15.75" customHeight="1">
      <c r="A32" s="109" t="s">
        <v>457</v>
      </c>
      <c r="B32" s="532"/>
      <c r="C32" s="60"/>
      <c r="D32" s="60" t="s">
        <v>449</v>
      </c>
      <c r="E32" s="52"/>
      <c r="F32" s="62">
        <v>6</v>
      </c>
      <c r="G32" s="482">
        <v>6</v>
      </c>
      <c r="H32" s="482"/>
      <c r="I32" s="62"/>
      <c r="J32" s="52"/>
      <c r="K32" s="533">
        <v>70</v>
      </c>
      <c r="L32" s="533"/>
      <c r="M32" s="533"/>
      <c r="N32" s="52"/>
      <c r="O32" s="533">
        <v>82</v>
      </c>
      <c r="P32" s="533"/>
      <c r="Q32" s="533"/>
      <c r="R32" s="534"/>
      <c r="S32" s="68"/>
      <c r="T32" s="87">
        <v>70</v>
      </c>
      <c r="U32" s="19"/>
      <c r="V32" s="16"/>
      <c r="W32" s="9" t="s">
        <v>398</v>
      </c>
      <c r="X32" s="493">
        <v>9</v>
      </c>
      <c r="Y32" s="87">
        <v>109</v>
      </c>
      <c r="Z32" s="87">
        <v>900</v>
      </c>
      <c r="AA32" s="87">
        <v>841</v>
      </c>
      <c r="AC32" s="535" t="s">
        <v>457</v>
      </c>
      <c r="AD32" s="536" t="s">
        <v>449</v>
      </c>
      <c r="AE32" s="528">
        <v>6</v>
      </c>
      <c r="AF32" s="529">
        <v>5</v>
      </c>
      <c r="AG32" s="529">
        <v>3</v>
      </c>
      <c r="AH32" s="529">
        <v>6</v>
      </c>
      <c r="AI32" s="529">
        <v>8</v>
      </c>
      <c r="AJ32" s="529">
        <v>7</v>
      </c>
      <c r="AK32" s="529">
        <v>5</v>
      </c>
      <c r="AL32" s="529">
        <v>8</v>
      </c>
      <c r="AM32" s="529">
        <v>3</v>
      </c>
      <c r="AN32" s="529">
        <v>2</v>
      </c>
      <c r="AO32" s="529">
        <v>4</v>
      </c>
      <c r="AP32" s="530">
        <v>7</v>
      </c>
      <c r="AQ32" s="531">
        <v>64</v>
      </c>
      <c r="AR32" s="521">
        <v>5.333333333333333</v>
      </c>
    </row>
    <row r="33" spans="1:44" ht="15.75" customHeight="1">
      <c r="A33" s="532"/>
      <c r="B33" s="532"/>
      <c r="C33" s="53"/>
      <c r="D33" s="60" t="s">
        <v>451</v>
      </c>
      <c r="E33" s="52"/>
      <c r="F33" s="62">
        <v>2418</v>
      </c>
      <c r="G33" s="482">
        <v>430</v>
      </c>
      <c r="H33" s="482"/>
      <c r="I33" s="62"/>
      <c r="J33" s="52"/>
      <c r="K33" s="533">
        <v>17858</v>
      </c>
      <c r="L33" s="533"/>
      <c r="M33" s="533"/>
      <c r="N33" s="52"/>
      <c r="O33" s="533">
        <v>20642</v>
      </c>
      <c r="P33" s="533"/>
      <c r="Q33" s="533"/>
      <c r="R33" s="534"/>
      <c r="S33" s="68"/>
      <c r="T33" s="87">
        <v>17087</v>
      </c>
      <c r="U33" s="4"/>
      <c r="V33" s="441"/>
      <c r="W33" s="441"/>
      <c r="X33" s="494"/>
      <c r="Y33" s="495"/>
      <c r="Z33" s="495"/>
      <c r="AA33" s="495"/>
      <c r="AC33" s="526"/>
      <c r="AD33" s="536" t="s">
        <v>451</v>
      </c>
      <c r="AE33" s="528">
        <v>132616</v>
      </c>
      <c r="AF33" s="529">
        <v>93200</v>
      </c>
      <c r="AG33" s="529">
        <v>12600</v>
      </c>
      <c r="AH33" s="529">
        <v>57600</v>
      </c>
      <c r="AI33" s="529">
        <v>115200</v>
      </c>
      <c r="AJ33" s="529">
        <v>56929</v>
      </c>
      <c r="AK33" s="529">
        <v>63945</v>
      </c>
      <c r="AL33" s="529">
        <v>36507</v>
      </c>
      <c r="AM33" s="529">
        <v>322600</v>
      </c>
      <c r="AN33" s="529">
        <v>9450</v>
      </c>
      <c r="AO33" s="529">
        <v>33327</v>
      </c>
      <c r="AP33" s="530">
        <v>256715</v>
      </c>
      <c r="AQ33" s="531">
        <v>1190689</v>
      </c>
      <c r="AR33" s="521">
        <v>1191</v>
      </c>
    </row>
    <row r="34" spans="1:44" ht="15.75" customHeight="1">
      <c r="A34" s="109" t="s">
        <v>458</v>
      </c>
      <c r="B34" s="532"/>
      <c r="C34" s="60"/>
      <c r="D34" s="60" t="s">
        <v>449</v>
      </c>
      <c r="E34" s="52"/>
      <c r="F34" s="62">
        <v>7</v>
      </c>
      <c r="G34" s="482">
        <v>7</v>
      </c>
      <c r="H34" s="482"/>
      <c r="I34" s="62"/>
      <c r="J34" s="52"/>
      <c r="K34" s="533">
        <v>7</v>
      </c>
      <c r="L34" s="533"/>
      <c r="M34" s="533"/>
      <c r="N34" s="52"/>
      <c r="O34" s="431"/>
      <c r="P34" s="534"/>
      <c r="Q34" s="545">
        <v>8</v>
      </c>
      <c r="R34" s="534"/>
      <c r="S34" s="68"/>
      <c r="T34" s="87">
        <v>7</v>
      </c>
      <c r="U34" s="4"/>
      <c r="V34" s="441" t="s">
        <v>399</v>
      </c>
      <c r="W34" s="441"/>
      <c r="X34" s="494">
        <f>SUM(X35:X36)</f>
        <v>18</v>
      </c>
      <c r="Y34" s="495">
        <f>SUM(Y35:Y36)</f>
        <v>196</v>
      </c>
      <c r="Z34" s="495">
        <f>SUM(Z35:Z36)</f>
        <v>1470</v>
      </c>
      <c r="AA34" s="495">
        <f>SUM(AA35:AA36)</f>
        <v>1159</v>
      </c>
      <c r="AC34" s="535" t="s">
        <v>458</v>
      </c>
      <c r="AD34" s="536" t="s">
        <v>449</v>
      </c>
      <c r="AE34" s="528">
        <v>4</v>
      </c>
      <c r="AF34" s="529">
        <v>4</v>
      </c>
      <c r="AG34" s="529">
        <v>3</v>
      </c>
      <c r="AH34" s="529">
        <v>2</v>
      </c>
      <c r="AI34" s="529">
        <v>6</v>
      </c>
      <c r="AJ34" s="529">
        <v>3</v>
      </c>
      <c r="AK34" s="529">
        <v>3</v>
      </c>
      <c r="AL34" s="529">
        <v>4</v>
      </c>
      <c r="AM34" s="529">
        <v>7</v>
      </c>
      <c r="AN34" s="529">
        <v>3</v>
      </c>
      <c r="AO34" s="529">
        <v>5</v>
      </c>
      <c r="AP34" s="530">
        <v>2</v>
      </c>
      <c r="AQ34" s="531">
        <v>46</v>
      </c>
      <c r="AR34" s="521">
        <v>3.8333333333333335</v>
      </c>
    </row>
    <row r="35" spans="1:44" ht="15.75" customHeight="1">
      <c r="A35" s="532"/>
      <c r="B35" s="532"/>
      <c r="C35" s="53"/>
      <c r="D35" s="60" t="s">
        <v>451</v>
      </c>
      <c r="E35" s="52"/>
      <c r="F35" s="62">
        <v>17660</v>
      </c>
      <c r="G35" s="482">
        <v>13782</v>
      </c>
      <c r="H35" s="482"/>
      <c r="I35" s="62"/>
      <c r="J35" s="52"/>
      <c r="K35" s="533">
        <v>13874</v>
      </c>
      <c r="L35" s="533"/>
      <c r="M35" s="533"/>
      <c r="N35" s="52"/>
      <c r="O35" s="533">
        <v>17458</v>
      </c>
      <c r="P35" s="533"/>
      <c r="Q35" s="533"/>
      <c r="R35" s="534"/>
      <c r="S35" s="68"/>
      <c r="T35" s="87">
        <v>18117</v>
      </c>
      <c r="U35" s="4"/>
      <c r="V35" s="16"/>
      <c r="W35" s="546" t="s">
        <v>459</v>
      </c>
      <c r="X35" s="537">
        <v>10</v>
      </c>
      <c r="Y35" s="538">
        <v>133</v>
      </c>
      <c r="Z35" s="538">
        <v>775</v>
      </c>
      <c r="AA35" s="538">
        <v>667</v>
      </c>
      <c r="AC35" s="526"/>
      <c r="AD35" s="536" t="s">
        <v>550</v>
      </c>
      <c r="AE35" s="528">
        <v>845923</v>
      </c>
      <c r="AF35" s="529">
        <v>542320</v>
      </c>
      <c r="AG35" s="529">
        <v>981840</v>
      </c>
      <c r="AH35" s="529">
        <v>313650</v>
      </c>
      <c r="AI35" s="529">
        <v>737760</v>
      </c>
      <c r="AJ35" s="529">
        <v>664030</v>
      </c>
      <c r="AK35" s="529">
        <v>632460</v>
      </c>
      <c r="AL35" s="529">
        <v>465460</v>
      </c>
      <c r="AM35" s="529">
        <v>1181690</v>
      </c>
      <c r="AN35" s="529">
        <v>156600</v>
      </c>
      <c r="AO35" s="529">
        <v>974122</v>
      </c>
      <c r="AP35" s="530">
        <v>636090</v>
      </c>
      <c r="AQ35" s="531">
        <v>8131945</v>
      </c>
      <c r="AR35" s="521">
        <v>8132</v>
      </c>
    </row>
    <row r="36" spans="1:44" ht="15.75" customHeight="1">
      <c r="A36" s="547" t="s">
        <v>460</v>
      </c>
      <c r="B36" s="548"/>
      <c r="C36" s="548"/>
      <c r="D36" s="548"/>
      <c r="E36" s="52"/>
      <c r="F36" s="549">
        <v>657247</v>
      </c>
      <c r="G36" s="550">
        <v>649849</v>
      </c>
      <c r="H36" s="550"/>
      <c r="I36" s="549"/>
      <c r="J36" s="52"/>
      <c r="K36" s="551">
        <v>668774</v>
      </c>
      <c r="L36" s="551"/>
      <c r="M36" s="551"/>
      <c r="N36" s="52"/>
      <c r="O36" s="551">
        <v>660035</v>
      </c>
      <c r="P36" s="551"/>
      <c r="Q36" s="551"/>
      <c r="R36" s="552"/>
      <c r="S36" s="86"/>
      <c r="T36" s="88">
        <v>667378</v>
      </c>
      <c r="U36" s="4"/>
      <c r="V36" s="12"/>
      <c r="W36" s="546" t="s">
        <v>403</v>
      </c>
      <c r="X36" s="537">
        <v>8</v>
      </c>
      <c r="Y36" s="538">
        <v>63</v>
      </c>
      <c r="Z36" s="538">
        <v>695</v>
      </c>
      <c r="AA36" s="87">
        <v>492</v>
      </c>
      <c r="AC36" s="553" t="s">
        <v>460</v>
      </c>
      <c r="AD36" s="554"/>
      <c r="AE36" s="555">
        <v>52440487</v>
      </c>
      <c r="AF36" s="556">
        <v>52072995</v>
      </c>
      <c r="AG36" s="556">
        <v>51813737</v>
      </c>
      <c r="AH36" s="556">
        <v>52096002</v>
      </c>
      <c r="AI36" s="556">
        <v>52521382</v>
      </c>
      <c r="AJ36" s="556">
        <v>51584610</v>
      </c>
      <c r="AK36" s="556">
        <v>52082815</v>
      </c>
      <c r="AL36" s="556">
        <v>52794182</v>
      </c>
      <c r="AM36" s="556">
        <v>64543745</v>
      </c>
      <c r="AN36" s="556">
        <v>54046784</v>
      </c>
      <c r="AO36" s="556">
        <v>53449928</v>
      </c>
      <c r="AP36" s="557">
        <v>45092568</v>
      </c>
      <c r="AQ36" s="558">
        <v>634539235</v>
      </c>
      <c r="AR36" s="521">
        <v>634539</v>
      </c>
    </row>
    <row r="37" spans="1:27" ht="15.75" customHeight="1">
      <c r="A37" s="559" t="s">
        <v>461</v>
      </c>
      <c r="B37" s="2"/>
      <c r="C37" s="2"/>
      <c r="D37" s="2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1"/>
      <c r="P37" s="561"/>
      <c r="Q37" s="561"/>
      <c r="R37" s="561"/>
      <c r="S37" s="561"/>
      <c r="T37" s="561"/>
      <c r="U37" s="4"/>
      <c r="V37" s="441"/>
      <c r="W37" s="441"/>
      <c r="X37" s="494"/>
      <c r="Y37" s="495"/>
      <c r="Z37" s="495"/>
      <c r="AA37" s="495"/>
    </row>
    <row r="38" spans="1:27" ht="15.75" customHeight="1">
      <c r="A38" s="562" t="s">
        <v>462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441" t="s">
        <v>404</v>
      </c>
      <c r="W38" s="441"/>
      <c r="X38" s="494">
        <f>SUM(X39)</f>
        <v>6</v>
      </c>
      <c r="Y38" s="495">
        <f>SUM(Y39)</f>
        <v>106</v>
      </c>
      <c r="Z38" s="495">
        <f>SUM(Z39)</f>
        <v>860</v>
      </c>
      <c r="AA38" s="495">
        <f>SUM(AA39)</f>
        <v>767</v>
      </c>
    </row>
    <row r="39" spans="1:27" ht="15.75" customHeight="1">
      <c r="A39" s="562" t="s">
        <v>463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16"/>
      <c r="W39" s="546" t="s">
        <v>405</v>
      </c>
      <c r="X39" s="537">
        <v>6</v>
      </c>
      <c r="Y39" s="538">
        <v>106</v>
      </c>
      <c r="Z39" s="538">
        <v>860</v>
      </c>
      <c r="AA39" s="538">
        <v>767</v>
      </c>
    </row>
    <row r="40" spans="1:27" ht="15.75" customHeight="1">
      <c r="A40" s="56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16"/>
      <c r="W40" s="546"/>
      <c r="X40" s="537"/>
      <c r="Y40" s="538"/>
      <c r="Z40" s="538"/>
      <c r="AA40" s="538"/>
    </row>
    <row r="41" spans="1:27" ht="15.75" customHeight="1">
      <c r="A41" s="230"/>
      <c r="B41" s="230"/>
      <c r="C41" s="230"/>
      <c r="D41" s="230"/>
      <c r="E41" s="465" t="s">
        <v>552</v>
      </c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95"/>
      <c r="Q41" s="230"/>
      <c r="R41" s="230"/>
      <c r="S41" s="230"/>
      <c r="T41" s="230"/>
      <c r="U41" s="5"/>
      <c r="V41" s="441" t="s">
        <v>406</v>
      </c>
      <c r="W41" s="441"/>
      <c r="X41" s="494">
        <f>SUM(X42:X43)</f>
        <v>14</v>
      </c>
      <c r="Y41" s="495">
        <f>SUM(Y42:Y43)</f>
        <v>110</v>
      </c>
      <c r="Z41" s="495">
        <f>SUM(Z42:Z43)</f>
        <v>870</v>
      </c>
      <c r="AA41" s="495">
        <f>SUM(AA42:AA43)</f>
        <v>749</v>
      </c>
    </row>
    <row r="42" spans="1:27" ht="15.7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43"/>
      <c r="V42" s="16"/>
      <c r="W42" s="9" t="s">
        <v>407</v>
      </c>
      <c r="X42" s="537">
        <v>4</v>
      </c>
      <c r="Y42" s="538">
        <v>33</v>
      </c>
      <c r="Z42" s="538">
        <v>250</v>
      </c>
      <c r="AA42" s="538">
        <v>233</v>
      </c>
    </row>
    <row r="43" spans="1:32" ht="15.75" customHeight="1">
      <c r="A43" s="564" t="s">
        <v>464</v>
      </c>
      <c r="B43" s="383"/>
      <c r="C43" s="383"/>
      <c r="D43" s="383"/>
      <c r="E43" s="384"/>
      <c r="F43" s="564" t="s">
        <v>553</v>
      </c>
      <c r="G43" s="387" t="s">
        <v>465</v>
      </c>
      <c r="H43" s="565"/>
      <c r="I43" s="566" t="s">
        <v>466</v>
      </c>
      <c r="J43" s="564"/>
      <c r="K43" s="383"/>
      <c r="L43" s="383"/>
      <c r="M43" s="383"/>
      <c r="N43" s="383"/>
      <c r="O43" s="384"/>
      <c r="P43" s="382" t="s">
        <v>467</v>
      </c>
      <c r="Q43" s="384"/>
      <c r="R43" s="387" t="s">
        <v>468</v>
      </c>
      <c r="S43" s="380"/>
      <c r="T43" s="380"/>
      <c r="U43" s="266"/>
      <c r="V43" s="567"/>
      <c r="W43" s="568" t="s">
        <v>408</v>
      </c>
      <c r="X43" s="569">
        <v>10</v>
      </c>
      <c r="Y43" s="570">
        <v>77</v>
      </c>
      <c r="Z43" s="570">
        <v>620</v>
      </c>
      <c r="AA43" s="88">
        <v>516</v>
      </c>
      <c r="AC43" s="5"/>
      <c r="AD43" s="571" t="s">
        <v>469</v>
      </c>
      <c r="AE43" s="5"/>
      <c r="AF43" s="571" t="s">
        <v>469</v>
      </c>
    </row>
    <row r="44" spans="1:32" ht="15.75" customHeight="1">
      <c r="A44" s="572"/>
      <c r="B44" s="572"/>
      <c r="C44" s="572"/>
      <c r="D44" s="572"/>
      <c r="E44" s="429"/>
      <c r="F44" s="402"/>
      <c r="G44" s="406"/>
      <c r="H44" s="573"/>
      <c r="I44" s="574"/>
      <c r="J44" s="572"/>
      <c r="K44" s="572"/>
      <c r="L44" s="572"/>
      <c r="M44" s="572"/>
      <c r="N44" s="572"/>
      <c r="O44" s="429"/>
      <c r="P44" s="401"/>
      <c r="Q44" s="403"/>
      <c r="R44" s="575"/>
      <c r="S44" s="576"/>
      <c r="T44" s="576"/>
      <c r="U44" s="266"/>
      <c r="V44" s="577" t="s">
        <v>470</v>
      </c>
      <c r="W44" s="52"/>
      <c r="X44" s="52"/>
      <c r="Y44" s="29"/>
      <c r="Z44" s="29"/>
      <c r="AA44" s="29"/>
      <c r="AC44" s="5" t="s">
        <v>471</v>
      </c>
      <c r="AD44" s="249"/>
      <c r="AE44" s="5" t="s">
        <v>471</v>
      </c>
      <c r="AF44" s="249"/>
    </row>
    <row r="45" spans="1:32" ht="15.75" customHeight="1">
      <c r="A45" s="578"/>
      <c r="B45" s="578"/>
      <c r="C45" s="578"/>
      <c r="D45" s="578"/>
      <c r="E45" s="579"/>
      <c r="F45" s="580"/>
      <c r="G45" s="578"/>
      <c r="H45" s="581" t="s">
        <v>441</v>
      </c>
      <c r="I45" s="582"/>
      <c r="J45" s="578"/>
      <c r="K45" s="578"/>
      <c r="L45" s="578"/>
      <c r="M45" s="578"/>
      <c r="N45" s="578"/>
      <c r="O45" s="579"/>
      <c r="P45" s="578"/>
      <c r="Q45" s="578"/>
      <c r="R45" s="578"/>
      <c r="S45" s="578"/>
      <c r="T45" s="583" t="s">
        <v>441</v>
      </c>
      <c r="U45" s="5"/>
      <c r="V45" s="441"/>
      <c r="W45" s="441"/>
      <c r="X45" s="584"/>
      <c r="Y45" s="29"/>
      <c r="Z45" s="29"/>
      <c r="AA45" s="29"/>
      <c r="AC45" s="585"/>
      <c r="AD45" s="254"/>
      <c r="AE45" s="585"/>
      <c r="AF45" s="254"/>
    </row>
    <row r="46" spans="1:31" ht="15.75" customHeight="1">
      <c r="A46" s="441" t="s">
        <v>472</v>
      </c>
      <c r="B46" s="441"/>
      <c r="C46" s="441"/>
      <c r="D46" s="441"/>
      <c r="E46" s="441"/>
      <c r="F46" s="280">
        <f>SUM(F48,F50:F60,F62:F70,Q46:Q55,Q57:Q65,Q67,Q69)</f>
        <v>646</v>
      </c>
      <c r="G46" s="586"/>
      <c r="H46" s="587" t="s">
        <v>554</v>
      </c>
      <c r="I46" s="72"/>
      <c r="J46" s="109" t="s">
        <v>473</v>
      </c>
      <c r="K46" s="109"/>
      <c r="L46" s="109"/>
      <c r="M46" s="109"/>
      <c r="N46" s="109"/>
      <c r="O46" s="109"/>
      <c r="P46" s="588"/>
      <c r="Q46" s="462">
        <v>11</v>
      </c>
      <c r="R46" s="68"/>
      <c r="S46" s="68"/>
      <c r="T46" s="462">
        <v>873</v>
      </c>
      <c r="U46" s="10"/>
      <c r="V46" s="16"/>
      <c r="W46" s="9"/>
      <c r="X46" s="10"/>
      <c r="Y46" s="10"/>
      <c r="Z46" s="10"/>
      <c r="AA46" s="10"/>
      <c r="AC46" s="89">
        <v>12184</v>
      </c>
      <c r="AD46" s="589">
        <v>1137</v>
      </c>
      <c r="AE46" s="89"/>
    </row>
    <row r="47" spans="1:32" ht="15.75" customHeight="1">
      <c r="A47" s="109" t="s">
        <v>474</v>
      </c>
      <c r="B47" s="107"/>
      <c r="C47" s="107"/>
      <c r="D47" s="107"/>
      <c r="E47" s="107"/>
      <c r="F47" s="590"/>
      <c r="G47" s="591"/>
      <c r="H47" s="592"/>
      <c r="I47" s="68"/>
      <c r="J47" s="109" t="s">
        <v>475</v>
      </c>
      <c r="K47" s="109"/>
      <c r="L47" s="109"/>
      <c r="M47" s="109"/>
      <c r="N47" s="109"/>
      <c r="O47" s="109"/>
      <c r="P47" s="593"/>
      <c r="Q47" s="462">
        <v>4</v>
      </c>
      <c r="R47" s="68"/>
      <c r="S47" s="68"/>
      <c r="T47" s="594">
        <v>-104</v>
      </c>
      <c r="U47" s="10"/>
      <c r="V47" s="16"/>
      <c r="W47" s="546"/>
      <c r="X47" s="10"/>
      <c r="Y47" s="10"/>
      <c r="Z47" s="10"/>
      <c r="AA47" s="10"/>
      <c r="AD47" s="363"/>
      <c r="AE47" s="3">
        <v>865</v>
      </c>
      <c r="AF47" s="595">
        <v>75</v>
      </c>
    </row>
    <row r="48" spans="1:32" ht="15.75" customHeight="1">
      <c r="A48" s="63"/>
      <c r="B48" s="109" t="s">
        <v>476</v>
      </c>
      <c r="C48" s="109"/>
      <c r="D48" s="109"/>
      <c r="E48" s="109"/>
      <c r="F48" s="588">
        <v>3</v>
      </c>
      <c r="G48" s="72"/>
      <c r="H48" s="596">
        <v>340</v>
      </c>
      <c r="I48" s="75"/>
      <c r="J48" s="107" t="s">
        <v>477</v>
      </c>
      <c r="K48" s="107"/>
      <c r="L48" s="107"/>
      <c r="M48" s="107"/>
      <c r="N48" s="107"/>
      <c r="O48" s="107"/>
      <c r="P48" s="593"/>
      <c r="Q48" s="68">
        <v>6</v>
      </c>
      <c r="R48" s="68"/>
      <c r="S48" s="68"/>
      <c r="T48" s="462">
        <v>280</v>
      </c>
      <c r="U48" s="10"/>
      <c r="V48" s="16"/>
      <c r="W48" s="546"/>
      <c r="X48" s="10"/>
      <c r="Y48" s="10"/>
      <c r="Z48" s="10"/>
      <c r="AA48" s="10"/>
      <c r="AC48" s="19">
        <v>340</v>
      </c>
      <c r="AD48" s="363"/>
      <c r="AE48" s="3">
        <v>250</v>
      </c>
      <c r="AF48" s="595">
        <v>584</v>
      </c>
    </row>
    <row r="49" spans="1:31" ht="15.75" customHeight="1">
      <c r="A49" s="109" t="s">
        <v>478</v>
      </c>
      <c r="B49" s="109"/>
      <c r="C49" s="109"/>
      <c r="D49" s="109"/>
      <c r="E49" s="109"/>
      <c r="F49" s="593"/>
      <c r="G49" s="68"/>
      <c r="H49" s="597"/>
      <c r="I49" s="75"/>
      <c r="J49" s="107" t="s">
        <v>479</v>
      </c>
      <c r="K49" s="107"/>
      <c r="L49" s="107"/>
      <c r="M49" s="107"/>
      <c r="N49" s="107"/>
      <c r="O49" s="107"/>
      <c r="P49" s="593"/>
      <c r="Q49" s="68">
        <v>24</v>
      </c>
      <c r="R49" s="68"/>
      <c r="S49" s="68"/>
      <c r="T49" s="594">
        <v>-756</v>
      </c>
      <c r="U49" s="10"/>
      <c r="V49" s="12"/>
      <c r="W49" s="12"/>
      <c r="X49" s="5"/>
      <c r="Y49" s="5"/>
      <c r="Z49" s="5"/>
      <c r="AA49" s="5"/>
      <c r="AC49" s="16"/>
      <c r="AD49" s="16"/>
      <c r="AE49" s="3">
        <v>25</v>
      </c>
    </row>
    <row r="50" spans="1:31" ht="15.75" customHeight="1">
      <c r="A50" s="63"/>
      <c r="B50" s="109" t="s">
        <v>480</v>
      </c>
      <c r="C50" s="109"/>
      <c r="D50" s="109"/>
      <c r="E50" s="109"/>
      <c r="F50" s="588">
        <v>1</v>
      </c>
      <c r="G50" s="72"/>
      <c r="H50" s="596">
        <v>60</v>
      </c>
      <c r="I50" s="68"/>
      <c r="J50" s="107" t="s">
        <v>481</v>
      </c>
      <c r="K50" s="107"/>
      <c r="L50" s="107"/>
      <c r="M50" s="107"/>
      <c r="N50" s="107"/>
      <c r="O50" s="107"/>
      <c r="P50" s="593"/>
      <c r="Q50" s="68">
        <v>1</v>
      </c>
      <c r="R50" s="68"/>
      <c r="S50" s="68"/>
      <c r="T50" s="598">
        <v>25</v>
      </c>
      <c r="U50" s="171"/>
      <c r="V50" s="599"/>
      <c r="AC50" s="19">
        <v>60</v>
      </c>
      <c r="AD50" s="16"/>
      <c r="AE50" s="3">
        <v>12</v>
      </c>
    </row>
    <row r="51" spans="1:30" ht="15.75" customHeight="1">
      <c r="A51" s="63"/>
      <c r="B51" s="109" t="s">
        <v>482</v>
      </c>
      <c r="C51" s="109"/>
      <c r="D51" s="109"/>
      <c r="E51" s="109"/>
      <c r="F51" s="588">
        <v>8</v>
      </c>
      <c r="G51" s="72"/>
      <c r="H51" s="596">
        <v>436</v>
      </c>
      <c r="I51" s="60"/>
      <c r="J51" s="107" t="s">
        <v>483</v>
      </c>
      <c r="K51" s="107"/>
      <c r="L51" s="107"/>
      <c r="M51" s="107"/>
      <c r="N51" s="107"/>
      <c r="O51" s="107"/>
      <c r="P51" s="593"/>
      <c r="Q51" s="600" t="s">
        <v>318</v>
      </c>
      <c r="R51" s="75"/>
      <c r="S51" s="75"/>
      <c r="T51" s="598" t="s">
        <v>484</v>
      </c>
      <c r="AC51" s="19">
        <v>474</v>
      </c>
      <c r="AD51" s="16"/>
    </row>
    <row r="52" spans="1:31" ht="15.75" customHeight="1">
      <c r="A52" s="63"/>
      <c r="B52" s="109" t="s">
        <v>485</v>
      </c>
      <c r="C52" s="109"/>
      <c r="D52" s="109"/>
      <c r="E52" s="109"/>
      <c r="F52" s="588">
        <v>2</v>
      </c>
      <c r="G52" s="72"/>
      <c r="H52" s="596">
        <v>44</v>
      </c>
      <c r="I52" s="60"/>
      <c r="J52" s="107" t="s">
        <v>486</v>
      </c>
      <c r="K52" s="107"/>
      <c r="L52" s="107"/>
      <c r="M52" s="107"/>
      <c r="N52" s="107"/>
      <c r="O52" s="107"/>
      <c r="P52" s="593"/>
      <c r="Q52" s="72">
        <v>2</v>
      </c>
      <c r="R52" s="75"/>
      <c r="S52" s="75"/>
      <c r="T52" s="598">
        <v>45</v>
      </c>
      <c r="U52" s="4"/>
      <c r="AC52" s="19">
        <v>49</v>
      </c>
      <c r="AD52" s="601"/>
      <c r="AE52" s="3">
        <v>64</v>
      </c>
    </row>
    <row r="53" spans="1:31" ht="15.75" customHeight="1">
      <c r="A53" s="63"/>
      <c r="B53" s="109" t="s">
        <v>487</v>
      </c>
      <c r="C53" s="109"/>
      <c r="D53" s="109"/>
      <c r="E53" s="109"/>
      <c r="F53" s="588">
        <v>2</v>
      </c>
      <c r="G53" s="72"/>
      <c r="H53" s="602">
        <v>-60</v>
      </c>
      <c r="I53" s="60"/>
      <c r="J53" s="107" t="s">
        <v>488</v>
      </c>
      <c r="K53" s="107"/>
      <c r="L53" s="107"/>
      <c r="M53" s="107"/>
      <c r="N53" s="107"/>
      <c r="O53" s="107"/>
      <c r="P53" s="593"/>
      <c r="Q53" s="68">
        <v>1</v>
      </c>
      <c r="R53" s="75"/>
      <c r="S53" s="75"/>
      <c r="T53" s="462">
        <v>27</v>
      </c>
      <c r="U53" s="4"/>
      <c r="AC53" s="19">
        <v>120</v>
      </c>
      <c r="AD53" s="22"/>
      <c r="AE53" s="3">
        <v>44</v>
      </c>
    </row>
    <row r="54" spans="1:32" ht="15.75" customHeight="1">
      <c r="A54" s="63"/>
      <c r="B54" s="109" t="s">
        <v>489</v>
      </c>
      <c r="C54" s="109"/>
      <c r="D54" s="109"/>
      <c r="E54" s="109"/>
      <c r="F54" s="588">
        <v>3</v>
      </c>
      <c r="G54" s="72"/>
      <c r="H54" s="596">
        <v>90</v>
      </c>
      <c r="I54" s="60"/>
      <c r="J54" s="107" t="s">
        <v>490</v>
      </c>
      <c r="K54" s="107"/>
      <c r="L54" s="107"/>
      <c r="M54" s="107"/>
      <c r="N54" s="107"/>
      <c r="O54" s="107"/>
      <c r="P54" s="593"/>
      <c r="Q54" s="600" t="s">
        <v>318</v>
      </c>
      <c r="R54" s="68"/>
      <c r="S54" s="68"/>
      <c r="T54" s="594" t="s">
        <v>484</v>
      </c>
      <c r="U54" s="4"/>
      <c r="AD54" s="595">
        <v>80</v>
      </c>
      <c r="AE54" s="343">
        <v>30</v>
      </c>
      <c r="AF54" s="363"/>
    </row>
    <row r="55" spans="1:32" ht="15.75" customHeight="1">
      <c r="A55" s="63"/>
      <c r="B55" s="109" t="s">
        <v>491</v>
      </c>
      <c r="C55" s="109"/>
      <c r="D55" s="109"/>
      <c r="E55" s="109"/>
      <c r="F55" s="588">
        <v>8</v>
      </c>
      <c r="G55" s="72"/>
      <c r="H55" s="596">
        <v>41</v>
      </c>
      <c r="I55" s="52"/>
      <c r="J55" s="107" t="s">
        <v>492</v>
      </c>
      <c r="K55" s="107"/>
      <c r="L55" s="107"/>
      <c r="M55" s="107"/>
      <c r="N55" s="107"/>
      <c r="O55" s="107"/>
      <c r="P55" s="593"/>
      <c r="Q55" s="68">
        <v>3</v>
      </c>
      <c r="R55" s="68"/>
      <c r="S55" s="68"/>
      <c r="T55" s="598">
        <v>39</v>
      </c>
      <c r="AC55" s="19">
        <v>36</v>
      </c>
      <c r="AE55" s="601"/>
      <c r="AF55" s="595">
        <v>40</v>
      </c>
    </row>
    <row r="56" spans="1:32" ht="15.75" customHeight="1">
      <c r="A56" s="63"/>
      <c r="B56" s="109" t="s">
        <v>493</v>
      </c>
      <c r="C56" s="109"/>
      <c r="D56" s="109"/>
      <c r="E56" s="109"/>
      <c r="F56" s="588">
        <v>2</v>
      </c>
      <c r="G56" s="72"/>
      <c r="H56" s="603">
        <v>35</v>
      </c>
      <c r="I56" s="109" t="s">
        <v>494</v>
      </c>
      <c r="J56" s="109"/>
      <c r="K56" s="109"/>
      <c r="L56" s="109"/>
      <c r="M56" s="109"/>
      <c r="N56" s="109"/>
      <c r="O56" s="109"/>
      <c r="P56" s="593"/>
      <c r="Q56" s="68"/>
      <c r="R56" s="68"/>
      <c r="S56" s="68"/>
      <c r="T56" s="598"/>
      <c r="AC56" s="19" t="s">
        <v>495</v>
      </c>
      <c r="AD56" s="22"/>
      <c r="AE56" s="22">
        <v>29</v>
      </c>
      <c r="AF56" s="22"/>
    </row>
    <row r="57" spans="1:32" ht="15.75" customHeight="1">
      <c r="A57" s="68"/>
      <c r="B57" s="109" t="s">
        <v>555</v>
      </c>
      <c r="C57" s="109"/>
      <c r="D57" s="109"/>
      <c r="E57" s="109"/>
      <c r="F57" s="588">
        <v>1</v>
      </c>
      <c r="G57" s="72"/>
      <c r="H57" s="603" t="s">
        <v>496</v>
      </c>
      <c r="I57" s="60"/>
      <c r="J57" s="109" t="s">
        <v>497</v>
      </c>
      <c r="K57" s="109"/>
      <c r="L57" s="109"/>
      <c r="M57" s="109"/>
      <c r="N57" s="109"/>
      <c r="O57" s="109"/>
      <c r="P57" s="593"/>
      <c r="Q57" s="449">
        <v>69</v>
      </c>
      <c r="R57" s="449"/>
      <c r="S57" s="449"/>
      <c r="T57" s="303">
        <v>5609</v>
      </c>
      <c r="AC57" s="22">
        <v>120</v>
      </c>
      <c r="AD57" s="595">
        <v>60</v>
      </c>
      <c r="AE57" s="22"/>
      <c r="AF57" s="363" t="s">
        <v>498</v>
      </c>
    </row>
    <row r="58" spans="1:32" ht="15.75" customHeight="1">
      <c r="A58" s="68"/>
      <c r="B58" s="109" t="s">
        <v>499</v>
      </c>
      <c r="C58" s="109"/>
      <c r="D58" s="109"/>
      <c r="E58" s="109"/>
      <c r="F58" s="588">
        <v>6</v>
      </c>
      <c r="G58" s="72"/>
      <c r="H58" s="596">
        <v>320</v>
      </c>
      <c r="I58" s="60"/>
      <c r="J58" s="109" t="s">
        <v>500</v>
      </c>
      <c r="K58" s="109"/>
      <c r="L58" s="109"/>
      <c r="M58" s="109"/>
      <c r="N58" s="109"/>
      <c r="O58" s="109"/>
      <c r="P58" s="593"/>
      <c r="Q58" s="75">
        <v>8</v>
      </c>
      <c r="R58" s="75"/>
      <c r="S58" s="75"/>
      <c r="T58" s="462">
        <v>700</v>
      </c>
      <c r="AC58" s="19">
        <v>270</v>
      </c>
      <c r="AD58" s="16"/>
      <c r="AE58" s="16"/>
      <c r="AF58" s="16"/>
    </row>
    <row r="59" spans="1:32" ht="15.75" customHeight="1">
      <c r="A59" s="68"/>
      <c r="B59" s="107" t="s">
        <v>501</v>
      </c>
      <c r="C59" s="107"/>
      <c r="D59" s="107"/>
      <c r="E59" s="107"/>
      <c r="F59" s="604">
        <v>1</v>
      </c>
      <c r="G59" s="75"/>
      <c r="H59" s="603">
        <v>80</v>
      </c>
      <c r="I59" s="52"/>
      <c r="J59" s="109" t="s">
        <v>502</v>
      </c>
      <c r="K59" s="109"/>
      <c r="L59" s="109"/>
      <c r="M59" s="109"/>
      <c r="N59" s="109"/>
      <c r="O59" s="109"/>
      <c r="P59" s="593"/>
      <c r="Q59" s="75">
        <v>1</v>
      </c>
      <c r="R59" s="75"/>
      <c r="S59" s="75"/>
      <c r="T59" s="68">
        <v>170</v>
      </c>
      <c r="AC59" s="22">
        <v>80</v>
      </c>
      <c r="AD59" s="290"/>
      <c r="AE59" s="290">
        <v>3778</v>
      </c>
      <c r="AF59" s="290"/>
    </row>
    <row r="60" spans="1:32" ht="15.75" customHeight="1">
      <c r="A60" s="68"/>
      <c r="B60" s="107" t="s">
        <v>503</v>
      </c>
      <c r="C60" s="107"/>
      <c r="D60" s="107"/>
      <c r="E60" s="107"/>
      <c r="F60" s="593">
        <v>103</v>
      </c>
      <c r="G60" s="68"/>
      <c r="H60" s="600" t="s">
        <v>241</v>
      </c>
      <c r="I60" s="72"/>
      <c r="J60" s="107" t="s">
        <v>504</v>
      </c>
      <c r="K60" s="107"/>
      <c r="L60" s="107"/>
      <c r="M60" s="107"/>
      <c r="N60" s="107"/>
      <c r="O60" s="107"/>
      <c r="P60" s="593"/>
      <c r="Q60" s="68">
        <v>18</v>
      </c>
      <c r="R60" s="68"/>
      <c r="S60" s="68"/>
      <c r="T60" s="87">
        <v>1194</v>
      </c>
      <c r="AC60" s="363" t="s">
        <v>498</v>
      </c>
      <c r="AD60" s="363"/>
      <c r="AE60" s="290">
        <v>650</v>
      </c>
      <c r="AF60" s="363"/>
    </row>
    <row r="61" spans="1:32" ht="15.75" customHeight="1">
      <c r="A61" s="109" t="s">
        <v>505</v>
      </c>
      <c r="B61" s="109"/>
      <c r="C61" s="109"/>
      <c r="D61" s="109"/>
      <c r="E61" s="109"/>
      <c r="F61" s="593"/>
      <c r="G61" s="68"/>
      <c r="H61" s="597"/>
      <c r="I61" s="53"/>
      <c r="J61" s="107" t="s">
        <v>506</v>
      </c>
      <c r="K61" s="107"/>
      <c r="L61" s="107"/>
      <c r="M61" s="107"/>
      <c r="N61" s="107"/>
      <c r="O61" s="107"/>
      <c r="P61" s="593"/>
      <c r="Q61" s="68">
        <v>270</v>
      </c>
      <c r="R61" s="462"/>
      <c r="S61" s="462"/>
      <c r="T61" s="605" t="s">
        <v>556</v>
      </c>
      <c r="AC61" s="16"/>
      <c r="AD61" s="16"/>
      <c r="AE61" s="213">
        <v>170</v>
      </c>
      <c r="AF61" s="16"/>
    </row>
    <row r="62" spans="1:31" ht="15.75" customHeight="1">
      <c r="A62" s="63"/>
      <c r="B62" s="109" t="s">
        <v>507</v>
      </c>
      <c r="C62" s="109"/>
      <c r="D62" s="109"/>
      <c r="E62" s="107"/>
      <c r="F62" s="588">
        <v>1</v>
      </c>
      <c r="G62" s="72"/>
      <c r="H62" s="603">
        <v>40</v>
      </c>
      <c r="I62" s="53"/>
      <c r="J62" s="104" t="s">
        <v>508</v>
      </c>
      <c r="K62" s="104"/>
      <c r="L62" s="104"/>
      <c r="M62" s="104"/>
      <c r="N62" s="68"/>
      <c r="O62" s="606" t="s">
        <v>509</v>
      </c>
      <c r="P62" s="593"/>
      <c r="Q62" s="68">
        <v>4</v>
      </c>
      <c r="R62" s="75"/>
      <c r="S62" s="75"/>
      <c r="T62" s="607" t="s">
        <v>557</v>
      </c>
      <c r="AC62" s="22">
        <v>400</v>
      </c>
      <c r="AD62" s="595">
        <v>8</v>
      </c>
      <c r="AE62" s="217">
        <v>808</v>
      </c>
    </row>
    <row r="63" spans="1:31" ht="15.75" customHeight="1">
      <c r="A63" s="68"/>
      <c r="B63" s="109" t="s">
        <v>510</v>
      </c>
      <c r="C63" s="109"/>
      <c r="D63" s="109"/>
      <c r="E63" s="107"/>
      <c r="F63" s="588">
        <v>6</v>
      </c>
      <c r="G63" s="72"/>
      <c r="H63" s="603">
        <v>437</v>
      </c>
      <c r="I63" s="53"/>
      <c r="J63" s="104"/>
      <c r="K63" s="104"/>
      <c r="L63" s="104"/>
      <c r="M63" s="104"/>
      <c r="N63" s="68"/>
      <c r="O63" s="60" t="s">
        <v>511</v>
      </c>
      <c r="P63" s="593"/>
      <c r="Q63" s="68">
        <v>25</v>
      </c>
      <c r="R63" s="68"/>
      <c r="S63" s="68"/>
      <c r="T63" s="607" t="s">
        <v>400</v>
      </c>
      <c r="AC63" s="19">
        <v>50</v>
      </c>
      <c r="AD63" s="595"/>
      <c r="AE63" s="89">
        <v>3300</v>
      </c>
    </row>
    <row r="64" spans="1:31" ht="15.75" customHeight="1">
      <c r="A64" s="68"/>
      <c r="B64" s="109" t="s">
        <v>512</v>
      </c>
      <c r="C64" s="109"/>
      <c r="D64" s="109"/>
      <c r="E64" s="107"/>
      <c r="F64" s="588">
        <v>5</v>
      </c>
      <c r="G64" s="68"/>
      <c r="H64" s="608">
        <v>-25</v>
      </c>
      <c r="I64" s="60"/>
      <c r="J64" s="104"/>
      <c r="K64" s="104"/>
      <c r="L64" s="104"/>
      <c r="M64" s="104"/>
      <c r="N64" s="68"/>
      <c r="O64" s="60" t="s">
        <v>513</v>
      </c>
      <c r="P64" s="593"/>
      <c r="Q64" s="68">
        <v>10</v>
      </c>
      <c r="R64" s="462"/>
      <c r="S64" s="462"/>
      <c r="T64" s="607" t="s">
        <v>322</v>
      </c>
      <c r="U64" s="16"/>
      <c r="AD64" s="595">
        <v>27</v>
      </c>
      <c r="AE64" s="601" t="s">
        <v>498</v>
      </c>
    </row>
    <row r="65" spans="1:31" ht="15.75" customHeight="1">
      <c r="A65" s="68"/>
      <c r="B65" s="109" t="s">
        <v>514</v>
      </c>
      <c r="C65" s="109"/>
      <c r="D65" s="109"/>
      <c r="E65" s="109"/>
      <c r="F65" s="588">
        <v>3</v>
      </c>
      <c r="G65" s="68"/>
      <c r="H65" s="603">
        <v>150</v>
      </c>
      <c r="I65" s="53"/>
      <c r="J65" s="109" t="s">
        <v>515</v>
      </c>
      <c r="K65" s="609"/>
      <c r="L65" s="609"/>
      <c r="M65" s="609"/>
      <c r="N65" s="609"/>
      <c r="O65" s="610"/>
      <c r="P65" s="593"/>
      <c r="Q65" s="75">
        <v>25</v>
      </c>
      <c r="R65" s="462"/>
      <c r="S65" s="462"/>
      <c r="T65" s="607" t="s">
        <v>400</v>
      </c>
      <c r="U65" s="16"/>
      <c r="AC65" s="22">
        <v>70</v>
      </c>
      <c r="AD65" s="595">
        <v>34</v>
      </c>
      <c r="AE65" s="22" t="s">
        <v>498</v>
      </c>
    </row>
    <row r="66" spans="1:31" ht="15.75" customHeight="1">
      <c r="A66" s="68"/>
      <c r="B66" s="107" t="s">
        <v>516</v>
      </c>
      <c r="C66" s="107"/>
      <c r="D66" s="107"/>
      <c r="E66" s="107"/>
      <c r="F66" s="593">
        <v>2</v>
      </c>
      <c r="G66" s="72"/>
      <c r="H66" s="608">
        <v>-37</v>
      </c>
      <c r="I66" s="109" t="s">
        <v>517</v>
      </c>
      <c r="J66" s="109"/>
      <c r="K66" s="109"/>
      <c r="L66" s="109"/>
      <c r="M66" s="109"/>
      <c r="N66" s="109"/>
      <c r="O66" s="109"/>
      <c r="P66" s="593"/>
      <c r="Q66" s="68"/>
      <c r="R66" s="68"/>
      <c r="S66" s="68"/>
      <c r="T66" s="607"/>
      <c r="U66" s="16"/>
      <c r="AC66" s="363">
        <v>80</v>
      </c>
      <c r="AD66" s="595">
        <v>24</v>
      </c>
      <c r="AE66" s="363" t="s">
        <v>498</v>
      </c>
    </row>
    <row r="67" spans="1:31" ht="15.75" customHeight="1">
      <c r="A67" s="68"/>
      <c r="B67" s="109" t="s">
        <v>518</v>
      </c>
      <c r="C67" s="109"/>
      <c r="D67" s="109"/>
      <c r="E67" s="109"/>
      <c r="F67" s="611">
        <v>1</v>
      </c>
      <c r="G67" s="68"/>
      <c r="H67" s="608">
        <v>-41</v>
      </c>
      <c r="I67" s="53"/>
      <c r="J67" s="109" t="s">
        <v>519</v>
      </c>
      <c r="K67" s="109"/>
      <c r="L67" s="109"/>
      <c r="M67" s="109"/>
      <c r="N67" s="109"/>
      <c r="O67" s="109"/>
      <c r="P67" s="593"/>
      <c r="Q67" s="75">
        <v>1</v>
      </c>
      <c r="R67" s="75"/>
      <c r="S67" s="75"/>
      <c r="T67" s="72">
        <v>5</v>
      </c>
      <c r="AD67" s="595">
        <v>95</v>
      </c>
      <c r="AE67" s="601" t="s">
        <v>498</v>
      </c>
    </row>
    <row r="68" spans="1:31" ht="15.75" customHeight="1">
      <c r="A68" s="68"/>
      <c r="B68" s="109" t="s">
        <v>520</v>
      </c>
      <c r="C68" s="109"/>
      <c r="D68" s="109"/>
      <c r="E68" s="109"/>
      <c r="F68" s="588">
        <v>2</v>
      </c>
      <c r="G68" s="449"/>
      <c r="H68" s="600" t="s">
        <v>484</v>
      </c>
      <c r="I68" s="107" t="s">
        <v>521</v>
      </c>
      <c r="J68" s="107"/>
      <c r="K68" s="107"/>
      <c r="L68" s="107"/>
      <c r="M68" s="107"/>
      <c r="N68" s="107"/>
      <c r="O68" s="107"/>
      <c r="P68" s="593"/>
      <c r="Q68" s="68"/>
      <c r="R68" s="68"/>
      <c r="S68" s="68"/>
      <c r="T68" s="607"/>
      <c r="AD68" s="595">
        <v>50</v>
      </c>
      <c r="AE68" s="601"/>
    </row>
    <row r="69" spans="1:31" ht="15.75" customHeight="1">
      <c r="A69" s="68"/>
      <c r="B69" s="109" t="s">
        <v>522</v>
      </c>
      <c r="C69" s="109"/>
      <c r="D69" s="109"/>
      <c r="E69" s="109"/>
      <c r="F69" s="588">
        <v>1</v>
      </c>
      <c r="G69" s="449"/>
      <c r="H69" s="600" t="s">
        <v>484</v>
      </c>
      <c r="I69" s="53"/>
      <c r="J69" s="107" t="s">
        <v>523</v>
      </c>
      <c r="K69" s="107"/>
      <c r="L69" s="107"/>
      <c r="M69" s="107"/>
      <c r="N69" s="107"/>
      <c r="O69" s="107"/>
      <c r="P69" s="593"/>
      <c r="Q69" s="72">
        <v>1</v>
      </c>
      <c r="R69" s="72"/>
      <c r="S69" s="72"/>
      <c r="T69" s="607" t="s">
        <v>49</v>
      </c>
      <c r="AD69" s="595">
        <v>60</v>
      </c>
      <c r="AE69" s="601">
        <v>10</v>
      </c>
    </row>
    <row r="70" spans="1:30" ht="15.75" customHeight="1">
      <c r="A70" s="86"/>
      <c r="B70" s="612" t="s">
        <v>524</v>
      </c>
      <c r="C70" s="612"/>
      <c r="D70" s="612"/>
      <c r="E70" s="612"/>
      <c r="F70" s="613">
        <v>1</v>
      </c>
      <c r="G70" s="305"/>
      <c r="H70" s="614" t="s">
        <v>484</v>
      </c>
      <c r="I70" s="612"/>
      <c r="J70" s="612"/>
      <c r="K70" s="612"/>
      <c r="L70" s="612"/>
      <c r="M70" s="612"/>
      <c r="N70" s="612"/>
      <c r="O70" s="615"/>
      <c r="P70" s="616"/>
      <c r="Q70" s="86"/>
      <c r="R70" s="86"/>
      <c r="S70" s="86"/>
      <c r="T70" s="617"/>
      <c r="AC70" s="363"/>
      <c r="AD70" s="363" t="s">
        <v>498</v>
      </c>
    </row>
    <row r="71" spans="1:32" ht="15.75" customHeight="1">
      <c r="A71" s="19" t="s">
        <v>558</v>
      </c>
      <c r="B71" s="4"/>
      <c r="C71" s="4"/>
      <c r="D71" s="4"/>
      <c r="E71" s="4"/>
      <c r="F71" s="19"/>
      <c r="G71" s="19"/>
      <c r="H71" s="19"/>
      <c r="I71" s="16"/>
      <c r="J71" s="16"/>
      <c r="K71" s="16"/>
      <c r="L71" s="16"/>
      <c r="M71" s="16"/>
      <c r="N71" s="306"/>
      <c r="O71" s="306"/>
      <c r="P71" s="68"/>
      <c r="Q71" s="75"/>
      <c r="R71" s="75"/>
      <c r="S71" s="75"/>
      <c r="T71" s="72"/>
      <c r="U71" s="16"/>
      <c r="AC71" s="363"/>
      <c r="AD71" s="363" t="s">
        <v>498</v>
      </c>
      <c r="AE71" s="149"/>
      <c r="AF71" s="363" t="s">
        <v>498</v>
      </c>
    </row>
    <row r="72" spans="1:30" ht="15.75" customHeight="1">
      <c r="A72" s="3" t="s">
        <v>525</v>
      </c>
      <c r="N72" s="19"/>
      <c r="O72" s="19"/>
      <c r="P72" s="68"/>
      <c r="Q72" s="68"/>
      <c r="R72" s="68"/>
      <c r="S72" s="68"/>
      <c r="T72" s="68"/>
      <c r="U72" s="16"/>
      <c r="AC72" s="618"/>
      <c r="AD72" s="618" t="s">
        <v>498</v>
      </c>
    </row>
    <row r="73" spans="1:21" ht="15" customHeight="1">
      <c r="A73" s="72" t="s">
        <v>526</v>
      </c>
      <c r="N73" s="19"/>
      <c r="O73" s="19"/>
      <c r="P73" s="72"/>
      <c r="Q73" s="72"/>
      <c r="R73" s="72"/>
      <c r="S73" s="72"/>
      <c r="T73" s="607"/>
      <c r="U73" s="16"/>
    </row>
    <row r="74" spans="1:21" ht="15" customHeight="1">
      <c r="A74" s="19"/>
      <c r="B74" s="4"/>
      <c r="C74" s="4"/>
      <c r="D74" s="4"/>
      <c r="E74" s="4"/>
      <c r="F74" s="19"/>
      <c r="G74" s="19"/>
      <c r="H74" s="1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8" ht="15" customHeight="1">
      <c r="B75" s="105"/>
      <c r="C75" s="105"/>
      <c r="D75" s="105"/>
      <c r="E75" s="105"/>
      <c r="F75" s="72"/>
      <c r="G75" s="72"/>
      <c r="H75" s="594"/>
    </row>
    <row r="76" spans="1:8" ht="14.25">
      <c r="A76" s="72"/>
      <c r="E76" s="16"/>
      <c r="H76" s="16"/>
    </row>
    <row r="77" spans="1:15" ht="14.25">
      <c r="A77" s="19"/>
      <c r="J77" s="562"/>
      <c r="K77" s="16"/>
      <c r="L77" s="16"/>
      <c r="M77" s="16"/>
      <c r="N77" s="16"/>
      <c r="O77" s="16"/>
    </row>
    <row r="78" ht="14.25">
      <c r="A78" s="19"/>
    </row>
    <row r="79" spans="1:8" ht="14.25">
      <c r="A79" s="19"/>
      <c r="H79" s="619"/>
    </row>
    <row r="80" ht="14.25">
      <c r="H80" s="619"/>
    </row>
  </sheetData>
  <mergeCells count="218">
    <mergeCell ref="K8:L8"/>
    <mergeCell ref="K9:L9"/>
    <mergeCell ref="J57:O57"/>
    <mergeCell ref="J58:O58"/>
    <mergeCell ref="F15:O15"/>
    <mergeCell ref="O22:Q22"/>
    <mergeCell ref="O23:Q23"/>
    <mergeCell ref="E41:O41"/>
    <mergeCell ref="J46:O46"/>
    <mergeCell ref="J54:O54"/>
    <mergeCell ref="A47:E47"/>
    <mergeCell ref="B48:E48"/>
    <mergeCell ref="A49:E49"/>
    <mergeCell ref="B50:E50"/>
    <mergeCell ref="I56:O56"/>
    <mergeCell ref="J60:O60"/>
    <mergeCell ref="J55:O55"/>
    <mergeCell ref="J47:O47"/>
    <mergeCell ref="J48:O48"/>
    <mergeCell ref="J49:O49"/>
    <mergeCell ref="J50:O50"/>
    <mergeCell ref="R9:S9"/>
    <mergeCell ref="P10:Q10"/>
    <mergeCell ref="R10:S10"/>
    <mergeCell ref="P7:Q7"/>
    <mergeCell ref="P8:Q8"/>
    <mergeCell ref="P9:Q9"/>
    <mergeCell ref="V2:AA2"/>
    <mergeCell ref="O4:Q5"/>
    <mergeCell ref="R4:T5"/>
    <mergeCell ref="V4:W5"/>
    <mergeCell ref="X4:X5"/>
    <mergeCell ref="F2:O2"/>
    <mergeCell ref="F4:J4"/>
    <mergeCell ref="K4:N5"/>
    <mergeCell ref="F5:G5"/>
    <mergeCell ref="H5:J5"/>
    <mergeCell ref="Y4:Y5"/>
    <mergeCell ref="Z4:Z5"/>
    <mergeCell ref="AA4:AA5"/>
    <mergeCell ref="R6:S6"/>
    <mergeCell ref="A4:C6"/>
    <mergeCell ref="D4:E5"/>
    <mergeCell ref="I7:J7"/>
    <mergeCell ref="P6:Q6"/>
    <mergeCell ref="I6:J6"/>
    <mergeCell ref="K6:L6"/>
    <mergeCell ref="M6:N6"/>
    <mergeCell ref="K7:L7"/>
    <mergeCell ref="M7:N7"/>
    <mergeCell ref="V7:W7"/>
    <mergeCell ref="A9:C9"/>
    <mergeCell ref="A8:C8"/>
    <mergeCell ref="I8:J8"/>
    <mergeCell ref="I9:J9"/>
    <mergeCell ref="A7:C7"/>
    <mergeCell ref="M8:N8"/>
    <mergeCell ref="M9:N9"/>
    <mergeCell ref="R7:S7"/>
    <mergeCell ref="R8:S8"/>
    <mergeCell ref="A10:C10"/>
    <mergeCell ref="I10:J10"/>
    <mergeCell ref="K10:L10"/>
    <mergeCell ref="M10:N10"/>
    <mergeCell ref="A11:C11"/>
    <mergeCell ref="I11:J11"/>
    <mergeCell ref="K11:L11"/>
    <mergeCell ref="M11:N11"/>
    <mergeCell ref="V15:W15"/>
    <mergeCell ref="V16:W16"/>
    <mergeCell ref="P11:Q11"/>
    <mergeCell ref="R11:S11"/>
    <mergeCell ref="V13:W13"/>
    <mergeCell ref="V11:W11"/>
    <mergeCell ref="V14:W14"/>
    <mergeCell ref="AC17:AD17"/>
    <mergeCell ref="A17:D17"/>
    <mergeCell ref="E17:F17"/>
    <mergeCell ref="G17:H17"/>
    <mergeCell ref="I17:M17"/>
    <mergeCell ref="N17:Q17"/>
    <mergeCell ref="R17:T17"/>
    <mergeCell ref="V17:W17"/>
    <mergeCell ref="A18:B19"/>
    <mergeCell ref="V18:W18"/>
    <mergeCell ref="K18:M18"/>
    <mergeCell ref="K19:M19"/>
    <mergeCell ref="O19:Q19"/>
    <mergeCell ref="O18:Q18"/>
    <mergeCell ref="G18:H18"/>
    <mergeCell ref="G19:H19"/>
    <mergeCell ref="S19:T19"/>
    <mergeCell ref="S18:T18"/>
    <mergeCell ref="A20:B21"/>
    <mergeCell ref="AC20:AC21"/>
    <mergeCell ref="V20:W20"/>
    <mergeCell ref="K20:M20"/>
    <mergeCell ref="K21:M21"/>
    <mergeCell ref="V21:W21"/>
    <mergeCell ref="O20:Q20"/>
    <mergeCell ref="O21:Q21"/>
    <mergeCell ref="G20:H20"/>
    <mergeCell ref="G21:H21"/>
    <mergeCell ref="AC18:AC19"/>
    <mergeCell ref="V19:W19"/>
    <mergeCell ref="AC22:AC23"/>
    <mergeCell ref="V22:W22"/>
    <mergeCell ref="A24:B25"/>
    <mergeCell ref="A22:B23"/>
    <mergeCell ref="K24:M24"/>
    <mergeCell ref="K25:M25"/>
    <mergeCell ref="K22:M22"/>
    <mergeCell ref="K23:M23"/>
    <mergeCell ref="G22:H22"/>
    <mergeCell ref="G23:H23"/>
    <mergeCell ref="G24:H24"/>
    <mergeCell ref="G25:H25"/>
    <mergeCell ref="AC24:AC25"/>
    <mergeCell ref="V24:W24"/>
    <mergeCell ref="O24:Q24"/>
    <mergeCell ref="O25:Q25"/>
    <mergeCell ref="A26:B27"/>
    <mergeCell ref="AC26:AC27"/>
    <mergeCell ref="V27:W27"/>
    <mergeCell ref="K26:M26"/>
    <mergeCell ref="K27:M27"/>
    <mergeCell ref="O26:Q26"/>
    <mergeCell ref="O27:Q27"/>
    <mergeCell ref="G26:H26"/>
    <mergeCell ref="G27:H27"/>
    <mergeCell ref="AC28:AC29"/>
    <mergeCell ref="K28:M28"/>
    <mergeCell ref="K29:M29"/>
    <mergeCell ref="O29:Q29"/>
    <mergeCell ref="O28:Q28"/>
    <mergeCell ref="AC30:AC31"/>
    <mergeCell ref="V30:W30"/>
    <mergeCell ref="K32:M32"/>
    <mergeCell ref="K33:M33"/>
    <mergeCell ref="K30:M30"/>
    <mergeCell ref="K31:M31"/>
    <mergeCell ref="O30:Q30"/>
    <mergeCell ref="O33:Q33"/>
    <mergeCell ref="AC32:AC33"/>
    <mergeCell ref="V33:W33"/>
    <mergeCell ref="A30:B31"/>
    <mergeCell ref="A28:B29"/>
    <mergeCell ref="O35:Q35"/>
    <mergeCell ref="O31:Q31"/>
    <mergeCell ref="O32:Q32"/>
    <mergeCell ref="A32:B33"/>
    <mergeCell ref="G28:H28"/>
    <mergeCell ref="G29:H29"/>
    <mergeCell ref="G30:H30"/>
    <mergeCell ref="A36:D36"/>
    <mergeCell ref="AC36:AD36"/>
    <mergeCell ref="A34:B35"/>
    <mergeCell ref="AC34:AC35"/>
    <mergeCell ref="K34:M34"/>
    <mergeCell ref="K35:M35"/>
    <mergeCell ref="V34:W34"/>
    <mergeCell ref="K36:M36"/>
    <mergeCell ref="O36:Q36"/>
    <mergeCell ref="G35:H35"/>
    <mergeCell ref="AD43:AD45"/>
    <mergeCell ref="AF43:AF45"/>
    <mergeCell ref="A46:E46"/>
    <mergeCell ref="A43:E44"/>
    <mergeCell ref="F43:F44"/>
    <mergeCell ref="G43:H44"/>
    <mergeCell ref="I43:O44"/>
    <mergeCell ref="V45:W45"/>
    <mergeCell ref="R43:T44"/>
    <mergeCell ref="P43:Q44"/>
    <mergeCell ref="B51:E51"/>
    <mergeCell ref="B52:E52"/>
    <mergeCell ref="J53:O53"/>
    <mergeCell ref="B54:E54"/>
    <mergeCell ref="J52:O52"/>
    <mergeCell ref="J51:O51"/>
    <mergeCell ref="B53:E53"/>
    <mergeCell ref="B55:E55"/>
    <mergeCell ref="B56:E56"/>
    <mergeCell ref="B57:E57"/>
    <mergeCell ref="B58:E58"/>
    <mergeCell ref="B60:E60"/>
    <mergeCell ref="A61:E61"/>
    <mergeCell ref="B63:E63"/>
    <mergeCell ref="B59:E59"/>
    <mergeCell ref="B69:E69"/>
    <mergeCell ref="B70:E70"/>
    <mergeCell ref="J69:O69"/>
    <mergeCell ref="I70:O70"/>
    <mergeCell ref="B66:E66"/>
    <mergeCell ref="B68:E68"/>
    <mergeCell ref="I66:O66"/>
    <mergeCell ref="B64:E64"/>
    <mergeCell ref="B67:E67"/>
    <mergeCell ref="B65:E65"/>
    <mergeCell ref="I68:O68"/>
    <mergeCell ref="J67:O67"/>
    <mergeCell ref="J62:M64"/>
    <mergeCell ref="J65:O65"/>
    <mergeCell ref="V38:W38"/>
    <mergeCell ref="V41:W41"/>
    <mergeCell ref="B75:E75"/>
    <mergeCell ref="V8:W8"/>
    <mergeCell ref="V9:W9"/>
    <mergeCell ref="V10:W10"/>
    <mergeCell ref="V37:W37"/>
    <mergeCell ref="J59:O59"/>
    <mergeCell ref="J61:O61"/>
    <mergeCell ref="B62:E62"/>
    <mergeCell ref="G36:H36"/>
    <mergeCell ref="G31:H31"/>
    <mergeCell ref="G32:H32"/>
    <mergeCell ref="G33:H33"/>
    <mergeCell ref="G34:H34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L44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624" customWidth="1"/>
    <col min="2" max="2" width="15.59765625" style="624" customWidth="1"/>
    <col min="3" max="9" width="10.09765625" style="624" customWidth="1"/>
    <col min="10" max="10" width="11.69921875" style="624" customWidth="1"/>
    <col min="11" max="18" width="10.09765625" style="624" customWidth="1"/>
    <col min="19" max="246" width="10.59765625" style="624" customWidth="1"/>
    <col min="247" max="16384" width="10.59765625" style="627" customWidth="1"/>
  </cols>
  <sheetData>
    <row r="1" spans="1:246" s="623" customFormat="1" ht="19.5" customHeight="1">
      <c r="A1" s="620" t="s">
        <v>565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2" t="s">
        <v>566</v>
      </c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  <c r="EB1" s="621"/>
      <c r="EC1" s="621"/>
      <c r="ED1" s="621"/>
      <c r="EE1" s="621"/>
      <c r="EF1" s="621"/>
      <c r="EG1" s="621"/>
      <c r="EH1" s="621"/>
      <c r="EI1" s="621"/>
      <c r="EJ1" s="621"/>
      <c r="EK1" s="621"/>
      <c r="EL1" s="621"/>
      <c r="EM1" s="621"/>
      <c r="EN1" s="621"/>
      <c r="EO1" s="621"/>
      <c r="EP1" s="621"/>
      <c r="EQ1" s="621"/>
      <c r="ER1" s="621"/>
      <c r="ES1" s="621"/>
      <c r="ET1" s="621"/>
      <c r="EU1" s="621"/>
      <c r="EV1" s="621"/>
      <c r="EW1" s="621"/>
      <c r="EX1" s="621"/>
      <c r="EY1" s="621"/>
      <c r="EZ1" s="621"/>
      <c r="FA1" s="621"/>
      <c r="FB1" s="621"/>
      <c r="FC1" s="621"/>
      <c r="FD1" s="621"/>
      <c r="FE1" s="621"/>
      <c r="FF1" s="621"/>
      <c r="FG1" s="621"/>
      <c r="FH1" s="621"/>
      <c r="FI1" s="621"/>
      <c r="FJ1" s="621"/>
      <c r="FK1" s="621"/>
      <c r="FL1" s="621"/>
      <c r="FM1" s="621"/>
      <c r="FN1" s="621"/>
      <c r="FO1" s="621"/>
      <c r="FP1" s="621"/>
      <c r="FQ1" s="621"/>
      <c r="FR1" s="621"/>
      <c r="FS1" s="621"/>
      <c r="FT1" s="621"/>
      <c r="FU1" s="621"/>
      <c r="FV1" s="621"/>
      <c r="FW1" s="621"/>
      <c r="FX1" s="621"/>
      <c r="FY1" s="621"/>
      <c r="FZ1" s="621"/>
      <c r="GA1" s="621"/>
      <c r="GB1" s="621"/>
      <c r="GC1" s="621"/>
      <c r="GD1" s="621"/>
      <c r="GE1" s="621"/>
      <c r="GF1" s="621"/>
      <c r="GG1" s="621"/>
      <c r="GH1" s="621"/>
      <c r="GI1" s="621"/>
      <c r="GJ1" s="621"/>
      <c r="GK1" s="621"/>
      <c r="GL1" s="621"/>
      <c r="GM1" s="621"/>
      <c r="GN1" s="621"/>
      <c r="GO1" s="621"/>
      <c r="GP1" s="621"/>
      <c r="GQ1" s="621"/>
      <c r="GR1" s="621"/>
      <c r="GS1" s="621"/>
      <c r="GT1" s="621"/>
      <c r="GU1" s="621"/>
      <c r="GV1" s="621"/>
      <c r="GW1" s="621"/>
      <c r="GX1" s="621"/>
      <c r="GY1" s="621"/>
      <c r="GZ1" s="621"/>
      <c r="HA1" s="621"/>
      <c r="HB1" s="621"/>
      <c r="HC1" s="621"/>
      <c r="HD1" s="621"/>
      <c r="HE1" s="621"/>
      <c r="HF1" s="621"/>
      <c r="HG1" s="621"/>
      <c r="HH1" s="621"/>
      <c r="HI1" s="621"/>
      <c r="HJ1" s="621"/>
      <c r="HK1" s="621"/>
      <c r="HL1" s="621"/>
      <c r="HM1" s="621"/>
      <c r="HN1" s="621"/>
      <c r="HO1" s="621"/>
      <c r="HP1" s="621"/>
      <c r="HQ1" s="621"/>
      <c r="HR1" s="621"/>
      <c r="HS1" s="621"/>
      <c r="HT1" s="621"/>
      <c r="HU1" s="621"/>
      <c r="HV1" s="621"/>
      <c r="HW1" s="621"/>
      <c r="HX1" s="621"/>
      <c r="HY1" s="621"/>
      <c r="HZ1" s="621"/>
      <c r="IA1" s="621"/>
      <c r="IB1" s="621"/>
      <c r="IC1" s="621"/>
      <c r="ID1" s="621"/>
      <c r="IE1" s="621"/>
      <c r="IF1" s="621"/>
      <c r="IG1" s="621"/>
      <c r="IH1" s="621"/>
      <c r="II1" s="621"/>
      <c r="IJ1" s="621"/>
      <c r="IK1" s="621"/>
      <c r="IL1" s="621"/>
    </row>
    <row r="2" spans="2:18" ht="19.5" customHeight="1">
      <c r="B2" s="625"/>
      <c r="C2" s="625"/>
      <c r="D2" s="626" t="s">
        <v>567</v>
      </c>
      <c r="E2" s="626"/>
      <c r="F2" s="626"/>
      <c r="G2" s="626"/>
      <c r="H2" s="626"/>
      <c r="I2" s="626"/>
      <c r="J2" s="626"/>
      <c r="K2" s="625"/>
      <c r="L2" s="625"/>
      <c r="M2" s="625"/>
      <c r="N2" s="625"/>
      <c r="O2" s="625"/>
      <c r="P2" s="625"/>
      <c r="Q2" s="625"/>
      <c r="R2" s="625"/>
    </row>
    <row r="3" ht="18" customHeight="1" thickBot="1"/>
    <row r="4" spans="1:19" ht="14.25">
      <c r="A4" s="628" t="s">
        <v>568</v>
      </c>
      <c r="B4" s="629"/>
      <c r="C4" s="630" t="s">
        <v>559</v>
      </c>
      <c r="D4" s="631" t="s">
        <v>560</v>
      </c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3"/>
    </row>
    <row r="5" spans="1:31" ht="41.25" customHeight="1">
      <c r="A5" s="634"/>
      <c r="B5" s="635"/>
      <c r="C5" s="636"/>
      <c r="D5" s="637" t="s">
        <v>561</v>
      </c>
      <c r="E5" s="638" t="s">
        <v>569</v>
      </c>
      <c r="F5" s="639" t="s">
        <v>570</v>
      </c>
      <c r="G5" s="639" t="s">
        <v>571</v>
      </c>
      <c r="H5" s="639" t="s">
        <v>572</v>
      </c>
      <c r="I5" s="639" t="s">
        <v>573</v>
      </c>
      <c r="J5" s="639" t="s">
        <v>574</v>
      </c>
      <c r="K5" s="639" t="s">
        <v>575</v>
      </c>
      <c r="L5" s="639" t="s">
        <v>576</v>
      </c>
      <c r="M5" s="639" t="s">
        <v>577</v>
      </c>
      <c r="N5" s="639" t="s">
        <v>578</v>
      </c>
      <c r="O5" s="639" t="s">
        <v>579</v>
      </c>
      <c r="P5" s="639" t="s">
        <v>562</v>
      </c>
      <c r="Q5" s="639" t="s">
        <v>580</v>
      </c>
      <c r="R5" s="640" t="s">
        <v>581</v>
      </c>
      <c r="S5" s="641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</row>
    <row r="6" spans="1:18" ht="14.25">
      <c r="A6" s="643" t="s">
        <v>582</v>
      </c>
      <c r="B6" s="644"/>
      <c r="C6" s="645">
        <f aca="true" t="shared" si="0" ref="C6:R6">SUM(C8:C17,C19,C22,C25,C29,C33,C36)</f>
        <v>2934</v>
      </c>
      <c r="D6" s="645">
        <f t="shared" si="0"/>
        <v>105333</v>
      </c>
      <c r="E6" s="645">
        <f t="shared" si="0"/>
        <v>19839</v>
      </c>
      <c r="F6" s="645">
        <f t="shared" si="0"/>
        <v>3597</v>
      </c>
      <c r="G6" s="645">
        <f t="shared" si="0"/>
        <v>6580</v>
      </c>
      <c r="H6" s="645">
        <f t="shared" si="0"/>
        <v>4192</v>
      </c>
      <c r="I6" s="645">
        <f t="shared" si="0"/>
        <v>10735</v>
      </c>
      <c r="J6" s="645">
        <f t="shared" si="0"/>
        <v>5255</v>
      </c>
      <c r="K6" s="645">
        <f t="shared" si="0"/>
        <v>2414</v>
      </c>
      <c r="L6" s="645">
        <f t="shared" si="0"/>
        <v>1531</v>
      </c>
      <c r="M6" s="645">
        <f t="shared" si="0"/>
        <v>1042</v>
      </c>
      <c r="N6" s="645">
        <f t="shared" si="0"/>
        <v>3926</v>
      </c>
      <c r="O6" s="645">
        <f t="shared" si="0"/>
        <v>1615</v>
      </c>
      <c r="P6" s="645">
        <f t="shared" si="0"/>
        <v>4985</v>
      </c>
      <c r="Q6" s="645">
        <f t="shared" si="0"/>
        <v>22330</v>
      </c>
      <c r="R6" s="645">
        <f t="shared" si="0"/>
        <v>17292</v>
      </c>
    </row>
    <row r="7" spans="1:19" ht="14.25">
      <c r="A7" s="646"/>
      <c r="B7" s="647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9"/>
    </row>
    <row r="8" spans="1:246" s="656" customFormat="1" ht="14.25">
      <c r="A8" s="650" t="s">
        <v>383</v>
      </c>
      <c r="B8" s="651"/>
      <c r="C8" s="652">
        <v>1016</v>
      </c>
      <c r="D8" s="653">
        <f aca="true" t="shared" si="1" ref="D8:D17">SUM(E8:R8)</f>
        <v>44953</v>
      </c>
      <c r="E8" s="654">
        <v>8992</v>
      </c>
      <c r="F8" s="654">
        <v>1713</v>
      </c>
      <c r="G8" s="654">
        <v>3237</v>
      </c>
      <c r="H8" s="654">
        <v>1699</v>
      </c>
      <c r="I8" s="654">
        <v>4922</v>
      </c>
      <c r="J8" s="654">
        <v>2537</v>
      </c>
      <c r="K8" s="654">
        <v>1055</v>
      </c>
      <c r="L8" s="654">
        <v>797</v>
      </c>
      <c r="M8" s="654">
        <v>447</v>
      </c>
      <c r="N8" s="654">
        <v>1548</v>
      </c>
      <c r="O8" s="654">
        <v>478</v>
      </c>
      <c r="P8" s="654">
        <v>2242</v>
      </c>
      <c r="Q8" s="654">
        <v>9935</v>
      </c>
      <c r="R8" s="654">
        <v>5351</v>
      </c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655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5"/>
      <c r="BA8" s="655"/>
      <c r="BB8" s="655"/>
      <c r="BC8" s="655"/>
      <c r="BD8" s="655"/>
      <c r="BE8" s="655"/>
      <c r="BF8" s="655"/>
      <c r="BG8" s="655"/>
      <c r="BH8" s="655"/>
      <c r="BI8" s="655"/>
      <c r="BJ8" s="655"/>
      <c r="BK8" s="655"/>
      <c r="BL8" s="655"/>
      <c r="BM8" s="655"/>
      <c r="BN8" s="655"/>
      <c r="BO8" s="655"/>
      <c r="BP8" s="655"/>
      <c r="BQ8" s="655"/>
      <c r="BR8" s="655"/>
      <c r="BS8" s="655"/>
      <c r="BT8" s="655"/>
      <c r="BU8" s="655"/>
      <c r="BV8" s="655"/>
      <c r="BW8" s="655"/>
      <c r="BX8" s="655"/>
      <c r="BY8" s="655"/>
      <c r="BZ8" s="655"/>
      <c r="CA8" s="655"/>
      <c r="CB8" s="655"/>
      <c r="CC8" s="655"/>
      <c r="CD8" s="655"/>
      <c r="CE8" s="655"/>
      <c r="CF8" s="655"/>
      <c r="CG8" s="655"/>
      <c r="CH8" s="655"/>
      <c r="CI8" s="655"/>
      <c r="CJ8" s="655"/>
      <c r="CK8" s="655"/>
      <c r="CL8" s="655"/>
      <c r="CM8" s="655"/>
      <c r="CN8" s="655"/>
      <c r="CO8" s="655"/>
      <c r="CP8" s="655"/>
      <c r="CQ8" s="655"/>
      <c r="CR8" s="655"/>
      <c r="CS8" s="655"/>
      <c r="CT8" s="655"/>
      <c r="CU8" s="655"/>
      <c r="CV8" s="655"/>
      <c r="CW8" s="655"/>
      <c r="CX8" s="655"/>
      <c r="CY8" s="655"/>
      <c r="CZ8" s="655"/>
      <c r="DA8" s="655"/>
      <c r="DB8" s="655"/>
      <c r="DC8" s="655"/>
      <c r="DD8" s="655"/>
      <c r="DE8" s="655"/>
      <c r="DF8" s="655"/>
      <c r="DG8" s="655"/>
      <c r="DH8" s="655"/>
      <c r="DI8" s="655"/>
      <c r="DJ8" s="655"/>
      <c r="DK8" s="655"/>
      <c r="DL8" s="655"/>
      <c r="DM8" s="655"/>
      <c r="DN8" s="655"/>
      <c r="DO8" s="655"/>
      <c r="DP8" s="655"/>
      <c r="DQ8" s="655"/>
      <c r="DR8" s="655"/>
      <c r="DS8" s="655"/>
      <c r="DT8" s="655"/>
      <c r="DU8" s="655"/>
      <c r="DV8" s="655"/>
      <c r="DW8" s="655"/>
      <c r="DX8" s="655"/>
      <c r="DY8" s="655"/>
      <c r="DZ8" s="655"/>
      <c r="EA8" s="655"/>
      <c r="EB8" s="655"/>
      <c r="EC8" s="655"/>
      <c r="ED8" s="655"/>
      <c r="EE8" s="655"/>
      <c r="EF8" s="655"/>
      <c r="EG8" s="655"/>
      <c r="EH8" s="655"/>
      <c r="EI8" s="655"/>
      <c r="EJ8" s="655"/>
      <c r="EK8" s="655"/>
      <c r="EL8" s="655"/>
      <c r="EM8" s="655"/>
      <c r="EN8" s="655"/>
      <c r="EO8" s="655"/>
      <c r="EP8" s="655"/>
      <c r="EQ8" s="655"/>
      <c r="ER8" s="655"/>
      <c r="ES8" s="655"/>
      <c r="ET8" s="655"/>
      <c r="EU8" s="655"/>
      <c r="EV8" s="655"/>
      <c r="EW8" s="655"/>
      <c r="EX8" s="655"/>
      <c r="EY8" s="655"/>
      <c r="EZ8" s="655"/>
      <c r="FA8" s="655"/>
      <c r="FB8" s="655"/>
      <c r="FC8" s="655"/>
      <c r="FD8" s="655"/>
      <c r="FE8" s="655"/>
      <c r="FF8" s="655"/>
      <c r="FG8" s="655"/>
      <c r="FH8" s="655"/>
      <c r="FI8" s="655"/>
      <c r="FJ8" s="655"/>
      <c r="FK8" s="655"/>
      <c r="FL8" s="655"/>
      <c r="FM8" s="655"/>
      <c r="FN8" s="655"/>
      <c r="FO8" s="655"/>
      <c r="FP8" s="655"/>
      <c r="FQ8" s="655"/>
      <c r="FR8" s="655"/>
      <c r="FS8" s="655"/>
      <c r="FT8" s="655"/>
      <c r="FU8" s="655"/>
      <c r="FV8" s="655"/>
      <c r="FW8" s="655"/>
      <c r="FX8" s="655"/>
      <c r="FY8" s="655"/>
      <c r="FZ8" s="655"/>
      <c r="GA8" s="655"/>
      <c r="GB8" s="655"/>
      <c r="GC8" s="655"/>
      <c r="GD8" s="655"/>
      <c r="GE8" s="655"/>
      <c r="GF8" s="655"/>
      <c r="GG8" s="655"/>
      <c r="GH8" s="655"/>
      <c r="GI8" s="655"/>
      <c r="GJ8" s="655"/>
      <c r="GK8" s="655"/>
      <c r="GL8" s="655"/>
      <c r="GM8" s="655"/>
      <c r="GN8" s="655"/>
      <c r="GO8" s="655"/>
      <c r="GP8" s="655"/>
      <c r="GQ8" s="655"/>
      <c r="GR8" s="655"/>
      <c r="GS8" s="655"/>
      <c r="GT8" s="655"/>
      <c r="GU8" s="655"/>
      <c r="GV8" s="655"/>
      <c r="GW8" s="655"/>
      <c r="GX8" s="655"/>
      <c r="GY8" s="655"/>
      <c r="GZ8" s="655"/>
      <c r="HA8" s="655"/>
      <c r="HB8" s="655"/>
      <c r="HC8" s="655"/>
      <c r="HD8" s="655"/>
      <c r="HE8" s="655"/>
      <c r="HF8" s="655"/>
      <c r="HG8" s="655"/>
      <c r="HH8" s="655"/>
      <c r="HI8" s="655"/>
      <c r="HJ8" s="655"/>
      <c r="HK8" s="655"/>
      <c r="HL8" s="655"/>
      <c r="HM8" s="655"/>
      <c r="HN8" s="655"/>
      <c r="HO8" s="655"/>
      <c r="HP8" s="655"/>
      <c r="HQ8" s="655"/>
      <c r="HR8" s="655"/>
      <c r="HS8" s="655"/>
      <c r="HT8" s="655"/>
      <c r="HU8" s="655"/>
      <c r="HV8" s="655"/>
      <c r="HW8" s="655"/>
      <c r="HX8" s="655"/>
      <c r="HY8" s="655"/>
      <c r="HZ8" s="655"/>
      <c r="IA8" s="655"/>
      <c r="IB8" s="655"/>
      <c r="IC8" s="655"/>
      <c r="ID8" s="655"/>
      <c r="IE8" s="655"/>
      <c r="IF8" s="655"/>
      <c r="IG8" s="655"/>
      <c r="IH8" s="655"/>
      <c r="II8" s="655"/>
      <c r="IJ8" s="655"/>
      <c r="IK8" s="655"/>
      <c r="IL8" s="655"/>
    </row>
    <row r="9" spans="1:18" ht="14.25">
      <c r="A9" s="650" t="s">
        <v>384</v>
      </c>
      <c r="B9" s="651"/>
      <c r="C9" s="652">
        <v>201</v>
      </c>
      <c r="D9" s="653">
        <f t="shared" si="1"/>
        <v>8811</v>
      </c>
      <c r="E9" s="657">
        <v>2182</v>
      </c>
      <c r="F9" s="657">
        <v>255</v>
      </c>
      <c r="G9" s="657">
        <v>301</v>
      </c>
      <c r="H9" s="657">
        <v>236</v>
      </c>
      <c r="I9" s="657">
        <v>1190</v>
      </c>
      <c r="J9" s="657">
        <v>539</v>
      </c>
      <c r="K9" s="657">
        <v>164</v>
      </c>
      <c r="L9" s="657">
        <v>93</v>
      </c>
      <c r="M9" s="657">
        <v>98</v>
      </c>
      <c r="N9" s="657">
        <v>232</v>
      </c>
      <c r="O9" s="657">
        <v>131</v>
      </c>
      <c r="P9" s="657">
        <v>360</v>
      </c>
      <c r="Q9" s="657">
        <v>1651</v>
      </c>
      <c r="R9" s="657">
        <v>1379</v>
      </c>
    </row>
    <row r="10" spans="1:18" ht="14.25">
      <c r="A10" s="650" t="s">
        <v>385</v>
      </c>
      <c r="B10" s="651"/>
      <c r="C10" s="652">
        <v>241</v>
      </c>
      <c r="D10" s="653">
        <f t="shared" si="1"/>
        <v>8467</v>
      </c>
      <c r="E10" s="657">
        <v>882</v>
      </c>
      <c r="F10" s="657">
        <v>454</v>
      </c>
      <c r="G10" s="657">
        <v>628</v>
      </c>
      <c r="H10" s="657">
        <v>261</v>
      </c>
      <c r="I10" s="657">
        <v>1118</v>
      </c>
      <c r="J10" s="657">
        <v>453</v>
      </c>
      <c r="K10" s="657">
        <v>172</v>
      </c>
      <c r="L10" s="657">
        <v>124</v>
      </c>
      <c r="M10" s="657">
        <v>83</v>
      </c>
      <c r="N10" s="657">
        <v>347</v>
      </c>
      <c r="O10" s="657">
        <v>107</v>
      </c>
      <c r="P10" s="657">
        <v>324</v>
      </c>
      <c r="Q10" s="657">
        <v>1928</v>
      </c>
      <c r="R10" s="657">
        <v>1586</v>
      </c>
    </row>
    <row r="11" spans="1:18" ht="14.25">
      <c r="A11" s="650" t="s">
        <v>386</v>
      </c>
      <c r="B11" s="651"/>
      <c r="C11" s="652">
        <v>134</v>
      </c>
      <c r="D11" s="653">
        <f t="shared" si="1"/>
        <v>6264</v>
      </c>
      <c r="E11" s="657">
        <v>967</v>
      </c>
      <c r="F11" s="657">
        <v>113</v>
      </c>
      <c r="G11" s="657">
        <v>566</v>
      </c>
      <c r="H11" s="657">
        <v>43</v>
      </c>
      <c r="I11" s="657">
        <v>307</v>
      </c>
      <c r="J11" s="657">
        <v>190</v>
      </c>
      <c r="K11" s="657">
        <v>94</v>
      </c>
      <c r="L11" s="657">
        <v>38</v>
      </c>
      <c r="M11" s="657">
        <v>50</v>
      </c>
      <c r="N11" s="657">
        <v>330</v>
      </c>
      <c r="O11" s="657">
        <v>320</v>
      </c>
      <c r="P11" s="657">
        <v>395</v>
      </c>
      <c r="Q11" s="657">
        <v>1422</v>
      </c>
      <c r="R11" s="657">
        <v>1429</v>
      </c>
    </row>
    <row r="12" spans="1:18" ht="14.25">
      <c r="A12" s="650" t="s">
        <v>387</v>
      </c>
      <c r="B12" s="651"/>
      <c r="C12" s="652">
        <v>66</v>
      </c>
      <c r="D12" s="653">
        <f t="shared" si="1"/>
        <v>1200</v>
      </c>
      <c r="E12" s="654">
        <v>243</v>
      </c>
      <c r="F12" s="654">
        <v>62</v>
      </c>
      <c r="G12" s="654">
        <v>51</v>
      </c>
      <c r="H12" s="654">
        <v>11</v>
      </c>
      <c r="I12" s="654">
        <v>11</v>
      </c>
      <c r="J12" s="654">
        <v>22</v>
      </c>
      <c r="K12" s="654">
        <v>18</v>
      </c>
      <c r="L12" s="654">
        <v>14</v>
      </c>
      <c r="M12" s="654">
        <v>21</v>
      </c>
      <c r="N12" s="654">
        <v>47</v>
      </c>
      <c r="O12" s="654">
        <v>17</v>
      </c>
      <c r="P12" s="654">
        <v>27</v>
      </c>
      <c r="Q12" s="654">
        <v>312</v>
      </c>
      <c r="R12" s="654">
        <v>344</v>
      </c>
    </row>
    <row r="13" spans="1:18" ht="14.25">
      <c r="A13" s="650" t="s">
        <v>388</v>
      </c>
      <c r="B13" s="651"/>
      <c r="C13" s="652">
        <v>197</v>
      </c>
      <c r="D13" s="653">
        <f t="shared" si="1"/>
        <v>12776</v>
      </c>
      <c r="E13" s="657">
        <v>3999</v>
      </c>
      <c r="F13" s="657">
        <v>267</v>
      </c>
      <c r="G13" s="657">
        <v>767</v>
      </c>
      <c r="H13" s="657">
        <v>689</v>
      </c>
      <c r="I13" s="657">
        <v>1330</v>
      </c>
      <c r="J13" s="657">
        <v>486</v>
      </c>
      <c r="K13" s="657">
        <v>308</v>
      </c>
      <c r="L13" s="657">
        <v>103</v>
      </c>
      <c r="M13" s="657">
        <v>102</v>
      </c>
      <c r="N13" s="657">
        <v>376</v>
      </c>
      <c r="O13" s="657">
        <v>125</v>
      </c>
      <c r="P13" s="657">
        <v>421</v>
      </c>
      <c r="Q13" s="657">
        <v>1836</v>
      </c>
      <c r="R13" s="657">
        <v>1967</v>
      </c>
    </row>
    <row r="14" spans="1:18" ht="14.25">
      <c r="A14" s="650" t="s">
        <v>389</v>
      </c>
      <c r="B14" s="651"/>
      <c r="C14" s="652">
        <v>83</v>
      </c>
      <c r="D14" s="653">
        <f t="shared" si="1"/>
        <v>2631</v>
      </c>
      <c r="E14" s="657">
        <v>210</v>
      </c>
      <c r="F14" s="657">
        <v>97</v>
      </c>
      <c r="G14" s="657">
        <v>32</v>
      </c>
      <c r="H14" s="657">
        <v>11</v>
      </c>
      <c r="I14" s="657">
        <v>225</v>
      </c>
      <c r="J14" s="657">
        <v>214</v>
      </c>
      <c r="K14" s="657">
        <v>31</v>
      </c>
      <c r="L14" s="657">
        <v>45</v>
      </c>
      <c r="M14" s="657">
        <v>26</v>
      </c>
      <c r="N14" s="657">
        <v>41</v>
      </c>
      <c r="O14" s="657">
        <v>29</v>
      </c>
      <c r="P14" s="657">
        <v>118</v>
      </c>
      <c r="Q14" s="657">
        <v>682</v>
      </c>
      <c r="R14" s="657">
        <v>870</v>
      </c>
    </row>
    <row r="15" spans="1:18" ht="14.25">
      <c r="A15" s="650" t="s">
        <v>583</v>
      </c>
      <c r="B15" s="651"/>
      <c r="C15" s="652">
        <v>81</v>
      </c>
      <c r="D15" s="653">
        <f t="shared" si="1"/>
        <v>1937</v>
      </c>
      <c r="E15" s="654">
        <v>258</v>
      </c>
      <c r="F15" s="654">
        <v>109</v>
      </c>
      <c r="G15" s="654">
        <v>142</v>
      </c>
      <c r="H15" s="654">
        <v>149</v>
      </c>
      <c r="I15" s="654">
        <v>66</v>
      </c>
      <c r="J15" s="654">
        <v>48</v>
      </c>
      <c r="K15" s="654">
        <v>138</v>
      </c>
      <c r="L15" s="654">
        <v>73</v>
      </c>
      <c r="M15" s="654">
        <v>82</v>
      </c>
      <c r="N15" s="654">
        <v>145</v>
      </c>
      <c r="O15" s="654">
        <v>81</v>
      </c>
      <c r="P15" s="654">
        <v>130</v>
      </c>
      <c r="Q15" s="654">
        <v>211</v>
      </c>
      <c r="R15" s="654">
        <v>305</v>
      </c>
    </row>
    <row r="16" spans="1:18" ht="14.25">
      <c r="A16" s="650" t="s">
        <v>584</v>
      </c>
      <c r="B16" s="658"/>
      <c r="C16" s="653">
        <v>258</v>
      </c>
      <c r="D16" s="653">
        <f t="shared" si="1"/>
        <v>5566</v>
      </c>
      <c r="E16" s="654">
        <v>704</v>
      </c>
      <c r="F16" s="654">
        <v>171</v>
      </c>
      <c r="G16" s="654">
        <v>193</v>
      </c>
      <c r="H16" s="654">
        <v>904</v>
      </c>
      <c r="I16" s="654">
        <v>689</v>
      </c>
      <c r="J16" s="654">
        <v>389</v>
      </c>
      <c r="K16" s="654">
        <v>71</v>
      </c>
      <c r="L16" s="654">
        <v>33</v>
      </c>
      <c r="M16" s="654">
        <v>15</v>
      </c>
      <c r="N16" s="654">
        <v>182</v>
      </c>
      <c r="O16" s="654">
        <v>76</v>
      </c>
      <c r="P16" s="654">
        <v>192</v>
      </c>
      <c r="Q16" s="654">
        <v>1156</v>
      </c>
      <c r="R16" s="654">
        <v>791</v>
      </c>
    </row>
    <row r="17" spans="1:18" ht="14.25">
      <c r="A17" s="650" t="s">
        <v>585</v>
      </c>
      <c r="B17" s="658"/>
      <c r="C17" s="653">
        <v>89</v>
      </c>
      <c r="D17" s="653">
        <f t="shared" si="1"/>
        <v>2948</v>
      </c>
      <c r="E17" s="654">
        <v>463</v>
      </c>
      <c r="F17" s="654">
        <v>26</v>
      </c>
      <c r="G17" s="654">
        <v>122</v>
      </c>
      <c r="H17" s="654">
        <v>66</v>
      </c>
      <c r="I17" s="654">
        <v>286</v>
      </c>
      <c r="J17" s="654">
        <v>107</v>
      </c>
      <c r="K17" s="654">
        <v>47</v>
      </c>
      <c r="L17" s="654">
        <v>21</v>
      </c>
      <c r="M17" s="654">
        <v>13</v>
      </c>
      <c r="N17" s="654">
        <v>138</v>
      </c>
      <c r="O17" s="654">
        <v>33</v>
      </c>
      <c r="P17" s="654">
        <v>132</v>
      </c>
      <c r="Q17" s="654">
        <v>494</v>
      </c>
      <c r="R17" s="654">
        <v>1000</v>
      </c>
    </row>
    <row r="18" spans="1:18" ht="14.25">
      <c r="A18" s="646"/>
      <c r="B18" s="647"/>
      <c r="C18" s="659"/>
      <c r="D18" s="653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</row>
    <row r="19" spans="1:18" ht="14.25">
      <c r="A19" s="650" t="s">
        <v>392</v>
      </c>
      <c r="B19" s="661"/>
      <c r="C19" s="653">
        <f aca="true" t="shared" si="2" ref="C19:K19">SUM(C20)</f>
        <v>15</v>
      </c>
      <c r="D19" s="653">
        <f t="shared" si="2"/>
        <v>65</v>
      </c>
      <c r="E19" s="653">
        <f t="shared" si="2"/>
        <v>3</v>
      </c>
      <c r="F19" s="653">
        <f t="shared" si="2"/>
        <v>10</v>
      </c>
      <c r="G19" s="653">
        <f t="shared" si="2"/>
        <v>1</v>
      </c>
      <c r="H19" s="653">
        <f t="shared" si="2"/>
        <v>3</v>
      </c>
      <c r="I19" s="653">
        <f t="shared" si="2"/>
        <v>3</v>
      </c>
      <c r="J19" s="653">
        <f t="shared" si="2"/>
        <v>4</v>
      </c>
      <c r="K19" s="653">
        <f t="shared" si="2"/>
        <v>1</v>
      </c>
      <c r="L19" s="662" t="s">
        <v>322</v>
      </c>
      <c r="M19" s="662" t="s">
        <v>322</v>
      </c>
      <c r="N19" s="653">
        <f>SUM(N20)</f>
        <v>1</v>
      </c>
      <c r="O19" s="653">
        <f>SUM(O20)</f>
        <v>1</v>
      </c>
      <c r="P19" s="662" t="s">
        <v>322</v>
      </c>
      <c r="Q19" s="653">
        <f>SUM(Q20)</f>
        <v>23</v>
      </c>
      <c r="R19" s="653">
        <f>SUM(R20)</f>
        <v>15</v>
      </c>
    </row>
    <row r="20" spans="1:18" ht="14.25">
      <c r="A20" s="663"/>
      <c r="B20" s="664" t="s">
        <v>393</v>
      </c>
      <c r="C20" s="665">
        <v>15</v>
      </c>
      <c r="D20" s="666">
        <f>SUM(E20:R20)</f>
        <v>65</v>
      </c>
      <c r="E20" s="667">
        <v>3</v>
      </c>
      <c r="F20" s="667">
        <v>10</v>
      </c>
      <c r="G20" s="667">
        <v>1</v>
      </c>
      <c r="H20" s="667">
        <v>3</v>
      </c>
      <c r="I20" s="667">
        <v>3</v>
      </c>
      <c r="J20" s="667">
        <v>4</v>
      </c>
      <c r="K20" s="667">
        <v>1</v>
      </c>
      <c r="L20" s="662" t="s">
        <v>322</v>
      </c>
      <c r="M20" s="662" t="s">
        <v>322</v>
      </c>
      <c r="N20" s="667">
        <v>1</v>
      </c>
      <c r="O20" s="667">
        <v>1</v>
      </c>
      <c r="P20" s="662" t="s">
        <v>322</v>
      </c>
      <c r="Q20" s="667">
        <v>23</v>
      </c>
      <c r="R20" s="667">
        <v>15</v>
      </c>
    </row>
    <row r="21" spans="1:18" ht="14.25">
      <c r="A21" s="663"/>
      <c r="B21" s="668"/>
      <c r="C21" s="659"/>
      <c r="D21" s="653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</row>
    <row r="22" spans="1:18" ht="14.25">
      <c r="A22" s="650" t="s">
        <v>394</v>
      </c>
      <c r="B22" s="661"/>
      <c r="C22" s="653">
        <f aca="true" t="shared" si="3" ref="C22:R22">SUM(C23)</f>
        <v>92</v>
      </c>
      <c r="D22" s="653">
        <f t="shared" si="3"/>
        <v>1504</v>
      </c>
      <c r="E22" s="653">
        <f t="shared" si="3"/>
        <v>125</v>
      </c>
      <c r="F22" s="653">
        <f t="shared" si="3"/>
        <v>48</v>
      </c>
      <c r="G22" s="653">
        <f t="shared" si="3"/>
        <v>79</v>
      </c>
      <c r="H22" s="653">
        <f t="shared" si="3"/>
        <v>11</v>
      </c>
      <c r="I22" s="653">
        <f t="shared" si="3"/>
        <v>156</v>
      </c>
      <c r="J22" s="653">
        <f t="shared" si="3"/>
        <v>42</v>
      </c>
      <c r="K22" s="653">
        <f t="shared" si="3"/>
        <v>42</v>
      </c>
      <c r="L22" s="653">
        <f t="shared" si="3"/>
        <v>14</v>
      </c>
      <c r="M22" s="653">
        <f t="shared" si="3"/>
        <v>37</v>
      </c>
      <c r="N22" s="653">
        <f t="shared" si="3"/>
        <v>148</v>
      </c>
      <c r="O22" s="653">
        <f t="shared" si="3"/>
        <v>29</v>
      </c>
      <c r="P22" s="653">
        <f t="shared" si="3"/>
        <v>117</v>
      </c>
      <c r="Q22" s="653">
        <f t="shared" si="3"/>
        <v>364</v>
      </c>
      <c r="R22" s="653">
        <f t="shared" si="3"/>
        <v>292</v>
      </c>
    </row>
    <row r="23" spans="1:18" ht="14.25">
      <c r="A23" s="663"/>
      <c r="B23" s="664" t="s">
        <v>395</v>
      </c>
      <c r="C23" s="665">
        <v>92</v>
      </c>
      <c r="D23" s="666">
        <f>SUM(E23:R23)</f>
        <v>1504</v>
      </c>
      <c r="E23" s="667">
        <v>125</v>
      </c>
      <c r="F23" s="667">
        <v>48</v>
      </c>
      <c r="G23" s="667">
        <v>79</v>
      </c>
      <c r="H23" s="667">
        <v>11</v>
      </c>
      <c r="I23" s="667">
        <v>156</v>
      </c>
      <c r="J23" s="667">
        <v>42</v>
      </c>
      <c r="K23" s="667">
        <v>42</v>
      </c>
      <c r="L23" s="667">
        <v>14</v>
      </c>
      <c r="M23" s="667">
        <v>37</v>
      </c>
      <c r="N23" s="667">
        <v>148</v>
      </c>
      <c r="O23" s="667">
        <v>29</v>
      </c>
      <c r="P23" s="667">
        <v>117</v>
      </c>
      <c r="Q23" s="667">
        <v>364</v>
      </c>
      <c r="R23" s="667">
        <v>292</v>
      </c>
    </row>
    <row r="24" spans="1:18" ht="14.25">
      <c r="A24" s="663"/>
      <c r="B24" s="668"/>
      <c r="C24" s="659"/>
      <c r="D24" s="653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</row>
    <row r="25" spans="1:25" ht="14.25">
      <c r="A25" s="650" t="s">
        <v>396</v>
      </c>
      <c r="B25" s="661"/>
      <c r="C25" s="653">
        <f aca="true" t="shared" si="4" ref="C25:R25">SUM(C26:C27)</f>
        <v>134</v>
      </c>
      <c r="D25" s="653">
        <f t="shared" si="4"/>
        <v>2261</v>
      </c>
      <c r="E25" s="653">
        <f t="shared" si="4"/>
        <v>286</v>
      </c>
      <c r="F25" s="653">
        <f t="shared" si="4"/>
        <v>82</v>
      </c>
      <c r="G25" s="653">
        <f t="shared" si="4"/>
        <v>104</v>
      </c>
      <c r="H25" s="653">
        <f t="shared" si="4"/>
        <v>60</v>
      </c>
      <c r="I25" s="653">
        <f t="shared" si="4"/>
        <v>270</v>
      </c>
      <c r="J25" s="653">
        <f t="shared" si="4"/>
        <v>133</v>
      </c>
      <c r="K25" s="653">
        <f t="shared" si="4"/>
        <v>74</v>
      </c>
      <c r="L25" s="653">
        <f t="shared" si="4"/>
        <v>27</v>
      </c>
      <c r="M25" s="653">
        <f t="shared" si="4"/>
        <v>14</v>
      </c>
      <c r="N25" s="653">
        <f t="shared" si="4"/>
        <v>91</v>
      </c>
      <c r="O25" s="653">
        <f t="shared" si="4"/>
        <v>32</v>
      </c>
      <c r="P25" s="653">
        <f t="shared" si="4"/>
        <v>121</v>
      </c>
      <c r="Q25" s="653">
        <f t="shared" si="4"/>
        <v>458</v>
      </c>
      <c r="R25" s="653">
        <f t="shared" si="4"/>
        <v>509</v>
      </c>
      <c r="S25" s="633"/>
      <c r="T25" s="633"/>
      <c r="U25" s="633"/>
      <c r="V25" s="633"/>
      <c r="W25" s="633"/>
      <c r="X25" s="633"/>
      <c r="Y25" s="633"/>
    </row>
    <row r="26" spans="1:25" ht="14.25">
      <c r="A26" s="663"/>
      <c r="B26" s="664" t="s">
        <v>397</v>
      </c>
      <c r="C26" s="665">
        <v>78</v>
      </c>
      <c r="D26" s="666">
        <f>SUM(E26:R26)</f>
        <v>1860</v>
      </c>
      <c r="E26" s="667">
        <v>224</v>
      </c>
      <c r="F26" s="667">
        <v>73</v>
      </c>
      <c r="G26" s="667">
        <v>96</v>
      </c>
      <c r="H26" s="667">
        <v>47</v>
      </c>
      <c r="I26" s="667">
        <v>260</v>
      </c>
      <c r="J26" s="667">
        <v>127</v>
      </c>
      <c r="K26" s="667">
        <v>32</v>
      </c>
      <c r="L26" s="667">
        <v>22</v>
      </c>
      <c r="M26" s="667">
        <v>14</v>
      </c>
      <c r="N26" s="667">
        <v>76</v>
      </c>
      <c r="O26" s="667">
        <v>25</v>
      </c>
      <c r="P26" s="667">
        <v>103</v>
      </c>
      <c r="Q26" s="667">
        <v>346</v>
      </c>
      <c r="R26" s="667">
        <v>415</v>
      </c>
      <c r="S26" s="670"/>
      <c r="T26" s="670"/>
      <c r="U26" s="670"/>
      <c r="V26" s="670"/>
      <c r="W26" s="670"/>
      <c r="X26" s="633"/>
      <c r="Y26" s="633"/>
    </row>
    <row r="27" spans="1:25" ht="14.25">
      <c r="A27" s="663"/>
      <c r="B27" s="664" t="s">
        <v>398</v>
      </c>
      <c r="C27" s="665">
        <v>56</v>
      </c>
      <c r="D27" s="666">
        <f>SUM(E27:R27)</f>
        <v>401</v>
      </c>
      <c r="E27" s="667">
        <v>62</v>
      </c>
      <c r="F27" s="667">
        <v>9</v>
      </c>
      <c r="G27" s="667">
        <v>8</v>
      </c>
      <c r="H27" s="667">
        <v>13</v>
      </c>
      <c r="I27" s="667">
        <v>10</v>
      </c>
      <c r="J27" s="667">
        <v>6</v>
      </c>
      <c r="K27" s="667">
        <v>42</v>
      </c>
      <c r="L27" s="667">
        <v>5</v>
      </c>
      <c r="M27" s="671" t="s">
        <v>322</v>
      </c>
      <c r="N27" s="667">
        <v>15</v>
      </c>
      <c r="O27" s="667">
        <v>7</v>
      </c>
      <c r="P27" s="667">
        <v>18</v>
      </c>
      <c r="Q27" s="667">
        <v>112</v>
      </c>
      <c r="R27" s="667">
        <v>94</v>
      </c>
      <c r="S27" s="670"/>
      <c r="T27" s="670"/>
      <c r="U27" s="670"/>
      <c r="V27" s="670"/>
      <c r="W27" s="670"/>
      <c r="X27" s="633"/>
      <c r="Y27" s="633"/>
    </row>
    <row r="28" spans="1:25" ht="14.25">
      <c r="A28" s="663"/>
      <c r="B28" s="668"/>
      <c r="C28" s="659"/>
      <c r="D28" s="653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3"/>
      <c r="T28" s="673"/>
      <c r="U28" s="633"/>
      <c r="V28" s="633"/>
      <c r="W28" s="633"/>
      <c r="X28" s="633"/>
      <c r="Y28" s="633"/>
    </row>
    <row r="29" spans="1:25" ht="14.25">
      <c r="A29" s="650" t="s">
        <v>399</v>
      </c>
      <c r="B29" s="661"/>
      <c r="C29" s="653">
        <f aca="true" t="shared" si="5" ref="C29:R29">SUM(C30:C31)</f>
        <v>142</v>
      </c>
      <c r="D29" s="653">
        <f t="shared" si="5"/>
        <v>1910</v>
      </c>
      <c r="E29" s="653">
        <f t="shared" si="5"/>
        <v>147</v>
      </c>
      <c r="F29" s="653">
        <f t="shared" si="5"/>
        <v>52</v>
      </c>
      <c r="G29" s="653">
        <f t="shared" si="5"/>
        <v>120</v>
      </c>
      <c r="H29" s="653">
        <f t="shared" si="5"/>
        <v>24</v>
      </c>
      <c r="I29" s="653">
        <f t="shared" si="5"/>
        <v>22</v>
      </c>
      <c r="J29" s="653">
        <f t="shared" si="5"/>
        <v>39</v>
      </c>
      <c r="K29" s="653">
        <f t="shared" si="5"/>
        <v>84</v>
      </c>
      <c r="L29" s="653">
        <f t="shared" si="5"/>
        <v>79</v>
      </c>
      <c r="M29" s="653">
        <f t="shared" si="5"/>
        <v>12</v>
      </c>
      <c r="N29" s="653">
        <f t="shared" si="5"/>
        <v>88</v>
      </c>
      <c r="O29" s="653">
        <f t="shared" si="5"/>
        <v>45</v>
      </c>
      <c r="P29" s="653">
        <f t="shared" si="5"/>
        <v>74</v>
      </c>
      <c r="Q29" s="653">
        <f t="shared" si="5"/>
        <v>651</v>
      </c>
      <c r="R29" s="653">
        <f t="shared" si="5"/>
        <v>473</v>
      </c>
      <c r="S29" s="633"/>
      <c r="T29" s="633"/>
      <c r="U29" s="633"/>
      <c r="V29" s="633"/>
      <c r="W29" s="633"/>
      <c r="X29" s="633"/>
      <c r="Y29" s="633"/>
    </row>
    <row r="30" spans="1:18" ht="14.25">
      <c r="A30" s="633"/>
      <c r="B30" s="664" t="s">
        <v>401</v>
      </c>
      <c r="C30" s="665">
        <v>85</v>
      </c>
      <c r="D30" s="666">
        <f>SUM(E30:R30)</f>
        <v>898</v>
      </c>
      <c r="E30" s="667">
        <v>124</v>
      </c>
      <c r="F30" s="667">
        <v>29</v>
      </c>
      <c r="G30" s="667">
        <v>70</v>
      </c>
      <c r="H30" s="667">
        <v>8</v>
      </c>
      <c r="I30" s="667">
        <v>13</v>
      </c>
      <c r="J30" s="667">
        <v>14</v>
      </c>
      <c r="K30" s="667">
        <v>44</v>
      </c>
      <c r="L30" s="667">
        <v>42</v>
      </c>
      <c r="M30" s="667">
        <v>9</v>
      </c>
      <c r="N30" s="667">
        <v>43</v>
      </c>
      <c r="O30" s="667">
        <v>42</v>
      </c>
      <c r="P30" s="667">
        <v>46</v>
      </c>
      <c r="Q30" s="667">
        <v>181</v>
      </c>
      <c r="R30" s="667">
        <v>233</v>
      </c>
    </row>
    <row r="31" spans="1:18" ht="14.25">
      <c r="A31" s="633"/>
      <c r="B31" s="664" t="s">
        <v>403</v>
      </c>
      <c r="C31" s="665">
        <v>57</v>
      </c>
      <c r="D31" s="666">
        <f>SUM(E31:R31)</f>
        <v>1012</v>
      </c>
      <c r="E31" s="667">
        <v>23</v>
      </c>
      <c r="F31" s="667">
        <v>23</v>
      </c>
      <c r="G31" s="667">
        <v>50</v>
      </c>
      <c r="H31" s="667">
        <v>16</v>
      </c>
      <c r="I31" s="667">
        <v>9</v>
      </c>
      <c r="J31" s="667">
        <v>25</v>
      </c>
      <c r="K31" s="667">
        <v>40</v>
      </c>
      <c r="L31" s="667">
        <v>37</v>
      </c>
      <c r="M31" s="667">
        <v>3</v>
      </c>
      <c r="N31" s="667">
        <v>45</v>
      </c>
      <c r="O31" s="667">
        <v>3</v>
      </c>
      <c r="P31" s="667">
        <v>28</v>
      </c>
      <c r="Q31" s="667">
        <v>470</v>
      </c>
      <c r="R31" s="667">
        <v>240</v>
      </c>
    </row>
    <row r="32" spans="1:18" ht="14.25">
      <c r="A32" s="633"/>
      <c r="B32" s="668"/>
      <c r="C32" s="659"/>
      <c r="D32" s="653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</row>
    <row r="33" spans="1:25" ht="14.25">
      <c r="A33" s="650" t="s">
        <v>404</v>
      </c>
      <c r="B33" s="661"/>
      <c r="C33" s="653">
        <f aca="true" t="shared" si="6" ref="C33:R33">SUM(C34)</f>
        <v>64</v>
      </c>
      <c r="D33" s="653">
        <f t="shared" si="6"/>
        <v>684</v>
      </c>
      <c r="E33" s="653">
        <f t="shared" si="6"/>
        <v>18</v>
      </c>
      <c r="F33" s="653">
        <f t="shared" si="6"/>
        <v>35</v>
      </c>
      <c r="G33" s="653">
        <f t="shared" si="6"/>
        <v>58</v>
      </c>
      <c r="H33" s="653">
        <f t="shared" si="6"/>
        <v>6</v>
      </c>
      <c r="I33" s="653">
        <f t="shared" si="6"/>
        <v>65</v>
      </c>
      <c r="J33" s="653">
        <f t="shared" si="6"/>
        <v>19</v>
      </c>
      <c r="K33" s="653">
        <f t="shared" si="6"/>
        <v>19</v>
      </c>
      <c r="L33" s="653">
        <f t="shared" si="6"/>
        <v>15</v>
      </c>
      <c r="M33" s="653">
        <f t="shared" si="6"/>
        <v>1</v>
      </c>
      <c r="N33" s="653">
        <f t="shared" si="6"/>
        <v>33</v>
      </c>
      <c r="O33" s="653">
        <f t="shared" si="6"/>
        <v>12</v>
      </c>
      <c r="P33" s="653">
        <f t="shared" si="6"/>
        <v>31</v>
      </c>
      <c r="Q33" s="653">
        <f t="shared" si="6"/>
        <v>115</v>
      </c>
      <c r="R33" s="653">
        <f t="shared" si="6"/>
        <v>257</v>
      </c>
      <c r="S33" s="674"/>
      <c r="T33" s="674"/>
      <c r="U33" s="674"/>
      <c r="V33" s="674"/>
      <c r="W33" s="674"/>
      <c r="X33" s="674"/>
      <c r="Y33" s="674"/>
    </row>
    <row r="34" spans="1:18" ht="14.25">
      <c r="A34" s="663"/>
      <c r="B34" s="664" t="s">
        <v>586</v>
      </c>
      <c r="C34" s="665">
        <v>64</v>
      </c>
      <c r="D34" s="666">
        <f>SUM(E34:R34)</f>
        <v>684</v>
      </c>
      <c r="E34" s="667">
        <v>18</v>
      </c>
      <c r="F34" s="667">
        <v>35</v>
      </c>
      <c r="G34" s="667">
        <v>58</v>
      </c>
      <c r="H34" s="667">
        <v>6</v>
      </c>
      <c r="I34" s="667">
        <v>65</v>
      </c>
      <c r="J34" s="667">
        <v>19</v>
      </c>
      <c r="K34" s="667">
        <v>19</v>
      </c>
      <c r="L34" s="667">
        <v>15</v>
      </c>
      <c r="M34" s="667">
        <v>1</v>
      </c>
      <c r="N34" s="667">
        <v>33</v>
      </c>
      <c r="O34" s="667">
        <v>12</v>
      </c>
      <c r="P34" s="667">
        <v>31</v>
      </c>
      <c r="Q34" s="667">
        <v>115</v>
      </c>
      <c r="R34" s="667">
        <v>257</v>
      </c>
    </row>
    <row r="35" spans="1:18" ht="14.25">
      <c r="A35" s="663"/>
      <c r="B35" s="668"/>
      <c r="C35" s="659"/>
      <c r="D35" s="653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</row>
    <row r="36" spans="1:18" ht="14.25">
      <c r="A36" s="650" t="s">
        <v>406</v>
      </c>
      <c r="B36" s="661"/>
      <c r="C36" s="653">
        <f aca="true" t="shared" si="7" ref="C36:R36">SUM(C37:C38)</f>
        <v>121</v>
      </c>
      <c r="D36" s="653">
        <f t="shared" si="7"/>
        <v>3356</v>
      </c>
      <c r="E36" s="653">
        <f t="shared" si="7"/>
        <v>360</v>
      </c>
      <c r="F36" s="653">
        <f t="shared" si="7"/>
        <v>103</v>
      </c>
      <c r="G36" s="653">
        <f t="shared" si="7"/>
        <v>179</v>
      </c>
      <c r="H36" s="653">
        <f t="shared" si="7"/>
        <v>19</v>
      </c>
      <c r="I36" s="653">
        <f t="shared" si="7"/>
        <v>75</v>
      </c>
      <c r="J36" s="653">
        <f t="shared" si="7"/>
        <v>33</v>
      </c>
      <c r="K36" s="653">
        <f t="shared" si="7"/>
        <v>96</v>
      </c>
      <c r="L36" s="653">
        <f t="shared" si="7"/>
        <v>55</v>
      </c>
      <c r="M36" s="653">
        <f t="shared" si="7"/>
        <v>41</v>
      </c>
      <c r="N36" s="653">
        <f t="shared" si="7"/>
        <v>179</v>
      </c>
      <c r="O36" s="653">
        <f t="shared" si="7"/>
        <v>99</v>
      </c>
      <c r="P36" s="653">
        <f t="shared" si="7"/>
        <v>301</v>
      </c>
      <c r="Q36" s="653">
        <f t="shared" si="7"/>
        <v>1092</v>
      </c>
      <c r="R36" s="653">
        <f t="shared" si="7"/>
        <v>724</v>
      </c>
    </row>
    <row r="37" spans="1:18" ht="14.25">
      <c r="A37" s="663"/>
      <c r="B37" s="664" t="s">
        <v>407</v>
      </c>
      <c r="C37" s="665">
        <v>41</v>
      </c>
      <c r="D37" s="666">
        <f>SUM(E37:R37)</f>
        <v>1128</v>
      </c>
      <c r="E37" s="667">
        <v>185</v>
      </c>
      <c r="F37" s="667">
        <v>16</v>
      </c>
      <c r="G37" s="667">
        <v>25</v>
      </c>
      <c r="H37" s="667">
        <v>3</v>
      </c>
      <c r="I37" s="667">
        <v>40</v>
      </c>
      <c r="J37" s="667">
        <v>12</v>
      </c>
      <c r="K37" s="667">
        <v>21</v>
      </c>
      <c r="L37" s="667">
        <v>14</v>
      </c>
      <c r="M37" s="667">
        <v>8</v>
      </c>
      <c r="N37" s="667">
        <v>79</v>
      </c>
      <c r="O37" s="667">
        <v>68</v>
      </c>
      <c r="P37" s="667">
        <v>83</v>
      </c>
      <c r="Q37" s="667">
        <v>315</v>
      </c>
      <c r="R37" s="667">
        <v>259</v>
      </c>
    </row>
    <row r="38" spans="1:18" ht="14.25">
      <c r="A38" s="663"/>
      <c r="B38" s="664" t="s">
        <v>587</v>
      </c>
      <c r="C38" s="665">
        <v>80</v>
      </c>
      <c r="D38" s="666">
        <f>SUM(E38:R38)</f>
        <v>2228</v>
      </c>
      <c r="E38" s="667">
        <v>175</v>
      </c>
      <c r="F38" s="667">
        <v>87</v>
      </c>
      <c r="G38" s="667">
        <v>154</v>
      </c>
      <c r="H38" s="667">
        <v>16</v>
      </c>
      <c r="I38" s="667">
        <v>35</v>
      </c>
      <c r="J38" s="667">
        <v>21</v>
      </c>
      <c r="K38" s="667">
        <v>75</v>
      </c>
      <c r="L38" s="667">
        <v>41</v>
      </c>
      <c r="M38" s="667">
        <v>33</v>
      </c>
      <c r="N38" s="667">
        <v>100</v>
      </c>
      <c r="O38" s="667">
        <v>31</v>
      </c>
      <c r="P38" s="667">
        <v>218</v>
      </c>
      <c r="Q38" s="667">
        <v>777</v>
      </c>
      <c r="R38" s="667">
        <v>465</v>
      </c>
    </row>
    <row r="39" spans="1:18" ht="14.25">
      <c r="A39" s="675"/>
      <c r="B39" s="676"/>
      <c r="C39" s="677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8"/>
      <c r="R39" s="678"/>
    </row>
    <row r="40" spans="1:40" ht="14.25">
      <c r="A40" s="673" t="s">
        <v>563</v>
      </c>
      <c r="B40" s="633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7"/>
      <c r="AL40" s="627"/>
      <c r="AM40" s="627"/>
      <c r="AN40" s="627"/>
    </row>
    <row r="41" spans="1:39" ht="14.25">
      <c r="A41" s="624" t="s">
        <v>564</v>
      </c>
      <c r="B41" s="627"/>
      <c r="C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7"/>
    </row>
    <row r="42" spans="4:39" ht="14.25"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  <c r="U42" s="627"/>
      <c r="V42" s="627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627"/>
      <c r="AL42" s="627"/>
      <c r="AM42" s="627"/>
    </row>
    <row r="43" spans="19:39" ht="14.25">
      <c r="S43" s="627"/>
      <c r="T43" s="627"/>
      <c r="U43" s="627"/>
      <c r="V43" s="627"/>
      <c r="W43" s="627"/>
      <c r="X43" s="627"/>
      <c r="Y43" s="627"/>
      <c r="Z43" s="627"/>
      <c r="AA43" s="627"/>
      <c r="AB43" s="627"/>
      <c r="AC43" s="627"/>
      <c r="AD43" s="627"/>
      <c r="AE43" s="627"/>
      <c r="AF43" s="627"/>
      <c r="AG43" s="627"/>
      <c r="AH43" s="627"/>
      <c r="AI43" s="627"/>
      <c r="AJ43" s="627"/>
      <c r="AK43" s="627"/>
      <c r="AL43" s="627"/>
      <c r="AM43" s="627"/>
    </row>
    <row r="44" spans="19:39" ht="14.25"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7"/>
      <c r="AH44" s="627"/>
      <c r="AI44" s="627"/>
      <c r="AJ44" s="627"/>
      <c r="AK44" s="627"/>
      <c r="AL44" s="627"/>
      <c r="AM44" s="627"/>
    </row>
  </sheetData>
  <mergeCells count="20">
    <mergeCell ref="A4:B5"/>
    <mergeCell ref="C4:C5"/>
    <mergeCell ref="D4:R4"/>
    <mergeCell ref="A6:B6"/>
    <mergeCell ref="A16:B16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19:B19"/>
    <mergeCell ref="A36:B36"/>
    <mergeCell ref="A22:B22"/>
    <mergeCell ref="A25:B25"/>
    <mergeCell ref="A29:B29"/>
    <mergeCell ref="A33:B33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2008-03-05T05:11:21Z</cp:lastPrinted>
  <dcterms:created xsi:type="dcterms:W3CDTF">2005-08-12T00:45:42Z</dcterms:created>
  <dcterms:modified xsi:type="dcterms:W3CDTF">2009-07-14T06:16:19Z</dcterms:modified>
  <cp:category/>
  <cp:version/>
  <cp:contentType/>
  <cp:contentStatus/>
</cp:coreProperties>
</file>