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7710" windowHeight="8775" activeTab="1"/>
  </bookViews>
  <sheets>
    <sheet name="136" sheetId="1" r:id="rId1"/>
    <sheet name="138" sheetId="2" r:id="rId2"/>
  </sheets>
  <definedNames>
    <definedName name="_xlnm.Print_Area" localSheetId="0">'136'!$A$1:$AE$67</definedName>
    <definedName name="_xlnm.Print_Area" localSheetId="1">'138'!$A$1:$AL$87</definedName>
  </definedNames>
  <calcPr fullCalcOnLoad="1"/>
</workbook>
</file>

<file path=xl/sharedStrings.xml><?xml version="1.0" encoding="utf-8"?>
<sst xmlns="http://schemas.openxmlformats.org/spreadsheetml/2006/main" count="670" uniqueCount="233">
  <si>
    <t xml:space="preserve">                   </t>
  </si>
  <si>
    <t>河川別</t>
  </si>
  <si>
    <t>総数</t>
  </si>
  <si>
    <t>犀川</t>
  </si>
  <si>
    <t>手取川</t>
  </si>
  <si>
    <t>大聖寺川</t>
  </si>
  <si>
    <t>梯川</t>
  </si>
  <si>
    <t>その他の河川</t>
  </si>
  <si>
    <t>水系別</t>
  </si>
  <si>
    <t>計</t>
  </si>
  <si>
    <t>犀川</t>
  </si>
  <si>
    <t>地点数</t>
  </si>
  <si>
    <t>最大出力</t>
  </si>
  <si>
    <t>常時出力</t>
  </si>
  <si>
    <t>年度及び月次</t>
  </si>
  <si>
    <t>発電所数</t>
  </si>
  <si>
    <t>最大</t>
  </si>
  <si>
    <t>常時</t>
  </si>
  <si>
    <t>手取川</t>
  </si>
  <si>
    <t>大聖寺川</t>
  </si>
  <si>
    <t>梯川</t>
  </si>
  <si>
    <t>繊維工業</t>
  </si>
  <si>
    <t>その他</t>
  </si>
  <si>
    <t>年次及び月次</t>
  </si>
  <si>
    <t>家庭用</t>
  </si>
  <si>
    <t>工業用</t>
  </si>
  <si>
    <t>医療用</t>
  </si>
  <si>
    <t>金沢市</t>
  </si>
  <si>
    <t>金沢市</t>
  </si>
  <si>
    <t>小松市</t>
  </si>
  <si>
    <t>七尾市</t>
  </si>
  <si>
    <t>輪島市</t>
  </si>
  <si>
    <t>珠洲市</t>
  </si>
  <si>
    <t>松任市</t>
  </si>
  <si>
    <t>根上町</t>
  </si>
  <si>
    <t>鶴来町</t>
  </si>
  <si>
    <t>野々市町</t>
  </si>
  <si>
    <t>七塚町</t>
  </si>
  <si>
    <t>志賀町</t>
  </si>
  <si>
    <t>押水町</t>
  </si>
  <si>
    <t>中島町</t>
  </si>
  <si>
    <t>穴水町</t>
  </si>
  <si>
    <t>門前町</t>
  </si>
  <si>
    <t>能都町</t>
  </si>
  <si>
    <t>寺井町</t>
  </si>
  <si>
    <t>美川町</t>
  </si>
  <si>
    <t>志雄町</t>
  </si>
  <si>
    <t>田鶴浜町</t>
  </si>
  <si>
    <t>鳥屋町</t>
  </si>
  <si>
    <t>鹿島町</t>
  </si>
  <si>
    <t>鹿西町</t>
  </si>
  <si>
    <t>内浦町</t>
  </si>
  <si>
    <t>実績年間</t>
  </si>
  <si>
    <t>営業用</t>
  </si>
  <si>
    <t>工場用</t>
  </si>
  <si>
    <t>その他有効無収水量</t>
  </si>
  <si>
    <t>無効水量</t>
  </si>
  <si>
    <t>事業主体名</t>
  </si>
  <si>
    <t>人</t>
  </si>
  <si>
    <t>(単位　千立方メートル）</t>
  </si>
  <si>
    <t>小松市</t>
  </si>
  <si>
    <t>山中町</t>
  </si>
  <si>
    <t>山中町</t>
  </si>
  <si>
    <t>辰口町</t>
  </si>
  <si>
    <t>辰口町</t>
  </si>
  <si>
    <t>津幡町</t>
  </si>
  <si>
    <t>津幡町</t>
  </si>
  <si>
    <t>高松町</t>
  </si>
  <si>
    <t>高松町</t>
  </si>
  <si>
    <t>内灘町</t>
  </si>
  <si>
    <t>加賀市</t>
  </si>
  <si>
    <t>羽咋市</t>
  </si>
  <si>
    <t>河内村</t>
  </si>
  <si>
    <t>吉野谷村</t>
  </si>
  <si>
    <t>鳥越村</t>
  </si>
  <si>
    <t>尾口村</t>
  </si>
  <si>
    <t>白峰村</t>
  </si>
  <si>
    <t>富来町</t>
  </si>
  <si>
    <t>能登島町</t>
  </si>
  <si>
    <t>柳田村</t>
  </si>
  <si>
    <t>総数</t>
  </si>
  <si>
    <t>（人）</t>
  </si>
  <si>
    <t>公営</t>
  </si>
  <si>
    <t>化学工業</t>
  </si>
  <si>
    <t>給水人口</t>
  </si>
  <si>
    <t>（㎥/日）</t>
  </si>
  <si>
    <t>有効水量</t>
  </si>
  <si>
    <t>給水戸数</t>
  </si>
  <si>
    <t>戸</t>
  </si>
  <si>
    <t>宇ノ気町</t>
  </si>
  <si>
    <r>
      <t>昭和62年</t>
    </r>
    <r>
      <rPr>
        <sz val="12"/>
        <rFont val="ＭＳ 明朝"/>
        <family val="1"/>
      </rPr>
      <t>2</t>
    </r>
    <r>
      <rPr>
        <sz val="12"/>
        <color indexed="9"/>
        <rFont val="ＭＳ 明朝"/>
        <family val="1"/>
      </rPr>
      <t>月</t>
    </r>
  </si>
  <si>
    <r>
      <t>昭和62年</t>
    </r>
    <r>
      <rPr>
        <sz val="12"/>
        <rFont val="ＭＳ 明朝"/>
        <family val="1"/>
      </rPr>
      <t>3</t>
    </r>
    <r>
      <rPr>
        <sz val="12"/>
        <color indexed="9"/>
        <rFont val="ＭＳ 明朝"/>
        <family val="1"/>
      </rPr>
      <t>月</t>
    </r>
  </si>
  <si>
    <r>
      <t>昭和62年</t>
    </r>
    <r>
      <rPr>
        <sz val="12"/>
        <rFont val="ＭＳ 明朝"/>
        <family val="1"/>
      </rPr>
      <t>4</t>
    </r>
    <r>
      <rPr>
        <sz val="12"/>
        <color indexed="9"/>
        <rFont val="ＭＳ 明朝"/>
        <family val="1"/>
      </rPr>
      <t>月</t>
    </r>
  </si>
  <si>
    <r>
      <t>昭和62年</t>
    </r>
    <r>
      <rPr>
        <sz val="12"/>
        <rFont val="ＭＳ 明朝"/>
        <family val="1"/>
      </rPr>
      <t>5</t>
    </r>
    <r>
      <rPr>
        <sz val="12"/>
        <color indexed="9"/>
        <rFont val="ＭＳ 明朝"/>
        <family val="1"/>
      </rPr>
      <t>月</t>
    </r>
  </si>
  <si>
    <r>
      <t>昭和62年</t>
    </r>
    <r>
      <rPr>
        <sz val="12"/>
        <rFont val="ＭＳ 明朝"/>
        <family val="1"/>
      </rPr>
      <t>6</t>
    </r>
    <r>
      <rPr>
        <sz val="12"/>
        <color indexed="9"/>
        <rFont val="ＭＳ 明朝"/>
        <family val="1"/>
      </rPr>
      <t>月</t>
    </r>
  </si>
  <si>
    <r>
      <t>昭和62年</t>
    </r>
    <r>
      <rPr>
        <sz val="12"/>
        <rFont val="ＭＳ 明朝"/>
        <family val="1"/>
      </rPr>
      <t>7</t>
    </r>
    <r>
      <rPr>
        <sz val="12"/>
        <color indexed="9"/>
        <rFont val="ＭＳ 明朝"/>
        <family val="1"/>
      </rPr>
      <t>月</t>
    </r>
  </si>
  <si>
    <r>
      <t>昭和62年</t>
    </r>
    <r>
      <rPr>
        <sz val="12"/>
        <rFont val="ＭＳ 明朝"/>
        <family val="1"/>
      </rPr>
      <t>8</t>
    </r>
    <r>
      <rPr>
        <sz val="12"/>
        <color indexed="9"/>
        <rFont val="ＭＳ 明朝"/>
        <family val="1"/>
      </rPr>
      <t>月</t>
    </r>
  </si>
  <si>
    <r>
      <t>昭和62年</t>
    </r>
    <r>
      <rPr>
        <sz val="12"/>
        <rFont val="ＭＳ 明朝"/>
        <family val="1"/>
      </rPr>
      <t>9</t>
    </r>
    <r>
      <rPr>
        <sz val="12"/>
        <color indexed="9"/>
        <rFont val="ＭＳ 明朝"/>
        <family val="1"/>
      </rPr>
      <t>月</t>
    </r>
  </si>
  <si>
    <r>
      <t>昭和62年</t>
    </r>
    <r>
      <rPr>
        <sz val="12"/>
        <rFont val="ＭＳ 明朝"/>
        <family val="1"/>
      </rPr>
      <t>10</t>
    </r>
    <r>
      <rPr>
        <sz val="12"/>
        <color indexed="9"/>
        <rFont val="ＭＳ 明朝"/>
        <family val="1"/>
      </rPr>
      <t>月</t>
    </r>
  </si>
  <si>
    <r>
      <t>昭和62年</t>
    </r>
    <r>
      <rPr>
        <sz val="12"/>
        <rFont val="ＭＳ 明朝"/>
        <family val="1"/>
      </rPr>
      <t>11</t>
    </r>
    <r>
      <rPr>
        <sz val="12"/>
        <color indexed="9"/>
        <rFont val="ＭＳ 明朝"/>
        <family val="1"/>
      </rPr>
      <t>月</t>
    </r>
  </si>
  <si>
    <r>
      <t>昭和62年</t>
    </r>
    <r>
      <rPr>
        <sz val="12"/>
        <rFont val="ＭＳ 明朝"/>
        <family val="1"/>
      </rPr>
      <t>12</t>
    </r>
    <r>
      <rPr>
        <sz val="12"/>
        <color indexed="9"/>
        <rFont val="ＭＳ 明朝"/>
        <family val="1"/>
      </rPr>
      <t>月</t>
    </r>
  </si>
  <si>
    <t>電力会社</t>
  </si>
  <si>
    <t>表</t>
  </si>
  <si>
    <t>湧</t>
  </si>
  <si>
    <t>資料　北陸電力株式会社石川支店「大口電力産業別月報」による。</t>
  </si>
  <si>
    <t>深</t>
  </si>
  <si>
    <t>配ガス戸数</t>
  </si>
  <si>
    <t>浅</t>
  </si>
  <si>
    <t>伏</t>
  </si>
  <si>
    <t>良</t>
  </si>
  <si>
    <t>量不足</t>
  </si>
  <si>
    <t>資料　名古屋通商産業局公益事業富山支局「100kW未満の小水火力発電以外の調査」による。</t>
  </si>
  <si>
    <t>資料　北陸電力株式会社石川支店「発受電実績表」による。</t>
  </si>
  <si>
    <t>自社発電量　　（Ａ）</t>
  </si>
  <si>
    <t>福井→石川　　　（Ｂ）</t>
  </si>
  <si>
    <t>富山→石川　　　（Ｃ）</t>
  </si>
  <si>
    <t>電力（支店間）融通</t>
  </si>
  <si>
    <t>資料　名古屋通商産業局公益事業富山支局「包蔵水力調査」による。</t>
  </si>
  <si>
    <t>川北村</t>
  </si>
  <si>
    <t>山元発電合計　　(A)+(B)+(C)+(D)　=(E)</t>
  </si>
  <si>
    <t>鉄鋼業</t>
  </si>
  <si>
    <t>電気機械器具</t>
  </si>
  <si>
    <t>輸送用機械器具</t>
  </si>
  <si>
    <t>機械製造業</t>
  </si>
  <si>
    <t>昭和52年1月</t>
  </si>
  <si>
    <t>資料　金沢市企業局、小松瓦斯㈱「ガス事業生産動態統計調査」による。</t>
  </si>
  <si>
    <t>自家用（100kW以上）</t>
  </si>
  <si>
    <t>昭和47年度</t>
  </si>
  <si>
    <t>昭和51年4月</t>
  </si>
  <si>
    <t>窯業土石
製品製造業</t>
  </si>
  <si>
    <t>パルプ、紙、
紙加工品製造業</t>
  </si>
  <si>
    <t>天然ガス</t>
  </si>
  <si>
    <t>その他ガス</t>
  </si>
  <si>
    <t>昭和51年1月</t>
  </si>
  <si>
    <t>昭和47年</t>
  </si>
  <si>
    <t>加賀市</t>
  </si>
  <si>
    <t>羽咋市</t>
  </si>
  <si>
    <t>湯屋用</t>
  </si>
  <si>
    <t>官公署
学校用</t>
  </si>
  <si>
    <t>船舶用</t>
  </si>
  <si>
    <t>商業用</t>
  </si>
  <si>
    <t>有収水量(用途別）</t>
  </si>
  <si>
    <t>（ヶ所）</t>
  </si>
  <si>
    <t>（㎥）</t>
  </si>
  <si>
    <t>資料　石川県環境衛生課「全国水道施設現況調査」による。</t>
  </si>
  <si>
    <t>(-1)</t>
  </si>
  <si>
    <t>(-2)</t>
  </si>
  <si>
    <t>31</t>
  </si>
  <si>
    <t>5</t>
  </si>
  <si>
    <t>22</t>
  </si>
  <si>
    <t>3</t>
  </si>
  <si>
    <t>1</t>
  </si>
  <si>
    <t>2</t>
  </si>
  <si>
    <t>4</t>
  </si>
  <si>
    <t>(96,946…………有収水量)</t>
  </si>
  <si>
    <t>136　電気、ガス及び水道</t>
  </si>
  <si>
    <t>電気、ガス及び水道　137</t>
  </si>
  <si>
    <t>（単位　出力キロワット）</t>
  </si>
  <si>
    <t>(単位　メガワット時）</t>
  </si>
  <si>
    <t>９　　電　　気　　、　　ガ　　ス　　及　　び　　水　　道</t>
  </si>
  <si>
    <t>54　　発　　　電　　　所　（昭和51.12.31現在）</t>
  </si>
  <si>
    <t>55　　発　受　電　力　量　（昭和47～51年度）</t>
  </si>
  <si>
    <t>56　　水　系　別　包　蔵　水　力　（昭和51.3.31現在）</t>
  </si>
  <si>
    <t>57　　産業別大口電力需要状況　（昭和47～51年度）</t>
  </si>
  <si>
    <t>総　　　数</t>
  </si>
  <si>
    <t>製　　　造　　　業</t>
  </si>
  <si>
    <t>産業別大口電力需要状況　（昭和47～51年度）（つづき）</t>
  </si>
  <si>
    <t>鉱　　業</t>
  </si>
  <si>
    <t>注　　１（－）は未開発地点において開発された場合の既設発電所廃止数を示し、最大出力、常時出力においても</t>
  </si>
  <si>
    <t>　　　　既設の出力を差引いたものを計上した。</t>
  </si>
  <si>
    <t>総　　　量</t>
  </si>
  <si>
    <t>既開発</t>
  </si>
  <si>
    <t>未開発</t>
  </si>
  <si>
    <t>工　事　中</t>
  </si>
  <si>
    <t>－</t>
  </si>
  <si>
    <t>－</t>
  </si>
  <si>
    <t>－</t>
  </si>
  <si>
    <t>出　　力</t>
  </si>
  <si>
    <t>常　　時</t>
  </si>
  <si>
    <t>出　　　　　力</t>
  </si>
  <si>
    <t>公　　営（100kW以上）</t>
  </si>
  <si>
    <t>最　大</t>
  </si>
  <si>
    <t>他 社 受 電　　（Ｄ）</t>
  </si>
  <si>
    <t>負 荷 総 合 計　　　需　  要  　端</t>
  </si>
  <si>
    <t>昭 和 47 年 度</t>
  </si>
  <si>
    <t>水　　　　　　　　　　　　　　　力</t>
  </si>
  <si>
    <t>－</t>
  </si>
  <si>
    <t>－</t>
  </si>
  <si>
    <t>－</t>
  </si>
  <si>
    <t>　</t>
  </si>
  <si>
    <t>運輸通信及び公 益 事 業</t>
  </si>
  <si>
    <t>この表は、各年４月から翌年３月までにおいて北陸電力株式会社石川支店が取扱った電力需要量を示したものである。</t>
  </si>
  <si>
    <t>　　　２未開発及び工事中欄の△は、計画及び工事によって廃止または減少を伴うものである。</t>
  </si>
  <si>
    <t>総計</t>
  </si>
  <si>
    <t>事　業
主体名</t>
  </si>
  <si>
    <t>地　区</t>
  </si>
  <si>
    <t>計画給水
人　　口</t>
  </si>
  <si>
    <t>現在給水
人　　口</t>
  </si>
  <si>
    <t>計　画
給水量</t>
  </si>
  <si>
    <t>原　　水　　の　　種　　別　　1)</t>
  </si>
  <si>
    <t>実 績 年 間
給  水  量</t>
  </si>
  <si>
    <t>給 水 状 況</t>
  </si>
  <si>
    <t>実 績 一 日
最大給水量</t>
  </si>
  <si>
    <t>給 水 量</t>
  </si>
  <si>
    <t>有　　　　　　　収　　　　　　　水　　　　　　　量　　（　口　径　別　）</t>
  </si>
  <si>
    <r>
      <t>昭和</t>
    </r>
    <r>
      <rPr>
        <sz val="12"/>
        <color indexed="8"/>
        <rFont val="ＭＳ 明朝"/>
        <family val="1"/>
      </rPr>
      <t>48</t>
    </r>
    <r>
      <rPr>
        <sz val="12"/>
        <color indexed="9"/>
        <rFont val="ＭＳ 明朝"/>
        <family val="1"/>
      </rPr>
      <t>年</t>
    </r>
  </si>
  <si>
    <r>
      <t>昭和</t>
    </r>
    <r>
      <rPr>
        <sz val="12"/>
        <color indexed="8"/>
        <rFont val="ＭＳ 明朝"/>
        <family val="1"/>
      </rPr>
      <t>49</t>
    </r>
    <r>
      <rPr>
        <sz val="12"/>
        <color indexed="9"/>
        <rFont val="ＭＳ 明朝"/>
        <family val="1"/>
      </rPr>
      <t>年</t>
    </r>
  </si>
  <si>
    <r>
      <t>昭和</t>
    </r>
    <r>
      <rPr>
        <sz val="12"/>
        <color indexed="8"/>
        <rFont val="ＭＳ 明朝"/>
        <family val="1"/>
      </rPr>
      <t>50</t>
    </r>
    <r>
      <rPr>
        <sz val="12"/>
        <color indexed="9"/>
        <rFont val="ＭＳ 明朝"/>
        <family val="1"/>
      </rPr>
      <t>年</t>
    </r>
  </si>
  <si>
    <t>138　電気、ガス及び水道</t>
  </si>
  <si>
    <t>電気、ガス及び水道　139</t>
  </si>
  <si>
    <t>製　造　量
ナフサガス</t>
  </si>
  <si>
    <t>購　入　量</t>
  </si>
  <si>
    <t>合　　　計</t>
  </si>
  <si>
    <t>公　　用</t>
  </si>
  <si>
    <t>58　　ガ　　　　　　　　　　ス　（昭和47～51年）</t>
  </si>
  <si>
    <t>（　製　造　量　、　購　入　量　、　供　給　量　及　び　配　ガ　ス　戸　数　）</t>
  </si>
  <si>
    <t>供　　　　　　　　給　　　　　　　　量</t>
  </si>
  <si>
    <r>
      <t>昭和</t>
    </r>
    <r>
      <rPr>
        <b/>
        <sz val="12"/>
        <color indexed="8"/>
        <rFont val="ＭＳ ゴシック"/>
        <family val="3"/>
      </rPr>
      <t>51</t>
    </r>
    <r>
      <rPr>
        <b/>
        <sz val="12"/>
        <color indexed="9"/>
        <rFont val="ＭＳ ゴシック"/>
        <family val="3"/>
      </rPr>
      <t>年</t>
    </r>
  </si>
  <si>
    <t>（単位　立方メートル）</t>
  </si>
  <si>
    <t>（単位　千立方メートル）</t>
  </si>
  <si>
    <t>用水分水
(有効水量に　含まない)</t>
  </si>
  <si>
    <t>共 用 及 び
公 共 せ ん</t>
  </si>
  <si>
    <t>59　　上　　　　　水　　　　　道　（昭和52.3.31現在）</t>
  </si>
  <si>
    <t>実績年間　給 水 量</t>
  </si>
  <si>
    <t>注　　1)　表―表流水、湧―湧水、深―深井戸、浅―浅井戸、伏―伏流水である。</t>
  </si>
  <si>
    <t>事　　業
主 体 名</t>
  </si>
  <si>
    <t>200 以上</t>
  </si>
  <si>
    <t>給　水　人　口　、　給　水　量　及　び　給　水　状　況</t>
  </si>
  <si>
    <t>60　　簡　　　易　　　水　　　道　（昭和52.3.31現在）</t>
  </si>
  <si>
    <t>（１）　　給　水　戸　数　、　給　水　人　口　及　び　実　績　年　間　給　水　量　（用途別）</t>
  </si>
  <si>
    <t>（２）　　給　水　戸　数　、　給　水　人　口　及　び　実　績　年　間　給　水　量　（口径別）</t>
  </si>
  <si>
    <t>質不良</t>
  </si>
  <si>
    <t>経 営 の 種 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</si>
</sst>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Red]#,##0"/>
    <numFmt numFmtId="178" formatCode="#,##0_);[Red]\(#,##0\)"/>
    <numFmt numFmtId="179" formatCode="#,##0.0_);[Red]\(#,##0.0\)"/>
    <numFmt numFmtId="180" formatCode="#,##0_ "/>
    <numFmt numFmtId="181" formatCode="#,##0_ ;[Red]\-#,##0\ "/>
    <numFmt numFmtId="182" formatCode="#,##0;&quot;△ &quot;#,##0"/>
    <numFmt numFmtId="183" formatCode="#,##0_);\(#,##0\)"/>
    <numFmt numFmtId="184" formatCode="0;[Red]0"/>
    <numFmt numFmtId="185" formatCode="#,##0.0;[Red]#,##0.0"/>
  </numFmts>
  <fonts count="51">
    <font>
      <sz val="11"/>
      <name val="ＭＳ Ｐゴシック"/>
      <family val="3"/>
    </font>
    <font>
      <sz val="11"/>
      <name val="ＭＳ 明朝"/>
      <family val="1"/>
    </font>
    <font>
      <sz val="6"/>
      <name val="ＭＳ Ｐゴシック"/>
      <family val="3"/>
    </font>
    <font>
      <sz val="6"/>
      <name val="ＭＳ 明朝"/>
      <family val="1"/>
    </font>
    <font>
      <sz val="12"/>
      <name val="ＭＳ 明朝"/>
      <family val="1"/>
    </font>
    <font>
      <sz val="6"/>
      <name val="ＭＳ Ｐ明朝"/>
      <family val="1"/>
    </font>
    <font>
      <b/>
      <sz val="12"/>
      <color indexed="12"/>
      <name val="ＭＳ 明朝"/>
      <family val="1"/>
    </font>
    <font>
      <b/>
      <sz val="12"/>
      <name val="ＭＳ 明朝"/>
      <family val="1"/>
    </font>
    <font>
      <sz val="10"/>
      <name val="ＭＳ 明朝"/>
      <family val="1"/>
    </font>
    <font>
      <sz val="12"/>
      <color indexed="56"/>
      <name val="ＭＳ 明朝"/>
      <family val="1"/>
    </font>
    <font>
      <sz val="12"/>
      <color indexed="9"/>
      <name val="ＭＳ 明朝"/>
      <family val="1"/>
    </font>
    <font>
      <sz val="12"/>
      <color indexed="8"/>
      <name val="ＭＳ 明朝"/>
      <family val="1"/>
    </font>
    <font>
      <b/>
      <sz val="12"/>
      <name val="ＭＳ ゴシック"/>
      <family val="3"/>
    </font>
    <font>
      <b/>
      <sz val="16"/>
      <name val="ＭＳ ゴシック"/>
      <family val="3"/>
    </font>
    <font>
      <b/>
      <sz val="12"/>
      <color indexed="9"/>
      <name val="ＭＳ ゴシック"/>
      <family val="3"/>
    </font>
    <font>
      <b/>
      <sz val="12"/>
      <color indexed="8"/>
      <name val="ＭＳ ゴシック"/>
      <family val="3"/>
    </font>
    <font>
      <sz val="12"/>
      <color indexed="8"/>
      <name val="ＭＳ Ｐゴシック"/>
      <family val="3"/>
    </font>
    <font>
      <sz val="12"/>
      <color indexed="9"/>
      <name val="ＭＳ Ｐゴシック"/>
      <family val="3"/>
    </font>
    <font>
      <sz val="18"/>
      <color indexed="54"/>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b/>
      <sz val="14"/>
      <name val="ＭＳ 明朝"/>
      <family val="1"/>
    </font>
    <font>
      <sz val="12"/>
      <color theme="1"/>
      <name val="Calibri"/>
      <family val="3"/>
    </font>
    <font>
      <sz val="12"/>
      <color theme="0"/>
      <name val="Calibri"/>
      <family val="3"/>
    </font>
    <font>
      <sz val="18"/>
      <color theme="3"/>
      <name val="Calibri Light"/>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color indexed="8"/>
      </right>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thin">
        <color indexed="8"/>
      </right>
      <top>
        <color indexed="63"/>
      </top>
      <bottom style="thin">
        <color indexed="8"/>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86">
    <xf numFmtId="0" fontId="0" fillId="0" borderId="0" xfId="0" applyAlignment="1">
      <alignment/>
    </xf>
    <xf numFmtId="0" fontId="1" fillId="0" borderId="0" xfId="0" applyFont="1" applyFill="1" applyAlignment="1">
      <alignment vertical="top"/>
    </xf>
    <xf numFmtId="0" fontId="1" fillId="0" borderId="0" xfId="0" applyFont="1" applyFill="1" applyAlignment="1">
      <alignment horizontal="right" vertical="top"/>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vertical="center" wrapText="1"/>
    </xf>
    <xf numFmtId="0" fontId="4" fillId="0" borderId="10" xfId="0" applyFont="1" applyFill="1" applyBorder="1" applyAlignment="1">
      <alignment vertical="center"/>
    </xf>
    <xf numFmtId="0" fontId="4" fillId="0" borderId="0" xfId="0" applyFont="1" applyFill="1" applyBorder="1" applyAlignment="1">
      <alignment horizontal="left" vertical="center"/>
    </xf>
    <xf numFmtId="6" fontId="4" fillId="0" borderId="0" xfId="57" applyFont="1" applyFill="1" applyBorder="1" applyAlignment="1">
      <alignment horizontal="left" vertical="center"/>
    </xf>
    <xf numFmtId="0" fontId="4" fillId="0" borderId="11" xfId="0" applyFont="1" applyFill="1" applyBorder="1" applyAlignment="1">
      <alignment horizontal="center" vertical="center" wrapText="1"/>
    </xf>
    <xf numFmtId="38" fontId="6" fillId="0" borderId="10" xfId="48" applyFont="1" applyFill="1" applyBorder="1" applyAlignment="1">
      <alignment horizontal="right" vertical="center"/>
    </xf>
    <xf numFmtId="38" fontId="6" fillId="0" borderId="10" xfId="48" applyFont="1" applyFill="1" applyBorder="1" applyAlignment="1" applyProtection="1">
      <alignment horizontal="right" vertical="center"/>
      <protection/>
    </xf>
    <xf numFmtId="0" fontId="4" fillId="0" borderId="12" xfId="0" applyFont="1" applyBorder="1" applyAlignment="1">
      <alignment horizontal="center" vertical="center" shrinkToFit="1"/>
    </xf>
    <xf numFmtId="0" fontId="4" fillId="0" borderId="13" xfId="0" applyFont="1" applyBorder="1" applyAlignment="1">
      <alignment horizontal="distributed" vertic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13" xfId="0" applyFont="1" applyFill="1" applyBorder="1" applyAlignment="1" applyProtection="1">
      <alignment horizontal="distributed" vertical="center"/>
      <protection/>
    </xf>
    <xf numFmtId="0" fontId="4" fillId="0" borderId="0" xfId="0" applyFont="1" applyBorder="1" applyAlignment="1">
      <alignment horizontal="right" vertical="center"/>
    </xf>
    <xf numFmtId="0" fontId="4" fillId="0" borderId="13" xfId="0" applyFont="1" applyFill="1" applyBorder="1" applyAlignment="1" applyProtection="1">
      <alignment horizontal="left" vertical="center"/>
      <protection/>
    </xf>
    <xf numFmtId="176" fontId="4" fillId="0" borderId="0" xfId="0" applyNumberFormat="1" applyFont="1" applyFill="1" applyBorder="1" applyAlignment="1" applyProtection="1" quotePrefix="1">
      <alignment horizontal="distributed" vertical="center"/>
      <protection/>
    </xf>
    <xf numFmtId="0" fontId="4" fillId="0" borderId="0" xfId="0" applyFont="1" applyFill="1" applyBorder="1" applyAlignment="1" applyProtection="1">
      <alignment horizontal="left" vertical="center"/>
      <protection/>
    </xf>
    <xf numFmtId="0" fontId="4" fillId="0" borderId="15" xfId="0" applyFont="1" applyFill="1" applyBorder="1" applyAlignment="1" applyProtection="1">
      <alignment horizontal="distributed" vertical="center"/>
      <protection/>
    </xf>
    <xf numFmtId="0" fontId="4" fillId="0" borderId="10" xfId="0" applyFont="1" applyFill="1" applyBorder="1" applyAlignment="1" applyProtection="1">
      <alignment horizontal="centerContinuous" vertical="center"/>
      <protection/>
    </xf>
    <xf numFmtId="0" fontId="4" fillId="0" borderId="10" xfId="0" applyFont="1" applyFill="1" applyBorder="1" applyAlignment="1" applyProtection="1">
      <alignment horizontal="right" vertical="center"/>
      <protection/>
    </xf>
    <xf numFmtId="3" fontId="4" fillId="0" borderId="0" xfId="0" applyNumberFormat="1" applyFont="1" applyBorder="1" applyAlignment="1">
      <alignment horizontal="right" vertical="center" wrapText="1"/>
    </xf>
    <xf numFmtId="3" fontId="4" fillId="0" borderId="0" xfId="0" applyNumberFormat="1" applyFont="1" applyAlignment="1">
      <alignment horizontal="right" vertical="center"/>
    </xf>
    <xf numFmtId="3" fontId="4" fillId="0" borderId="0" xfId="0" applyNumberFormat="1" applyFont="1" applyBorder="1" applyAlignment="1">
      <alignment horizontal="right" vertical="center"/>
    </xf>
    <xf numFmtId="3" fontId="4" fillId="0" borderId="11" xfId="0" applyNumberFormat="1" applyFont="1" applyBorder="1" applyAlignment="1">
      <alignment horizontal="right" vertical="center"/>
    </xf>
    <xf numFmtId="3" fontId="4" fillId="0" borderId="0" xfId="0" applyNumberFormat="1" applyFont="1" applyFill="1" applyBorder="1" applyAlignment="1" applyProtection="1">
      <alignment horizontal="right" vertical="center"/>
      <protection/>
    </xf>
    <xf numFmtId="178" fontId="4" fillId="0" borderId="0" xfId="0" applyNumberFormat="1" applyFont="1" applyFill="1" applyBorder="1" applyAlignment="1" applyProtection="1">
      <alignment horizontal="right" vertical="center"/>
      <protection/>
    </xf>
    <xf numFmtId="180" fontId="4" fillId="0" borderId="0" xfId="0" applyNumberFormat="1" applyFont="1" applyBorder="1" applyAlignment="1">
      <alignment vertical="center" wrapText="1"/>
    </xf>
    <xf numFmtId="0" fontId="10" fillId="0" borderId="16" xfId="0" applyFont="1" applyBorder="1" applyAlignment="1">
      <alignment horizontal="center" vertical="center"/>
    </xf>
    <xf numFmtId="0" fontId="10" fillId="0" borderId="13" xfId="0" applyFont="1" applyBorder="1" applyAlignment="1">
      <alignment horizontal="distributed" vertical="center"/>
    </xf>
    <xf numFmtId="0" fontId="10" fillId="0" borderId="13" xfId="0" applyFont="1" applyBorder="1" applyAlignment="1">
      <alignment horizontal="center" vertical="center"/>
    </xf>
    <xf numFmtId="0" fontId="1" fillId="0" borderId="0" xfId="0" applyFont="1" applyFill="1" applyBorder="1" applyAlignment="1">
      <alignment vertical="top"/>
    </xf>
    <xf numFmtId="0" fontId="4" fillId="0" borderId="17" xfId="0" applyFont="1" applyFill="1" applyBorder="1" applyAlignment="1">
      <alignment horizontal="center" vertical="center" wrapText="1"/>
    </xf>
    <xf numFmtId="0" fontId="10" fillId="0" borderId="13"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Fill="1" applyBorder="1" applyAlignment="1">
      <alignment horizontal="center" vertical="center" wrapText="1"/>
    </xf>
    <xf numFmtId="0" fontId="4" fillId="0" borderId="0" xfId="0" applyFont="1" applyFill="1" applyBorder="1" applyAlignment="1" applyProtection="1">
      <alignment horizontal="center" vertical="center"/>
      <protection/>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Fill="1" applyBorder="1" applyAlignment="1" applyProtection="1">
      <alignment vertical="center"/>
      <protection/>
    </xf>
    <xf numFmtId="178" fontId="9" fillId="0" borderId="0" xfId="0" applyNumberFormat="1" applyFont="1" applyFill="1" applyBorder="1" applyAlignment="1" applyProtection="1">
      <alignment horizontal="right" vertical="center"/>
      <protection/>
    </xf>
    <xf numFmtId="6" fontId="4" fillId="0" borderId="13" xfId="57" applyFont="1" applyFill="1" applyBorder="1" applyAlignment="1">
      <alignment horizontal="center" vertical="center"/>
    </xf>
    <xf numFmtId="3" fontId="4" fillId="0" borderId="20" xfId="0" applyNumberFormat="1" applyFont="1" applyBorder="1" applyAlignment="1">
      <alignment horizontal="right" vertical="center"/>
    </xf>
    <xf numFmtId="0" fontId="4" fillId="0" borderId="16" xfId="0" applyFont="1" applyFill="1" applyBorder="1" applyAlignment="1" applyProtection="1">
      <alignment horizontal="distributed" vertical="center"/>
      <protection/>
    </xf>
    <xf numFmtId="0" fontId="4" fillId="0" borderId="0" xfId="0" applyFont="1" applyBorder="1" applyAlignment="1">
      <alignment horizontal="left" vertical="center"/>
    </xf>
    <xf numFmtId="0" fontId="4" fillId="0" borderId="0" xfId="0" applyFont="1" applyFill="1" applyBorder="1" applyAlignment="1">
      <alignment horizontal="centerContinuous" vertical="center"/>
    </xf>
    <xf numFmtId="0" fontId="4" fillId="0" borderId="0" xfId="0" applyFont="1" applyFill="1" applyAlignment="1">
      <alignment horizontal="right" vertical="center"/>
    </xf>
    <xf numFmtId="0" fontId="4" fillId="0" borderId="0" xfId="0" applyFont="1" applyBorder="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0" xfId="0" applyFont="1" applyBorder="1" applyAlignment="1">
      <alignment horizontal="right" vertical="center"/>
    </xf>
    <xf numFmtId="0" fontId="4" fillId="0" borderId="0" xfId="0" applyFont="1" applyAlignment="1">
      <alignment horizontal="right" vertical="center"/>
    </xf>
    <xf numFmtId="0" fontId="4" fillId="0" borderId="11" xfId="0" applyFont="1" applyBorder="1" applyAlignment="1">
      <alignment horizontal="right" vertical="center"/>
    </xf>
    <xf numFmtId="0" fontId="7" fillId="0" borderId="0" xfId="0" applyFont="1" applyAlignment="1">
      <alignment vertical="center"/>
    </xf>
    <xf numFmtId="0" fontId="4" fillId="0" borderId="19"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3" fontId="4" fillId="0" borderId="0" xfId="0" applyNumberFormat="1" applyFont="1" applyFill="1" applyBorder="1" applyAlignment="1">
      <alignment horizontal="right" vertical="center"/>
    </xf>
    <xf numFmtId="49" fontId="4" fillId="0" borderId="0" xfId="0" applyNumberFormat="1" applyFont="1" applyAlignment="1">
      <alignment horizontal="right" vertical="center"/>
    </xf>
    <xf numFmtId="0" fontId="4" fillId="0" borderId="19" xfId="0" applyFont="1" applyBorder="1" applyAlignment="1">
      <alignment vertical="center"/>
    </xf>
    <xf numFmtId="49" fontId="4" fillId="0" borderId="11" xfId="0" applyNumberFormat="1" applyFont="1" applyBorder="1" applyAlignment="1">
      <alignment horizontal="right" vertical="center"/>
    </xf>
    <xf numFmtId="0" fontId="12" fillId="0" borderId="19" xfId="0" applyFont="1" applyBorder="1" applyAlignment="1">
      <alignment horizontal="right" vertical="center"/>
    </xf>
    <xf numFmtId="0" fontId="12" fillId="0" borderId="13" xfId="0" applyFont="1" applyBorder="1" applyAlignment="1">
      <alignment horizontal="center" vertical="center"/>
    </xf>
    <xf numFmtId="49" fontId="12" fillId="0" borderId="21" xfId="0" applyNumberFormat="1" applyFont="1" applyBorder="1" applyAlignment="1">
      <alignment horizontal="right" vertical="center"/>
    </xf>
    <xf numFmtId="49" fontId="12" fillId="0" borderId="19" xfId="0" applyNumberFormat="1" applyFont="1" applyBorder="1" applyAlignment="1">
      <alignment horizontal="right" vertical="center"/>
    </xf>
    <xf numFmtId="49" fontId="12" fillId="0" borderId="0" xfId="0" applyNumberFormat="1" applyFont="1" applyAlignment="1">
      <alignment horizontal="right" vertical="center"/>
    </xf>
    <xf numFmtId="0" fontId="12" fillId="0" borderId="0" xfId="0" applyFont="1" applyAlignment="1">
      <alignment horizontal="right" vertical="center"/>
    </xf>
    <xf numFmtId="49" fontId="12" fillId="0" borderId="0" xfId="0" applyNumberFormat="1" applyFont="1" applyBorder="1" applyAlignment="1">
      <alignment horizontal="right" vertical="center"/>
    </xf>
    <xf numFmtId="3" fontId="12" fillId="0" borderId="0" xfId="0" applyNumberFormat="1" applyFont="1" applyAlignment="1">
      <alignment horizontal="right" vertical="center"/>
    </xf>
    <xf numFmtId="0" fontId="8" fillId="0" borderId="0" xfId="0" applyFont="1" applyBorder="1" applyAlignment="1">
      <alignment vertical="center"/>
    </xf>
    <xf numFmtId="0" fontId="4" fillId="0" borderId="12" xfId="0" applyFont="1" applyBorder="1" applyAlignment="1">
      <alignment horizontal="distributed" vertical="center"/>
    </xf>
    <xf numFmtId="38" fontId="12" fillId="0" borderId="0" xfId="48" applyFont="1" applyBorder="1" applyAlignment="1">
      <alignment horizontal="right" vertical="center"/>
    </xf>
    <xf numFmtId="3" fontId="12" fillId="0" borderId="0" xfId="0" applyNumberFormat="1" applyFont="1" applyBorder="1" applyAlignment="1">
      <alignment horizontal="right" vertical="center"/>
    </xf>
    <xf numFmtId="0" fontId="12" fillId="0" borderId="13" xfId="0" applyFont="1" applyBorder="1" applyAlignment="1">
      <alignment horizontal="distributed"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Fill="1" applyBorder="1" applyAlignment="1" applyProtection="1">
      <alignment horizontal="center" vertical="center"/>
      <protection/>
    </xf>
    <xf numFmtId="0" fontId="4" fillId="0" borderId="23" xfId="0" applyFont="1" applyBorder="1" applyAlignment="1">
      <alignment vertical="center"/>
    </xf>
    <xf numFmtId="0" fontId="4" fillId="0" borderId="24" xfId="0" applyFont="1" applyBorder="1" applyAlignment="1">
      <alignment vertical="center"/>
    </xf>
    <xf numFmtId="0" fontId="4" fillId="0" borderId="17" xfId="0" applyFont="1" applyBorder="1" applyAlignment="1">
      <alignment vertical="center"/>
    </xf>
    <xf numFmtId="177" fontId="4" fillId="0" borderId="0" xfId="0" applyNumberFormat="1" applyFont="1" applyAlignment="1">
      <alignment horizontal="right" vertical="center"/>
    </xf>
    <xf numFmtId="177" fontId="4" fillId="0" borderId="0" xfId="0" applyNumberFormat="1" applyFont="1" applyBorder="1" applyAlignment="1">
      <alignment horizontal="right" vertical="center"/>
    </xf>
    <xf numFmtId="38" fontId="6" fillId="0" borderId="11" xfId="0" applyNumberFormat="1" applyFont="1" applyBorder="1" applyAlignment="1">
      <alignment horizontal="right" vertical="center"/>
    </xf>
    <xf numFmtId="0" fontId="6" fillId="0" borderId="11" xfId="0" applyFont="1" applyBorder="1" applyAlignment="1">
      <alignment horizontal="right" vertical="center"/>
    </xf>
    <xf numFmtId="3" fontId="4" fillId="0" borderId="0" xfId="0" applyNumberFormat="1" applyFont="1" applyAlignment="1">
      <alignment vertical="center"/>
    </xf>
    <xf numFmtId="183" fontId="4" fillId="0" borderId="0" xfId="0" applyNumberFormat="1" applyFont="1" applyAlignment="1">
      <alignment horizontal="right" vertical="center"/>
    </xf>
    <xf numFmtId="3" fontId="4" fillId="0" borderId="0" xfId="0" applyNumberFormat="1" applyFont="1" applyBorder="1" applyAlignment="1">
      <alignment vertical="center"/>
    </xf>
    <xf numFmtId="183" fontId="4" fillId="0" borderId="0" xfId="0" applyNumberFormat="1" applyFont="1" applyBorder="1" applyAlignment="1">
      <alignment horizontal="right" vertical="center"/>
    </xf>
    <xf numFmtId="3" fontId="4" fillId="0" borderId="11" xfId="0" applyNumberFormat="1" applyFont="1" applyBorder="1" applyAlignment="1">
      <alignment vertical="center"/>
    </xf>
    <xf numFmtId="0" fontId="4" fillId="0" borderId="13"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14" fillId="0" borderId="13" xfId="0" applyFont="1" applyBorder="1" applyAlignment="1">
      <alignment horizontal="distributed" vertical="center"/>
    </xf>
    <xf numFmtId="0" fontId="4" fillId="0" borderId="27" xfId="0" applyFont="1" applyFill="1" applyBorder="1" applyAlignment="1" applyProtection="1">
      <alignment horizontal="distributed" vertical="center"/>
      <protection/>
    </xf>
    <xf numFmtId="177" fontId="4" fillId="0" borderId="0" xfId="0" applyNumberFormat="1" applyFont="1" applyFill="1" applyBorder="1" applyAlignment="1" applyProtection="1">
      <alignment horizontal="right" vertical="center"/>
      <protection/>
    </xf>
    <xf numFmtId="177" fontId="4" fillId="0" borderId="11" xfId="0" applyNumberFormat="1" applyFont="1" applyFill="1" applyBorder="1" applyAlignment="1" applyProtection="1">
      <alignment horizontal="right" vertical="center"/>
      <protection/>
    </xf>
    <xf numFmtId="185" fontId="4" fillId="0" borderId="0" xfId="0" applyNumberFormat="1" applyFont="1" applyFill="1" applyBorder="1" applyAlignment="1" applyProtection="1">
      <alignment horizontal="right" vertical="center"/>
      <protection/>
    </xf>
    <xf numFmtId="176" fontId="4" fillId="0" borderId="13" xfId="0" applyNumberFormat="1" applyFont="1" applyFill="1" applyBorder="1" applyAlignment="1" applyProtection="1">
      <alignment horizontal="distributed" vertical="center"/>
      <protection/>
    </xf>
    <xf numFmtId="0" fontId="7" fillId="0" borderId="16" xfId="0" applyFont="1" applyBorder="1" applyAlignment="1">
      <alignment horizontal="center" vertical="center"/>
    </xf>
    <xf numFmtId="38" fontId="12" fillId="0" borderId="0" xfId="48" applyFont="1" applyFill="1" applyBorder="1" applyAlignment="1" applyProtection="1">
      <alignment horizontal="right" vertical="center"/>
      <protection/>
    </xf>
    <xf numFmtId="0" fontId="12" fillId="0" borderId="13" xfId="0" applyFont="1" applyFill="1" applyBorder="1" applyAlignment="1">
      <alignment horizontal="distributed" vertical="center" wrapText="1"/>
    </xf>
    <xf numFmtId="178" fontId="12" fillId="0" borderId="0" xfId="0" applyNumberFormat="1" applyFont="1" applyFill="1" applyBorder="1" applyAlignment="1">
      <alignment horizontal="right" vertical="center" wrapText="1"/>
    </xf>
    <xf numFmtId="0" fontId="13" fillId="0" borderId="0" xfId="0" applyFont="1" applyAlignment="1">
      <alignment horizontal="center" vertical="center"/>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6" fontId="12" fillId="0" borderId="13" xfId="57" applyFont="1" applyFill="1" applyBorder="1" applyAlignment="1">
      <alignment horizontal="distributed" vertical="center"/>
    </xf>
    <xf numFmtId="6" fontId="12" fillId="0" borderId="0" xfId="57"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0" xfId="0" applyFont="1" applyFill="1" applyBorder="1" applyAlignment="1">
      <alignment horizontal="distributed" vertical="center"/>
    </xf>
    <xf numFmtId="38" fontId="4" fillId="0" borderId="0" xfId="48" applyFont="1" applyBorder="1" applyAlignment="1">
      <alignment horizontal="right" vertical="center"/>
    </xf>
    <xf numFmtId="0" fontId="4" fillId="0" borderId="28" xfId="0" applyFont="1" applyFill="1" applyBorder="1" applyAlignment="1">
      <alignment horizontal="distributed" vertical="center"/>
    </xf>
    <xf numFmtId="0" fontId="4" fillId="0" borderId="29" xfId="0" applyFont="1" applyBorder="1" applyAlignment="1">
      <alignment horizontal="distributed" vertical="center"/>
    </xf>
    <xf numFmtId="0" fontId="4" fillId="0" borderId="0" xfId="0" applyFont="1" applyBorder="1" applyAlignment="1">
      <alignment horizontal="distributed" vertical="center"/>
    </xf>
    <xf numFmtId="0" fontId="4" fillId="0" borderId="13" xfId="0" applyFont="1" applyBorder="1" applyAlignment="1">
      <alignment horizontal="distributed" vertical="center"/>
    </xf>
    <xf numFmtId="0" fontId="4" fillId="0" borderId="11" xfId="0" applyFont="1" applyBorder="1" applyAlignment="1">
      <alignment horizontal="distributed" vertical="center"/>
    </xf>
    <xf numFmtId="0" fontId="4" fillId="0" borderId="16"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distributed" vertical="center"/>
    </xf>
    <xf numFmtId="0" fontId="4" fillId="0" borderId="3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38" fontId="4" fillId="0" borderId="19" xfId="48" applyFont="1" applyBorder="1" applyAlignment="1">
      <alignment horizontal="right" vertical="center"/>
    </xf>
    <xf numFmtId="3" fontId="4" fillId="0" borderId="21" xfId="0" applyNumberFormat="1" applyFont="1" applyBorder="1" applyAlignment="1">
      <alignment horizontal="right" vertical="center"/>
    </xf>
    <xf numFmtId="3" fontId="4" fillId="0" borderId="19" xfId="0" applyNumberFormat="1" applyFont="1" applyBorder="1" applyAlignment="1">
      <alignment horizontal="right" vertical="center"/>
    </xf>
    <xf numFmtId="182" fontId="4" fillId="0" borderId="0" xfId="0" applyNumberFormat="1" applyFont="1" applyBorder="1" applyAlignment="1">
      <alignment horizontal="right" vertical="center"/>
    </xf>
    <xf numFmtId="0" fontId="4" fillId="0" borderId="0" xfId="0" applyFont="1" applyBorder="1" applyAlignment="1">
      <alignment horizontal="distributed" vertical="center"/>
    </xf>
    <xf numFmtId="0" fontId="4" fillId="0" borderId="13" xfId="0" applyFont="1" applyBorder="1" applyAlignment="1">
      <alignment horizontal="distributed" vertical="center"/>
    </xf>
    <xf numFmtId="3" fontId="4" fillId="0" borderId="0" xfId="0" applyNumberFormat="1" applyFont="1" applyBorder="1" applyAlignment="1">
      <alignment horizontal="right" vertical="center"/>
    </xf>
    <xf numFmtId="182" fontId="12" fillId="0" borderId="19" xfId="0" applyNumberFormat="1" applyFont="1" applyBorder="1" applyAlignment="1">
      <alignment horizontal="right" vertical="center"/>
    </xf>
    <xf numFmtId="0" fontId="4" fillId="0" borderId="11" xfId="0" applyFont="1" applyBorder="1" applyAlignment="1">
      <alignment horizontal="right" vertical="center"/>
    </xf>
    <xf numFmtId="3" fontId="4" fillId="0" borderId="31" xfId="0" applyNumberFormat="1" applyFont="1" applyBorder="1" applyAlignment="1">
      <alignment horizontal="right" vertical="center"/>
    </xf>
    <xf numFmtId="3" fontId="12" fillId="0" borderId="19" xfId="0" applyNumberFormat="1" applyFont="1" applyBorder="1" applyAlignment="1">
      <alignment horizontal="right" vertical="center"/>
    </xf>
    <xf numFmtId="0" fontId="12" fillId="0" borderId="19" xfId="0" applyFont="1" applyBorder="1" applyAlignment="1">
      <alignment horizontal="right" vertical="center"/>
    </xf>
    <xf numFmtId="38" fontId="12" fillId="0" borderId="0" xfId="48" applyFont="1" applyBorder="1" applyAlignment="1">
      <alignment horizontal="right" vertical="center"/>
    </xf>
    <xf numFmtId="3" fontId="12" fillId="0" borderId="0" xfId="0" applyNumberFormat="1" applyFont="1" applyBorder="1" applyAlignment="1">
      <alignment horizontal="right" vertical="center"/>
    </xf>
    <xf numFmtId="0" fontId="4" fillId="0" borderId="17" xfId="0" applyFont="1" applyBorder="1" applyAlignment="1">
      <alignment horizontal="distributed" vertical="center"/>
    </xf>
    <xf numFmtId="0" fontId="10" fillId="0" borderId="0" xfId="0" applyFont="1" applyBorder="1" applyAlignment="1">
      <alignment horizontal="distributed" vertical="center"/>
    </xf>
    <xf numFmtId="0" fontId="10" fillId="0" borderId="13" xfId="0" applyFont="1" applyBorder="1" applyAlignment="1">
      <alignment horizontal="distributed" vertical="center"/>
    </xf>
    <xf numFmtId="0" fontId="4" fillId="0" borderId="14" xfId="0" applyFont="1" applyBorder="1" applyAlignment="1">
      <alignment horizontal="center" vertical="center" shrinkToFit="1"/>
    </xf>
    <xf numFmtId="0" fontId="4" fillId="0" borderId="32" xfId="0" applyFont="1" applyBorder="1" applyAlignment="1">
      <alignment horizontal="center" vertical="center" shrinkToFit="1"/>
    </xf>
    <xf numFmtId="0" fontId="12" fillId="0" borderId="0" xfId="0" applyFont="1" applyBorder="1" applyAlignment="1">
      <alignment horizontal="distributed" vertical="center"/>
    </xf>
    <xf numFmtId="0" fontId="12" fillId="0" borderId="13" xfId="0" applyFont="1" applyBorder="1" applyAlignment="1">
      <alignment horizontal="distributed" vertical="center"/>
    </xf>
    <xf numFmtId="0" fontId="4" fillId="0" borderId="11" xfId="0" applyFont="1" applyBorder="1" applyAlignment="1">
      <alignment horizontal="distributed" vertical="center" shrinkToFit="1"/>
    </xf>
    <xf numFmtId="0" fontId="4" fillId="0" borderId="16" xfId="0" applyFont="1" applyBorder="1" applyAlignment="1">
      <alignment horizontal="distributed" vertical="center" shrinkToFit="1"/>
    </xf>
    <xf numFmtId="3" fontId="4" fillId="0" borderId="11" xfId="0" applyNumberFormat="1" applyFont="1" applyBorder="1" applyAlignment="1">
      <alignment horizontal="right" vertical="center"/>
    </xf>
    <xf numFmtId="0" fontId="4" fillId="0" borderId="0" xfId="0" applyFont="1" applyAlignment="1">
      <alignment horizontal="distributed" vertical="center"/>
    </xf>
    <xf numFmtId="0" fontId="10" fillId="0" borderId="11" xfId="0" applyFont="1" applyBorder="1" applyAlignment="1">
      <alignment horizontal="distributed" vertical="center"/>
    </xf>
    <xf numFmtId="0" fontId="10" fillId="0" borderId="16" xfId="0" applyFont="1" applyBorder="1" applyAlignment="1">
      <alignment horizontal="distributed"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28" xfId="0" applyFont="1" applyBorder="1" applyAlignment="1">
      <alignment horizontal="distributed"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6" fontId="7" fillId="0" borderId="13" xfId="57" applyFont="1" applyFill="1" applyBorder="1" applyAlignment="1">
      <alignment horizontal="distributed" vertical="center"/>
    </xf>
    <xf numFmtId="6" fontId="7" fillId="0" borderId="0" xfId="57" applyFont="1" applyFill="1" applyBorder="1" applyAlignment="1">
      <alignment horizontal="distributed" vertical="center"/>
    </xf>
    <xf numFmtId="6" fontId="4" fillId="0" borderId="13" xfId="57" applyFont="1" applyFill="1" applyBorder="1" applyAlignment="1">
      <alignment horizontal="distributed" vertical="center"/>
    </xf>
    <xf numFmtId="6" fontId="4" fillId="0" borderId="0" xfId="57" applyFont="1" applyFill="1" applyBorder="1" applyAlignment="1">
      <alignment horizontal="distributed" vertical="center"/>
    </xf>
    <xf numFmtId="6" fontId="4" fillId="0" borderId="16" xfId="57" applyFont="1" applyFill="1" applyBorder="1" applyAlignment="1">
      <alignment horizontal="center" vertical="center" shrinkToFit="1"/>
    </xf>
    <xf numFmtId="6" fontId="4" fillId="0" borderId="11" xfId="57" applyFont="1" applyFill="1" applyBorder="1" applyAlignment="1">
      <alignment horizontal="center" vertical="center" shrinkToFit="1"/>
    </xf>
    <xf numFmtId="0" fontId="4" fillId="0" borderId="20" xfId="0" applyFont="1" applyBorder="1" applyAlignment="1">
      <alignment horizontal="distributed" vertical="center"/>
    </xf>
    <xf numFmtId="0" fontId="4" fillId="0" borderId="12" xfId="0" applyFont="1" applyBorder="1" applyAlignment="1">
      <alignment horizontal="center" vertical="center"/>
    </xf>
    <xf numFmtId="0" fontId="4" fillId="0" borderId="33" xfId="0" applyFont="1" applyBorder="1" applyAlignment="1">
      <alignment horizontal="center" vertical="center"/>
    </xf>
    <xf numFmtId="0" fontId="4" fillId="0" borderId="14" xfId="0" applyFont="1" applyBorder="1" applyAlignment="1">
      <alignment horizontal="distributed" vertical="center"/>
    </xf>
    <xf numFmtId="0" fontId="4" fillId="0" borderId="34" xfId="0" applyFont="1" applyBorder="1" applyAlignment="1">
      <alignment horizontal="distributed" vertical="center"/>
    </xf>
    <xf numFmtId="0" fontId="4" fillId="0" borderId="32" xfId="0" applyFont="1" applyBorder="1" applyAlignment="1">
      <alignment horizontal="distributed" vertical="center"/>
    </xf>
    <xf numFmtId="0" fontId="4" fillId="0" borderId="33" xfId="0" applyFont="1" applyBorder="1" applyAlignment="1">
      <alignment horizontal="distributed" vertical="center"/>
    </xf>
    <xf numFmtId="0" fontId="12" fillId="0" borderId="0" xfId="0" applyFont="1" applyBorder="1" applyAlignment="1">
      <alignment horizontal="center" vertical="center"/>
    </xf>
    <xf numFmtId="0" fontId="12" fillId="0" borderId="13" xfId="0" applyFont="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center" vertical="center"/>
    </xf>
    <xf numFmtId="182" fontId="12" fillId="0" borderId="0" xfId="0" applyNumberFormat="1" applyFont="1" applyBorder="1" applyAlignment="1">
      <alignment horizontal="right" vertical="center"/>
    </xf>
    <xf numFmtId="182" fontId="4" fillId="0" borderId="11" xfId="0" applyNumberFormat="1" applyFont="1" applyBorder="1" applyAlignment="1">
      <alignment horizontal="right" vertical="center"/>
    </xf>
    <xf numFmtId="0" fontId="4" fillId="0" borderId="21"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31" xfId="0" applyFont="1" applyBorder="1" applyAlignment="1">
      <alignment horizontal="right" vertical="center"/>
    </xf>
    <xf numFmtId="0" fontId="4" fillId="0" borderId="0" xfId="0" applyFont="1" applyBorder="1" applyAlignment="1">
      <alignment horizontal="right" vertical="center"/>
    </xf>
    <xf numFmtId="0" fontId="7" fillId="0" borderId="31" xfId="0" applyFont="1" applyBorder="1" applyAlignment="1">
      <alignment horizontal="right" vertical="center"/>
    </xf>
    <xf numFmtId="0" fontId="7" fillId="0" borderId="0" xfId="0" applyFont="1" applyBorder="1" applyAlignment="1">
      <alignment horizontal="right" vertical="center"/>
    </xf>
    <xf numFmtId="3" fontId="7" fillId="0" borderId="0" xfId="0" applyNumberFormat="1" applyFont="1" applyBorder="1" applyAlignment="1">
      <alignment horizontal="right" vertical="center"/>
    </xf>
    <xf numFmtId="0" fontId="4" fillId="0" borderId="24"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12" fillId="0" borderId="21" xfId="0" applyFont="1" applyBorder="1" applyAlignment="1">
      <alignment horizontal="right" vertical="center"/>
    </xf>
    <xf numFmtId="38" fontId="7" fillId="0" borderId="0" xfId="48" applyFont="1" applyBorder="1" applyAlignment="1">
      <alignment horizontal="right" vertical="center"/>
    </xf>
    <xf numFmtId="38" fontId="4" fillId="0" borderId="11" xfId="48" applyFont="1" applyBorder="1" applyAlignment="1">
      <alignment horizontal="right" vertical="center"/>
    </xf>
    <xf numFmtId="0" fontId="4" fillId="0" borderId="20" xfId="0" applyFont="1" applyBorder="1" applyAlignment="1">
      <alignment horizontal="right" vertical="center"/>
    </xf>
    <xf numFmtId="0" fontId="4" fillId="0" borderId="21" xfId="0" applyFont="1" applyBorder="1" applyAlignment="1">
      <alignment horizontal="distributed" vertical="center"/>
    </xf>
    <xf numFmtId="0" fontId="4" fillId="0" borderId="26"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5" xfId="0" applyFont="1" applyBorder="1" applyAlignment="1">
      <alignment horizontal="distributed" vertical="center"/>
    </xf>
    <xf numFmtId="0" fontId="4" fillId="0" borderId="26" xfId="0" applyFont="1" applyBorder="1" applyAlignment="1">
      <alignment horizontal="distributed" vertical="center"/>
    </xf>
    <xf numFmtId="0" fontId="4" fillId="0" borderId="0" xfId="0" applyFont="1" applyAlignment="1">
      <alignment horizontal="center" vertical="center"/>
    </xf>
    <xf numFmtId="0" fontId="4" fillId="0" borderId="24" xfId="0" applyFont="1" applyBorder="1" applyAlignment="1">
      <alignment horizontal="center" vertical="distributed" textRotation="255" wrapText="1"/>
    </xf>
    <xf numFmtId="0" fontId="0" fillId="0" borderId="22" xfId="0" applyBorder="1" applyAlignment="1">
      <alignment horizontal="center" vertical="distributed" textRotation="255"/>
    </xf>
    <xf numFmtId="0" fontId="0" fillId="0" borderId="17" xfId="0" applyBorder="1" applyAlignment="1">
      <alignment horizontal="center" vertical="distributed" textRotation="255"/>
    </xf>
    <xf numFmtId="0" fontId="4" fillId="0" borderId="21" xfId="0" applyFont="1" applyFill="1" applyBorder="1" applyAlignment="1">
      <alignment horizontal="center" vertical="center" wrapText="1"/>
    </xf>
    <xf numFmtId="0" fontId="4" fillId="0" borderId="22" xfId="0" applyFont="1" applyBorder="1" applyAlignment="1">
      <alignment horizontal="center" vertical="center"/>
    </xf>
    <xf numFmtId="0" fontId="4" fillId="0" borderId="33" xfId="0" applyFont="1" applyFill="1" applyBorder="1" applyAlignment="1">
      <alignment horizontal="center" vertical="center" wrapText="1"/>
    </xf>
    <xf numFmtId="178" fontId="4" fillId="0" borderId="0" xfId="0" applyNumberFormat="1" applyFont="1" applyFill="1" applyBorder="1" applyAlignment="1">
      <alignment horizontal="right" vertical="center" wrapText="1"/>
    </xf>
    <xf numFmtId="0" fontId="4" fillId="0" borderId="30"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14" xfId="0" applyFont="1" applyBorder="1" applyAlignment="1">
      <alignment horizontal="center" vertical="center" textRotation="255"/>
    </xf>
    <xf numFmtId="0" fontId="4" fillId="0" borderId="23" xfId="0" applyFont="1" applyBorder="1" applyAlignment="1">
      <alignment horizontal="center" vertical="center"/>
    </xf>
    <xf numFmtId="0" fontId="4" fillId="0" borderId="22" xfId="0" applyFont="1" applyBorder="1" applyAlignment="1">
      <alignment vertical="center"/>
    </xf>
    <xf numFmtId="0" fontId="4" fillId="0" borderId="17" xfId="0" applyFont="1" applyBorder="1" applyAlignment="1">
      <alignment vertical="center"/>
    </xf>
    <xf numFmtId="179" fontId="4" fillId="0" borderId="0" xfId="0" applyNumberFormat="1" applyFont="1" applyFill="1" applyBorder="1" applyAlignment="1">
      <alignment horizontal="right" vertical="center" wrapText="1"/>
    </xf>
    <xf numFmtId="179" fontId="12" fillId="0" borderId="0" xfId="0" applyNumberFormat="1" applyFont="1" applyFill="1" applyBorder="1" applyAlignment="1">
      <alignment horizontal="right" vertical="center" wrapText="1"/>
    </xf>
    <xf numFmtId="178" fontId="12" fillId="0" borderId="0" xfId="0" applyNumberFormat="1" applyFont="1" applyFill="1" applyBorder="1" applyAlignment="1">
      <alignment horizontal="right" vertical="center" wrapText="1"/>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distributed" textRotation="255" wrapText="1"/>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3" xfId="0" applyFont="1" applyBorder="1" applyAlignment="1">
      <alignment horizontal="center" vertical="center" wrapText="1"/>
    </xf>
    <xf numFmtId="0" fontId="4" fillId="0" borderId="12" xfId="0" applyFont="1" applyBorder="1" applyAlignment="1">
      <alignment horizontal="center" vertical="center" textRotation="255"/>
    </xf>
    <xf numFmtId="0" fontId="4" fillId="0" borderId="3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8" xfId="0" applyFont="1" applyBorder="1" applyAlignment="1">
      <alignment horizontal="distributed" vertical="center"/>
    </xf>
    <xf numFmtId="38" fontId="12" fillId="0" borderId="0" xfId="48" applyFont="1" applyFill="1" applyBorder="1" applyAlignment="1" applyProtection="1">
      <alignment horizontal="center" vertical="center"/>
      <protection/>
    </xf>
    <xf numFmtId="0" fontId="4" fillId="0" borderId="25" xfId="0" applyFont="1" applyFill="1" applyBorder="1" applyAlignment="1">
      <alignment horizontal="center" vertical="center"/>
    </xf>
    <xf numFmtId="3" fontId="4" fillId="0" borderId="0" xfId="0" applyNumberFormat="1" applyFont="1" applyAlignment="1">
      <alignment horizontal="right" vertical="center"/>
    </xf>
    <xf numFmtId="0" fontId="4" fillId="0" borderId="17" xfId="0" applyFont="1" applyBorder="1" applyAlignment="1">
      <alignment horizontal="center" vertical="center"/>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4"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xf>
    <xf numFmtId="3" fontId="4" fillId="0" borderId="0" xfId="0" applyNumberFormat="1" applyFont="1" applyAlignment="1">
      <alignment vertical="center"/>
    </xf>
    <xf numFmtId="3" fontId="4" fillId="0" borderId="0" xfId="0" applyNumberFormat="1" applyFont="1" applyBorder="1" applyAlignment="1">
      <alignment vertical="center"/>
    </xf>
    <xf numFmtId="3" fontId="4" fillId="0" borderId="11" xfId="0" applyNumberFormat="1" applyFont="1" applyBorder="1" applyAlignment="1">
      <alignment vertical="center"/>
    </xf>
    <xf numFmtId="3" fontId="12" fillId="0" borderId="31" xfId="0" applyNumberFormat="1" applyFont="1" applyBorder="1" applyAlignment="1">
      <alignment horizontal="right" vertical="center"/>
    </xf>
    <xf numFmtId="0" fontId="4" fillId="0" borderId="33" xfId="0" applyFont="1" applyBorder="1" applyAlignment="1">
      <alignment horizontal="center" vertical="center" textRotation="255" wrapText="1"/>
    </xf>
    <xf numFmtId="0" fontId="4" fillId="0" borderId="22" xfId="0" applyFont="1" applyBorder="1" applyAlignment="1">
      <alignment horizontal="center" vertical="center" textRotation="255" wrapText="1"/>
    </xf>
    <xf numFmtId="0" fontId="4" fillId="0" borderId="17" xfId="0" applyFont="1" applyBorder="1" applyAlignment="1">
      <alignment horizontal="center" vertical="center" textRotation="255" wrapText="1"/>
    </xf>
    <xf numFmtId="0" fontId="8" fillId="0" borderId="3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4" fillId="0" borderId="24" xfId="0" applyFont="1" applyBorder="1" applyAlignment="1">
      <alignment horizontal="center" vertical="distributed" textRotation="255"/>
    </xf>
    <xf numFmtId="0" fontId="4" fillId="0" borderId="31" xfId="0" applyFont="1" applyBorder="1" applyAlignment="1">
      <alignment horizontal="center" vertical="distributed" textRotation="255"/>
    </xf>
    <xf numFmtId="0" fontId="4" fillId="0" borderId="20" xfId="0" applyFont="1" applyBorder="1" applyAlignment="1">
      <alignment horizontal="center" vertical="distributed" textRotation="255"/>
    </xf>
    <xf numFmtId="0" fontId="4" fillId="0" borderId="24" xfId="0" applyFont="1" applyBorder="1" applyAlignment="1">
      <alignment horizontal="distributed" vertical="center"/>
    </xf>
    <xf numFmtId="0" fontId="4" fillId="0" borderId="31" xfId="0" applyFont="1" applyBorder="1" applyAlignment="1">
      <alignment horizontal="distributed" vertical="center"/>
    </xf>
    <xf numFmtId="0" fontId="4" fillId="0" borderId="0" xfId="0" applyFont="1" applyAlignment="1">
      <alignment horizontal="distributed" vertical="center"/>
    </xf>
    <xf numFmtId="0" fontId="4" fillId="0" borderId="24" xfId="0" applyFont="1" applyFill="1" applyBorder="1" applyAlignment="1" applyProtection="1">
      <alignment horizontal="center" vertical="center" wrapText="1"/>
      <protection/>
    </xf>
    <xf numFmtId="0" fontId="4" fillId="0" borderId="31"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24" xfId="0" applyFont="1" applyFill="1" applyBorder="1" applyAlignment="1" applyProtection="1">
      <alignment horizontal="distributed" vertical="center"/>
      <protection/>
    </xf>
    <xf numFmtId="0" fontId="4" fillId="0" borderId="31" xfId="0" applyFont="1" applyFill="1" applyBorder="1" applyAlignment="1" applyProtection="1">
      <alignment horizontal="distributed" vertical="center"/>
      <protection/>
    </xf>
    <xf numFmtId="0" fontId="4" fillId="0" borderId="23"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0" fontId="4" fillId="0" borderId="28" xfId="0" applyFont="1" applyBorder="1" applyAlignment="1">
      <alignment horizontal="center" vertical="center"/>
    </xf>
    <xf numFmtId="0" fontId="4" fillId="0" borderId="14" xfId="0" applyFont="1" applyFill="1" applyBorder="1" applyAlignment="1">
      <alignment horizontal="center" vertical="center"/>
    </xf>
    <xf numFmtId="0" fontId="4" fillId="0" borderId="34" xfId="0" applyFont="1" applyBorder="1" applyAlignment="1">
      <alignment horizontal="center" vertical="center"/>
    </xf>
    <xf numFmtId="0" fontId="4" fillId="0" borderId="32" xfId="0" applyFont="1" applyBorder="1" applyAlignment="1">
      <alignment horizontal="center" vertical="center"/>
    </xf>
    <xf numFmtId="177" fontId="4" fillId="0" borderId="11" xfId="0" applyNumberFormat="1" applyFont="1" applyBorder="1" applyAlignment="1">
      <alignment horizontal="right" vertical="center"/>
    </xf>
    <xf numFmtId="0" fontId="4" fillId="0" borderId="0" xfId="0" applyFont="1" applyFill="1" applyBorder="1" applyAlignment="1" applyProtection="1">
      <alignment horizontal="center" vertical="center"/>
      <protection/>
    </xf>
    <xf numFmtId="0" fontId="33" fillId="0" borderId="0" xfId="0" applyFont="1" applyAlignment="1">
      <alignment horizontal="center" vertical="center"/>
    </xf>
    <xf numFmtId="0" fontId="33" fillId="0" borderId="0"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F72"/>
  <sheetViews>
    <sheetView zoomScalePageLayoutView="0" workbookViewId="0" topLeftCell="A16">
      <selection activeCell="X34" sqref="X34:AE34"/>
    </sheetView>
  </sheetViews>
  <sheetFormatPr defaultColWidth="9.00390625" defaultRowHeight="13.5"/>
  <cols>
    <col min="1" max="3" width="5.75390625" style="54" customWidth="1"/>
    <col min="4" max="12" width="4.625" style="54" customWidth="1"/>
    <col min="13" max="13" width="5.50390625" style="54" customWidth="1"/>
    <col min="14" max="17" width="4.625" style="54" customWidth="1"/>
    <col min="18" max="18" width="5.25390625" style="54" customWidth="1"/>
    <col min="19" max="19" width="4.625" style="54" customWidth="1"/>
    <col min="20" max="20" width="7.375" style="54" customWidth="1"/>
    <col min="21" max="21" width="4.625" style="54" customWidth="1"/>
    <col min="22" max="22" width="5.75390625" style="54" customWidth="1"/>
    <col min="23" max="23" width="12.50390625" style="54" customWidth="1"/>
    <col min="24" max="24" width="14.00390625" style="54" customWidth="1"/>
    <col min="25" max="31" width="13.125" style="54" customWidth="1"/>
    <col min="32" max="16384" width="9.00390625" style="54" customWidth="1"/>
  </cols>
  <sheetData>
    <row r="1" spans="1:31" s="3" customFormat="1" ht="18.75" customHeight="1">
      <c r="A1" s="37" t="s">
        <v>155</v>
      </c>
      <c r="C1" s="51"/>
      <c r="D1" s="51"/>
      <c r="E1" s="51"/>
      <c r="F1" s="51"/>
      <c r="G1" s="8"/>
      <c r="H1" s="51"/>
      <c r="I1" s="51"/>
      <c r="J1" s="51"/>
      <c r="K1" s="51" t="s">
        <v>0</v>
      </c>
      <c r="L1" s="51"/>
      <c r="M1" s="51"/>
      <c r="N1" s="51"/>
      <c r="V1" s="52"/>
      <c r="AE1" s="2" t="s">
        <v>156</v>
      </c>
    </row>
    <row r="2" ht="15" customHeight="1">
      <c r="A2" s="53"/>
    </row>
    <row r="3" spans="1:31" ht="18.75">
      <c r="A3" s="108" t="s">
        <v>159</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row>
    <row r="4" ht="15" customHeight="1"/>
    <row r="5" spans="1:30" ht="17.25" customHeight="1">
      <c r="A5" s="284" t="s">
        <v>160</v>
      </c>
      <c r="B5" s="284"/>
      <c r="C5" s="284"/>
      <c r="D5" s="284"/>
      <c r="E5" s="284"/>
      <c r="F5" s="284"/>
      <c r="G5" s="284"/>
      <c r="H5" s="284"/>
      <c r="I5" s="284"/>
      <c r="J5" s="284"/>
      <c r="K5" s="284"/>
      <c r="L5" s="284"/>
      <c r="M5" s="284"/>
      <c r="N5" s="284"/>
      <c r="O5" s="284"/>
      <c r="P5" s="284"/>
      <c r="Q5" s="284"/>
      <c r="R5" s="284"/>
      <c r="S5" s="284"/>
      <c r="T5" s="284"/>
      <c r="U5" s="284"/>
      <c r="V5" s="284"/>
      <c r="X5" s="284" t="s">
        <v>163</v>
      </c>
      <c r="Y5" s="284"/>
      <c r="Z5" s="284"/>
      <c r="AA5" s="284"/>
      <c r="AB5" s="284"/>
      <c r="AC5" s="284"/>
      <c r="AD5" s="284"/>
    </row>
    <row r="6" spans="1:22" ht="15" thickBot="1">
      <c r="A6" s="55"/>
      <c r="B6" s="55"/>
      <c r="C6" s="55"/>
      <c r="D6" s="55"/>
      <c r="E6" s="55"/>
      <c r="F6" s="55"/>
      <c r="G6" s="55"/>
      <c r="H6" s="55"/>
      <c r="I6" s="55"/>
      <c r="J6" s="55"/>
      <c r="K6" s="55"/>
      <c r="L6" s="55"/>
      <c r="M6" s="55"/>
      <c r="N6" s="55"/>
      <c r="O6" s="55"/>
      <c r="P6" s="55"/>
      <c r="Q6" s="55"/>
      <c r="R6" s="55"/>
      <c r="S6" s="55"/>
      <c r="T6" s="55"/>
      <c r="U6" s="55"/>
      <c r="V6" s="56" t="s">
        <v>157</v>
      </c>
    </row>
    <row r="7" spans="1:30" ht="13.5" customHeight="1">
      <c r="A7" s="116" t="s">
        <v>1</v>
      </c>
      <c r="B7" s="117"/>
      <c r="C7" s="122" t="s">
        <v>185</v>
      </c>
      <c r="D7" s="123"/>
      <c r="E7" s="123"/>
      <c r="F7" s="123"/>
      <c r="G7" s="123"/>
      <c r="H7" s="123"/>
      <c r="I7" s="123"/>
      <c r="J7" s="123"/>
      <c r="K7" s="123"/>
      <c r="L7" s="123"/>
      <c r="M7" s="123"/>
      <c r="N7" s="123"/>
      <c r="O7" s="123"/>
      <c r="P7" s="123"/>
      <c r="Q7" s="123"/>
      <c r="R7" s="123"/>
      <c r="S7" s="123"/>
      <c r="T7" s="123"/>
      <c r="U7" s="123"/>
      <c r="V7" s="123"/>
      <c r="X7" s="75" t="s">
        <v>191</v>
      </c>
      <c r="Y7" s="53"/>
      <c r="Z7" s="53"/>
      <c r="AA7" s="53"/>
      <c r="AB7" s="53"/>
      <c r="AC7" s="53"/>
      <c r="AD7" s="53"/>
    </row>
    <row r="8" spans="1:30" ht="20.25" customHeight="1" thickBot="1">
      <c r="A8" s="118"/>
      <c r="B8" s="119"/>
      <c r="C8" s="173" t="s">
        <v>101</v>
      </c>
      <c r="D8" s="120"/>
      <c r="E8" s="120"/>
      <c r="F8" s="120"/>
      <c r="G8" s="120"/>
      <c r="H8" s="121"/>
      <c r="I8" s="173" t="s">
        <v>126</v>
      </c>
      <c r="J8" s="120"/>
      <c r="K8" s="120"/>
      <c r="L8" s="120"/>
      <c r="M8" s="120"/>
      <c r="N8" s="121"/>
      <c r="O8" s="173" t="s">
        <v>180</v>
      </c>
      <c r="P8" s="120"/>
      <c r="Q8" s="120"/>
      <c r="R8" s="120"/>
      <c r="S8" s="120"/>
      <c r="T8" s="120"/>
      <c r="U8" s="120"/>
      <c r="V8" s="120"/>
      <c r="X8" s="55"/>
      <c r="Y8" s="55"/>
      <c r="Z8" s="55"/>
      <c r="AA8" s="55"/>
      <c r="AB8" s="55"/>
      <c r="AC8" s="55"/>
      <c r="AD8" s="56" t="s">
        <v>158</v>
      </c>
    </row>
    <row r="9" spans="1:30" ht="13.5" customHeight="1">
      <c r="A9" s="118"/>
      <c r="B9" s="119"/>
      <c r="C9" s="174" t="s">
        <v>15</v>
      </c>
      <c r="D9" s="174"/>
      <c r="E9" s="176" t="s">
        <v>177</v>
      </c>
      <c r="F9" s="177"/>
      <c r="G9" s="177"/>
      <c r="H9" s="178"/>
      <c r="I9" s="174" t="s">
        <v>15</v>
      </c>
      <c r="J9" s="174"/>
      <c r="K9" s="176" t="s">
        <v>177</v>
      </c>
      <c r="L9" s="177"/>
      <c r="M9" s="177"/>
      <c r="N9" s="178"/>
      <c r="O9" s="174" t="s">
        <v>15</v>
      </c>
      <c r="P9" s="174"/>
      <c r="Q9" s="176" t="s">
        <v>179</v>
      </c>
      <c r="R9" s="177"/>
      <c r="S9" s="177"/>
      <c r="T9" s="177"/>
      <c r="U9" s="177"/>
      <c r="V9" s="177"/>
      <c r="W9" s="53"/>
      <c r="X9" s="210" t="s">
        <v>14</v>
      </c>
      <c r="Y9" s="212" t="s">
        <v>164</v>
      </c>
      <c r="Z9" s="149" t="s">
        <v>165</v>
      </c>
      <c r="AA9" s="149"/>
      <c r="AB9" s="149"/>
      <c r="AC9" s="149"/>
      <c r="AD9" s="173"/>
    </row>
    <row r="10" spans="1:30" ht="28.5">
      <c r="A10" s="120"/>
      <c r="B10" s="121"/>
      <c r="C10" s="175"/>
      <c r="D10" s="175"/>
      <c r="E10" s="179" t="s">
        <v>16</v>
      </c>
      <c r="F10" s="179"/>
      <c r="G10" s="179" t="s">
        <v>17</v>
      </c>
      <c r="H10" s="179"/>
      <c r="I10" s="175"/>
      <c r="J10" s="175"/>
      <c r="K10" s="179" t="s">
        <v>16</v>
      </c>
      <c r="L10" s="179"/>
      <c r="M10" s="179" t="s">
        <v>17</v>
      </c>
      <c r="N10" s="179"/>
      <c r="O10" s="175"/>
      <c r="P10" s="175"/>
      <c r="Q10" s="179" t="s">
        <v>181</v>
      </c>
      <c r="R10" s="179"/>
      <c r="S10" s="179"/>
      <c r="T10" s="179" t="s">
        <v>178</v>
      </c>
      <c r="U10" s="179"/>
      <c r="V10" s="209"/>
      <c r="W10" s="53"/>
      <c r="X10" s="211"/>
      <c r="Y10" s="213"/>
      <c r="Z10" s="15" t="s">
        <v>9</v>
      </c>
      <c r="AA10" s="15" t="s">
        <v>21</v>
      </c>
      <c r="AB10" s="17" t="s">
        <v>130</v>
      </c>
      <c r="AC10" s="16" t="s">
        <v>83</v>
      </c>
      <c r="AD10" s="16" t="s">
        <v>129</v>
      </c>
    </row>
    <row r="11" spans="1:32" ht="14.25" customHeight="1">
      <c r="A11" s="111" t="s">
        <v>2</v>
      </c>
      <c r="B11" s="112"/>
      <c r="C11" s="205">
        <f>SUM(C13:D17)</f>
        <v>19</v>
      </c>
      <c r="D11" s="146"/>
      <c r="E11" s="145">
        <f>SUM(E13:F17)</f>
        <v>117340</v>
      </c>
      <c r="F11" s="145"/>
      <c r="G11" s="145">
        <f>SUM(G13:H17)</f>
        <v>44610</v>
      </c>
      <c r="H11" s="145"/>
      <c r="I11" s="145" t="s">
        <v>174</v>
      </c>
      <c r="J11" s="145"/>
      <c r="K11" s="145" t="s">
        <v>174</v>
      </c>
      <c r="L11" s="145"/>
      <c r="M11" s="145" t="s">
        <v>174</v>
      </c>
      <c r="N11" s="145"/>
      <c r="O11" s="145">
        <f>SUM(O13:P17)</f>
        <v>5</v>
      </c>
      <c r="P11" s="145"/>
      <c r="Q11" s="145">
        <f>SUM(Q13:R17)</f>
        <v>51600</v>
      </c>
      <c r="R11" s="145"/>
      <c r="S11" s="145">
        <f>SUM(S13:T17)</f>
        <v>4800</v>
      </c>
      <c r="T11" s="145">
        <f>SUM(T13:U17)</f>
        <v>4800</v>
      </c>
      <c r="U11" s="145"/>
      <c r="V11" s="145">
        <f>SUM(V13:W17)</f>
        <v>0</v>
      </c>
      <c r="W11" s="53"/>
      <c r="X11" s="18"/>
      <c r="Y11" s="27"/>
      <c r="Z11" s="27"/>
      <c r="AA11" s="27"/>
      <c r="AB11" s="27"/>
      <c r="AC11" s="27"/>
      <c r="AD11" s="27"/>
      <c r="AF11" s="57"/>
    </row>
    <row r="12" spans="1:30" ht="14.25">
      <c r="A12" s="167"/>
      <c r="B12" s="168"/>
      <c r="C12" s="195"/>
      <c r="D12" s="196"/>
      <c r="E12" s="197"/>
      <c r="F12" s="197"/>
      <c r="G12" s="197"/>
      <c r="H12" s="197"/>
      <c r="I12" s="197"/>
      <c r="J12" s="197"/>
      <c r="K12" s="197"/>
      <c r="L12" s="197"/>
      <c r="M12" s="197"/>
      <c r="N12" s="197"/>
      <c r="O12" s="197"/>
      <c r="P12" s="197"/>
      <c r="Q12" s="197"/>
      <c r="R12" s="197"/>
      <c r="S12" s="197"/>
      <c r="T12" s="197"/>
      <c r="U12" s="197"/>
      <c r="V12" s="197"/>
      <c r="W12" s="53"/>
      <c r="X12" s="18" t="s">
        <v>127</v>
      </c>
      <c r="Y12" s="28">
        <f>SUM(Z12,AD39:AE39)</f>
        <v>911496</v>
      </c>
      <c r="Z12" s="28">
        <f>SUM(AA12:AD12,Y39:AC39,)</f>
        <v>824519</v>
      </c>
      <c r="AA12" s="28">
        <v>332327</v>
      </c>
      <c r="AB12" s="28">
        <v>48541</v>
      </c>
      <c r="AC12" s="28">
        <v>5400</v>
      </c>
      <c r="AD12" s="28">
        <v>90584</v>
      </c>
    </row>
    <row r="13" spans="1:30" ht="14.25">
      <c r="A13" s="113" t="s">
        <v>3</v>
      </c>
      <c r="B13" s="114"/>
      <c r="C13" s="193">
        <v>1</v>
      </c>
      <c r="D13" s="194"/>
      <c r="E13" s="141">
        <v>2000</v>
      </c>
      <c r="F13" s="141"/>
      <c r="G13" s="141">
        <v>970</v>
      </c>
      <c r="H13" s="141"/>
      <c r="I13" s="141" t="s">
        <v>175</v>
      </c>
      <c r="J13" s="141"/>
      <c r="K13" s="141" t="s">
        <v>175</v>
      </c>
      <c r="L13" s="141"/>
      <c r="M13" s="141" t="s">
        <v>175</v>
      </c>
      <c r="N13" s="141"/>
      <c r="O13" s="141">
        <v>2</v>
      </c>
      <c r="P13" s="141"/>
      <c r="Q13" s="141">
        <v>22200</v>
      </c>
      <c r="R13" s="141"/>
      <c r="S13" s="141"/>
      <c r="T13" s="141">
        <v>3360</v>
      </c>
      <c r="U13" s="141"/>
      <c r="V13" s="141"/>
      <c r="X13" s="18">
        <v>48</v>
      </c>
      <c r="Y13" s="28">
        <f>SUM(Z13,AD40:AE40)</f>
        <v>975701</v>
      </c>
      <c r="Z13" s="28">
        <f>SUM(AA13:AD13,Y40:AC40,)</f>
        <v>876954</v>
      </c>
      <c r="AA13" s="28">
        <v>373305</v>
      </c>
      <c r="AB13" s="28">
        <v>55736</v>
      </c>
      <c r="AC13" s="28">
        <v>8688</v>
      </c>
      <c r="AD13" s="28">
        <v>95682</v>
      </c>
    </row>
    <row r="14" spans="1:30" ht="14.25">
      <c r="A14" s="113" t="s">
        <v>4</v>
      </c>
      <c r="B14" s="114"/>
      <c r="C14" s="193">
        <v>16</v>
      </c>
      <c r="D14" s="194"/>
      <c r="E14" s="141">
        <v>113060</v>
      </c>
      <c r="F14" s="141"/>
      <c r="G14" s="141">
        <v>42860</v>
      </c>
      <c r="H14" s="141"/>
      <c r="I14" s="141" t="s">
        <v>174</v>
      </c>
      <c r="J14" s="141"/>
      <c r="K14" s="141" t="s">
        <v>174</v>
      </c>
      <c r="L14" s="141"/>
      <c r="M14" s="141" t="s">
        <v>174</v>
      </c>
      <c r="N14" s="141"/>
      <c r="O14" s="141">
        <v>1</v>
      </c>
      <c r="P14" s="141"/>
      <c r="Q14" s="141">
        <v>9000</v>
      </c>
      <c r="R14" s="141"/>
      <c r="S14" s="141"/>
      <c r="T14" s="141">
        <v>300</v>
      </c>
      <c r="U14" s="141"/>
      <c r="V14" s="141"/>
      <c r="X14" s="18">
        <v>49</v>
      </c>
      <c r="Y14" s="28">
        <f>SUM(Z14,AD41:AE41)</f>
        <v>997946</v>
      </c>
      <c r="Z14" s="28">
        <f>SUM(AA14:AD14,Y41:AC41,)</f>
        <v>879386</v>
      </c>
      <c r="AA14" s="28">
        <v>357772</v>
      </c>
      <c r="AB14" s="28">
        <v>46502</v>
      </c>
      <c r="AC14" s="28">
        <v>14761</v>
      </c>
      <c r="AD14" s="28">
        <v>130551</v>
      </c>
    </row>
    <row r="15" spans="1:30" ht="14.25">
      <c r="A15" s="113" t="s">
        <v>5</v>
      </c>
      <c r="B15" s="114"/>
      <c r="C15" s="193">
        <v>2</v>
      </c>
      <c r="D15" s="194"/>
      <c r="E15" s="141">
        <v>2280</v>
      </c>
      <c r="F15" s="141"/>
      <c r="G15" s="141">
        <v>780</v>
      </c>
      <c r="H15" s="141"/>
      <c r="I15" s="141" t="s">
        <v>174</v>
      </c>
      <c r="J15" s="141"/>
      <c r="K15" s="141" t="s">
        <v>174</v>
      </c>
      <c r="L15" s="141"/>
      <c r="M15" s="141" t="s">
        <v>174</v>
      </c>
      <c r="N15" s="141"/>
      <c r="O15" s="141">
        <v>1</v>
      </c>
      <c r="P15" s="141"/>
      <c r="Q15" s="141">
        <v>5600</v>
      </c>
      <c r="R15" s="141"/>
      <c r="S15" s="141"/>
      <c r="T15" s="141">
        <v>340</v>
      </c>
      <c r="U15" s="141"/>
      <c r="V15" s="141"/>
      <c r="X15" s="18">
        <v>50</v>
      </c>
      <c r="Y15" s="28">
        <f>SUM(Z15,AD42:AE42)</f>
        <v>1017663</v>
      </c>
      <c r="Z15" s="28">
        <f>SUM(AA15:AD15,Y42:AC42,)</f>
        <v>886967</v>
      </c>
      <c r="AA15" s="28">
        <v>397943</v>
      </c>
      <c r="AB15" s="28">
        <v>47514</v>
      </c>
      <c r="AC15" s="28">
        <v>48805</v>
      </c>
      <c r="AD15" s="28">
        <v>132057</v>
      </c>
    </row>
    <row r="16" spans="1:30" ht="14.25">
      <c r="A16" s="169" t="s">
        <v>6</v>
      </c>
      <c r="B16" s="170"/>
      <c r="C16" s="193" t="s">
        <v>174</v>
      </c>
      <c r="D16" s="194"/>
      <c r="E16" s="141" t="s">
        <v>174</v>
      </c>
      <c r="F16" s="141"/>
      <c r="G16" s="141" t="s">
        <v>175</v>
      </c>
      <c r="H16" s="141"/>
      <c r="I16" s="141" t="s">
        <v>174</v>
      </c>
      <c r="J16" s="141"/>
      <c r="K16" s="141" t="s">
        <v>174</v>
      </c>
      <c r="L16" s="141"/>
      <c r="M16" s="141" t="s">
        <v>174</v>
      </c>
      <c r="N16" s="141"/>
      <c r="O16" s="141">
        <v>1</v>
      </c>
      <c r="P16" s="141"/>
      <c r="Q16" s="141">
        <v>14800</v>
      </c>
      <c r="R16" s="141"/>
      <c r="S16" s="141"/>
      <c r="T16" s="141">
        <v>800</v>
      </c>
      <c r="U16" s="141"/>
      <c r="V16" s="141"/>
      <c r="X16" s="68">
        <v>51</v>
      </c>
      <c r="Y16" s="74">
        <f>SUM(Z16,AD43:AE43)</f>
        <v>1077270</v>
      </c>
      <c r="Z16" s="74">
        <f>SUM(AA16:AD16,Y43:AC43)</f>
        <v>929107</v>
      </c>
      <c r="AA16" s="74">
        <f>SUM(AA18:AA21,AA23:AA26,AA28:AA31)</f>
        <v>407911</v>
      </c>
      <c r="AB16" s="74">
        <f>SUM(AB18:AB21,AB23:AB26,AB28:AB31)</f>
        <v>55084</v>
      </c>
      <c r="AC16" s="74">
        <f>SUM(AC18:AC21,AC23:AC26,AC28:AC31)</f>
        <v>59881</v>
      </c>
      <c r="AD16" s="74">
        <f>SUM(AD18:AD21,AD23:AD26,AD28:AD31)</f>
        <v>129441</v>
      </c>
    </row>
    <row r="17" spans="1:30" ht="14.25">
      <c r="A17" s="171" t="s">
        <v>7</v>
      </c>
      <c r="B17" s="172"/>
      <c r="C17" s="208" t="s">
        <v>174</v>
      </c>
      <c r="D17" s="143"/>
      <c r="E17" s="158" t="s">
        <v>174</v>
      </c>
      <c r="F17" s="158"/>
      <c r="G17" s="158" t="s">
        <v>174</v>
      </c>
      <c r="H17" s="158"/>
      <c r="I17" s="158" t="s">
        <v>174</v>
      </c>
      <c r="J17" s="158"/>
      <c r="K17" s="158" t="s">
        <v>174</v>
      </c>
      <c r="L17" s="158"/>
      <c r="M17" s="158" t="s">
        <v>174</v>
      </c>
      <c r="N17" s="158"/>
      <c r="O17" s="158" t="s">
        <v>176</v>
      </c>
      <c r="P17" s="158"/>
      <c r="Q17" s="158" t="s">
        <v>176</v>
      </c>
      <c r="R17" s="158"/>
      <c r="S17" s="158"/>
      <c r="T17" s="158" t="s">
        <v>174</v>
      </c>
      <c r="U17" s="158"/>
      <c r="V17" s="158"/>
      <c r="X17" s="18"/>
      <c r="Y17" s="28"/>
      <c r="Z17" s="28"/>
      <c r="AA17" s="28"/>
      <c r="AB17" s="28"/>
      <c r="AC17" s="28"/>
      <c r="AD17" s="28"/>
    </row>
    <row r="18" spans="1:30" ht="14.25">
      <c r="A18" s="3" t="s">
        <v>111</v>
      </c>
      <c r="F18" s="53"/>
      <c r="G18" s="53"/>
      <c r="H18" s="6"/>
      <c r="I18" s="6"/>
      <c r="J18" s="6"/>
      <c r="K18" s="6"/>
      <c r="L18" s="5"/>
      <c r="M18" s="5"/>
      <c r="N18" s="5"/>
      <c r="O18" s="5"/>
      <c r="P18" s="5"/>
      <c r="Q18" s="5"/>
      <c r="X18" s="18" t="s">
        <v>128</v>
      </c>
      <c r="Y18" s="28">
        <f>SUM(Z18,AD45:AE45)</f>
        <v>85920</v>
      </c>
      <c r="Z18" s="28">
        <f>SUM(AA18:AD18,Y45:AC45,)</f>
        <v>74663</v>
      </c>
      <c r="AA18" s="28">
        <v>33911</v>
      </c>
      <c r="AB18" s="28">
        <v>4627</v>
      </c>
      <c r="AC18" s="28">
        <v>4652</v>
      </c>
      <c r="AD18" s="28">
        <v>9695</v>
      </c>
    </row>
    <row r="19" spans="1:30" ht="14.25">
      <c r="A19" s="4"/>
      <c r="F19" s="53"/>
      <c r="G19" s="53"/>
      <c r="H19" s="6"/>
      <c r="I19" s="6"/>
      <c r="J19" s="6"/>
      <c r="K19" s="6"/>
      <c r="L19" s="5"/>
      <c r="M19" s="5"/>
      <c r="N19" s="5"/>
      <c r="O19" s="5"/>
      <c r="P19" s="5"/>
      <c r="Q19" s="5"/>
      <c r="X19" s="36" t="s">
        <v>93</v>
      </c>
      <c r="Y19" s="28">
        <f>SUM(Z19,AD46:AE46)</f>
        <v>82513</v>
      </c>
      <c r="Z19" s="28">
        <f>SUM(AA19:AD19,Y46:AC46,)</f>
        <v>70515</v>
      </c>
      <c r="AA19" s="28">
        <v>33213</v>
      </c>
      <c r="AB19" s="28">
        <v>4419</v>
      </c>
      <c r="AC19" s="28">
        <v>4715</v>
      </c>
      <c r="AD19" s="28">
        <v>7128</v>
      </c>
    </row>
    <row r="20" spans="1:30" ht="17.25">
      <c r="A20" s="284" t="s">
        <v>161</v>
      </c>
      <c r="B20" s="284"/>
      <c r="C20" s="284"/>
      <c r="D20" s="284"/>
      <c r="E20" s="284"/>
      <c r="F20" s="284"/>
      <c r="G20" s="284"/>
      <c r="H20" s="284"/>
      <c r="I20" s="284"/>
      <c r="J20" s="284"/>
      <c r="K20" s="284"/>
      <c r="L20" s="284"/>
      <c r="M20" s="284"/>
      <c r="N20" s="284"/>
      <c r="O20" s="284"/>
      <c r="P20" s="284"/>
      <c r="Q20" s="284"/>
      <c r="R20" s="284"/>
      <c r="S20" s="284"/>
      <c r="T20" s="284"/>
      <c r="U20" s="284"/>
      <c r="V20" s="284"/>
      <c r="W20" s="53"/>
      <c r="X20" s="36" t="s">
        <v>94</v>
      </c>
      <c r="Y20" s="28">
        <f>SUM(Z20,AD47:AE47)</f>
        <v>90180</v>
      </c>
      <c r="Z20" s="28">
        <f>SUM(AA20:AD20,Y47:AC47,)</f>
        <v>78412</v>
      </c>
      <c r="AA20" s="28">
        <v>36091</v>
      </c>
      <c r="AB20" s="28">
        <v>4594</v>
      </c>
      <c r="AC20" s="28">
        <v>3990</v>
      </c>
      <c r="AD20" s="28">
        <v>10062</v>
      </c>
    </row>
    <row r="21" spans="1:30" ht="17.25" customHeight="1" thickBot="1">
      <c r="A21" s="55"/>
      <c r="B21" s="55"/>
      <c r="C21" s="55"/>
      <c r="D21" s="55"/>
      <c r="E21" s="55"/>
      <c r="F21" s="55"/>
      <c r="G21" s="11"/>
      <c r="H21" s="11"/>
      <c r="I21" s="11"/>
      <c r="J21" s="11"/>
      <c r="K21" s="11"/>
      <c r="L21" s="11"/>
      <c r="M21" s="11"/>
      <c r="N21" s="11"/>
      <c r="O21" s="11"/>
      <c r="P21" s="55"/>
      <c r="Q21" s="55"/>
      <c r="R21" s="55"/>
      <c r="S21" s="56"/>
      <c r="T21" s="11"/>
      <c r="U21" s="12"/>
      <c r="V21" s="56" t="s">
        <v>158</v>
      </c>
      <c r="W21" s="53"/>
      <c r="X21" s="36" t="s">
        <v>95</v>
      </c>
      <c r="Y21" s="28">
        <f>SUM(Z21,AD48:AE48)</f>
        <v>94485</v>
      </c>
      <c r="Z21" s="28">
        <f>SUM(AA21:AD21,Y48:AC48,)</f>
        <v>81865</v>
      </c>
      <c r="AA21" s="28">
        <v>37536</v>
      </c>
      <c r="AB21" s="28">
        <v>4579</v>
      </c>
      <c r="AC21" s="28">
        <v>5231</v>
      </c>
      <c r="AD21" s="28">
        <v>10539</v>
      </c>
    </row>
    <row r="22" spans="1:30" ht="14.25" customHeight="1">
      <c r="A22" s="182" t="s">
        <v>14</v>
      </c>
      <c r="B22" s="182"/>
      <c r="C22" s="183"/>
      <c r="D22" s="124" t="s">
        <v>113</v>
      </c>
      <c r="E22" s="125"/>
      <c r="F22" s="126"/>
      <c r="G22" s="130" t="s">
        <v>116</v>
      </c>
      <c r="H22" s="131"/>
      <c r="I22" s="131"/>
      <c r="J22" s="131"/>
      <c r="K22" s="131"/>
      <c r="L22" s="132"/>
      <c r="M22" s="124" t="s">
        <v>182</v>
      </c>
      <c r="N22" s="125"/>
      <c r="O22" s="126"/>
      <c r="P22" s="200" t="s">
        <v>119</v>
      </c>
      <c r="Q22" s="201"/>
      <c r="R22" s="201"/>
      <c r="S22" s="201"/>
      <c r="T22" s="198" t="s">
        <v>183</v>
      </c>
      <c r="U22" s="199"/>
      <c r="V22" s="199"/>
      <c r="W22" s="53"/>
      <c r="X22" s="18"/>
      <c r="Y22" s="28"/>
      <c r="Z22" s="28"/>
      <c r="AA22" s="28"/>
      <c r="AB22" s="28"/>
      <c r="AC22" s="28"/>
      <c r="AD22" s="28"/>
    </row>
    <row r="23" spans="1:30" ht="14.25" customHeight="1">
      <c r="A23" s="184"/>
      <c r="B23" s="184"/>
      <c r="C23" s="185"/>
      <c r="D23" s="124"/>
      <c r="E23" s="125"/>
      <c r="F23" s="126"/>
      <c r="G23" s="109"/>
      <c r="H23" s="133"/>
      <c r="I23" s="133"/>
      <c r="J23" s="133"/>
      <c r="K23" s="133"/>
      <c r="L23" s="134"/>
      <c r="M23" s="124"/>
      <c r="N23" s="125"/>
      <c r="O23" s="126"/>
      <c r="P23" s="200"/>
      <c r="Q23" s="201"/>
      <c r="R23" s="201"/>
      <c r="S23" s="201"/>
      <c r="T23" s="124"/>
      <c r="U23" s="125"/>
      <c r="V23" s="125"/>
      <c r="W23" s="53"/>
      <c r="X23" s="36" t="s">
        <v>96</v>
      </c>
      <c r="Y23" s="28">
        <f>SUM(Z23,AD50:AE50)</f>
        <v>87926</v>
      </c>
      <c r="Z23" s="28">
        <f>SUM(AA23:AD23,Y50:AC50,)</f>
        <v>75624</v>
      </c>
      <c r="AA23" s="28">
        <v>33013</v>
      </c>
      <c r="AB23" s="28">
        <v>4415</v>
      </c>
      <c r="AC23" s="28">
        <v>5154</v>
      </c>
      <c r="AD23" s="28">
        <v>9726</v>
      </c>
    </row>
    <row r="24" spans="1:30" ht="14.25" customHeight="1">
      <c r="A24" s="184"/>
      <c r="B24" s="184"/>
      <c r="C24" s="185"/>
      <c r="D24" s="124"/>
      <c r="E24" s="125"/>
      <c r="F24" s="126"/>
      <c r="G24" s="202" t="s">
        <v>114</v>
      </c>
      <c r="H24" s="203"/>
      <c r="I24" s="204"/>
      <c r="J24" s="202" t="s">
        <v>115</v>
      </c>
      <c r="K24" s="203"/>
      <c r="L24" s="204"/>
      <c r="M24" s="124"/>
      <c r="N24" s="125"/>
      <c r="O24" s="126"/>
      <c r="P24" s="200"/>
      <c r="Q24" s="201"/>
      <c r="R24" s="201"/>
      <c r="S24" s="201"/>
      <c r="T24" s="124"/>
      <c r="U24" s="125"/>
      <c r="V24" s="125"/>
      <c r="W24" s="53"/>
      <c r="X24" s="36" t="s">
        <v>97</v>
      </c>
      <c r="Y24" s="28">
        <f>SUM(Z24,AD51:AE51)</f>
        <v>90420</v>
      </c>
      <c r="Z24" s="28">
        <f>SUM(AA24:AD24,Y51:AC51,)</f>
        <v>77691</v>
      </c>
      <c r="AA24" s="28">
        <v>34773</v>
      </c>
      <c r="AB24" s="28">
        <v>4628</v>
      </c>
      <c r="AC24" s="28">
        <v>5204</v>
      </c>
      <c r="AD24" s="28">
        <v>9783</v>
      </c>
    </row>
    <row r="25" spans="1:30" ht="14.25">
      <c r="A25" s="186"/>
      <c r="B25" s="186"/>
      <c r="C25" s="187"/>
      <c r="D25" s="127"/>
      <c r="E25" s="128"/>
      <c r="F25" s="129"/>
      <c r="G25" s="109"/>
      <c r="H25" s="133"/>
      <c r="I25" s="134"/>
      <c r="J25" s="109"/>
      <c r="K25" s="133"/>
      <c r="L25" s="134"/>
      <c r="M25" s="127"/>
      <c r="N25" s="128"/>
      <c r="O25" s="129"/>
      <c r="P25" s="200"/>
      <c r="Q25" s="201"/>
      <c r="R25" s="201"/>
      <c r="S25" s="201"/>
      <c r="T25" s="127"/>
      <c r="U25" s="128"/>
      <c r="V25" s="128"/>
      <c r="W25" s="53"/>
      <c r="X25" s="36" t="s">
        <v>98</v>
      </c>
      <c r="Y25" s="28">
        <f>SUM(Z25,AD52:AE52)</f>
        <v>90843</v>
      </c>
      <c r="Z25" s="28">
        <f>SUM(AA25:AD25,Y52:AC52,)</f>
        <v>77885</v>
      </c>
      <c r="AA25" s="28">
        <v>34107</v>
      </c>
      <c r="AB25" s="28">
        <v>4822</v>
      </c>
      <c r="AC25" s="28">
        <v>5593</v>
      </c>
      <c r="AD25" s="28">
        <v>10132</v>
      </c>
    </row>
    <row r="26" spans="1:30" ht="14.25">
      <c r="A26" s="165" t="s">
        <v>184</v>
      </c>
      <c r="B26" s="165"/>
      <c r="C26" s="166"/>
      <c r="D26" s="136">
        <v>881655</v>
      </c>
      <c r="E26" s="137"/>
      <c r="F26" s="137"/>
      <c r="G26" s="135">
        <v>309063</v>
      </c>
      <c r="H26" s="135"/>
      <c r="I26" s="135"/>
      <c r="J26" s="135">
        <v>1955364</v>
      </c>
      <c r="K26" s="135"/>
      <c r="L26" s="135"/>
      <c r="M26" s="135">
        <v>267116</v>
      </c>
      <c r="N26" s="135"/>
      <c r="O26" s="135"/>
      <c r="P26" s="135">
        <f>SUM(D26:O26)</f>
        <v>3413198</v>
      </c>
      <c r="Q26" s="135"/>
      <c r="R26" s="135"/>
      <c r="S26" s="135"/>
      <c r="T26" s="135">
        <v>3104377</v>
      </c>
      <c r="U26" s="135"/>
      <c r="V26" s="135"/>
      <c r="W26" s="53"/>
      <c r="X26" s="36" t="s">
        <v>99</v>
      </c>
      <c r="Y26" s="28">
        <f>SUM(Z26,AD53:AE53)</f>
        <v>90908</v>
      </c>
      <c r="Z26" s="28">
        <f>SUM(AA26:AD26,Y53:AC53,)</f>
        <v>78042</v>
      </c>
      <c r="AA26" s="28">
        <v>33109</v>
      </c>
      <c r="AB26" s="28">
        <v>4708</v>
      </c>
      <c r="AC26" s="28">
        <v>5280</v>
      </c>
      <c r="AD26" s="28">
        <v>12354</v>
      </c>
    </row>
    <row r="27" spans="1:30" ht="14.25">
      <c r="A27" s="162">
        <v>48</v>
      </c>
      <c r="B27" s="162"/>
      <c r="C27" s="163"/>
      <c r="D27" s="144">
        <v>698056</v>
      </c>
      <c r="E27" s="141"/>
      <c r="F27" s="141"/>
      <c r="G27" s="115">
        <v>937709</v>
      </c>
      <c r="H27" s="115"/>
      <c r="I27" s="115"/>
      <c r="J27" s="115">
        <v>1918220</v>
      </c>
      <c r="K27" s="115"/>
      <c r="L27" s="115"/>
      <c r="M27" s="115">
        <v>216527</v>
      </c>
      <c r="N27" s="115"/>
      <c r="O27" s="115"/>
      <c r="P27" s="115">
        <f>SUM(D27:O27)</f>
        <v>3770512</v>
      </c>
      <c r="Q27" s="115"/>
      <c r="R27" s="115"/>
      <c r="S27" s="115"/>
      <c r="T27" s="115">
        <v>3425820</v>
      </c>
      <c r="U27" s="115"/>
      <c r="V27" s="115"/>
      <c r="W27" s="53"/>
      <c r="X27" s="18"/>
      <c r="Y27" s="29"/>
      <c r="Z27" s="29"/>
      <c r="AA27" s="29"/>
      <c r="AB27" s="29"/>
      <c r="AC27" s="29"/>
      <c r="AD27" s="29"/>
    </row>
    <row r="28" spans="1:30" ht="14.25">
      <c r="A28" s="162">
        <v>49</v>
      </c>
      <c r="B28" s="162"/>
      <c r="C28" s="163"/>
      <c r="D28" s="141">
        <v>827443</v>
      </c>
      <c r="E28" s="141"/>
      <c r="F28" s="141"/>
      <c r="G28" s="115">
        <v>851639</v>
      </c>
      <c r="H28" s="115"/>
      <c r="I28" s="115"/>
      <c r="J28" s="115">
        <v>1731027</v>
      </c>
      <c r="K28" s="115"/>
      <c r="L28" s="115"/>
      <c r="M28" s="115">
        <v>252025</v>
      </c>
      <c r="N28" s="115"/>
      <c r="O28" s="115"/>
      <c r="P28" s="115">
        <f>SUM(D28:O28)</f>
        <v>3662134</v>
      </c>
      <c r="Q28" s="115"/>
      <c r="R28" s="115"/>
      <c r="S28" s="115"/>
      <c r="T28" s="115">
        <v>3363368</v>
      </c>
      <c r="U28" s="115"/>
      <c r="V28" s="115"/>
      <c r="W28" s="53"/>
      <c r="X28" s="35" t="s">
        <v>100</v>
      </c>
      <c r="Y28" s="28">
        <f>SUM(Z28,AD55:AE55)</f>
        <v>91880</v>
      </c>
      <c r="Z28" s="29">
        <f>SUM(AA28:AD28,Y55:AC55,)</f>
        <v>79090</v>
      </c>
      <c r="AA28" s="29">
        <v>33799</v>
      </c>
      <c r="AB28" s="29">
        <v>4509</v>
      </c>
      <c r="AC28" s="29">
        <v>5166</v>
      </c>
      <c r="AD28" s="29">
        <v>12884</v>
      </c>
    </row>
    <row r="29" spans="1:30" ht="14.25">
      <c r="A29" s="162">
        <v>50</v>
      </c>
      <c r="B29" s="162"/>
      <c r="C29" s="163"/>
      <c r="D29" s="141">
        <v>831131</v>
      </c>
      <c r="E29" s="141"/>
      <c r="F29" s="141"/>
      <c r="G29" s="115">
        <v>800321</v>
      </c>
      <c r="H29" s="115"/>
      <c r="I29" s="115"/>
      <c r="J29" s="115">
        <v>2018816</v>
      </c>
      <c r="K29" s="115"/>
      <c r="L29" s="115"/>
      <c r="M29" s="115">
        <v>258945</v>
      </c>
      <c r="N29" s="115"/>
      <c r="O29" s="115"/>
      <c r="P29" s="115">
        <f>SUM(D29:O29)</f>
        <v>3909213</v>
      </c>
      <c r="Q29" s="115"/>
      <c r="R29" s="115"/>
      <c r="S29" s="115"/>
      <c r="T29" s="115">
        <v>3588231</v>
      </c>
      <c r="U29" s="115"/>
      <c r="V29" s="115"/>
      <c r="W29" s="53"/>
      <c r="X29" s="18" t="s">
        <v>124</v>
      </c>
      <c r="Y29" s="28">
        <f>SUM(Z29,AD56:AE56)</f>
        <v>88121</v>
      </c>
      <c r="Z29" s="29">
        <f>SUM(AA29:AD29,Y56:AC56,)</f>
        <v>75728</v>
      </c>
      <c r="AA29" s="29">
        <v>30910</v>
      </c>
      <c r="AB29" s="29">
        <v>4241</v>
      </c>
      <c r="AC29" s="29">
        <v>5053</v>
      </c>
      <c r="AD29" s="29">
        <v>12865</v>
      </c>
    </row>
    <row r="30" spans="1:31" s="59" customFormat="1" ht="14.25">
      <c r="A30" s="180">
        <v>51</v>
      </c>
      <c r="B30" s="180"/>
      <c r="C30" s="181"/>
      <c r="D30" s="148">
        <f>SUM(D32:F35,D37:F40,D42:F45)</f>
        <v>819702</v>
      </c>
      <c r="E30" s="148"/>
      <c r="F30" s="148"/>
      <c r="G30" s="148">
        <f>SUM(G32:I35,G37:I40,G42:I45)</f>
        <v>445644</v>
      </c>
      <c r="H30" s="148"/>
      <c r="I30" s="148"/>
      <c r="J30" s="148">
        <f>SUM(J32:L35,J37:L40,J42:L45)</f>
        <v>2669668</v>
      </c>
      <c r="K30" s="148"/>
      <c r="L30" s="148"/>
      <c r="M30" s="148">
        <f>SUM(M32:O35,M37:O40,M42:O45)</f>
        <v>266810</v>
      </c>
      <c r="N30" s="148"/>
      <c r="O30" s="148"/>
      <c r="P30" s="147">
        <f>SUM(P32:S35,P37:S40,P42:S45)</f>
        <v>4201824</v>
      </c>
      <c r="Q30" s="147"/>
      <c r="R30" s="147"/>
      <c r="S30" s="147"/>
      <c r="T30" s="148">
        <f>SUM(T32:V35,T37:V40,T42:V45)</f>
        <v>3863046</v>
      </c>
      <c r="U30" s="148"/>
      <c r="V30" s="148"/>
      <c r="W30" s="54"/>
      <c r="X30" s="36" t="s">
        <v>90</v>
      </c>
      <c r="Y30" s="28">
        <f>SUM(Z30,AD57:AE57)</f>
        <v>87238</v>
      </c>
      <c r="Z30" s="29">
        <f>SUM(AA30:AD30,Y57:AC57,)</f>
        <v>75640</v>
      </c>
      <c r="AA30" s="29">
        <v>31923</v>
      </c>
      <c r="AB30" s="29">
        <v>4522</v>
      </c>
      <c r="AC30" s="29">
        <v>4700</v>
      </c>
      <c r="AD30" s="29">
        <v>11460</v>
      </c>
      <c r="AE30" s="54"/>
    </row>
    <row r="31" spans="1:30" ht="14.25">
      <c r="A31" s="162"/>
      <c r="B31" s="162"/>
      <c r="C31" s="163"/>
      <c r="D31" s="141"/>
      <c r="E31" s="141"/>
      <c r="F31" s="141"/>
      <c r="G31" s="206"/>
      <c r="H31" s="206"/>
      <c r="I31" s="206"/>
      <c r="J31" s="206"/>
      <c r="K31" s="206"/>
      <c r="L31" s="206"/>
      <c r="M31" s="115"/>
      <c r="N31" s="115"/>
      <c r="O31" s="115"/>
      <c r="P31" s="115"/>
      <c r="Q31" s="115"/>
      <c r="R31" s="115"/>
      <c r="S31" s="115"/>
      <c r="T31" s="206"/>
      <c r="U31" s="206"/>
      <c r="V31" s="206"/>
      <c r="X31" s="34" t="s">
        <v>91</v>
      </c>
      <c r="Y31" s="48">
        <f>SUM(Z31,AD58:AE58)</f>
        <v>96836</v>
      </c>
      <c r="Z31" s="30">
        <f>SUM(AA31:AD31,Y58:AC58,)</f>
        <v>83952</v>
      </c>
      <c r="AA31" s="30">
        <v>35526</v>
      </c>
      <c r="AB31" s="30">
        <v>5020</v>
      </c>
      <c r="AC31" s="30">
        <v>5143</v>
      </c>
      <c r="AD31" s="30">
        <v>12813</v>
      </c>
    </row>
    <row r="32" spans="1:31" ht="14.25">
      <c r="A32" s="118" t="s">
        <v>128</v>
      </c>
      <c r="B32" s="118"/>
      <c r="C32" s="119"/>
      <c r="D32" s="141">
        <v>85507</v>
      </c>
      <c r="E32" s="141"/>
      <c r="F32" s="141"/>
      <c r="G32" s="115">
        <v>60043</v>
      </c>
      <c r="H32" s="115"/>
      <c r="I32" s="115"/>
      <c r="J32" s="115">
        <v>147576</v>
      </c>
      <c r="K32" s="115"/>
      <c r="L32" s="115"/>
      <c r="M32" s="115">
        <v>33620</v>
      </c>
      <c r="N32" s="115"/>
      <c r="O32" s="115"/>
      <c r="P32" s="115">
        <f>SUM(D32:O32)</f>
        <v>326746</v>
      </c>
      <c r="Q32" s="115"/>
      <c r="R32" s="115"/>
      <c r="S32" s="115"/>
      <c r="T32" s="115">
        <v>308711</v>
      </c>
      <c r="U32" s="115"/>
      <c r="V32" s="115"/>
      <c r="W32" s="59"/>
      <c r="X32" s="50"/>
      <c r="Y32" s="53"/>
      <c r="Z32" s="53"/>
      <c r="AA32" s="53"/>
      <c r="AB32" s="53"/>
      <c r="AC32" s="53"/>
      <c r="AD32" s="53"/>
      <c r="AE32" s="59"/>
    </row>
    <row r="33" spans="1:22" ht="14.25" customHeight="1">
      <c r="A33" s="150" t="s">
        <v>93</v>
      </c>
      <c r="B33" s="150"/>
      <c r="C33" s="151"/>
      <c r="D33" s="141">
        <v>90443</v>
      </c>
      <c r="E33" s="141"/>
      <c r="F33" s="141"/>
      <c r="G33" s="115">
        <v>63477</v>
      </c>
      <c r="H33" s="115"/>
      <c r="I33" s="115"/>
      <c r="J33" s="115">
        <v>140378</v>
      </c>
      <c r="K33" s="115"/>
      <c r="L33" s="115"/>
      <c r="M33" s="115">
        <v>21779</v>
      </c>
      <c r="N33" s="115"/>
      <c r="O33" s="115"/>
      <c r="P33" s="115">
        <f>SUM(D33:O33)</f>
        <v>316077</v>
      </c>
      <c r="Q33" s="115"/>
      <c r="R33" s="115"/>
      <c r="S33" s="115"/>
      <c r="T33" s="115">
        <v>289741</v>
      </c>
      <c r="U33" s="115"/>
      <c r="V33" s="115"/>
    </row>
    <row r="34" spans="1:31" ht="17.25">
      <c r="A34" s="150" t="s">
        <v>94</v>
      </c>
      <c r="B34" s="150"/>
      <c r="C34" s="151"/>
      <c r="D34" s="141">
        <v>82841</v>
      </c>
      <c r="E34" s="141"/>
      <c r="F34" s="141"/>
      <c r="G34" s="115">
        <v>64994</v>
      </c>
      <c r="H34" s="115"/>
      <c r="I34" s="115"/>
      <c r="J34" s="115">
        <v>158912</v>
      </c>
      <c r="K34" s="115"/>
      <c r="L34" s="115"/>
      <c r="M34" s="115">
        <v>20862</v>
      </c>
      <c r="N34" s="115"/>
      <c r="O34" s="115"/>
      <c r="P34" s="115">
        <f>SUM(D34:O34)</f>
        <v>327609</v>
      </c>
      <c r="Q34" s="115"/>
      <c r="R34" s="115"/>
      <c r="S34" s="115"/>
      <c r="T34" s="115">
        <v>305622</v>
      </c>
      <c r="U34" s="115"/>
      <c r="V34" s="115"/>
      <c r="X34" s="284" t="s">
        <v>166</v>
      </c>
      <c r="Y34" s="284"/>
      <c r="Z34" s="284"/>
      <c r="AA34" s="284"/>
      <c r="AB34" s="284"/>
      <c r="AC34" s="284"/>
      <c r="AD34" s="284"/>
      <c r="AE34" s="284"/>
    </row>
    <row r="35" spans="1:31" ht="14.25" customHeight="1" thickBot="1">
      <c r="A35" s="150" t="s">
        <v>95</v>
      </c>
      <c r="B35" s="150"/>
      <c r="C35" s="151"/>
      <c r="D35" s="141">
        <v>67656</v>
      </c>
      <c r="E35" s="141"/>
      <c r="F35" s="141"/>
      <c r="G35" s="115">
        <v>81326</v>
      </c>
      <c r="H35" s="115"/>
      <c r="I35" s="115"/>
      <c r="J35" s="115">
        <v>217932</v>
      </c>
      <c r="K35" s="115"/>
      <c r="L35" s="115"/>
      <c r="M35" s="115">
        <v>11161</v>
      </c>
      <c r="N35" s="115"/>
      <c r="O35" s="115"/>
      <c r="P35" s="115">
        <f>SUM(D35:O35)</f>
        <v>378075</v>
      </c>
      <c r="Q35" s="115"/>
      <c r="R35" s="115"/>
      <c r="S35" s="115"/>
      <c r="T35" s="115">
        <v>324723</v>
      </c>
      <c r="U35" s="115"/>
      <c r="V35" s="115"/>
      <c r="X35" s="55"/>
      <c r="Y35" s="55"/>
      <c r="Z35" s="55"/>
      <c r="AA35" s="55"/>
      <c r="AB35" s="55"/>
      <c r="AC35" s="55"/>
      <c r="AD35" s="56"/>
      <c r="AE35" s="56" t="s">
        <v>158</v>
      </c>
    </row>
    <row r="36" spans="1:31" ht="14.25" customHeight="1">
      <c r="A36" s="162"/>
      <c r="B36" s="162"/>
      <c r="C36" s="163"/>
      <c r="D36" s="141"/>
      <c r="E36" s="141"/>
      <c r="F36" s="141"/>
      <c r="G36" s="115"/>
      <c r="H36" s="115"/>
      <c r="I36" s="115"/>
      <c r="J36" s="115"/>
      <c r="K36" s="115"/>
      <c r="L36" s="115"/>
      <c r="M36" s="115"/>
      <c r="N36" s="115"/>
      <c r="O36" s="115"/>
      <c r="P36" s="115"/>
      <c r="Q36" s="115"/>
      <c r="R36" s="115"/>
      <c r="S36" s="115"/>
      <c r="T36" s="115"/>
      <c r="U36" s="115"/>
      <c r="V36" s="115"/>
      <c r="X36" s="210" t="s">
        <v>14</v>
      </c>
      <c r="Y36" s="122" t="s">
        <v>165</v>
      </c>
      <c r="Z36" s="214"/>
      <c r="AA36" s="214"/>
      <c r="AB36" s="214"/>
      <c r="AC36" s="215"/>
      <c r="AD36" s="173" t="s">
        <v>167</v>
      </c>
      <c r="AE36" s="109" t="s">
        <v>190</v>
      </c>
    </row>
    <row r="37" spans="1:31" ht="14.25" customHeight="1">
      <c r="A37" s="150" t="s">
        <v>96</v>
      </c>
      <c r="B37" s="150"/>
      <c r="C37" s="151"/>
      <c r="D37" s="141">
        <v>72007</v>
      </c>
      <c r="E37" s="141"/>
      <c r="F37" s="141"/>
      <c r="G37" s="115">
        <v>51933</v>
      </c>
      <c r="H37" s="115"/>
      <c r="I37" s="115"/>
      <c r="J37" s="115">
        <v>223012</v>
      </c>
      <c r="K37" s="115"/>
      <c r="L37" s="115"/>
      <c r="M37" s="115">
        <v>19181</v>
      </c>
      <c r="N37" s="115"/>
      <c r="O37" s="115"/>
      <c r="P37" s="115">
        <f>SUM(D37:O37)</f>
        <v>366133</v>
      </c>
      <c r="Q37" s="115"/>
      <c r="R37" s="115"/>
      <c r="S37" s="115"/>
      <c r="T37" s="115">
        <v>346722</v>
      </c>
      <c r="U37" s="115"/>
      <c r="V37" s="115"/>
      <c r="X37" s="211"/>
      <c r="Y37" s="76" t="s">
        <v>120</v>
      </c>
      <c r="Z37" s="15" t="s">
        <v>123</v>
      </c>
      <c r="AA37" s="15" t="s">
        <v>121</v>
      </c>
      <c r="AB37" s="15" t="s">
        <v>122</v>
      </c>
      <c r="AC37" s="76" t="s">
        <v>22</v>
      </c>
      <c r="AD37" s="176"/>
      <c r="AE37" s="110"/>
    </row>
    <row r="38" spans="1:31" ht="14.25">
      <c r="A38" s="150" t="s">
        <v>97</v>
      </c>
      <c r="B38" s="150"/>
      <c r="C38" s="151"/>
      <c r="D38" s="141">
        <v>77288</v>
      </c>
      <c r="E38" s="141"/>
      <c r="F38" s="141"/>
      <c r="G38" s="115">
        <v>19259</v>
      </c>
      <c r="H38" s="115"/>
      <c r="I38" s="115"/>
      <c r="J38" s="115">
        <v>211146</v>
      </c>
      <c r="K38" s="115"/>
      <c r="L38" s="115"/>
      <c r="M38" s="115">
        <v>29480</v>
      </c>
      <c r="N38" s="115"/>
      <c r="O38" s="115"/>
      <c r="P38" s="115">
        <f>SUM(D38:O38)</f>
        <v>337173</v>
      </c>
      <c r="Q38" s="115"/>
      <c r="R38" s="115"/>
      <c r="S38" s="115"/>
      <c r="T38" s="115">
        <v>323277</v>
      </c>
      <c r="U38" s="115"/>
      <c r="V38" s="115"/>
      <c r="X38" s="18"/>
      <c r="Y38" s="27"/>
      <c r="Z38" s="33"/>
      <c r="AA38" s="33"/>
      <c r="AB38" s="33"/>
      <c r="AC38" s="33"/>
      <c r="AD38" s="33"/>
      <c r="AE38" s="33"/>
    </row>
    <row r="39" spans="1:31" ht="14.25" customHeight="1">
      <c r="A39" s="150" t="s">
        <v>98</v>
      </c>
      <c r="B39" s="150"/>
      <c r="C39" s="151"/>
      <c r="D39" s="141">
        <v>65110</v>
      </c>
      <c r="E39" s="141"/>
      <c r="F39" s="141"/>
      <c r="G39" s="115">
        <v>4187</v>
      </c>
      <c r="H39" s="115"/>
      <c r="I39" s="115"/>
      <c r="J39" s="115">
        <v>253722</v>
      </c>
      <c r="K39" s="115"/>
      <c r="L39" s="115"/>
      <c r="M39" s="115">
        <v>10302</v>
      </c>
      <c r="N39" s="115"/>
      <c r="O39" s="115"/>
      <c r="P39" s="115">
        <f>SUM(D39:O39)</f>
        <v>333321</v>
      </c>
      <c r="Q39" s="115"/>
      <c r="R39" s="115"/>
      <c r="S39" s="115"/>
      <c r="T39" s="115">
        <v>299637</v>
      </c>
      <c r="U39" s="115"/>
      <c r="V39" s="115"/>
      <c r="X39" s="18" t="s">
        <v>127</v>
      </c>
      <c r="Y39" s="28">
        <v>62045</v>
      </c>
      <c r="Z39" s="28">
        <v>173663</v>
      </c>
      <c r="AA39" s="28">
        <v>2041</v>
      </c>
      <c r="AB39" s="28">
        <v>56392</v>
      </c>
      <c r="AC39" s="28">
        <v>53526</v>
      </c>
      <c r="AD39" s="28" t="s">
        <v>174</v>
      </c>
      <c r="AE39" s="28">
        <v>86977</v>
      </c>
    </row>
    <row r="40" spans="1:31" ht="14.25">
      <c r="A40" s="150" t="s">
        <v>99</v>
      </c>
      <c r="B40" s="150"/>
      <c r="C40" s="151"/>
      <c r="D40" s="141">
        <v>75572</v>
      </c>
      <c r="E40" s="141"/>
      <c r="F40" s="141"/>
      <c r="G40" s="115">
        <v>50552</v>
      </c>
      <c r="H40" s="115"/>
      <c r="I40" s="115"/>
      <c r="J40" s="115">
        <v>194593</v>
      </c>
      <c r="K40" s="115"/>
      <c r="L40" s="115"/>
      <c r="M40" s="115">
        <v>27066</v>
      </c>
      <c r="N40" s="115"/>
      <c r="O40" s="115"/>
      <c r="P40" s="115">
        <f>SUM(D40:O40)</f>
        <v>347783</v>
      </c>
      <c r="Q40" s="115"/>
      <c r="R40" s="115"/>
      <c r="S40" s="115"/>
      <c r="T40" s="115">
        <v>315543</v>
      </c>
      <c r="U40" s="115"/>
      <c r="V40" s="115"/>
      <c r="X40" s="18">
        <v>48</v>
      </c>
      <c r="Y40" s="28">
        <v>17775</v>
      </c>
      <c r="Z40" s="28">
        <v>188635</v>
      </c>
      <c r="AA40" s="28">
        <v>2325</v>
      </c>
      <c r="AB40" s="28">
        <v>57010</v>
      </c>
      <c r="AC40" s="28">
        <v>77798</v>
      </c>
      <c r="AD40" s="28" t="s">
        <v>174</v>
      </c>
      <c r="AE40" s="28">
        <v>98747</v>
      </c>
    </row>
    <row r="41" spans="1:31" ht="14.25">
      <c r="A41" s="162"/>
      <c r="B41" s="162"/>
      <c r="C41" s="163"/>
      <c r="D41" s="141"/>
      <c r="E41" s="141"/>
      <c r="F41" s="141"/>
      <c r="G41" s="115"/>
      <c r="H41" s="115"/>
      <c r="I41" s="115"/>
      <c r="J41" s="115"/>
      <c r="K41" s="115"/>
      <c r="L41" s="115"/>
      <c r="M41" s="115"/>
      <c r="N41" s="115"/>
      <c r="O41" s="115"/>
      <c r="P41" s="115"/>
      <c r="Q41" s="115"/>
      <c r="R41" s="115"/>
      <c r="S41" s="115"/>
      <c r="T41" s="115"/>
      <c r="U41" s="115"/>
      <c r="V41" s="115"/>
      <c r="X41" s="18">
        <v>49</v>
      </c>
      <c r="Y41" s="28">
        <v>21244</v>
      </c>
      <c r="Z41" s="28">
        <v>172760</v>
      </c>
      <c r="AA41" s="28">
        <v>1422</v>
      </c>
      <c r="AB41" s="28">
        <v>59518</v>
      </c>
      <c r="AC41" s="28">
        <v>74856</v>
      </c>
      <c r="AD41" s="28" t="s">
        <v>174</v>
      </c>
      <c r="AE41" s="28">
        <v>118560</v>
      </c>
    </row>
    <row r="42" spans="1:31" ht="14.25">
      <c r="A42" s="150" t="s">
        <v>100</v>
      </c>
      <c r="B42" s="150"/>
      <c r="C42" s="151"/>
      <c r="D42" s="141">
        <v>62794</v>
      </c>
      <c r="E42" s="141"/>
      <c r="F42" s="141"/>
      <c r="G42" s="115">
        <v>9067</v>
      </c>
      <c r="H42" s="115"/>
      <c r="I42" s="115"/>
      <c r="J42" s="115">
        <v>272526</v>
      </c>
      <c r="K42" s="115"/>
      <c r="L42" s="115"/>
      <c r="M42" s="115">
        <v>30290</v>
      </c>
      <c r="N42" s="115"/>
      <c r="O42" s="115"/>
      <c r="P42" s="115">
        <f>SUM(D42:O42)</f>
        <v>374677</v>
      </c>
      <c r="Q42" s="115"/>
      <c r="R42" s="115"/>
      <c r="S42" s="115"/>
      <c r="T42" s="115">
        <v>326781</v>
      </c>
      <c r="U42" s="115"/>
      <c r="V42" s="115"/>
      <c r="X42" s="18">
        <v>50</v>
      </c>
      <c r="Y42" s="28">
        <v>20306</v>
      </c>
      <c r="Z42" s="28">
        <v>139720</v>
      </c>
      <c r="AA42" s="28">
        <v>1941</v>
      </c>
      <c r="AB42" s="28">
        <v>54193</v>
      </c>
      <c r="AC42" s="28">
        <v>44488</v>
      </c>
      <c r="AD42" s="28" t="s">
        <v>174</v>
      </c>
      <c r="AE42" s="28">
        <v>130696</v>
      </c>
    </row>
    <row r="43" spans="1:31" ht="14.25">
      <c r="A43" s="118" t="s">
        <v>124</v>
      </c>
      <c r="B43" s="118"/>
      <c r="C43" s="119"/>
      <c r="D43" s="141">
        <v>39303</v>
      </c>
      <c r="E43" s="141"/>
      <c r="F43" s="141"/>
      <c r="G43" s="115">
        <v>18915</v>
      </c>
      <c r="H43" s="115"/>
      <c r="I43" s="115"/>
      <c r="J43" s="115">
        <v>290338</v>
      </c>
      <c r="K43" s="115"/>
      <c r="L43" s="115"/>
      <c r="M43" s="115">
        <v>18494</v>
      </c>
      <c r="N43" s="115"/>
      <c r="O43" s="115"/>
      <c r="P43" s="115">
        <f>SUM(D43:O43)</f>
        <v>367050</v>
      </c>
      <c r="Q43" s="115"/>
      <c r="R43" s="115"/>
      <c r="S43" s="115"/>
      <c r="T43" s="115">
        <v>340932</v>
      </c>
      <c r="U43" s="115"/>
      <c r="V43" s="115"/>
      <c r="X43" s="68">
        <v>51</v>
      </c>
      <c r="Y43" s="74">
        <f aca="true" t="shared" si="0" ref="Y43:AE43">SUM(Y45:Y48,Y50:Y53,Y55:Y58)</f>
        <v>23659</v>
      </c>
      <c r="Z43" s="74">
        <f t="shared" si="0"/>
        <v>134957</v>
      </c>
      <c r="AA43" s="74">
        <f t="shared" si="0"/>
        <v>2560</v>
      </c>
      <c r="AB43" s="74">
        <f t="shared" si="0"/>
        <v>62502</v>
      </c>
      <c r="AC43" s="74">
        <f t="shared" si="0"/>
        <v>53112</v>
      </c>
      <c r="AD43" s="74" t="s">
        <v>174</v>
      </c>
      <c r="AE43" s="74">
        <f t="shared" si="0"/>
        <v>148163</v>
      </c>
    </row>
    <row r="44" spans="1:31" ht="14.25">
      <c r="A44" s="150" t="s">
        <v>90</v>
      </c>
      <c r="B44" s="150"/>
      <c r="C44" s="151"/>
      <c r="D44" s="141">
        <v>28732</v>
      </c>
      <c r="E44" s="141"/>
      <c r="F44" s="141"/>
      <c r="G44" s="115">
        <v>2369</v>
      </c>
      <c r="H44" s="115"/>
      <c r="I44" s="115"/>
      <c r="J44" s="115">
        <v>310291</v>
      </c>
      <c r="K44" s="115"/>
      <c r="L44" s="115"/>
      <c r="M44" s="115">
        <v>10991</v>
      </c>
      <c r="N44" s="115"/>
      <c r="O44" s="115"/>
      <c r="P44" s="115">
        <f>SUM(D44:O44)</f>
        <v>352383</v>
      </c>
      <c r="Q44" s="115"/>
      <c r="R44" s="115"/>
      <c r="S44" s="115"/>
      <c r="T44" s="115">
        <v>344609</v>
      </c>
      <c r="U44" s="115"/>
      <c r="V44" s="115"/>
      <c r="X44" s="18"/>
      <c r="Y44" s="28"/>
      <c r="Z44" s="28"/>
      <c r="AA44" s="28"/>
      <c r="AB44" s="28"/>
      <c r="AC44" s="28"/>
      <c r="AD44" s="28" t="s">
        <v>189</v>
      </c>
      <c r="AE44" s="28"/>
    </row>
    <row r="45" spans="1:31" ht="14.25">
      <c r="A45" s="160" t="s">
        <v>91</v>
      </c>
      <c r="B45" s="160"/>
      <c r="C45" s="161"/>
      <c r="D45" s="158">
        <v>72449</v>
      </c>
      <c r="E45" s="158"/>
      <c r="F45" s="158"/>
      <c r="G45" s="207">
        <v>19522</v>
      </c>
      <c r="H45" s="207"/>
      <c r="I45" s="207"/>
      <c r="J45" s="207">
        <v>249242</v>
      </c>
      <c r="K45" s="207"/>
      <c r="L45" s="207"/>
      <c r="M45" s="207">
        <v>33584</v>
      </c>
      <c r="N45" s="207"/>
      <c r="O45" s="207"/>
      <c r="P45" s="207">
        <f>SUM(D45:O45)</f>
        <v>374797</v>
      </c>
      <c r="Q45" s="207"/>
      <c r="R45" s="207"/>
      <c r="S45" s="207"/>
      <c r="T45" s="207">
        <v>336748</v>
      </c>
      <c r="U45" s="207"/>
      <c r="V45" s="207"/>
      <c r="X45" s="18" t="s">
        <v>128</v>
      </c>
      <c r="Y45" s="29">
        <v>1862</v>
      </c>
      <c r="Z45" s="29">
        <v>10878</v>
      </c>
      <c r="AA45" s="29">
        <v>169</v>
      </c>
      <c r="AB45" s="29">
        <v>4869</v>
      </c>
      <c r="AC45" s="29">
        <v>4000</v>
      </c>
      <c r="AD45" s="28" t="s">
        <v>174</v>
      </c>
      <c r="AE45" s="29">
        <v>11257</v>
      </c>
    </row>
    <row r="46" spans="1:31" ht="14.25" customHeight="1">
      <c r="A46" s="50" t="s">
        <v>112</v>
      </c>
      <c r="B46" s="60"/>
      <c r="C46" s="60"/>
      <c r="D46" s="60"/>
      <c r="E46" s="60"/>
      <c r="F46" s="60"/>
      <c r="G46" s="60"/>
      <c r="H46" s="60"/>
      <c r="I46" s="60"/>
      <c r="J46" s="60"/>
      <c r="K46" s="60"/>
      <c r="L46" s="60"/>
      <c r="M46" s="60"/>
      <c r="N46" s="60"/>
      <c r="O46" s="60"/>
      <c r="P46" s="60"/>
      <c r="Q46" s="60"/>
      <c r="R46" s="60"/>
      <c r="S46" s="60"/>
      <c r="T46" s="60"/>
      <c r="U46" s="60"/>
      <c r="V46" s="60"/>
      <c r="X46" s="36" t="s">
        <v>93</v>
      </c>
      <c r="Y46" s="29">
        <v>1749</v>
      </c>
      <c r="Z46" s="29">
        <v>10271</v>
      </c>
      <c r="AA46" s="29">
        <v>181</v>
      </c>
      <c r="AB46" s="29">
        <v>4843</v>
      </c>
      <c r="AC46" s="29">
        <v>3996</v>
      </c>
      <c r="AD46" s="28" t="s">
        <v>174</v>
      </c>
      <c r="AE46" s="29">
        <v>11998</v>
      </c>
    </row>
    <row r="47" spans="1:31" ht="14.25" customHeight="1">
      <c r="A47" s="61"/>
      <c r="B47" s="61"/>
      <c r="C47" s="61"/>
      <c r="D47" s="61"/>
      <c r="E47" s="61"/>
      <c r="F47" s="61"/>
      <c r="G47" s="61"/>
      <c r="H47" s="61"/>
      <c r="I47" s="61"/>
      <c r="J47" s="61"/>
      <c r="K47" s="61"/>
      <c r="L47" s="61"/>
      <c r="M47" s="61"/>
      <c r="N47" s="61"/>
      <c r="O47" s="61"/>
      <c r="P47" s="61"/>
      <c r="Q47" s="61"/>
      <c r="R47" s="61"/>
      <c r="S47" s="61"/>
      <c r="T47" s="61"/>
      <c r="U47" s="61"/>
      <c r="V47" s="61"/>
      <c r="X47" s="36" t="s">
        <v>94</v>
      </c>
      <c r="Y47" s="29">
        <v>1992</v>
      </c>
      <c r="Z47" s="29">
        <v>11888</v>
      </c>
      <c r="AA47" s="29">
        <v>219</v>
      </c>
      <c r="AB47" s="29">
        <v>5072</v>
      </c>
      <c r="AC47" s="29">
        <v>4504</v>
      </c>
      <c r="AD47" s="28" t="s">
        <v>174</v>
      </c>
      <c r="AE47" s="29">
        <v>11768</v>
      </c>
    </row>
    <row r="48" spans="2:31" ht="14.25" customHeight="1">
      <c r="B48" s="62"/>
      <c r="C48" s="62"/>
      <c r="D48" s="62"/>
      <c r="E48" s="62"/>
      <c r="F48" s="62"/>
      <c r="G48" s="62"/>
      <c r="H48" s="62"/>
      <c r="I48" s="62"/>
      <c r="J48" s="62"/>
      <c r="K48" s="62"/>
      <c r="L48" s="62"/>
      <c r="M48" s="62"/>
      <c r="N48" s="62"/>
      <c r="O48" s="62"/>
      <c r="P48" s="62"/>
      <c r="Q48" s="62"/>
      <c r="R48" s="62"/>
      <c r="S48" s="62"/>
      <c r="T48" s="62"/>
      <c r="U48" s="62"/>
      <c r="V48" s="62"/>
      <c r="X48" s="36" t="s">
        <v>95</v>
      </c>
      <c r="Y48" s="29">
        <v>2019</v>
      </c>
      <c r="Z48" s="29">
        <v>11919</v>
      </c>
      <c r="AA48" s="29">
        <v>255</v>
      </c>
      <c r="AB48" s="29">
        <v>4969</v>
      </c>
      <c r="AC48" s="29">
        <v>4818</v>
      </c>
      <c r="AD48" s="28" t="s">
        <v>174</v>
      </c>
      <c r="AE48" s="29">
        <v>12620</v>
      </c>
    </row>
    <row r="49" spans="1:31" ht="14.25">
      <c r="A49" s="43"/>
      <c r="B49" s="43"/>
      <c r="F49" s="53"/>
      <c r="G49" s="4"/>
      <c r="H49" s="4"/>
      <c r="I49" s="4"/>
      <c r="J49" s="4"/>
      <c r="K49" s="4"/>
      <c r="L49" s="4"/>
      <c r="M49" s="4"/>
      <c r="N49" s="4"/>
      <c r="O49" s="4"/>
      <c r="P49" s="4"/>
      <c r="Q49" s="4"/>
      <c r="X49" s="18"/>
      <c r="Y49" s="29"/>
      <c r="Z49" s="29"/>
      <c r="AA49" s="29"/>
      <c r="AB49" s="29"/>
      <c r="AC49" s="29"/>
      <c r="AD49" s="28" t="s">
        <v>189</v>
      </c>
      <c r="AE49" s="29"/>
    </row>
    <row r="50" spans="1:31" ht="17.25">
      <c r="A50" s="284" t="s">
        <v>162</v>
      </c>
      <c r="B50" s="284"/>
      <c r="C50" s="284"/>
      <c r="D50" s="284"/>
      <c r="E50" s="284"/>
      <c r="F50" s="284"/>
      <c r="G50" s="284"/>
      <c r="H50" s="284"/>
      <c r="I50" s="284"/>
      <c r="J50" s="284"/>
      <c r="K50" s="284"/>
      <c r="L50" s="284"/>
      <c r="M50" s="284"/>
      <c r="N50" s="284"/>
      <c r="O50" s="284"/>
      <c r="P50" s="284"/>
      <c r="Q50" s="284"/>
      <c r="R50" s="284"/>
      <c r="S50" s="284"/>
      <c r="T50" s="284"/>
      <c r="U50" s="284"/>
      <c r="V50" s="284"/>
      <c r="X50" s="36" t="s">
        <v>96</v>
      </c>
      <c r="Y50" s="29">
        <v>1959</v>
      </c>
      <c r="Z50" s="29">
        <v>11297</v>
      </c>
      <c r="AA50" s="29">
        <v>233</v>
      </c>
      <c r="AB50" s="29">
        <v>5073</v>
      </c>
      <c r="AC50" s="29">
        <v>4754</v>
      </c>
      <c r="AD50" s="28" t="s">
        <v>174</v>
      </c>
      <c r="AE50" s="29">
        <v>12302</v>
      </c>
    </row>
    <row r="51" spans="1:31" ht="15" thickBot="1">
      <c r="A51" s="55"/>
      <c r="B51" s="55"/>
      <c r="C51" s="55"/>
      <c r="D51" s="55"/>
      <c r="E51" s="55"/>
      <c r="F51" s="55"/>
      <c r="G51" s="7"/>
      <c r="H51" s="7"/>
      <c r="I51" s="7"/>
      <c r="J51" s="7"/>
      <c r="K51" s="7"/>
      <c r="L51" s="7"/>
      <c r="M51" s="7"/>
      <c r="N51" s="7"/>
      <c r="O51" s="7"/>
      <c r="P51" s="7"/>
      <c r="Q51" s="7"/>
      <c r="R51" s="55"/>
      <c r="S51" s="55"/>
      <c r="T51" s="55"/>
      <c r="U51" s="55"/>
      <c r="V51" s="56" t="s">
        <v>157</v>
      </c>
      <c r="X51" s="36" t="s">
        <v>97</v>
      </c>
      <c r="Y51" s="29">
        <v>2019</v>
      </c>
      <c r="Z51" s="29">
        <v>11417</v>
      </c>
      <c r="AA51" s="29">
        <v>215</v>
      </c>
      <c r="AB51" s="29">
        <v>5122</v>
      </c>
      <c r="AC51" s="29">
        <v>4530</v>
      </c>
      <c r="AD51" s="28" t="s">
        <v>174</v>
      </c>
      <c r="AE51" s="29">
        <v>12729</v>
      </c>
    </row>
    <row r="52" spans="1:31" ht="14.25">
      <c r="A52" s="164" t="s">
        <v>8</v>
      </c>
      <c r="B52" s="117"/>
      <c r="C52" s="149" t="s">
        <v>170</v>
      </c>
      <c r="D52" s="149"/>
      <c r="E52" s="149"/>
      <c r="F52" s="149"/>
      <c r="G52" s="149"/>
      <c r="H52" s="149" t="s">
        <v>171</v>
      </c>
      <c r="I52" s="149"/>
      <c r="J52" s="149"/>
      <c r="K52" s="149"/>
      <c r="L52" s="149"/>
      <c r="M52" s="149" t="s">
        <v>172</v>
      </c>
      <c r="N52" s="149"/>
      <c r="O52" s="149"/>
      <c r="P52" s="149"/>
      <c r="Q52" s="149"/>
      <c r="R52" s="149" t="s">
        <v>173</v>
      </c>
      <c r="S52" s="149"/>
      <c r="T52" s="149"/>
      <c r="U52" s="149"/>
      <c r="V52" s="173"/>
      <c r="X52" s="36" t="s">
        <v>98</v>
      </c>
      <c r="Y52" s="29">
        <v>2154</v>
      </c>
      <c r="Z52" s="29">
        <v>10941</v>
      </c>
      <c r="AA52" s="29">
        <v>201</v>
      </c>
      <c r="AB52" s="29">
        <v>5384</v>
      </c>
      <c r="AC52" s="29">
        <v>4551</v>
      </c>
      <c r="AD52" s="28" t="s">
        <v>174</v>
      </c>
      <c r="AE52" s="29">
        <v>12958</v>
      </c>
    </row>
    <row r="53" spans="1:31" ht="14.25">
      <c r="A53" s="120"/>
      <c r="B53" s="121"/>
      <c r="C53" s="13" t="s">
        <v>11</v>
      </c>
      <c r="D53" s="152" t="s">
        <v>12</v>
      </c>
      <c r="E53" s="153"/>
      <c r="F53" s="152" t="s">
        <v>13</v>
      </c>
      <c r="G53" s="153"/>
      <c r="H53" s="13" t="s">
        <v>11</v>
      </c>
      <c r="I53" s="152" t="s">
        <v>12</v>
      </c>
      <c r="J53" s="153"/>
      <c r="K53" s="152" t="s">
        <v>13</v>
      </c>
      <c r="L53" s="153"/>
      <c r="M53" s="13" t="s">
        <v>11</v>
      </c>
      <c r="N53" s="152" t="s">
        <v>12</v>
      </c>
      <c r="O53" s="153"/>
      <c r="P53" s="152" t="s">
        <v>13</v>
      </c>
      <c r="Q53" s="153"/>
      <c r="R53" s="13" t="s">
        <v>11</v>
      </c>
      <c r="S53" s="190" t="s">
        <v>12</v>
      </c>
      <c r="T53" s="191"/>
      <c r="U53" s="190" t="s">
        <v>13</v>
      </c>
      <c r="V53" s="192"/>
      <c r="W53" s="53"/>
      <c r="X53" s="36" t="s">
        <v>99</v>
      </c>
      <c r="Y53" s="29">
        <v>2097</v>
      </c>
      <c r="Z53" s="29">
        <v>10875</v>
      </c>
      <c r="AA53" s="29">
        <v>208</v>
      </c>
      <c r="AB53" s="63">
        <v>5094</v>
      </c>
      <c r="AC53" s="29">
        <v>4317</v>
      </c>
      <c r="AD53" s="28" t="s">
        <v>174</v>
      </c>
      <c r="AE53" s="29">
        <v>12866</v>
      </c>
    </row>
    <row r="54" spans="1:31" ht="14.25">
      <c r="A54" s="154"/>
      <c r="B54" s="155"/>
      <c r="C54" s="69" t="s">
        <v>146</v>
      </c>
      <c r="D54" s="145"/>
      <c r="E54" s="145"/>
      <c r="F54" s="146"/>
      <c r="G54" s="146"/>
      <c r="H54" s="67"/>
      <c r="I54" s="145"/>
      <c r="J54" s="145"/>
      <c r="K54" s="145"/>
      <c r="L54" s="145"/>
      <c r="M54" s="70" t="s">
        <v>145</v>
      </c>
      <c r="N54" s="142"/>
      <c r="O54" s="142"/>
      <c r="P54" s="142"/>
      <c r="Q54" s="142"/>
      <c r="R54" s="70" t="s">
        <v>145</v>
      </c>
      <c r="S54" s="142">
        <f>+-20500</f>
        <v>-20500</v>
      </c>
      <c r="T54" s="142"/>
      <c r="U54" s="142">
        <f>+-9300</f>
        <v>-9300</v>
      </c>
      <c r="V54" s="142"/>
      <c r="W54" s="53"/>
      <c r="X54" s="18"/>
      <c r="Y54" s="29"/>
      <c r="Z54" s="29"/>
      <c r="AA54" s="29"/>
      <c r="AB54" s="29"/>
      <c r="AC54" s="29"/>
      <c r="AD54" s="28" t="s">
        <v>189</v>
      </c>
      <c r="AE54" s="29"/>
    </row>
    <row r="55" spans="1:31" ht="14.25">
      <c r="A55" s="154" t="s">
        <v>9</v>
      </c>
      <c r="B55" s="155"/>
      <c r="C55" s="71" t="s">
        <v>147</v>
      </c>
      <c r="D55" s="147">
        <v>553040</v>
      </c>
      <c r="E55" s="147"/>
      <c r="F55" s="147">
        <v>100100</v>
      </c>
      <c r="G55" s="147"/>
      <c r="H55" s="72">
        <v>24</v>
      </c>
      <c r="I55" s="148">
        <v>168940</v>
      </c>
      <c r="J55" s="148"/>
      <c r="K55" s="148">
        <v>49410</v>
      </c>
      <c r="L55" s="148"/>
      <c r="M55" s="73" t="s">
        <v>153</v>
      </c>
      <c r="N55" s="188">
        <v>37600</v>
      </c>
      <c r="O55" s="188"/>
      <c r="P55" s="188">
        <v>5690</v>
      </c>
      <c r="Q55" s="188"/>
      <c r="R55" s="71" t="s">
        <v>150</v>
      </c>
      <c r="S55" s="188">
        <v>367000</v>
      </c>
      <c r="T55" s="188"/>
      <c r="U55" s="188">
        <v>54300</v>
      </c>
      <c r="V55" s="188"/>
      <c r="W55" s="53"/>
      <c r="X55" s="35" t="s">
        <v>100</v>
      </c>
      <c r="Y55" s="29">
        <v>2049</v>
      </c>
      <c r="Z55" s="29">
        <v>10681</v>
      </c>
      <c r="AA55" s="29">
        <v>202</v>
      </c>
      <c r="AB55" s="29">
        <v>5312</v>
      </c>
      <c r="AC55" s="29">
        <v>4488</v>
      </c>
      <c r="AD55" s="28" t="s">
        <v>174</v>
      </c>
      <c r="AE55" s="29">
        <v>12790</v>
      </c>
    </row>
    <row r="56" spans="1:31" ht="14.25">
      <c r="A56" s="159"/>
      <c r="B56" s="140"/>
      <c r="C56" s="64"/>
      <c r="D56" s="115"/>
      <c r="E56" s="115"/>
      <c r="F56" s="115"/>
      <c r="G56" s="115"/>
      <c r="H56" s="57"/>
      <c r="I56" s="141"/>
      <c r="J56" s="141"/>
      <c r="K56" s="141"/>
      <c r="L56" s="141"/>
      <c r="M56" s="64"/>
      <c r="N56" s="138"/>
      <c r="O56" s="138"/>
      <c r="P56" s="138"/>
      <c r="Q56" s="138"/>
      <c r="R56" s="64"/>
      <c r="S56" s="138"/>
      <c r="T56" s="138"/>
      <c r="U56" s="138"/>
      <c r="V56" s="138"/>
      <c r="X56" s="18" t="s">
        <v>124</v>
      </c>
      <c r="Y56" s="29">
        <v>1921</v>
      </c>
      <c r="Z56" s="29">
        <v>11116</v>
      </c>
      <c r="AA56" s="29">
        <v>235</v>
      </c>
      <c r="AB56" s="29">
        <v>5201</v>
      </c>
      <c r="AC56" s="29">
        <v>4186</v>
      </c>
      <c r="AD56" s="28" t="s">
        <v>174</v>
      </c>
      <c r="AE56" s="29">
        <v>12393</v>
      </c>
    </row>
    <row r="57" spans="1:31" ht="14.25">
      <c r="A57" s="139"/>
      <c r="B57" s="140"/>
      <c r="C57" s="64" t="s">
        <v>145</v>
      </c>
      <c r="D57" s="115"/>
      <c r="E57" s="115"/>
      <c r="F57" s="115"/>
      <c r="G57" s="115"/>
      <c r="H57" s="57"/>
      <c r="I57" s="141"/>
      <c r="J57" s="141"/>
      <c r="K57" s="141"/>
      <c r="L57" s="141"/>
      <c r="M57" s="64" t="s">
        <v>145</v>
      </c>
      <c r="N57" s="138"/>
      <c r="O57" s="138"/>
      <c r="P57" s="138"/>
      <c r="Q57" s="138"/>
      <c r="R57" s="64"/>
      <c r="S57" s="138"/>
      <c r="T57" s="138"/>
      <c r="U57" s="138"/>
      <c r="V57" s="138"/>
      <c r="X57" s="36" t="s">
        <v>90</v>
      </c>
      <c r="Y57" s="29">
        <v>1825</v>
      </c>
      <c r="Z57" s="29">
        <v>11274</v>
      </c>
      <c r="AA57" s="29">
        <v>219</v>
      </c>
      <c r="AB57" s="29">
        <v>5421</v>
      </c>
      <c r="AC57" s="29">
        <v>4296</v>
      </c>
      <c r="AD57" s="28" t="s">
        <v>174</v>
      </c>
      <c r="AE57" s="29">
        <v>11598</v>
      </c>
    </row>
    <row r="58" spans="1:31" ht="14.25">
      <c r="A58" s="139" t="s">
        <v>10</v>
      </c>
      <c r="B58" s="140"/>
      <c r="C58" s="64" t="s">
        <v>148</v>
      </c>
      <c r="D58" s="115">
        <v>32700</v>
      </c>
      <c r="E58" s="115"/>
      <c r="F58" s="115">
        <v>5260</v>
      </c>
      <c r="G58" s="115"/>
      <c r="H58" s="57">
        <v>3</v>
      </c>
      <c r="I58" s="141">
        <v>24200</v>
      </c>
      <c r="J58" s="141"/>
      <c r="K58" s="141">
        <v>4330</v>
      </c>
      <c r="L58" s="141"/>
      <c r="M58" s="64" t="s">
        <v>152</v>
      </c>
      <c r="N58" s="138">
        <v>8500</v>
      </c>
      <c r="O58" s="138"/>
      <c r="P58" s="138">
        <v>930</v>
      </c>
      <c r="Q58" s="138"/>
      <c r="R58" s="64" t="s">
        <v>174</v>
      </c>
      <c r="S58" s="138" t="s">
        <v>186</v>
      </c>
      <c r="T58" s="138"/>
      <c r="U58" s="138" t="s">
        <v>174</v>
      </c>
      <c r="V58" s="138"/>
      <c r="X58" s="34" t="s">
        <v>91</v>
      </c>
      <c r="Y58" s="30">
        <v>2013</v>
      </c>
      <c r="Z58" s="30">
        <v>12400</v>
      </c>
      <c r="AA58" s="30">
        <v>223</v>
      </c>
      <c r="AB58" s="30">
        <v>6142</v>
      </c>
      <c r="AC58" s="30">
        <v>4672</v>
      </c>
      <c r="AD58" s="30" t="s">
        <v>174</v>
      </c>
      <c r="AE58" s="30">
        <v>12884</v>
      </c>
    </row>
    <row r="59" spans="1:31" ht="14.25">
      <c r="A59" s="139"/>
      <c r="B59" s="140"/>
      <c r="C59" s="64" t="s">
        <v>145</v>
      </c>
      <c r="D59" s="115"/>
      <c r="E59" s="115"/>
      <c r="F59" s="115"/>
      <c r="G59" s="115"/>
      <c r="H59" s="57"/>
      <c r="I59" s="141"/>
      <c r="J59" s="141"/>
      <c r="K59" s="141"/>
      <c r="L59" s="141"/>
      <c r="M59" s="64"/>
      <c r="N59" s="138"/>
      <c r="O59" s="138"/>
      <c r="P59" s="138"/>
      <c r="Q59" s="138"/>
      <c r="R59" s="64" t="s">
        <v>145</v>
      </c>
      <c r="S59" s="138">
        <f>+-20500</f>
        <v>-20500</v>
      </c>
      <c r="T59" s="138"/>
      <c r="U59" s="138">
        <f>+-9300</f>
        <v>-9300</v>
      </c>
      <c r="V59" s="138"/>
      <c r="X59" s="54" t="s">
        <v>104</v>
      </c>
      <c r="Y59" s="65"/>
      <c r="Z59" s="65"/>
      <c r="AA59" s="65"/>
      <c r="AB59" s="65"/>
      <c r="AC59" s="65"/>
      <c r="AD59" s="65"/>
      <c r="AE59" s="65"/>
    </row>
    <row r="60" spans="1:22" ht="14.25">
      <c r="A60" s="139" t="s">
        <v>18</v>
      </c>
      <c r="B60" s="140"/>
      <c r="C60" s="64" t="s">
        <v>149</v>
      </c>
      <c r="D60" s="115">
        <v>497660</v>
      </c>
      <c r="E60" s="115"/>
      <c r="F60" s="115">
        <v>92920</v>
      </c>
      <c r="G60" s="115"/>
      <c r="H60" s="57">
        <v>17</v>
      </c>
      <c r="I60" s="141">
        <v>122060</v>
      </c>
      <c r="J60" s="141"/>
      <c r="K60" s="141">
        <v>43160</v>
      </c>
      <c r="L60" s="141"/>
      <c r="M60" s="64" t="s">
        <v>152</v>
      </c>
      <c r="N60" s="138">
        <v>29100</v>
      </c>
      <c r="O60" s="138"/>
      <c r="P60" s="138">
        <v>4760</v>
      </c>
      <c r="Q60" s="138"/>
      <c r="R60" s="64" t="s">
        <v>150</v>
      </c>
      <c r="S60" s="138">
        <v>367000</v>
      </c>
      <c r="T60" s="138"/>
      <c r="U60" s="138">
        <v>54300</v>
      </c>
      <c r="V60" s="138"/>
    </row>
    <row r="61" spans="1:22" ht="14.25">
      <c r="A61" s="139" t="s">
        <v>19</v>
      </c>
      <c r="B61" s="140"/>
      <c r="C61" s="64" t="s">
        <v>150</v>
      </c>
      <c r="D61" s="115">
        <v>7880</v>
      </c>
      <c r="E61" s="115"/>
      <c r="F61" s="115">
        <v>1120</v>
      </c>
      <c r="G61" s="115"/>
      <c r="H61" s="57">
        <v>3</v>
      </c>
      <c r="I61" s="141">
        <v>7880</v>
      </c>
      <c r="J61" s="141"/>
      <c r="K61" s="141">
        <v>1120</v>
      </c>
      <c r="L61" s="141"/>
      <c r="M61" s="64" t="s">
        <v>187</v>
      </c>
      <c r="N61" s="138" t="s">
        <v>188</v>
      </c>
      <c r="O61" s="138"/>
      <c r="P61" s="138" t="s">
        <v>188</v>
      </c>
      <c r="Q61" s="138"/>
      <c r="R61" s="64" t="s">
        <v>174</v>
      </c>
      <c r="S61" s="138" t="s">
        <v>186</v>
      </c>
      <c r="T61" s="138"/>
      <c r="U61" s="138" t="s">
        <v>174</v>
      </c>
      <c r="V61" s="138"/>
    </row>
    <row r="62" spans="1:22" ht="14.25">
      <c r="A62" s="139" t="s">
        <v>20</v>
      </c>
      <c r="B62" s="140"/>
      <c r="C62" s="64" t="s">
        <v>151</v>
      </c>
      <c r="D62" s="115">
        <v>14800</v>
      </c>
      <c r="E62" s="115"/>
      <c r="F62" s="115">
        <v>800</v>
      </c>
      <c r="G62" s="115"/>
      <c r="H62" s="57">
        <v>1</v>
      </c>
      <c r="I62" s="141">
        <v>14800</v>
      </c>
      <c r="J62" s="141"/>
      <c r="K62" s="141">
        <v>800</v>
      </c>
      <c r="L62" s="141"/>
      <c r="M62" s="64" t="s">
        <v>174</v>
      </c>
      <c r="N62" s="138" t="s">
        <v>174</v>
      </c>
      <c r="O62" s="138"/>
      <c r="P62" s="138" t="s">
        <v>174</v>
      </c>
      <c r="Q62" s="138"/>
      <c r="R62" s="64" t="s">
        <v>174</v>
      </c>
      <c r="S62" s="138" t="s">
        <v>186</v>
      </c>
      <c r="T62" s="138"/>
      <c r="U62" s="138" t="s">
        <v>174</v>
      </c>
      <c r="V62" s="138"/>
    </row>
    <row r="63" spans="1:22" ht="14.25">
      <c r="A63" s="156"/>
      <c r="B63" s="157"/>
      <c r="C63" s="66"/>
      <c r="D63" s="158"/>
      <c r="E63" s="158"/>
      <c r="F63" s="143"/>
      <c r="G63" s="143"/>
      <c r="H63" s="58"/>
      <c r="I63" s="158"/>
      <c r="J63" s="158"/>
      <c r="K63" s="158"/>
      <c r="L63" s="158"/>
      <c r="M63" s="66"/>
      <c r="N63" s="189"/>
      <c r="O63" s="189"/>
      <c r="P63" s="189"/>
      <c r="Q63" s="189"/>
      <c r="R63" s="66"/>
      <c r="S63" s="189"/>
      <c r="T63" s="189"/>
      <c r="U63" s="189"/>
      <c r="V63" s="189"/>
    </row>
    <row r="64" ht="14.25">
      <c r="A64" s="54" t="s">
        <v>168</v>
      </c>
    </row>
    <row r="65" ht="14.25">
      <c r="A65" s="54" t="s">
        <v>169</v>
      </c>
    </row>
    <row r="66" ht="14.25">
      <c r="A66" s="54" t="s">
        <v>192</v>
      </c>
    </row>
    <row r="67" ht="14.25">
      <c r="A67" s="3" t="s">
        <v>117</v>
      </c>
    </row>
    <row r="68" spans="2:3" ht="14.25">
      <c r="B68" s="8"/>
      <c r="C68" s="8"/>
    </row>
    <row r="69" spans="2:3" ht="14.25">
      <c r="B69" s="8"/>
      <c r="C69" s="8"/>
    </row>
    <row r="70" spans="2:3" ht="14.25">
      <c r="B70" s="9"/>
      <c r="C70" s="9"/>
    </row>
    <row r="71" spans="2:3" ht="14.25">
      <c r="B71" s="9"/>
      <c r="C71" s="9"/>
    </row>
    <row r="72" spans="2:3" ht="14.25">
      <c r="B72" s="53"/>
      <c r="C72" s="53"/>
    </row>
  </sheetData>
  <sheetProtection/>
  <mergeCells count="351">
    <mergeCell ref="X9:X10"/>
    <mergeCell ref="Y9:Y10"/>
    <mergeCell ref="Z9:AD9"/>
    <mergeCell ref="X36:X37"/>
    <mergeCell ref="AD36:AD37"/>
    <mergeCell ref="Y36:AC36"/>
    <mergeCell ref="Q12:S12"/>
    <mergeCell ref="T12:V12"/>
    <mergeCell ref="O8:V8"/>
    <mergeCell ref="O9:P10"/>
    <mergeCell ref="Q10:S10"/>
    <mergeCell ref="T10:V10"/>
    <mergeCell ref="Q9:V9"/>
    <mergeCell ref="T17:V17"/>
    <mergeCell ref="A31:C31"/>
    <mergeCell ref="A36:C36"/>
    <mergeCell ref="T16:V16"/>
    <mergeCell ref="C17:D17"/>
    <mergeCell ref="E17:F17"/>
    <mergeCell ref="G17:H17"/>
    <mergeCell ref="I17:J17"/>
    <mergeCell ref="K17:L17"/>
    <mergeCell ref="M17:N17"/>
    <mergeCell ref="I12:J12"/>
    <mergeCell ref="K12:L12"/>
    <mergeCell ref="M12:N12"/>
    <mergeCell ref="O12:P12"/>
    <mergeCell ref="O17:P17"/>
    <mergeCell ref="Q17:S17"/>
    <mergeCell ref="I16:J16"/>
    <mergeCell ref="K16:L16"/>
    <mergeCell ref="M16:N16"/>
    <mergeCell ref="O16:P16"/>
    <mergeCell ref="Q16:S16"/>
    <mergeCell ref="T14:V14"/>
    <mergeCell ref="C15:D15"/>
    <mergeCell ref="E15:F15"/>
    <mergeCell ref="G15:H15"/>
    <mergeCell ref="I15:J15"/>
    <mergeCell ref="K15:L15"/>
    <mergeCell ref="M15:N15"/>
    <mergeCell ref="O15:P15"/>
    <mergeCell ref="Q15:S15"/>
    <mergeCell ref="T15:V15"/>
    <mergeCell ref="Q13:S13"/>
    <mergeCell ref="T13:V13"/>
    <mergeCell ref="C14:D14"/>
    <mergeCell ref="E14:F14"/>
    <mergeCell ref="G14:H14"/>
    <mergeCell ref="I14:J14"/>
    <mergeCell ref="K14:L14"/>
    <mergeCell ref="M14:N14"/>
    <mergeCell ref="O14:P14"/>
    <mergeCell ref="Q14:S14"/>
    <mergeCell ref="O11:P11"/>
    <mergeCell ref="Q11:S11"/>
    <mergeCell ref="T11:V11"/>
    <mergeCell ref="C13:D13"/>
    <mergeCell ref="E13:F13"/>
    <mergeCell ref="G13:H13"/>
    <mergeCell ref="I13:J13"/>
    <mergeCell ref="K13:L13"/>
    <mergeCell ref="M13:N13"/>
    <mergeCell ref="O13:P13"/>
    <mergeCell ref="T45:V45"/>
    <mergeCell ref="P45:S45"/>
    <mergeCell ref="D44:F44"/>
    <mergeCell ref="G44:I44"/>
    <mergeCell ref="D45:F45"/>
    <mergeCell ref="G45:I45"/>
    <mergeCell ref="J45:L45"/>
    <mergeCell ref="M45:O45"/>
    <mergeCell ref="J44:L44"/>
    <mergeCell ref="M44:O44"/>
    <mergeCell ref="T42:V42"/>
    <mergeCell ref="P42:S42"/>
    <mergeCell ref="T43:V43"/>
    <mergeCell ref="P43:S43"/>
    <mergeCell ref="T44:V44"/>
    <mergeCell ref="P44:S44"/>
    <mergeCell ref="D43:F43"/>
    <mergeCell ref="G43:I43"/>
    <mergeCell ref="J43:L43"/>
    <mergeCell ref="M43:O43"/>
    <mergeCell ref="D42:F42"/>
    <mergeCell ref="G42:I42"/>
    <mergeCell ref="J42:L42"/>
    <mergeCell ref="M42:O42"/>
    <mergeCell ref="T41:V41"/>
    <mergeCell ref="P41:S41"/>
    <mergeCell ref="D40:F40"/>
    <mergeCell ref="G40:I40"/>
    <mergeCell ref="D41:F41"/>
    <mergeCell ref="G41:I41"/>
    <mergeCell ref="J41:L41"/>
    <mergeCell ref="M41:O41"/>
    <mergeCell ref="J40:L40"/>
    <mergeCell ref="M40:O40"/>
    <mergeCell ref="T38:V38"/>
    <mergeCell ref="P38:S38"/>
    <mergeCell ref="T39:V39"/>
    <mergeCell ref="P39:S39"/>
    <mergeCell ref="T40:V40"/>
    <mergeCell ref="P40:S40"/>
    <mergeCell ref="D39:F39"/>
    <mergeCell ref="G39:I39"/>
    <mergeCell ref="J39:L39"/>
    <mergeCell ref="M39:O39"/>
    <mergeCell ref="D38:F38"/>
    <mergeCell ref="G38:I38"/>
    <mergeCell ref="J38:L38"/>
    <mergeCell ref="M38:O38"/>
    <mergeCell ref="T37:V37"/>
    <mergeCell ref="P37:S37"/>
    <mergeCell ref="P36:S36"/>
    <mergeCell ref="D37:F37"/>
    <mergeCell ref="G37:I37"/>
    <mergeCell ref="J37:L37"/>
    <mergeCell ref="M37:O37"/>
    <mergeCell ref="D36:F36"/>
    <mergeCell ref="G36:I36"/>
    <mergeCell ref="J36:L36"/>
    <mergeCell ref="D35:F35"/>
    <mergeCell ref="G35:I35"/>
    <mergeCell ref="J35:L35"/>
    <mergeCell ref="M35:O35"/>
    <mergeCell ref="M36:O36"/>
    <mergeCell ref="G34:I34"/>
    <mergeCell ref="J34:L34"/>
    <mergeCell ref="M34:O34"/>
    <mergeCell ref="T36:V36"/>
    <mergeCell ref="T34:V34"/>
    <mergeCell ref="P34:S34"/>
    <mergeCell ref="T35:V35"/>
    <mergeCell ref="P35:S35"/>
    <mergeCell ref="T33:V33"/>
    <mergeCell ref="P33:S33"/>
    <mergeCell ref="D33:F33"/>
    <mergeCell ref="G33:I33"/>
    <mergeCell ref="J33:L33"/>
    <mergeCell ref="M33:O33"/>
    <mergeCell ref="J32:L32"/>
    <mergeCell ref="M32:O32"/>
    <mergeCell ref="T32:V32"/>
    <mergeCell ref="P32:S32"/>
    <mergeCell ref="D31:F31"/>
    <mergeCell ref="G31:I31"/>
    <mergeCell ref="J31:L31"/>
    <mergeCell ref="M31:O31"/>
    <mergeCell ref="T31:V31"/>
    <mergeCell ref="P31:S31"/>
    <mergeCell ref="D32:F32"/>
    <mergeCell ref="G32:I32"/>
    <mergeCell ref="T30:V30"/>
    <mergeCell ref="P30:S30"/>
    <mergeCell ref="D29:F29"/>
    <mergeCell ref="G29:I29"/>
    <mergeCell ref="D30:F30"/>
    <mergeCell ref="G30:I30"/>
    <mergeCell ref="J30:L30"/>
    <mergeCell ref="M30:O30"/>
    <mergeCell ref="J29:L29"/>
    <mergeCell ref="M29:O29"/>
    <mergeCell ref="M28:O28"/>
    <mergeCell ref="J27:L27"/>
    <mergeCell ref="M27:O27"/>
    <mergeCell ref="T29:V29"/>
    <mergeCell ref="J28:L28"/>
    <mergeCell ref="P29:S29"/>
    <mergeCell ref="T27:V27"/>
    <mergeCell ref="P27:S27"/>
    <mergeCell ref="T28:V28"/>
    <mergeCell ref="P28:S28"/>
    <mergeCell ref="T22:V25"/>
    <mergeCell ref="P22:S25"/>
    <mergeCell ref="J24:L25"/>
    <mergeCell ref="G24:I25"/>
    <mergeCell ref="C8:H8"/>
    <mergeCell ref="C11:D11"/>
    <mergeCell ref="E11:F11"/>
    <mergeCell ref="G11:H11"/>
    <mergeCell ref="E9:H9"/>
    <mergeCell ref="E10:F10"/>
    <mergeCell ref="G10:H10"/>
    <mergeCell ref="C9:D10"/>
    <mergeCell ref="S63:T63"/>
    <mergeCell ref="U63:V63"/>
    <mergeCell ref="C16:D16"/>
    <mergeCell ref="C12:D12"/>
    <mergeCell ref="E12:F12"/>
    <mergeCell ref="G12:H12"/>
    <mergeCell ref="A34:C34"/>
    <mergeCell ref="A35:C35"/>
    <mergeCell ref="A37:C37"/>
    <mergeCell ref="A38:C38"/>
    <mergeCell ref="S61:T61"/>
    <mergeCell ref="U61:V61"/>
    <mergeCell ref="S62:T62"/>
    <mergeCell ref="U62:V62"/>
    <mergeCell ref="S58:T58"/>
    <mergeCell ref="U58:V58"/>
    <mergeCell ref="S60:T60"/>
    <mergeCell ref="U60:V60"/>
    <mergeCell ref="P61:Q61"/>
    <mergeCell ref="P62:Q62"/>
    <mergeCell ref="P63:Q63"/>
    <mergeCell ref="R52:V52"/>
    <mergeCell ref="S53:T53"/>
    <mergeCell ref="U53:V53"/>
    <mergeCell ref="S55:T55"/>
    <mergeCell ref="U55:V55"/>
    <mergeCell ref="S56:T56"/>
    <mergeCell ref="U56:V56"/>
    <mergeCell ref="P58:Q58"/>
    <mergeCell ref="P60:Q60"/>
    <mergeCell ref="I63:J63"/>
    <mergeCell ref="K63:L63"/>
    <mergeCell ref="N58:O58"/>
    <mergeCell ref="N60:O60"/>
    <mergeCell ref="N61:O61"/>
    <mergeCell ref="N62:O62"/>
    <mergeCell ref="N63:O63"/>
    <mergeCell ref="I61:J61"/>
    <mergeCell ref="P55:Q55"/>
    <mergeCell ref="K56:L56"/>
    <mergeCell ref="K55:L55"/>
    <mergeCell ref="N55:O55"/>
    <mergeCell ref="K54:L54"/>
    <mergeCell ref="N54:O54"/>
    <mergeCell ref="P54:Q54"/>
    <mergeCell ref="P56:Q56"/>
    <mergeCell ref="N56:O56"/>
    <mergeCell ref="I53:J53"/>
    <mergeCell ref="K53:L53"/>
    <mergeCell ref="N53:O53"/>
    <mergeCell ref="A30:C30"/>
    <mergeCell ref="A22:C25"/>
    <mergeCell ref="A27:C27"/>
    <mergeCell ref="A28:C28"/>
    <mergeCell ref="A29:C29"/>
    <mergeCell ref="M52:Q52"/>
    <mergeCell ref="P53:Q53"/>
    <mergeCell ref="A12:B12"/>
    <mergeCell ref="A15:B15"/>
    <mergeCell ref="A16:B16"/>
    <mergeCell ref="A17:B17"/>
    <mergeCell ref="I8:N8"/>
    <mergeCell ref="I9:J10"/>
    <mergeCell ref="K9:N9"/>
    <mergeCell ref="K10:L10"/>
    <mergeCell ref="M10:N10"/>
    <mergeCell ref="K11:L11"/>
    <mergeCell ref="M11:N11"/>
    <mergeCell ref="A52:B53"/>
    <mergeCell ref="A26:C26"/>
    <mergeCell ref="J26:L26"/>
    <mergeCell ref="M26:O26"/>
    <mergeCell ref="A43:C43"/>
    <mergeCell ref="A42:C42"/>
    <mergeCell ref="E16:F16"/>
    <mergeCell ref="D28:F28"/>
    <mergeCell ref="I11:J11"/>
    <mergeCell ref="A58:B58"/>
    <mergeCell ref="A60:B60"/>
    <mergeCell ref="A56:B56"/>
    <mergeCell ref="A54:B54"/>
    <mergeCell ref="G16:H16"/>
    <mergeCell ref="A44:C44"/>
    <mergeCell ref="A45:C45"/>
    <mergeCell ref="A39:C39"/>
    <mergeCell ref="A40:C40"/>
    <mergeCell ref="A41:C41"/>
    <mergeCell ref="A63:B63"/>
    <mergeCell ref="D55:E55"/>
    <mergeCell ref="D56:E56"/>
    <mergeCell ref="D58:E58"/>
    <mergeCell ref="D60:E60"/>
    <mergeCell ref="D61:E61"/>
    <mergeCell ref="D62:E62"/>
    <mergeCell ref="D63:E63"/>
    <mergeCell ref="A61:B61"/>
    <mergeCell ref="A62:B62"/>
    <mergeCell ref="F62:G62"/>
    <mergeCell ref="I62:J62"/>
    <mergeCell ref="K62:L62"/>
    <mergeCell ref="I58:J58"/>
    <mergeCell ref="I60:J60"/>
    <mergeCell ref="K58:L58"/>
    <mergeCell ref="K60:L60"/>
    <mergeCell ref="F61:G61"/>
    <mergeCell ref="K61:L61"/>
    <mergeCell ref="F55:G55"/>
    <mergeCell ref="I55:J55"/>
    <mergeCell ref="C52:G52"/>
    <mergeCell ref="H52:L52"/>
    <mergeCell ref="A32:C32"/>
    <mergeCell ref="A33:C33"/>
    <mergeCell ref="D53:E53"/>
    <mergeCell ref="A55:B55"/>
    <mergeCell ref="D34:F34"/>
    <mergeCell ref="F53:G53"/>
    <mergeCell ref="F63:G63"/>
    <mergeCell ref="D27:F27"/>
    <mergeCell ref="G27:I27"/>
    <mergeCell ref="F56:G56"/>
    <mergeCell ref="F58:G58"/>
    <mergeCell ref="F60:G60"/>
    <mergeCell ref="I56:J56"/>
    <mergeCell ref="D54:E54"/>
    <mergeCell ref="F54:G54"/>
    <mergeCell ref="I54:J54"/>
    <mergeCell ref="S54:T54"/>
    <mergeCell ref="U54:V54"/>
    <mergeCell ref="A57:B57"/>
    <mergeCell ref="D57:E57"/>
    <mergeCell ref="F57:G57"/>
    <mergeCell ref="I57:J57"/>
    <mergeCell ref="K57:L57"/>
    <mergeCell ref="N57:O57"/>
    <mergeCell ref="P57:Q57"/>
    <mergeCell ref="S57:T57"/>
    <mergeCell ref="U57:V57"/>
    <mergeCell ref="A59:B59"/>
    <mergeCell ref="D59:E59"/>
    <mergeCell ref="F59:G59"/>
    <mergeCell ref="I59:J59"/>
    <mergeCell ref="K59:L59"/>
    <mergeCell ref="N59:O59"/>
    <mergeCell ref="P59:Q59"/>
    <mergeCell ref="S59:T59"/>
    <mergeCell ref="U59:V59"/>
    <mergeCell ref="A50:V50"/>
    <mergeCell ref="A7:B10"/>
    <mergeCell ref="C7:V7"/>
    <mergeCell ref="D22:F25"/>
    <mergeCell ref="M22:O25"/>
    <mergeCell ref="G22:L23"/>
    <mergeCell ref="T26:V26"/>
    <mergeCell ref="P26:S26"/>
    <mergeCell ref="D26:F26"/>
    <mergeCell ref="G26:I26"/>
    <mergeCell ref="A3:AE3"/>
    <mergeCell ref="X5:AD5"/>
    <mergeCell ref="X34:AE34"/>
    <mergeCell ref="AE36:AE37"/>
    <mergeCell ref="A5:V5"/>
    <mergeCell ref="A20:V20"/>
    <mergeCell ref="A11:B11"/>
    <mergeCell ref="A13:B13"/>
    <mergeCell ref="A14:B14"/>
    <mergeCell ref="G28:I28"/>
  </mergeCells>
  <printOptions horizontalCentered="1"/>
  <pageMargins left="0.35433070866141736" right="0.35433070866141736" top="0.5905511811023623" bottom="0.3937007874015748" header="0" footer="0"/>
  <pageSetup fitToHeight="1" fitToWidth="1" horizontalDpi="600" verticalDpi="600" orientation="landscape" paperSize="8" scale="85" r:id="rId1"/>
</worksheet>
</file>

<file path=xl/worksheets/sheet2.xml><?xml version="1.0" encoding="utf-8"?>
<worksheet xmlns="http://schemas.openxmlformats.org/spreadsheetml/2006/main" xmlns:r="http://schemas.openxmlformats.org/officeDocument/2006/relationships">
  <sheetPr>
    <pageSetUpPr fitToPage="1"/>
  </sheetPr>
  <dimension ref="A1:AM87"/>
  <sheetViews>
    <sheetView tabSelected="1" zoomScaleSheetLayoutView="75" zoomScalePageLayoutView="0" workbookViewId="0" topLeftCell="S11">
      <selection activeCell="S23" sqref="S23:AL23"/>
    </sheetView>
  </sheetViews>
  <sheetFormatPr defaultColWidth="9.00390625" defaultRowHeight="13.5"/>
  <cols>
    <col min="1" max="1" width="12.75390625" style="54" customWidth="1"/>
    <col min="2" max="2" width="8.875" style="54" customWidth="1"/>
    <col min="3" max="3" width="4.50390625" style="54" customWidth="1"/>
    <col min="4" max="4" width="5.125" style="54" customWidth="1"/>
    <col min="5" max="5" width="11.00390625" style="54" customWidth="1"/>
    <col min="6" max="8" width="7.625" style="54" customWidth="1"/>
    <col min="9" max="10" width="7.125" style="54" customWidth="1"/>
    <col min="11" max="11" width="5.125" style="54" customWidth="1"/>
    <col min="12" max="12" width="6.125" style="54" customWidth="1"/>
    <col min="13" max="13" width="7.625" style="54" customWidth="1"/>
    <col min="14" max="14" width="14.25390625" style="54" customWidth="1"/>
    <col min="15" max="15" width="13.75390625" style="54" customWidth="1"/>
    <col min="16" max="16" width="10.75390625" style="54" customWidth="1"/>
    <col min="17" max="19" width="9.00390625" style="54" customWidth="1"/>
    <col min="20" max="20" width="10.875" style="54" customWidth="1"/>
    <col min="21" max="24" width="10.125" style="54" customWidth="1"/>
    <col min="25" max="32" width="7.625" style="54" customWidth="1"/>
    <col min="33" max="33" width="7.50390625" style="54" customWidth="1"/>
    <col min="34" max="36" width="5.625" style="54" customWidth="1"/>
    <col min="37" max="37" width="8.50390625" style="54" customWidth="1"/>
    <col min="38" max="38" width="9.75390625" style="54" customWidth="1"/>
    <col min="39" max="39" width="4.00390625" style="54" customWidth="1"/>
    <col min="40" max="40" width="5.50390625" style="54" customWidth="1"/>
    <col min="41" max="41" width="5.375" style="54" customWidth="1"/>
    <col min="42" max="16384" width="9.00390625" style="54" customWidth="1"/>
  </cols>
  <sheetData>
    <row r="1" spans="1:38" ht="14.25">
      <c r="A1" s="1" t="s">
        <v>208</v>
      </c>
      <c r="B1" s="3"/>
      <c r="AL1" s="2" t="s">
        <v>209</v>
      </c>
    </row>
    <row r="3" spans="1:17" ht="17.25">
      <c r="A3" s="284" t="s">
        <v>214</v>
      </c>
      <c r="B3" s="284"/>
      <c r="C3" s="284"/>
      <c r="D3" s="284"/>
      <c r="E3" s="284"/>
      <c r="F3" s="284"/>
      <c r="G3" s="284"/>
      <c r="H3" s="284"/>
      <c r="I3" s="284"/>
      <c r="J3" s="284"/>
      <c r="K3" s="284"/>
      <c r="L3" s="284"/>
      <c r="M3" s="284"/>
      <c r="N3" s="284"/>
      <c r="O3" s="284"/>
      <c r="P3" s="284"/>
      <c r="Q3" s="284"/>
    </row>
    <row r="4" spans="20:38" ht="14.25">
      <c r="T4" s="216" t="s">
        <v>230</v>
      </c>
      <c r="U4" s="216"/>
      <c r="V4" s="216"/>
      <c r="W4" s="216"/>
      <c r="X4" s="216"/>
      <c r="Y4" s="216"/>
      <c r="Z4" s="216"/>
      <c r="AA4" s="216"/>
      <c r="AB4" s="216"/>
      <c r="AC4" s="216"/>
      <c r="AD4" s="216"/>
      <c r="AE4" s="216"/>
      <c r="AF4" s="216"/>
      <c r="AG4" s="216"/>
      <c r="AH4" s="216"/>
      <c r="AI4" s="216"/>
      <c r="AJ4" s="216"/>
      <c r="AK4" s="216"/>
      <c r="AL4" s="216"/>
    </row>
    <row r="5" spans="1:38" ht="15" thickBot="1">
      <c r="A5" s="216" t="s">
        <v>215</v>
      </c>
      <c r="B5" s="216"/>
      <c r="C5" s="216"/>
      <c r="D5" s="216"/>
      <c r="E5" s="216"/>
      <c r="F5" s="216"/>
      <c r="G5" s="216"/>
      <c r="H5" s="216"/>
      <c r="I5" s="216"/>
      <c r="J5" s="216"/>
      <c r="K5" s="216"/>
      <c r="L5" s="216"/>
      <c r="M5" s="216"/>
      <c r="N5" s="216"/>
      <c r="O5" s="216"/>
      <c r="P5" s="216"/>
      <c r="Q5" s="216"/>
      <c r="T5" s="55"/>
      <c r="U5" s="55"/>
      <c r="V5" s="55"/>
      <c r="W5" s="55"/>
      <c r="X5" s="55"/>
      <c r="Y5" s="55"/>
      <c r="Z5" s="55"/>
      <c r="AA5" s="55"/>
      <c r="AB5" s="55"/>
      <c r="AC5" s="55"/>
      <c r="AD5" s="55"/>
      <c r="AE5" s="55"/>
      <c r="AF5" s="55"/>
      <c r="AG5" s="55"/>
      <c r="AH5" s="55"/>
      <c r="AI5" s="55"/>
      <c r="AJ5" s="55"/>
      <c r="AK5" s="55"/>
      <c r="AL5" s="56" t="s">
        <v>59</v>
      </c>
    </row>
    <row r="6" spans="1:39" ht="15" thickBot="1">
      <c r="A6" s="55"/>
      <c r="B6" s="55"/>
      <c r="C6" s="55"/>
      <c r="D6" s="55"/>
      <c r="E6" s="55"/>
      <c r="F6" s="55"/>
      <c r="G6" s="55"/>
      <c r="H6" s="55"/>
      <c r="I6" s="55"/>
      <c r="J6" s="55"/>
      <c r="K6" s="55"/>
      <c r="L6" s="55"/>
      <c r="M6" s="55"/>
      <c r="N6" s="55"/>
      <c r="O6" s="55"/>
      <c r="P6" s="56"/>
      <c r="Q6" s="56" t="s">
        <v>218</v>
      </c>
      <c r="T6" s="271" t="s">
        <v>225</v>
      </c>
      <c r="U6" s="227" t="s">
        <v>87</v>
      </c>
      <c r="V6" s="227" t="s">
        <v>84</v>
      </c>
      <c r="W6" s="83"/>
      <c r="X6" s="84"/>
      <c r="Y6" s="245"/>
      <c r="Z6" s="245"/>
      <c r="AA6" s="245"/>
      <c r="AB6" s="245"/>
      <c r="AC6" s="245"/>
      <c r="AD6" s="245"/>
      <c r="AE6" s="245"/>
      <c r="AF6" s="245"/>
      <c r="AG6" s="245"/>
      <c r="AH6" s="245"/>
      <c r="AI6" s="245"/>
      <c r="AJ6" s="245"/>
      <c r="AK6" s="245"/>
      <c r="AL6" s="200" t="s">
        <v>56</v>
      </c>
      <c r="AM6" s="53"/>
    </row>
    <row r="7" spans="1:39" ht="14.25" customHeight="1">
      <c r="A7" s="227" t="s">
        <v>23</v>
      </c>
      <c r="B7" s="130" t="s">
        <v>210</v>
      </c>
      <c r="C7" s="132"/>
      <c r="D7" s="241" t="s">
        <v>211</v>
      </c>
      <c r="E7" s="241"/>
      <c r="F7" s="149" t="s">
        <v>216</v>
      </c>
      <c r="G7" s="149"/>
      <c r="H7" s="149"/>
      <c r="I7" s="149"/>
      <c r="J7" s="149"/>
      <c r="K7" s="149"/>
      <c r="L7" s="149"/>
      <c r="M7" s="149"/>
      <c r="N7" s="149"/>
      <c r="O7" s="149"/>
      <c r="P7" s="266" t="s">
        <v>106</v>
      </c>
      <c r="Q7" s="164"/>
      <c r="T7" s="125"/>
      <c r="U7" s="228"/>
      <c r="V7" s="228"/>
      <c r="W7" s="81" t="s">
        <v>52</v>
      </c>
      <c r="X7" s="221" t="s">
        <v>86</v>
      </c>
      <c r="Y7" s="279" t="s">
        <v>204</v>
      </c>
      <c r="Z7" s="280"/>
      <c r="AA7" s="280"/>
      <c r="AB7" s="280"/>
      <c r="AC7" s="280"/>
      <c r="AD7" s="280"/>
      <c r="AE7" s="280"/>
      <c r="AF7" s="280"/>
      <c r="AG7" s="280"/>
      <c r="AH7" s="280"/>
      <c r="AI7" s="280"/>
      <c r="AJ7" s="281"/>
      <c r="AK7" s="220" t="s">
        <v>55</v>
      </c>
      <c r="AL7" s="200"/>
      <c r="AM7" s="53"/>
    </row>
    <row r="8" spans="1:39" ht="14.25" customHeight="1">
      <c r="A8" s="221"/>
      <c r="B8" s="200"/>
      <c r="C8" s="239"/>
      <c r="D8" s="242" t="s">
        <v>131</v>
      </c>
      <c r="E8" s="242" t="s">
        <v>132</v>
      </c>
      <c r="F8" s="209" t="s">
        <v>212</v>
      </c>
      <c r="G8" s="243"/>
      <c r="H8" s="209" t="s">
        <v>24</v>
      </c>
      <c r="I8" s="243"/>
      <c r="J8" s="209" t="s">
        <v>25</v>
      </c>
      <c r="K8" s="243"/>
      <c r="L8" s="209" t="s">
        <v>140</v>
      </c>
      <c r="M8" s="243"/>
      <c r="N8" s="209" t="s">
        <v>213</v>
      </c>
      <c r="O8" s="209" t="s">
        <v>26</v>
      </c>
      <c r="P8" s="267"/>
      <c r="Q8" s="268"/>
      <c r="T8" s="125"/>
      <c r="U8" s="228"/>
      <c r="V8" s="228"/>
      <c r="W8" s="81" t="s">
        <v>203</v>
      </c>
      <c r="X8" s="221"/>
      <c r="Y8" s="222">
        <v>13</v>
      </c>
      <c r="Z8" s="222">
        <v>16</v>
      </c>
      <c r="AA8" s="222">
        <v>20</v>
      </c>
      <c r="AB8" s="222">
        <v>25</v>
      </c>
      <c r="AC8" s="222">
        <v>30</v>
      </c>
      <c r="AD8" s="222">
        <v>40</v>
      </c>
      <c r="AE8" s="222">
        <v>50</v>
      </c>
      <c r="AF8" s="222">
        <v>75</v>
      </c>
      <c r="AG8" s="222">
        <v>100</v>
      </c>
      <c r="AH8" s="222">
        <v>125</v>
      </c>
      <c r="AI8" s="222">
        <v>150</v>
      </c>
      <c r="AJ8" s="222" t="s">
        <v>226</v>
      </c>
      <c r="AK8" s="124"/>
      <c r="AL8" s="200"/>
      <c r="AM8" s="53"/>
    </row>
    <row r="9" spans="1:39" ht="14.25">
      <c r="A9" s="247"/>
      <c r="B9" s="109"/>
      <c r="C9" s="134"/>
      <c r="D9" s="212"/>
      <c r="E9" s="212"/>
      <c r="F9" s="173"/>
      <c r="G9" s="121"/>
      <c r="H9" s="173"/>
      <c r="I9" s="121"/>
      <c r="J9" s="173"/>
      <c r="K9" s="121"/>
      <c r="L9" s="173"/>
      <c r="M9" s="121"/>
      <c r="N9" s="173"/>
      <c r="O9" s="173"/>
      <c r="P9" s="173"/>
      <c r="Q9" s="120"/>
      <c r="T9" s="128"/>
      <c r="U9" s="229"/>
      <c r="V9" s="229"/>
      <c r="W9" s="85"/>
      <c r="X9" s="85"/>
      <c r="Y9" s="212"/>
      <c r="Z9" s="212"/>
      <c r="AA9" s="212"/>
      <c r="AB9" s="212"/>
      <c r="AC9" s="212"/>
      <c r="AD9" s="212"/>
      <c r="AE9" s="212"/>
      <c r="AF9" s="212"/>
      <c r="AG9" s="212"/>
      <c r="AH9" s="212"/>
      <c r="AI9" s="212"/>
      <c r="AJ9" s="212"/>
      <c r="AK9" s="127"/>
      <c r="AL9" s="109"/>
      <c r="AM9" s="53"/>
    </row>
    <row r="10" spans="1:39" ht="15" customHeight="1">
      <c r="A10" s="40" t="s">
        <v>134</v>
      </c>
      <c r="B10" s="141">
        <v>40678374</v>
      </c>
      <c r="C10" s="246"/>
      <c r="D10" s="28" t="s">
        <v>174</v>
      </c>
      <c r="E10" s="28">
        <v>3918330</v>
      </c>
      <c r="F10" s="141">
        <f>SUM(H10:O10)</f>
        <v>40432012</v>
      </c>
      <c r="G10" s="246"/>
      <c r="H10" s="141">
        <v>27800626</v>
      </c>
      <c r="I10" s="246"/>
      <c r="J10" s="141">
        <v>356179</v>
      </c>
      <c r="K10" s="246"/>
      <c r="L10" s="141">
        <v>8294620</v>
      </c>
      <c r="M10" s="246"/>
      <c r="N10" s="29">
        <v>2471188</v>
      </c>
      <c r="O10" s="29">
        <v>1509399</v>
      </c>
      <c r="P10" s="141">
        <v>43249</v>
      </c>
      <c r="Q10" s="246"/>
      <c r="T10" s="80"/>
      <c r="U10" s="20" t="s">
        <v>88</v>
      </c>
      <c r="V10" s="20" t="s">
        <v>58</v>
      </c>
      <c r="W10" s="53"/>
      <c r="X10" s="53"/>
      <c r="AK10" s="44"/>
      <c r="AL10" s="44"/>
      <c r="AM10" s="53"/>
    </row>
    <row r="11" spans="1:38" ht="15" customHeight="1">
      <c r="A11" s="39" t="s">
        <v>205</v>
      </c>
      <c r="B11" s="141">
        <v>34856456</v>
      </c>
      <c r="C11" s="246"/>
      <c r="D11" s="28" t="s">
        <v>174</v>
      </c>
      <c r="E11" s="28" t="s">
        <v>174</v>
      </c>
      <c r="F11" s="141">
        <f>SUM(H11:O11)</f>
        <v>32038421</v>
      </c>
      <c r="G11" s="246"/>
      <c r="H11" s="141">
        <v>22030725</v>
      </c>
      <c r="I11" s="246"/>
      <c r="J11" s="141">
        <v>268391</v>
      </c>
      <c r="K11" s="246"/>
      <c r="L11" s="141">
        <v>6661471</v>
      </c>
      <c r="M11" s="246"/>
      <c r="N11" s="29">
        <v>2025643</v>
      </c>
      <c r="O11" s="29">
        <v>1052191</v>
      </c>
      <c r="P11" s="141">
        <v>45481</v>
      </c>
      <c r="Q11" s="246"/>
      <c r="T11" s="103" t="s">
        <v>135</v>
      </c>
      <c r="U11" s="86">
        <v>14405</v>
      </c>
      <c r="V11" s="86">
        <v>49923</v>
      </c>
      <c r="W11" s="87">
        <v>12482</v>
      </c>
      <c r="X11" s="86">
        <v>9305</v>
      </c>
      <c r="Y11" s="86">
        <v>2013</v>
      </c>
      <c r="Z11" s="86" t="s">
        <v>174</v>
      </c>
      <c r="AA11" s="86">
        <v>704</v>
      </c>
      <c r="AB11" s="86">
        <v>1186</v>
      </c>
      <c r="AC11" s="86" t="s">
        <v>174</v>
      </c>
      <c r="AD11" s="86">
        <v>1442</v>
      </c>
      <c r="AE11" s="86">
        <v>1683</v>
      </c>
      <c r="AF11" s="86">
        <v>1407</v>
      </c>
      <c r="AG11" s="86">
        <v>470</v>
      </c>
      <c r="AH11" s="86">
        <v>156</v>
      </c>
      <c r="AI11" s="86" t="s">
        <v>174</v>
      </c>
      <c r="AJ11" s="86" t="s">
        <v>174</v>
      </c>
      <c r="AK11" s="87">
        <v>244</v>
      </c>
      <c r="AL11" s="87">
        <v>3177</v>
      </c>
    </row>
    <row r="12" spans="1:38" ht="15" customHeight="1">
      <c r="A12" s="39" t="s">
        <v>206</v>
      </c>
      <c r="B12" s="141">
        <v>29472879</v>
      </c>
      <c r="C12" s="246"/>
      <c r="D12" s="28" t="s">
        <v>174</v>
      </c>
      <c r="E12" s="28" t="s">
        <v>174</v>
      </c>
      <c r="F12" s="141">
        <f>SUM(H12:O12)</f>
        <v>35901241</v>
      </c>
      <c r="G12" s="246"/>
      <c r="H12" s="141">
        <v>24510376</v>
      </c>
      <c r="I12" s="246"/>
      <c r="J12" s="141">
        <v>267845</v>
      </c>
      <c r="K12" s="246"/>
      <c r="L12" s="141">
        <v>7771299</v>
      </c>
      <c r="M12" s="246"/>
      <c r="N12" s="29">
        <v>2299279</v>
      </c>
      <c r="O12" s="29">
        <v>1052442</v>
      </c>
      <c r="P12" s="141">
        <v>42643</v>
      </c>
      <c r="Q12" s="246"/>
      <c r="T12" s="103" t="s">
        <v>136</v>
      </c>
      <c r="U12" s="86">
        <v>5801</v>
      </c>
      <c r="V12" s="86">
        <v>22751</v>
      </c>
      <c r="W12" s="86">
        <v>2400</v>
      </c>
      <c r="X12" s="86">
        <v>2016</v>
      </c>
      <c r="Y12" s="86">
        <v>1157</v>
      </c>
      <c r="Z12" s="86" t="s">
        <v>174</v>
      </c>
      <c r="AA12" s="86">
        <v>107</v>
      </c>
      <c r="AB12" s="86" t="s">
        <v>174</v>
      </c>
      <c r="AC12" s="86">
        <v>130</v>
      </c>
      <c r="AD12" s="86">
        <v>71</v>
      </c>
      <c r="AE12" s="86">
        <v>200</v>
      </c>
      <c r="AF12" s="86">
        <v>79</v>
      </c>
      <c r="AG12" s="86">
        <v>56</v>
      </c>
      <c r="AH12" s="86" t="s">
        <v>174</v>
      </c>
      <c r="AI12" s="86">
        <v>25</v>
      </c>
      <c r="AJ12" s="86" t="s">
        <v>174</v>
      </c>
      <c r="AK12" s="87">
        <v>191</v>
      </c>
      <c r="AL12" s="87">
        <v>384</v>
      </c>
    </row>
    <row r="13" spans="1:38" ht="15" customHeight="1">
      <c r="A13" s="39" t="s">
        <v>207</v>
      </c>
      <c r="B13" s="144">
        <v>30941456</v>
      </c>
      <c r="C13" s="246"/>
      <c r="D13" s="28" t="s">
        <v>174</v>
      </c>
      <c r="E13" s="28" t="s">
        <v>174</v>
      </c>
      <c r="F13" s="141">
        <f>SUM(H13:O13)</f>
        <v>38900033</v>
      </c>
      <c r="G13" s="246"/>
      <c r="H13" s="141">
        <v>26450395</v>
      </c>
      <c r="I13" s="246"/>
      <c r="J13" s="141">
        <v>254938</v>
      </c>
      <c r="K13" s="246"/>
      <c r="L13" s="141">
        <v>8561424</v>
      </c>
      <c r="M13" s="246"/>
      <c r="N13" s="29">
        <v>2537838</v>
      </c>
      <c r="O13" s="29">
        <v>1095438</v>
      </c>
      <c r="P13" s="141">
        <v>49892</v>
      </c>
      <c r="Q13" s="246"/>
      <c r="T13" s="14" t="s">
        <v>62</v>
      </c>
      <c r="U13" s="86">
        <v>3550</v>
      </c>
      <c r="V13" s="86">
        <v>12201</v>
      </c>
      <c r="W13" s="86">
        <v>4145</v>
      </c>
      <c r="X13" s="86">
        <v>3118</v>
      </c>
      <c r="Y13" s="86">
        <v>699</v>
      </c>
      <c r="Z13" s="86">
        <v>7</v>
      </c>
      <c r="AA13" s="86">
        <v>46</v>
      </c>
      <c r="AB13" s="86">
        <v>598</v>
      </c>
      <c r="AC13" s="86">
        <v>31</v>
      </c>
      <c r="AD13" s="86">
        <v>275</v>
      </c>
      <c r="AE13" s="86">
        <v>530</v>
      </c>
      <c r="AF13" s="86">
        <v>569</v>
      </c>
      <c r="AG13" s="86">
        <v>173</v>
      </c>
      <c r="AH13" s="86" t="s">
        <v>174</v>
      </c>
      <c r="AI13" s="86">
        <v>143</v>
      </c>
      <c r="AJ13" s="86" t="s">
        <v>174</v>
      </c>
      <c r="AK13" s="87">
        <v>47</v>
      </c>
      <c r="AL13" s="87">
        <v>1027</v>
      </c>
    </row>
    <row r="14" spans="1:38" ht="15" customHeight="1">
      <c r="A14" s="98" t="s">
        <v>217</v>
      </c>
      <c r="B14" s="256">
        <f>SUM(B16,B32)</f>
        <v>31838344</v>
      </c>
      <c r="C14" s="148"/>
      <c r="D14" s="78" t="s">
        <v>174</v>
      </c>
      <c r="E14" s="78" t="s">
        <v>174</v>
      </c>
      <c r="F14" s="148">
        <f>SUM(F16,F32)</f>
        <v>42028882</v>
      </c>
      <c r="G14" s="148"/>
      <c r="H14" s="148">
        <f>SUM(H16,H32)</f>
        <v>28560864</v>
      </c>
      <c r="I14" s="148"/>
      <c r="J14" s="148">
        <f>SUM(J16,J32)</f>
        <v>249753</v>
      </c>
      <c r="K14" s="148"/>
      <c r="L14" s="148">
        <f>SUM(L16,L32)</f>
        <v>9361651</v>
      </c>
      <c r="M14" s="148"/>
      <c r="N14" s="78">
        <f>SUM(N16,N32)</f>
        <v>2689918</v>
      </c>
      <c r="O14" s="78">
        <f>SUM(O16,O32)</f>
        <v>1166696</v>
      </c>
      <c r="P14" s="148">
        <f>SUM(P16,P32)</f>
        <v>51466</v>
      </c>
      <c r="Q14" s="148"/>
      <c r="T14" s="14" t="s">
        <v>64</v>
      </c>
      <c r="U14" s="86">
        <v>1896</v>
      </c>
      <c r="V14" s="86">
        <v>8128</v>
      </c>
      <c r="W14" s="86">
        <v>1295</v>
      </c>
      <c r="X14" s="86">
        <v>1230</v>
      </c>
      <c r="Y14" s="86">
        <v>494</v>
      </c>
      <c r="Z14" s="86" t="s">
        <v>174</v>
      </c>
      <c r="AA14" s="86">
        <v>45</v>
      </c>
      <c r="AB14" s="86">
        <v>24</v>
      </c>
      <c r="AC14" s="86">
        <v>4</v>
      </c>
      <c r="AD14" s="86">
        <v>17</v>
      </c>
      <c r="AE14" s="86">
        <v>229</v>
      </c>
      <c r="AF14" s="86">
        <v>115</v>
      </c>
      <c r="AG14" s="86">
        <v>97</v>
      </c>
      <c r="AH14" s="86" t="s">
        <v>174</v>
      </c>
      <c r="AI14" s="86" t="s">
        <v>174</v>
      </c>
      <c r="AJ14" s="86" t="s">
        <v>174</v>
      </c>
      <c r="AK14" s="87">
        <v>205</v>
      </c>
      <c r="AL14" s="87">
        <v>65</v>
      </c>
    </row>
    <row r="15" spans="1:38" ht="15" customHeight="1">
      <c r="A15" s="18"/>
      <c r="B15" s="144"/>
      <c r="C15" s="141"/>
      <c r="D15" s="29"/>
      <c r="E15" s="29"/>
      <c r="F15" s="141"/>
      <c r="G15" s="141"/>
      <c r="H15" s="141"/>
      <c r="I15" s="141"/>
      <c r="J15" s="141"/>
      <c r="K15" s="141"/>
      <c r="L15" s="141"/>
      <c r="M15" s="141"/>
      <c r="N15" s="29"/>
      <c r="O15" s="29"/>
      <c r="P15" s="141"/>
      <c r="Q15" s="141"/>
      <c r="T15" s="14" t="s">
        <v>66</v>
      </c>
      <c r="U15" s="86">
        <v>3455</v>
      </c>
      <c r="V15" s="86">
        <v>14295</v>
      </c>
      <c r="W15" s="86">
        <v>1639</v>
      </c>
      <c r="X15" s="86">
        <v>1199</v>
      </c>
      <c r="Y15" s="86">
        <v>617</v>
      </c>
      <c r="Z15" s="86" t="s">
        <v>174</v>
      </c>
      <c r="AA15" s="86">
        <v>134</v>
      </c>
      <c r="AB15" s="86">
        <v>100</v>
      </c>
      <c r="AC15" s="86">
        <v>4</v>
      </c>
      <c r="AD15" s="86">
        <v>172</v>
      </c>
      <c r="AE15" s="86">
        <v>52</v>
      </c>
      <c r="AF15" s="86">
        <v>67</v>
      </c>
      <c r="AG15" s="86">
        <v>18</v>
      </c>
      <c r="AH15" s="86" t="s">
        <v>174</v>
      </c>
      <c r="AI15" s="86" t="s">
        <v>174</v>
      </c>
      <c r="AJ15" s="86" t="s">
        <v>174</v>
      </c>
      <c r="AK15" s="87">
        <v>35</v>
      </c>
      <c r="AL15" s="87">
        <v>440</v>
      </c>
    </row>
    <row r="16" spans="1:38" ht="15" customHeight="1">
      <c r="A16" s="14" t="s">
        <v>28</v>
      </c>
      <c r="B16" s="144">
        <f>SUM(B17:C20,B22:C25,B27:C30)</f>
        <v>27312044</v>
      </c>
      <c r="C16" s="141"/>
      <c r="D16" s="28" t="s">
        <v>174</v>
      </c>
      <c r="E16" s="28" t="s">
        <v>174</v>
      </c>
      <c r="F16" s="141">
        <f>SUM(F17:G20,F22:G25,F27:G30)</f>
        <v>37565915</v>
      </c>
      <c r="G16" s="141"/>
      <c r="H16" s="141">
        <f>SUM(H17:I20,H22:I25,H27:I30)</f>
        <v>25377837</v>
      </c>
      <c r="I16" s="141"/>
      <c r="J16" s="141">
        <f>SUM(J17:K20,J22:K25,J27:K30)</f>
        <v>181930</v>
      </c>
      <c r="K16" s="141"/>
      <c r="L16" s="141">
        <f>SUM(L17:M20,L22:M25,L27:M30)</f>
        <v>8623997</v>
      </c>
      <c r="M16" s="141"/>
      <c r="N16" s="29">
        <f>SUM(N17:N20,N22:N25,N27:N30)</f>
        <v>2433464</v>
      </c>
      <c r="O16" s="29">
        <f>SUM(O17:O20,O22:O25,O27:O30)</f>
        <v>948687</v>
      </c>
      <c r="P16" s="141">
        <v>45516</v>
      </c>
      <c r="Q16" s="141"/>
      <c r="T16" s="14" t="s">
        <v>68</v>
      </c>
      <c r="U16" s="86">
        <v>2460</v>
      </c>
      <c r="V16" s="86">
        <v>10185</v>
      </c>
      <c r="W16" s="86">
        <v>1069</v>
      </c>
      <c r="X16" s="86">
        <v>989</v>
      </c>
      <c r="Y16" s="86">
        <v>649</v>
      </c>
      <c r="Z16" s="86" t="s">
        <v>174</v>
      </c>
      <c r="AA16" s="86">
        <v>98</v>
      </c>
      <c r="AB16" s="86">
        <v>44</v>
      </c>
      <c r="AC16" s="86" t="s">
        <v>174</v>
      </c>
      <c r="AD16" s="86">
        <v>82</v>
      </c>
      <c r="AE16" s="86">
        <v>62</v>
      </c>
      <c r="AF16" s="86">
        <v>49</v>
      </c>
      <c r="AG16" s="86" t="s">
        <v>174</v>
      </c>
      <c r="AH16" s="86" t="s">
        <v>174</v>
      </c>
      <c r="AI16" s="86" t="s">
        <v>174</v>
      </c>
      <c r="AJ16" s="86" t="s">
        <v>174</v>
      </c>
      <c r="AK16" s="87">
        <v>5</v>
      </c>
      <c r="AL16" s="87">
        <v>80</v>
      </c>
    </row>
    <row r="17" spans="1:38" ht="15" customHeight="1">
      <c r="A17" s="18" t="s">
        <v>133</v>
      </c>
      <c r="B17" s="141">
        <v>2899128</v>
      </c>
      <c r="C17" s="141"/>
      <c r="D17" s="28" t="s">
        <v>174</v>
      </c>
      <c r="E17" s="28" t="s">
        <v>174</v>
      </c>
      <c r="F17" s="141">
        <f>SUM(H17:O17)</f>
        <v>3899929</v>
      </c>
      <c r="G17" s="141"/>
      <c r="H17" s="141">
        <v>2706967</v>
      </c>
      <c r="I17" s="141"/>
      <c r="J17" s="141">
        <v>14995</v>
      </c>
      <c r="K17" s="141"/>
      <c r="L17" s="141">
        <v>833682</v>
      </c>
      <c r="M17" s="141"/>
      <c r="N17" s="29">
        <v>241830</v>
      </c>
      <c r="O17" s="29">
        <v>102455</v>
      </c>
      <c r="P17" s="141">
        <v>44190</v>
      </c>
      <c r="Q17" s="141"/>
      <c r="T17" s="14" t="s">
        <v>69</v>
      </c>
      <c r="U17" s="86">
        <v>4501</v>
      </c>
      <c r="V17" s="86">
        <v>16289</v>
      </c>
      <c r="W17" s="87">
        <v>1475</v>
      </c>
      <c r="X17" s="86">
        <v>1275</v>
      </c>
      <c r="Y17" s="86">
        <v>433</v>
      </c>
      <c r="Z17" s="86" t="s">
        <v>174</v>
      </c>
      <c r="AA17" s="86">
        <v>292</v>
      </c>
      <c r="AB17" s="86">
        <v>334</v>
      </c>
      <c r="AC17" s="86">
        <v>19</v>
      </c>
      <c r="AD17" s="86">
        <v>67</v>
      </c>
      <c r="AE17" s="86">
        <v>47</v>
      </c>
      <c r="AF17" s="86">
        <v>63</v>
      </c>
      <c r="AG17" s="86" t="s">
        <v>174</v>
      </c>
      <c r="AH17" s="86" t="s">
        <v>174</v>
      </c>
      <c r="AI17" s="86" t="s">
        <v>174</v>
      </c>
      <c r="AJ17" s="86" t="s">
        <v>174</v>
      </c>
      <c r="AK17" s="87">
        <v>20</v>
      </c>
      <c r="AL17" s="87">
        <v>200</v>
      </c>
    </row>
    <row r="18" spans="1:38" ht="15" customHeight="1">
      <c r="A18" s="36" t="s">
        <v>90</v>
      </c>
      <c r="B18" s="141">
        <v>2615089</v>
      </c>
      <c r="C18" s="141"/>
      <c r="D18" s="28" t="s">
        <v>174</v>
      </c>
      <c r="E18" s="28" t="s">
        <v>174</v>
      </c>
      <c r="F18" s="141">
        <f>SUM(H18:O18)</f>
        <v>4180869</v>
      </c>
      <c r="G18" s="141"/>
      <c r="H18" s="141">
        <v>2875171</v>
      </c>
      <c r="I18" s="141"/>
      <c r="J18" s="141">
        <v>20437</v>
      </c>
      <c r="K18" s="141"/>
      <c r="L18" s="141">
        <v>877753</v>
      </c>
      <c r="M18" s="141"/>
      <c r="N18" s="29">
        <v>300315</v>
      </c>
      <c r="O18" s="29">
        <v>107193</v>
      </c>
      <c r="P18" s="141">
        <v>44336</v>
      </c>
      <c r="Q18" s="141"/>
      <c r="T18" s="18"/>
      <c r="U18" s="20"/>
      <c r="V18" s="20"/>
      <c r="W18" s="53"/>
      <c r="X18" s="53"/>
      <c r="AK18" s="43"/>
      <c r="AL18" s="43"/>
    </row>
    <row r="19" spans="1:38" ht="15" customHeight="1">
      <c r="A19" s="36" t="s">
        <v>91</v>
      </c>
      <c r="B19" s="141">
        <v>2705808</v>
      </c>
      <c r="C19" s="141"/>
      <c r="D19" s="28" t="s">
        <v>174</v>
      </c>
      <c r="E19" s="28" t="s">
        <v>174</v>
      </c>
      <c r="F19" s="141">
        <f>SUM(H19:O19)</f>
        <v>3698941</v>
      </c>
      <c r="G19" s="141"/>
      <c r="H19" s="141">
        <v>2520797</v>
      </c>
      <c r="I19" s="141"/>
      <c r="J19" s="141">
        <v>20242</v>
      </c>
      <c r="K19" s="141"/>
      <c r="L19" s="141">
        <v>814544</v>
      </c>
      <c r="M19" s="141"/>
      <c r="N19" s="29">
        <v>249488</v>
      </c>
      <c r="O19" s="29">
        <v>93870</v>
      </c>
      <c r="P19" s="141">
        <v>44397</v>
      </c>
      <c r="Q19" s="141"/>
      <c r="T19" s="79" t="s">
        <v>193</v>
      </c>
      <c r="U19" s="77">
        <v>240498</v>
      </c>
      <c r="V19" s="77">
        <v>854537</v>
      </c>
      <c r="W19" s="105">
        <v>128151</v>
      </c>
      <c r="X19" s="105">
        <v>99125</v>
      </c>
      <c r="Y19" s="244" t="s">
        <v>154</v>
      </c>
      <c r="Z19" s="244"/>
      <c r="AA19" s="244"/>
      <c r="AB19" s="244"/>
      <c r="AC19" s="244"/>
      <c r="AD19" s="244"/>
      <c r="AE19" s="244"/>
      <c r="AF19" s="244"/>
      <c r="AG19" s="244"/>
      <c r="AH19" s="244"/>
      <c r="AI19" s="244"/>
      <c r="AJ19" s="244"/>
      <c r="AK19" s="77">
        <v>2179</v>
      </c>
      <c r="AL19" s="77">
        <v>29025</v>
      </c>
    </row>
    <row r="20" spans="1:38" ht="15" customHeight="1">
      <c r="A20" s="36" t="s">
        <v>92</v>
      </c>
      <c r="B20" s="141">
        <v>2348158</v>
      </c>
      <c r="C20" s="141"/>
      <c r="D20" s="28" t="s">
        <v>174</v>
      </c>
      <c r="E20" s="28" t="s">
        <v>174</v>
      </c>
      <c r="F20" s="141">
        <f>SUM(H20:O20)</f>
        <v>3803240</v>
      </c>
      <c r="G20" s="141"/>
      <c r="H20" s="141">
        <v>2586908</v>
      </c>
      <c r="I20" s="141"/>
      <c r="J20" s="141">
        <v>18743</v>
      </c>
      <c r="K20" s="141"/>
      <c r="L20" s="141">
        <v>873266</v>
      </c>
      <c r="M20" s="141"/>
      <c r="N20" s="29">
        <v>230359</v>
      </c>
      <c r="O20" s="29">
        <v>93964</v>
      </c>
      <c r="P20" s="141">
        <v>44437</v>
      </c>
      <c r="Q20" s="141"/>
      <c r="T20" s="104"/>
      <c r="U20" s="88"/>
      <c r="V20" s="88"/>
      <c r="W20" s="88"/>
      <c r="X20" s="88"/>
      <c r="Y20" s="88"/>
      <c r="Z20" s="88"/>
      <c r="AA20" s="88"/>
      <c r="AB20" s="88"/>
      <c r="AC20" s="88"/>
      <c r="AD20" s="88"/>
      <c r="AE20" s="88"/>
      <c r="AF20" s="88"/>
      <c r="AG20" s="88"/>
      <c r="AH20" s="88"/>
      <c r="AI20" s="88"/>
      <c r="AJ20" s="88"/>
      <c r="AK20" s="89"/>
      <c r="AL20" s="89"/>
    </row>
    <row r="21" spans="1:39" ht="15" customHeight="1">
      <c r="A21" s="18"/>
      <c r="B21" s="141"/>
      <c r="C21" s="141"/>
      <c r="D21" s="28" t="s">
        <v>189</v>
      </c>
      <c r="E21" s="28" t="s">
        <v>189</v>
      </c>
      <c r="F21" s="141"/>
      <c r="G21" s="141"/>
      <c r="H21" s="141"/>
      <c r="I21" s="141"/>
      <c r="J21" s="141"/>
      <c r="K21" s="141"/>
      <c r="L21" s="141"/>
      <c r="M21" s="141"/>
      <c r="N21" s="29"/>
      <c r="O21" s="29"/>
      <c r="P21" s="141"/>
      <c r="Q21" s="141"/>
      <c r="T21" s="23"/>
      <c r="U21" s="53"/>
      <c r="V21" s="53"/>
      <c r="W21" s="22"/>
      <c r="X21" s="53"/>
      <c r="Y21" s="53"/>
      <c r="Z21" s="53"/>
      <c r="AA21" s="53"/>
      <c r="AB21" s="53"/>
      <c r="AC21" s="53"/>
      <c r="AD21" s="53"/>
      <c r="AE21" s="53"/>
      <c r="AF21" s="53"/>
      <c r="AG21" s="53"/>
      <c r="AH21" s="53"/>
      <c r="AI21" s="53"/>
      <c r="AJ21" s="53"/>
      <c r="AK21" s="53"/>
      <c r="AL21" s="53"/>
      <c r="AM21" s="53"/>
    </row>
    <row r="22" spans="1:23" ht="15" customHeight="1">
      <c r="A22" s="36" t="s">
        <v>93</v>
      </c>
      <c r="B22" s="141">
        <v>2116486</v>
      </c>
      <c r="C22" s="141"/>
      <c r="D22" s="28" t="s">
        <v>174</v>
      </c>
      <c r="E22" s="28" t="s">
        <v>174</v>
      </c>
      <c r="F22" s="141">
        <f>SUM(H22:O22)</f>
        <v>3155152</v>
      </c>
      <c r="G22" s="141"/>
      <c r="H22" s="141">
        <v>2182832</v>
      </c>
      <c r="I22" s="141"/>
      <c r="J22" s="141">
        <v>14568</v>
      </c>
      <c r="K22" s="141"/>
      <c r="L22" s="141">
        <v>707601</v>
      </c>
      <c r="M22" s="141"/>
      <c r="N22" s="29">
        <v>172023</v>
      </c>
      <c r="O22" s="29">
        <v>78128</v>
      </c>
      <c r="P22" s="141">
        <v>44587</v>
      </c>
      <c r="Q22" s="141"/>
      <c r="W22" s="22"/>
    </row>
    <row r="23" spans="1:38" ht="15" customHeight="1">
      <c r="A23" s="36" t="s">
        <v>94</v>
      </c>
      <c r="B23" s="141">
        <v>1830786</v>
      </c>
      <c r="C23" s="141"/>
      <c r="D23" s="28" t="s">
        <v>174</v>
      </c>
      <c r="E23" s="28" t="s">
        <v>174</v>
      </c>
      <c r="F23" s="141">
        <f>SUM(H23:O23)</f>
        <v>2724386</v>
      </c>
      <c r="G23" s="141"/>
      <c r="H23" s="141">
        <v>1851773</v>
      </c>
      <c r="I23" s="141"/>
      <c r="J23" s="141">
        <v>12620</v>
      </c>
      <c r="K23" s="141"/>
      <c r="L23" s="141">
        <v>632315</v>
      </c>
      <c r="M23" s="141"/>
      <c r="N23" s="29">
        <v>160011</v>
      </c>
      <c r="O23" s="29">
        <v>67667</v>
      </c>
      <c r="P23" s="141">
        <v>44547</v>
      </c>
      <c r="Q23" s="141"/>
      <c r="S23" s="285" t="s">
        <v>228</v>
      </c>
      <c r="T23" s="285"/>
      <c r="U23" s="285"/>
      <c r="V23" s="285"/>
      <c r="W23" s="285"/>
      <c r="X23" s="285"/>
      <c r="Y23" s="285"/>
      <c r="Z23" s="285"/>
      <c r="AA23" s="285"/>
      <c r="AB23" s="285"/>
      <c r="AC23" s="285"/>
      <c r="AD23" s="285"/>
      <c r="AE23" s="285"/>
      <c r="AF23" s="285"/>
      <c r="AG23" s="285"/>
      <c r="AH23" s="285"/>
      <c r="AI23" s="285"/>
      <c r="AJ23" s="285"/>
      <c r="AK23" s="285"/>
      <c r="AL23" s="285"/>
    </row>
    <row r="24" spans="1:38" ht="15" customHeight="1">
      <c r="A24" s="36" t="s">
        <v>95</v>
      </c>
      <c r="B24" s="141">
        <v>1794992</v>
      </c>
      <c r="C24" s="141"/>
      <c r="D24" s="28" t="s">
        <v>174</v>
      </c>
      <c r="E24" s="28" t="s">
        <v>174</v>
      </c>
      <c r="F24" s="141">
        <f>SUM(H24:O24)</f>
        <v>2429954</v>
      </c>
      <c r="G24" s="141"/>
      <c r="H24" s="141">
        <v>1611910</v>
      </c>
      <c r="I24" s="141"/>
      <c r="J24" s="141">
        <v>12519</v>
      </c>
      <c r="K24" s="141"/>
      <c r="L24" s="141">
        <v>594936</v>
      </c>
      <c r="M24" s="141"/>
      <c r="N24" s="29">
        <v>147198</v>
      </c>
      <c r="O24" s="29">
        <v>63391</v>
      </c>
      <c r="P24" s="141">
        <v>44775</v>
      </c>
      <c r="Q24" s="141"/>
      <c r="S24" s="283" t="s">
        <v>227</v>
      </c>
      <c r="T24" s="283"/>
      <c r="U24" s="283"/>
      <c r="V24" s="283"/>
      <c r="W24" s="283"/>
      <c r="X24" s="283"/>
      <c r="Y24" s="283"/>
      <c r="Z24" s="283"/>
      <c r="AA24" s="283"/>
      <c r="AB24" s="283"/>
      <c r="AC24" s="283"/>
      <c r="AD24" s="283"/>
      <c r="AE24" s="283"/>
      <c r="AF24" s="283"/>
      <c r="AG24" s="283"/>
      <c r="AH24" s="283"/>
      <c r="AI24" s="283"/>
      <c r="AJ24" s="283"/>
      <c r="AK24" s="283"/>
      <c r="AL24" s="283"/>
    </row>
    <row r="25" spans="1:38" ht="15" customHeight="1" thickBot="1">
      <c r="A25" s="36" t="s">
        <v>96</v>
      </c>
      <c r="B25" s="141">
        <v>1750765</v>
      </c>
      <c r="C25" s="141"/>
      <c r="D25" s="28" t="s">
        <v>174</v>
      </c>
      <c r="E25" s="28" t="s">
        <v>174</v>
      </c>
      <c r="F25" s="141">
        <f>SUM(H25:O25)</f>
        <v>2386818</v>
      </c>
      <c r="G25" s="141"/>
      <c r="H25" s="141">
        <v>1548353</v>
      </c>
      <c r="I25" s="141"/>
      <c r="J25" s="141">
        <v>12712</v>
      </c>
      <c r="K25" s="141"/>
      <c r="L25" s="141">
        <v>641129</v>
      </c>
      <c r="M25" s="141"/>
      <c r="N25" s="29">
        <v>124490</v>
      </c>
      <c r="O25" s="29">
        <v>60134</v>
      </c>
      <c r="P25" s="141">
        <v>44924</v>
      </c>
      <c r="Q25" s="141"/>
      <c r="S25" s="7"/>
      <c r="T25" s="25"/>
      <c r="U25" s="25"/>
      <c r="V25" s="25"/>
      <c r="W25" s="25"/>
      <c r="X25" s="25"/>
      <c r="Y25" s="25"/>
      <c r="Z25" s="25"/>
      <c r="AA25" s="26"/>
      <c r="AB25" s="55"/>
      <c r="AD25" s="55"/>
      <c r="AE25" s="55"/>
      <c r="AF25" s="55"/>
      <c r="AG25" s="55"/>
      <c r="AH25" s="55"/>
      <c r="AI25" s="55"/>
      <c r="AJ25" s="55"/>
      <c r="AK25" s="55"/>
      <c r="AL25" s="55"/>
    </row>
    <row r="26" spans="1:38" ht="15" customHeight="1">
      <c r="A26" s="18"/>
      <c r="B26" s="141"/>
      <c r="C26" s="141"/>
      <c r="D26" s="28" t="s">
        <v>189</v>
      </c>
      <c r="E26" s="28" t="s">
        <v>189</v>
      </c>
      <c r="F26" s="141"/>
      <c r="G26" s="141"/>
      <c r="H26" s="141"/>
      <c r="I26" s="141"/>
      <c r="J26" s="141"/>
      <c r="K26" s="141"/>
      <c r="L26" s="141"/>
      <c r="M26" s="141"/>
      <c r="N26" s="29"/>
      <c r="O26" s="29"/>
      <c r="P26" s="141"/>
      <c r="Q26" s="141"/>
      <c r="S26" s="271" t="s">
        <v>194</v>
      </c>
      <c r="T26" s="272" t="s">
        <v>195</v>
      </c>
      <c r="U26" s="269" t="s">
        <v>196</v>
      </c>
      <c r="V26" s="269" t="s">
        <v>197</v>
      </c>
      <c r="W26" s="274" t="s">
        <v>198</v>
      </c>
      <c r="X26" s="276" t="s">
        <v>199</v>
      </c>
      <c r="Y26" s="277"/>
      <c r="Z26" s="278"/>
      <c r="AA26" s="278"/>
      <c r="AB26" s="278"/>
      <c r="AC26" s="251"/>
      <c r="AD26" s="130" t="s">
        <v>202</v>
      </c>
      <c r="AE26" s="132"/>
      <c r="AF26" s="130" t="s">
        <v>200</v>
      </c>
      <c r="AG26" s="132"/>
      <c r="AH26" s="236" t="s">
        <v>201</v>
      </c>
      <c r="AI26" s="237"/>
      <c r="AJ26" s="238"/>
      <c r="AK26" s="224" t="s">
        <v>232</v>
      </c>
      <c r="AL26" s="225"/>
    </row>
    <row r="27" spans="1:38" ht="15" customHeight="1">
      <c r="A27" s="36" t="s">
        <v>97</v>
      </c>
      <c r="B27" s="141">
        <v>1764706</v>
      </c>
      <c r="C27" s="141"/>
      <c r="D27" s="28" t="s">
        <v>174</v>
      </c>
      <c r="E27" s="28" t="s">
        <v>174</v>
      </c>
      <c r="F27" s="141">
        <f>SUM(H27:O27)</f>
        <v>2326389</v>
      </c>
      <c r="G27" s="141"/>
      <c r="H27" s="141">
        <v>1502119</v>
      </c>
      <c r="I27" s="141"/>
      <c r="J27" s="141">
        <v>12763</v>
      </c>
      <c r="K27" s="141"/>
      <c r="L27" s="141">
        <v>598573</v>
      </c>
      <c r="M27" s="141"/>
      <c r="N27" s="29">
        <v>154945</v>
      </c>
      <c r="O27" s="29">
        <v>57989</v>
      </c>
      <c r="P27" s="141">
        <v>45042</v>
      </c>
      <c r="Q27" s="141"/>
      <c r="S27" s="125"/>
      <c r="T27" s="273"/>
      <c r="U27" s="270"/>
      <c r="V27" s="270"/>
      <c r="W27" s="275"/>
      <c r="X27" s="252"/>
      <c r="Y27" s="162"/>
      <c r="Z27" s="216"/>
      <c r="AA27" s="216"/>
      <c r="AB27" s="216"/>
      <c r="AC27" s="163"/>
      <c r="AD27" s="200"/>
      <c r="AE27" s="239"/>
      <c r="AF27" s="200"/>
      <c r="AG27" s="239"/>
      <c r="AH27" s="240" t="s">
        <v>109</v>
      </c>
      <c r="AI27" s="240" t="s">
        <v>110</v>
      </c>
      <c r="AJ27" s="240" t="s">
        <v>231</v>
      </c>
      <c r="AK27" s="235" t="s">
        <v>82</v>
      </c>
      <c r="AL27" s="226" t="s">
        <v>22</v>
      </c>
    </row>
    <row r="28" spans="1:38" ht="15" customHeight="1">
      <c r="A28" s="36" t="s">
        <v>98</v>
      </c>
      <c r="B28" s="141">
        <v>2080935</v>
      </c>
      <c r="C28" s="141"/>
      <c r="D28" s="28" t="s">
        <v>174</v>
      </c>
      <c r="E28" s="28" t="s">
        <v>174</v>
      </c>
      <c r="F28" s="141">
        <f>SUM(H28:O28)</f>
        <v>2429621</v>
      </c>
      <c r="G28" s="141"/>
      <c r="H28" s="141">
        <v>1626199</v>
      </c>
      <c r="I28" s="141"/>
      <c r="J28" s="141">
        <v>13287</v>
      </c>
      <c r="K28" s="141"/>
      <c r="L28" s="141">
        <v>582150</v>
      </c>
      <c r="M28" s="141"/>
      <c r="N28" s="29">
        <v>147273</v>
      </c>
      <c r="O28" s="29">
        <v>60712</v>
      </c>
      <c r="P28" s="141">
        <v>45109</v>
      </c>
      <c r="Q28" s="141"/>
      <c r="S28" s="125"/>
      <c r="T28" s="273"/>
      <c r="U28" s="270"/>
      <c r="V28" s="270"/>
      <c r="W28" s="275"/>
      <c r="X28" s="252"/>
      <c r="Y28" s="162"/>
      <c r="Z28" s="216"/>
      <c r="AA28" s="216"/>
      <c r="AB28" s="216"/>
      <c r="AC28" s="163"/>
      <c r="AD28" s="200"/>
      <c r="AE28" s="239"/>
      <c r="AF28" s="200"/>
      <c r="AG28" s="239"/>
      <c r="AH28" s="240"/>
      <c r="AI28" s="240"/>
      <c r="AJ28" s="240"/>
      <c r="AK28" s="235"/>
      <c r="AL28" s="226"/>
    </row>
    <row r="29" spans="1:38" ht="15" customHeight="1">
      <c r="A29" s="36" t="s">
        <v>99</v>
      </c>
      <c r="B29" s="141">
        <v>2486080</v>
      </c>
      <c r="C29" s="141"/>
      <c r="D29" s="28" t="s">
        <v>174</v>
      </c>
      <c r="E29" s="28" t="s">
        <v>174</v>
      </c>
      <c r="F29" s="141">
        <f>SUM(H29:O29)</f>
        <v>2967598</v>
      </c>
      <c r="G29" s="141"/>
      <c r="H29" s="141">
        <v>1982969</v>
      </c>
      <c r="I29" s="141"/>
      <c r="J29" s="141">
        <v>12892</v>
      </c>
      <c r="K29" s="141"/>
      <c r="L29" s="141">
        <v>668019</v>
      </c>
      <c r="M29" s="141"/>
      <c r="N29" s="29">
        <v>227309</v>
      </c>
      <c r="O29" s="29">
        <v>76409</v>
      </c>
      <c r="P29" s="141">
        <v>45281</v>
      </c>
      <c r="Q29" s="141"/>
      <c r="S29" s="128"/>
      <c r="T29" s="38" t="s">
        <v>142</v>
      </c>
      <c r="U29" s="38" t="s">
        <v>81</v>
      </c>
      <c r="V29" s="10" t="s">
        <v>81</v>
      </c>
      <c r="W29" s="38" t="s">
        <v>85</v>
      </c>
      <c r="X29" s="82" t="s">
        <v>102</v>
      </c>
      <c r="Y29" s="82" t="s">
        <v>108</v>
      </c>
      <c r="Z29" s="82" t="s">
        <v>103</v>
      </c>
      <c r="AA29" s="82" t="s">
        <v>107</v>
      </c>
      <c r="AB29" s="82" t="s">
        <v>105</v>
      </c>
      <c r="AC29" s="82" t="s">
        <v>22</v>
      </c>
      <c r="AD29" s="233" t="s">
        <v>143</v>
      </c>
      <c r="AE29" s="234"/>
      <c r="AF29" s="233" t="s">
        <v>143</v>
      </c>
      <c r="AG29" s="234"/>
      <c r="AH29" s="240"/>
      <c r="AI29" s="240"/>
      <c r="AJ29" s="240"/>
      <c r="AK29" s="235"/>
      <c r="AL29" s="226"/>
    </row>
    <row r="30" spans="1:38" ht="15" customHeight="1">
      <c r="A30" s="36" t="s">
        <v>100</v>
      </c>
      <c r="B30" s="141">
        <v>2919111</v>
      </c>
      <c r="C30" s="141"/>
      <c r="D30" s="28" t="s">
        <v>174</v>
      </c>
      <c r="E30" s="28" t="s">
        <v>174</v>
      </c>
      <c r="F30" s="141">
        <f>SUM(H30:O30)</f>
        <v>3563018</v>
      </c>
      <c r="G30" s="141"/>
      <c r="H30" s="141">
        <v>2381839</v>
      </c>
      <c r="I30" s="141"/>
      <c r="J30" s="141">
        <v>16152</v>
      </c>
      <c r="K30" s="141"/>
      <c r="L30" s="141">
        <v>800029</v>
      </c>
      <c r="M30" s="141"/>
      <c r="N30" s="29">
        <v>278223</v>
      </c>
      <c r="O30" s="29">
        <v>86775</v>
      </c>
      <c r="P30" s="141">
        <v>45516</v>
      </c>
      <c r="Q30" s="141"/>
      <c r="S30" s="41"/>
      <c r="T30" s="42"/>
      <c r="U30" s="42"/>
      <c r="V30" s="42"/>
      <c r="W30" s="42"/>
      <c r="X30" s="42"/>
      <c r="Y30" s="42"/>
      <c r="Z30" s="42"/>
      <c r="AA30" s="42"/>
      <c r="AB30" s="42"/>
      <c r="AC30" s="42"/>
      <c r="AD30" s="162"/>
      <c r="AE30" s="162"/>
      <c r="AF30" s="162"/>
      <c r="AG30" s="162"/>
      <c r="AH30" s="42"/>
      <c r="AI30" s="42"/>
      <c r="AJ30" s="42"/>
      <c r="AK30" s="42"/>
      <c r="AL30" s="42"/>
    </row>
    <row r="31" spans="1:38" ht="15" customHeight="1">
      <c r="A31" s="18"/>
      <c r="B31" s="141"/>
      <c r="C31" s="141"/>
      <c r="D31" s="28" t="s">
        <v>189</v>
      </c>
      <c r="E31" s="28" t="s">
        <v>189</v>
      </c>
      <c r="F31" s="141"/>
      <c r="G31" s="141"/>
      <c r="H31" s="141"/>
      <c r="I31" s="141"/>
      <c r="J31" s="141"/>
      <c r="K31" s="141"/>
      <c r="L31" s="141"/>
      <c r="M31" s="141"/>
      <c r="N31" s="29"/>
      <c r="O31" s="29"/>
      <c r="P31" s="141"/>
      <c r="Q31" s="141"/>
      <c r="S31" s="106" t="s">
        <v>80</v>
      </c>
      <c r="T31" s="107">
        <f>SUM(T33:T40,T42:T64)</f>
        <v>252</v>
      </c>
      <c r="U31" s="107">
        <f aca="true" t="shared" si="0" ref="U31:AC31">SUM(U33:U40,U42:U64)</f>
        <v>133271</v>
      </c>
      <c r="V31" s="107">
        <f t="shared" si="0"/>
        <v>100155</v>
      </c>
      <c r="W31" s="107">
        <f t="shared" si="0"/>
        <v>34549</v>
      </c>
      <c r="X31" s="107">
        <f t="shared" si="0"/>
        <v>43</v>
      </c>
      <c r="Y31" s="107">
        <f t="shared" si="0"/>
        <v>15</v>
      </c>
      <c r="Z31" s="107">
        <f t="shared" si="0"/>
        <v>62</v>
      </c>
      <c r="AA31" s="107">
        <f t="shared" si="0"/>
        <v>11</v>
      </c>
      <c r="AB31" s="107">
        <f t="shared" si="0"/>
        <v>122</v>
      </c>
      <c r="AC31" s="107">
        <f t="shared" si="0"/>
        <v>4</v>
      </c>
      <c r="AD31" s="231">
        <f>SUM(AD33:AE40,AD42:AE64)</f>
        <v>34226.700000000004</v>
      </c>
      <c r="AE31" s="231"/>
      <c r="AF31" s="232">
        <f>SUM(AF33:AG40,AF42:AG64)</f>
        <v>8714535</v>
      </c>
      <c r="AG31" s="232"/>
      <c r="AH31" s="107">
        <f>SUM(AH33:AH40,AH42:AH64)</f>
        <v>230</v>
      </c>
      <c r="AI31" s="107">
        <f>SUM(AI33:AI40,AI42:AI64)</f>
        <v>8</v>
      </c>
      <c r="AJ31" s="107">
        <f>SUM(AJ33:AJ40,AJ42:AJ64)</f>
        <v>10</v>
      </c>
      <c r="AK31" s="107">
        <f>SUM(AK33:AK40,AK42:AK64)</f>
        <v>128</v>
      </c>
      <c r="AL31" s="107">
        <f>SUM(AL33:AL40,AL42:AL64)</f>
        <v>124</v>
      </c>
    </row>
    <row r="32" spans="1:38" ht="15" customHeight="1">
      <c r="A32" s="14" t="s">
        <v>29</v>
      </c>
      <c r="B32" s="144">
        <f>SUM(B33:C36,B38:C41,B43:C46)</f>
        <v>4526300</v>
      </c>
      <c r="C32" s="141"/>
      <c r="D32" s="28" t="s">
        <v>174</v>
      </c>
      <c r="E32" s="28" t="s">
        <v>174</v>
      </c>
      <c r="F32" s="141">
        <f>SUM(F33:G36,F38:G41,F43:G46)</f>
        <v>4462967</v>
      </c>
      <c r="G32" s="141"/>
      <c r="H32" s="141">
        <f>SUM(H33:I36,H38:I41,H43:I46)</f>
        <v>3183027</v>
      </c>
      <c r="I32" s="141"/>
      <c r="J32" s="141">
        <f>SUM(J33:K36,J38:K41,J43:K46)</f>
        <v>67823</v>
      </c>
      <c r="K32" s="141"/>
      <c r="L32" s="141">
        <f>SUM(L33:M36,L38:M41,L43:M46)</f>
        <v>737654</v>
      </c>
      <c r="M32" s="141"/>
      <c r="N32" s="29">
        <f>SUM(N33:N36,N38:N41,N43:N46)</f>
        <v>256454</v>
      </c>
      <c r="O32" s="29">
        <f>SUM(O33:O36,O38:O41,O43:O46)</f>
        <v>218009</v>
      </c>
      <c r="P32" s="141">
        <v>5950</v>
      </c>
      <c r="Q32" s="141"/>
      <c r="S32" s="47"/>
      <c r="T32" s="46"/>
      <c r="U32" s="46"/>
      <c r="V32" s="46"/>
      <c r="W32" s="46"/>
      <c r="X32" s="46"/>
      <c r="Y32" s="46"/>
      <c r="Z32" s="46"/>
      <c r="AA32" s="46"/>
      <c r="AB32" s="46"/>
      <c r="AC32" s="46"/>
      <c r="AD32" s="162"/>
      <c r="AE32" s="162"/>
      <c r="AF32" s="162"/>
      <c r="AG32" s="162"/>
      <c r="AH32" s="46"/>
      <c r="AI32" s="46"/>
      <c r="AJ32" s="46"/>
      <c r="AK32" s="46"/>
      <c r="AL32" s="46"/>
    </row>
    <row r="33" spans="1:38" ht="15" customHeight="1">
      <c r="A33" s="18" t="s">
        <v>133</v>
      </c>
      <c r="B33" s="141">
        <v>465870</v>
      </c>
      <c r="C33" s="141"/>
      <c r="D33" s="28" t="s">
        <v>174</v>
      </c>
      <c r="E33" s="28" t="s">
        <v>174</v>
      </c>
      <c r="F33" s="141">
        <f>SUM(H33:O33)</f>
        <v>469987</v>
      </c>
      <c r="G33" s="141"/>
      <c r="H33" s="141">
        <v>341987</v>
      </c>
      <c r="I33" s="141"/>
      <c r="J33" s="141">
        <v>8338</v>
      </c>
      <c r="K33" s="141"/>
      <c r="L33" s="141">
        <v>77933</v>
      </c>
      <c r="M33" s="141"/>
      <c r="N33" s="29">
        <v>21697</v>
      </c>
      <c r="O33" s="29">
        <v>20032</v>
      </c>
      <c r="P33" s="141">
        <v>5689</v>
      </c>
      <c r="Q33" s="141"/>
      <c r="S33" s="19" t="s">
        <v>27</v>
      </c>
      <c r="T33" s="100">
        <v>38</v>
      </c>
      <c r="U33" s="100">
        <v>14645</v>
      </c>
      <c r="V33" s="100">
        <v>10126</v>
      </c>
      <c r="W33" s="100">
        <v>3166</v>
      </c>
      <c r="X33" s="100">
        <v>6</v>
      </c>
      <c r="Y33" s="100">
        <v>1</v>
      </c>
      <c r="Z33" s="100">
        <v>15</v>
      </c>
      <c r="AA33" s="100"/>
      <c r="AB33" s="100">
        <v>16</v>
      </c>
      <c r="AC33" s="100"/>
      <c r="AD33" s="230">
        <v>2061.6</v>
      </c>
      <c r="AE33" s="230"/>
      <c r="AF33" s="223">
        <v>607600</v>
      </c>
      <c r="AG33" s="223"/>
      <c r="AH33" s="100">
        <v>38</v>
      </c>
      <c r="AI33" s="100" t="s">
        <v>174</v>
      </c>
      <c r="AJ33" s="100" t="s">
        <v>174</v>
      </c>
      <c r="AK33" s="100" t="s">
        <v>174</v>
      </c>
      <c r="AL33" s="100">
        <v>38</v>
      </c>
    </row>
    <row r="34" spans="1:38" ht="15" customHeight="1">
      <c r="A34" s="36" t="s">
        <v>90</v>
      </c>
      <c r="B34" s="141">
        <v>424150</v>
      </c>
      <c r="C34" s="141"/>
      <c r="D34" s="28" t="s">
        <v>174</v>
      </c>
      <c r="E34" s="28" t="s">
        <v>174</v>
      </c>
      <c r="F34" s="141">
        <f>SUM(H34:O34)</f>
        <v>432967</v>
      </c>
      <c r="G34" s="141"/>
      <c r="H34" s="141">
        <v>310426</v>
      </c>
      <c r="I34" s="141"/>
      <c r="J34" s="141">
        <v>7467</v>
      </c>
      <c r="K34" s="141"/>
      <c r="L34" s="141">
        <v>64698</v>
      </c>
      <c r="M34" s="141"/>
      <c r="N34" s="29">
        <v>28536</v>
      </c>
      <c r="O34" s="29">
        <v>21840</v>
      </c>
      <c r="P34" s="141">
        <v>5701</v>
      </c>
      <c r="Q34" s="141"/>
      <c r="S34" s="19" t="s">
        <v>30</v>
      </c>
      <c r="T34" s="100">
        <v>14</v>
      </c>
      <c r="U34" s="100">
        <v>11272</v>
      </c>
      <c r="V34" s="100">
        <v>9879</v>
      </c>
      <c r="W34" s="100">
        <v>6539</v>
      </c>
      <c r="X34" s="100">
        <v>7</v>
      </c>
      <c r="Y34" s="100">
        <v>2</v>
      </c>
      <c r="Z34" s="100"/>
      <c r="AA34" s="100"/>
      <c r="AB34" s="100">
        <v>5</v>
      </c>
      <c r="AC34" s="100"/>
      <c r="AD34" s="223">
        <v>6352</v>
      </c>
      <c r="AE34" s="223"/>
      <c r="AF34" s="223">
        <v>1607466</v>
      </c>
      <c r="AG34" s="223"/>
      <c r="AH34" s="100">
        <v>14</v>
      </c>
      <c r="AI34" s="100" t="s">
        <v>174</v>
      </c>
      <c r="AJ34" s="100" t="s">
        <v>174</v>
      </c>
      <c r="AK34" s="100">
        <v>13</v>
      </c>
      <c r="AL34" s="100">
        <v>1</v>
      </c>
    </row>
    <row r="35" spans="1:38" ht="15" customHeight="1">
      <c r="A35" s="36" t="s">
        <v>91</v>
      </c>
      <c r="B35" s="141">
        <v>444420</v>
      </c>
      <c r="C35" s="141"/>
      <c r="D35" s="28" t="s">
        <v>174</v>
      </c>
      <c r="E35" s="28" t="s">
        <v>174</v>
      </c>
      <c r="F35" s="141">
        <f>SUM(H35:O35)</f>
        <v>411337</v>
      </c>
      <c r="G35" s="141"/>
      <c r="H35" s="141">
        <v>294539</v>
      </c>
      <c r="I35" s="141"/>
      <c r="J35" s="141">
        <v>6688</v>
      </c>
      <c r="K35" s="141"/>
      <c r="L35" s="141">
        <v>62535</v>
      </c>
      <c r="M35" s="141"/>
      <c r="N35" s="29">
        <v>27864</v>
      </c>
      <c r="O35" s="29">
        <v>19711</v>
      </c>
      <c r="P35" s="141">
        <v>5726</v>
      </c>
      <c r="Q35" s="141"/>
      <c r="S35" s="19" t="s">
        <v>60</v>
      </c>
      <c r="T35" s="100">
        <v>14</v>
      </c>
      <c r="U35" s="100">
        <v>3981</v>
      </c>
      <c r="V35" s="100">
        <v>2853</v>
      </c>
      <c r="W35" s="100">
        <v>616</v>
      </c>
      <c r="X35" s="100"/>
      <c r="Y35" s="100"/>
      <c r="Z35" s="100">
        <v>11</v>
      </c>
      <c r="AA35" s="100">
        <v>3</v>
      </c>
      <c r="AB35" s="100"/>
      <c r="AC35" s="100"/>
      <c r="AD35" s="230">
        <v>411.3</v>
      </c>
      <c r="AE35" s="230"/>
      <c r="AF35" s="223">
        <v>150047</v>
      </c>
      <c r="AG35" s="223"/>
      <c r="AH35" s="100">
        <v>14</v>
      </c>
      <c r="AI35" s="100" t="s">
        <v>174</v>
      </c>
      <c r="AJ35" s="100" t="s">
        <v>174</v>
      </c>
      <c r="AK35" s="100">
        <v>11</v>
      </c>
      <c r="AL35" s="100">
        <v>3</v>
      </c>
    </row>
    <row r="36" spans="1:38" ht="15" customHeight="1">
      <c r="A36" s="36" t="s">
        <v>92</v>
      </c>
      <c r="B36" s="141">
        <v>390030</v>
      </c>
      <c r="C36" s="141"/>
      <c r="D36" s="28" t="s">
        <v>174</v>
      </c>
      <c r="E36" s="28" t="s">
        <v>174</v>
      </c>
      <c r="F36" s="141">
        <f>SUM(H36:O36)</f>
        <v>432779</v>
      </c>
      <c r="G36" s="141"/>
      <c r="H36" s="141">
        <v>309200</v>
      </c>
      <c r="I36" s="141"/>
      <c r="J36" s="141">
        <v>7097</v>
      </c>
      <c r="K36" s="141"/>
      <c r="L36" s="141">
        <v>72170</v>
      </c>
      <c r="M36" s="141"/>
      <c r="N36" s="29">
        <v>22762</v>
      </c>
      <c r="O36" s="29">
        <v>21550</v>
      </c>
      <c r="P36" s="141">
        <v>5760</v>
      </c>
      <c r="Q36" s="141"/>
      <c r="S36" s="19" t="s">
        <v>31</v>
      </c>
      <c r="T36" s="100">
        <v>4</v>
      </c>
      <c r="U36" s="100">
        <v>7130</v>
      </c>
      <c r="V36" s="100">
        <v>5760</v>
      </c>
      <c r="W36" s="100">
        <v>2995</v>
      </c>
      <c r="X36" s="100">
        <v>2</v>
      </c>
      <c r="Y36" s="100">
        <v>2</v>
      </c>
      <c r="Z36" s="100"/>
      <c r="AA36" s="100"/>
      <c r="AB36" s="100"/>
      <c r="AC36" s="100"/>
      <c r="AD36" s="223">
        <v>3035</v>
      </c>
      <c r="AE36" s="223"/>
      <c r="AF36" s="223">
        <v>549991</v>
      </c>
      <c r="AG36" s="223"/>
      <c r="AH36" s="100">
        <v>3</v>
      </c>
      <c r="AI36" s="100">
        <v>1</v>
      </c>
      <c r="AJ36" s="100" t="s">
        <v>174</v>
      </c>
      <c r="AK36" s="100">
        <v>3</v>
      </c>
      <c r="AL36" s="100">
        <v>1</v>
      </c>
    </row>
    <row r="37" spans="1:38" ht="15" customHeight="1">
      <c r="A37" s="18"/>
      <c r="B37" s="141"/>
      <c r="C37" s="141"/>
      <c r="D37" s="28" t="s">
        <v>189</v>
      </c>
      <c r="E37" s="28" t="s">
        <v>189</v>
      </c>
      <c r="F37" s="141"/>
      <c r="G37" s="141"/>
      <c r="H37" s="141"/>
      <c r="I37" s="141"/>
      <c r="J37" s="141"/>
      <c r="K37" s="141"/>
      <c r="L37" s="141"/>
      <c r="M37" s="141"/>
      <c r="N37" s="29"/>
      <c r="O37" s="29"/>
      <c r="P37" s="141"/>
      <c r="Q37" s="141"/>
      <c r="S37" s="19" t="s">
        <v>32</v>
      </c>
      <c r="T37" s="100">
        <v>6</v>
      </c>
      <c r="U37" s="100">
        <v>7430</v>
      </c>
      <c r="V37" s="100">
        <v>5956</v>
      </c>
      <c r="W37" s="100">
        <v>1845</v>
      </c>
      <c r="X37" s="100">
        <v>5</v>
      </c>
      <c r="Y37" s="100"/>
      <c r="Z37" s="100"/>
      <c r="AA37" s="100"/>
      <c r="AB37" s="100">
        <v>1</v>
      </c>
      <c r="AC37" s="100"/>
      <c r="AD37" s="223">
        <v>1429</v>
      </c>
      <c r="AE37" s="223"/>
      <c r="AF37" s="223">
        <v>284111</v>
      </c>
      <c r="AG37" s="223"/>
      <c r="AH37" s="100">
        <v>6</v>
      </c>
      <c r="AI37" s="100" t="s">
        <v>174</v>
      </c>
      <c r="AJ37" s="100" t="s">
        <v>174</v>
      </c>
      <c r="AK37" s="100">
        <v>6</v>
      </c>
      <c r="AL37" s="100" t="s">
        <v>174</v>
      </c>
    </row>
    <row r="38" spans="1:38" ht="15" customHeight="1">
      <c r="A38" s="36" t="s">
        <v>93</v>
      </c>
      <c r="B38" s="141">
        <v>359810</v>
      </c>
      <c r="C38" s="141"/>
      <c r="D38" s="28" t="s">
        <v>174</v>
      </c>
      <c r="E38" s="28" t="s">
        <v>174</v>
      </c>
      <c r="F38" s="141">
        <f>SUM(H38:O38)</f>
        <v>367355</v>
      </c>
      <c r="G38" s="141"/>
      <c r="H38" s="141">
        <v>263016</v>
      </c>
      <c r="I38" s="141"/>
      <c r="J38" s="141">
        <v>5016</v>
      </c>
      <c r="K38" s="141"/>
      <c r="L38" s="141">
        <v>61257</v>
      </c>
      <c r="M38" s="141"/>
      <c r="N38" s="29">
        <v>19871</v>
      </c>
      <c r="O38" s="29">
        <v>18195</v>
      </c>
      <c r="P38" s="141">
        <v>5785</v>
      </c>
      <c r="Q38" s="141"/>
      <c r="S38" s="19" t="s">
        <v>70</v>
      </c>
      <c r="T38" s="100">
        <v>7</v>
      </c>
      <c r="U38" s="100">
        <v>7036</v>
      </c>
      <c r="V38" s="100">
        <v>5621</v>
      </c>
      <c r="W38" s="102">
        <v>1866.5</v>
      </c>
      <c r="X38" s="100"/>
      <c r="Y38" s="100"/>
      <c r="Z38" s="100">
        <v>1</v>
      </c>
      <c r="AA38" s="100">
        <v>2</v>
      </c>
      <c r="AB38" s="100">
        <v>4</v>
      </c>
      <c r="AC38" s="100"/>
      <c r="AD38" s="223">
        <v>2327</v>
      </c>
      <c r="AE38" s="223"/>
      <c r="AF38" s="223">
        <v>569337</v>
      </c>
      <c r="AG38" s="223"/>
      <c r="AH38" s="100">
        <v>7</v>
      </c>
      <c r="AI38" s="100" t="s">
        <v>174</v>
      </c>
      <c r="AJ38" s="100" t="s">
        <v>174</v>
      </c>
      <c r="AK38" s="100">
        <v>7</v>
      </c>
      <c r="AL38" s="100" t="s">
        <v>174</v>
      </c>
    </row>
    <row r="39" spans="1:38" ht="15" customHeight="1">
      <c r="A39" s="36" t="s">
        <v>94</v>
      </c>
      <c r="B39" s="141">
        <v>310840</v>
      </c>
      <c r="C39" s="141"/>
      <c r="D39" s="28" t="s">
        <v>174</v>
      </c>
      <c r="E39" s="28" t="s">
        <v>174</v>
      </c>
      <c r="F39" s="141">
        <f>SUM(H39:O39)</f>
        <v>324332</v>
      </c>
      <c r="G39" s="141"/>
      <c r="H39" s="141">
        <v>228560</v>
      </c>
      <c r="I39" s="141"/>
      <c r="J39" s="141">
        <v>4432</v>
      </c>
      <c r="K39" s="141"/>
      <c r="L39" s="141">
        <v>54365</v>
      </c>
      <c r="M39" s="141"/>
      <c r="N39" s="29">
        <v>20127</v>
      </c>
      <c r="O39" s="29">
        <v>16848</v>
      </c>
      <c r="P39" s="141">
        <v>5804</v>
      </c>
      <c r="Q39" s="141"/>
      <c r="S39" s="19" t="s">
        <v>71</v>
      </c>
      <c r="T39" s="100">
        <v>5</v>
      </c>
      <c r="U39" s="100">
        <v>2070</v>
      </c>
      <c r="V39" s="100">
        <v>1926</v>
      </c>
      <c r="W39" s="100">
        <v>283</v>
      </c>
      <c r="X39" s="100">
        <v>1</v>
      </c>
      <c r="Y39" s="100">
        <v>1</v>
      </c>
      <c r="Z39" s="100">
        <v>1</v>
      </c>
      <c r="AA39" s="100">
        <v>1</v>
      </c>
      <c r="AB39" s="100">
        <v>1</v>
      </c>
      <c r="AC39" s="100"/>
      <c r="AD39" s="223">
        <v>441</v>
      </c>
      <c r="AE39" s="223"/>
      <c r="AF39" s="223">
        <v>103024</v>
      </c>
      <c r="AG39" s="223"/>
      <c r="AH39" s="100">
        <v>5</v>
      </c>
      <c r="AI39" s="100" t="s">
        <v>174</v>
      </c>
      <c r="AJ39" s="100" t="s">
        <v>174</v>
      </c>
      <c r="AK39" s="100">
        <v>5</v>
      </c>
      <c r="AL39" s="100" t="s">
        <v>174</v>
      </c>
    </row>
    <row r="40" spans="1:38" ht="15" customHeight="1">
      <c r="A40" s="36" t="s">
        <v>95</v>
      </c>
      <c r="B40" s="141">
        <v>302130</v>
      </c>
      <c r="C40" s="141"/>
      <c r="D40" s="28" t="s">
        <v>174</v>
      </c>
      <c r="E40" s="28" t="s">
        <v>174</v>
      </c>
      <c r="F40" s="141">
        <f>SUM(H40:O40)</f>
        <v>303880</v>
      </c>
      <c r="G40" s="141"/>
      <c r="H40" s="141">
        <v>212325</v>
      </c>
      <c r="I40" s="141"/>
      <c r="J40" s="141">
        <v>4099</v>
      </c>
      <c r="K40" s="141"/>
      <c r="L40" s="141">
        <v>51806</v>
      </c>
      <c r="M40" s="141"/>
      <c r="N40" s="29">
        <v>19493</v>
      </c>
      <c r="O40" s="29">
        <v>16157</v>
      </c>
      <c r="P40" s="141">
        <v>5830</v>
      </c>
      <c r="Q40" s="141"/>
      <c r="S40" s="19" t="s">
        <v>33</v>
      </c>
      <c r="T40" s="100">
        <v>52</v>
      </c>
      <c r="U40" s="100">
        <v>20694</v>
      </c>
      <c r="V40" s="100">
        <v>10083</v>
      </c>
      <c r="W40" s="100">
        <v>4043</v>
      </c>
      <c r="X40" s="100"/>
      <c r="Y40" s="100"/>
      <c r="Z40" s="100"/>
      <c r="AA40" s="100"/>
      <c r="AB40" s="100">
        <v>52</v>
      </c>
      <c r="AC40" s="100"/>
      <c r="AD40" s="223">
        <v>4115</v>
      </c>
      <c r="AE40" s="223"/>
      <c r="AF40" s="223">
        <v>1145871</v>
      </c>
      <c r="AG40" s="223"/>
      <c r="AH40" s="100">
        <v>51</v>
      </c>
      <c r="AI40" s="100" t="s">
        <v>174</v>
      </c>
      <c r="AJ40" s="100" t="s">
        <v>174</v>
      </c>
      <c r="AK40" s="100">
        <v>4</v>
      </c>
      <c r="AL40" s="100">
        <v>48</v>
      </c>
    </row>
    <row r="41" spans="1:38" ht="15" customHeight="1">
      <c r="A41" s="36" t="s">
        <v>96</v>
      </c>
      <c r="B41" s="141">
        <v>301660</v>
      </c>
      <c r="C41" s="141"/>
      <c r="D41" s="28" t="s">
        <v>174</v>
      </c>
      <c r="E41" s="28" t="s">
        <v>174</v>
      </c>
      <c r="F41" s="141">
        <f>SUM(H41:O41)</f>
        <v>307456</v>
      </c>
      <c r="G41" s="141"/>
      <c r="H41" s="141">
        <v>218642</v>
      </c>
      <c r="I41" s="141"/>
      <c r="J41" s="141">
        <v>3936</v>
      </c>
      <c r="K41" s="141"/>
      <c r="L41" s="141">
        <v>56651</v>
      </c>
      <c r="M41" s="141"/>
      <c r="N41" s="29">
        <v>13014</v>
      </c>
      <c r="O41" s="29">
        <v>15213</v>
      </c>
      <c r="P41" s="141">
        <v>5849</v>
      </c>
      <c r="Q41" s="141"/>
      <c r="S41" s="19"/>
      <c r="T41" s="100"/>
      <c r="U41" s="100"/>
      <c r="V41" s="100"/>
      <c r="W41" s="100"/>
      <c r="X41" s="100"/>
      <c r="Y41" s="100"/>
      <c r="Z41" s="100"/>
      <c r="AA41" s="100"/>
      <c r="AB41" s="100"/>
      <c r="AC41" s="100"/>
      <c r="AD41" s="223"/>
      <c r="AE41" s="223"/>
      <c r="AF41" s="223"/>
      <c r="AG41" s="223"/>
      <c r="AH41" s="100"/>
      <c r="AI41" s="100"/>
      <c r="AJ41" s="100"/>
      <c r="AK41" s="100"/>
      <c r="AL41" s="100"/>
    </row>
    <row r="42" spans="1:38" ht="15" customHeight="1">
      <c r="A42" s="18"/>
      <c r="B42" s="141"/>
      <c r="C42" s="141"/>
      <c r="D42" s="28" t="s">
        <v>189</v>
      </c>
      <c r="E42" s="28" t="s">
        <v>189</v>
      </c>
      <c r="F42" s="141"/>
      <c r="G42" s="141"/>
      <c r="H42" s="141"/>
      <c r="I42" s="141"/>
      <c r="J42" s="141"/>
      <c r="K42" s="141"/>
      <c r="L42" s="141"/>
      <c r="M42" s="141"/>
      <c r="N42" s="29"/>
      <c r="O42" s="29"/>
      <c r="P42" s="141"/>
      <c r="Q42" s="141"/>
      <c r="S42" s="19" t="s">
        <v>61</v>
      </c>
      <c r="T42" s="100">
        <v>3</v>
      </c>
      <c r="U42" s="100">
        <v>730</v>
      </c>
      <c r="V42" s="100">
        <v>295</v>
      </c>
      <c r="W42" s="102">
        <v>109.5</v>
      </c>
      <c r="X42" s="100">
        <v>3</v>
      </c>
      <c r="Y42" s="100"/>
      <c r="Z42" s="100"/>
      <c r="AA42" s="100"/>
      <c r="AB42" s="100"/>
      <c r="AC42" s="100"/>
      <c r="AD42" s="223">
        <v>65</v>
      </c>
      <c r="AE42" s="223"/>
      <c r="AF42" s="223">
        <v>18000</v>
      </c>
      <c r="AG42" s="223"/>
      <c r="AH42" s="100">
        <v>3</v>
      </c>
      <c r="AI42" s="100" t="s">
        <v>174</v>
      </c>
      <c r="AJ42" s="100" t="s">
        <v>174</v>
      </c>
      <c r="AK42" s="100">
        <v>3</v>
      </c>
      <c r="AL42" s="100" t="s">
        <v>174</v>
      </c>
    </row>
    <row r="43" spans="1:38" ht="15" customHeight="1">
      <c r="A43" s="36" t="s">
        <v>97</v>
      </c>
      <c r="B43" s="141">
        <v>295980</v>
      </c>
      <c r="C43" s="141"/>
      <c r="D43" s="28" t="s">
        <v>174</v>
      </c>
      <c r="E43" s="28" t="s">
        <v>174</v>
      </c>
      <c r="F43" s="141">
        <f>SUM(H43:O43)</f>
        <v>292867</v>
      </c>
      <c r="G43" s="141"/>
      <c r="H43" s="141">
        <v>209116</v>
      </c>
      <c r="I43" s="141"/>
      <c r="J43" s="141">
        <v>4173</v>
      </c>
      <c r="K43" s="141"/>
      <c r="L43" s="141">
        <v>50253</v>
      </c>
      <c r="M43" s="141"/>
      <c r="N43" s="29">
        <v>14640</v>
      </c>
      <c r="O43" s="29">
        <v>14685</v>
      </c>
      <c r="P43" s="141">
        <v>5867</v>
      </c>
      <c r="Q43" s="141"/>
      <c r="S43" s="19" t="s">
        <v>34</v>
      </c>
      <c r="T43" s="100">
        <v>1</v>
      </c>
      <c r="U43" s="100">
        <v>400</v>
      </c>
      <c r="V43" s="100">
        <v>398</v>
      </c>
      <c r="W43" s="100">
        <v>200</v>
      </c>
      <c r="X43" s="100"/>
      <c r="Y43" s="100"/>
      <c r="Z43" s="100"/>
      <c r="AA43" s="100"/>
      <c r="AB43" s="100">
        <v>1</v>
      </c>
      <c r="AC43" s="100"/>
      <c r="AD43" s="223">
        <v>200</v>
      </c>
      <c r="AE43" s="223"/>
      <c r="AF43" s="223">
        <v>5510</v>
      </c>
      <c r="AG43" s="223"/>
      <c r="AH43" s="100">
        <v>1</v>
      </c>
      <c r="AI43" s="100" t="s">
        <v>174</v>
      </c>
      <c r="AJ43" s="100" t="s">
        <v>174</v>
      </c>
      <c r="AK43" s="100" t="s">
        <v>174</v>
      </c>
      <c r="AL43" s="100">
        <v>1</v>
      </c>
    </row>
    <row r="44" spans="1:38" ht="15" customHeight="1">
      <c r="A44" s="36" t="s">
        <v>98</v>
      </c>
      <c r="B44" s="141">
        <v>343680</v>
      </c>
      <c r="C44" s="141"/>
      <c r="D44" s="28" t="s">
        <v>174</v>
      </c>
      <c r="E44" s="28" t="s">
        <v>174</v>
      </c>
      <c r="F44" s="141">
        <f>SUM(H44:O44)</f>
        <v>320112</v>
      </c>
      <c r="G44" s="141"/>
      <c r="H44" s="141">
        <v>227040</v>
      </c>
      <c r="I44" s="141"/>
      <c r="J44" s="141">
        <v>4393</v>
      </c>
      <c r="K44" s="141"/>
      <c r="L44" s="141">
        <v>54651</v>
      </c>
      <c r="M44" s="141"/>
      <c r="N44" s="29">
        <v>18537</v>
      </c>
      <c r="O44" s="29">
        <v>15491</v>
      </c>
      <c r="P44" s="141">
        <v>5880</v>
      </c>
      <c r="Q44" s="141"/>
      <c r="S44" s="24" t="s">
        <v>63</v>
      </c>
      <c r="T44" s="100">
        <v>3</v>
      </c>
      <c r="U44" s="100">
        <v>660</v>
      </c>
      <c r="V44" s="100">
        <v>564</v>
      </c>
      <c r="W44" s="100">
        <v>109</v>
      </c>
      <c r="X44" s="100">
        <v>1</v>
      </c>
      <c r="Y44" s="100">
        <v>1</v>
      </c>
      <c r="Z44" s="100">
        <v>1</v>
      </c>
      <c r="AA44" s="100"/>
      <c r="AB44" s="100"/>
      <c r="AC44" s="100"/>
      <c r="AD44" s="223">
        <v>134</v>
      </c>
      <c r="AE44" s="223"/>
      <c r="AF44" s="223">
        <v>34617</v>
      </c>
      <c r="AG44" s="223"/>
      <c r="AH44" s="100">
        <v>3</v>
      </c>
      <c r="AI44" s="100" t="s">
        <v>174</v>
      </c>
      <c r="AJ44" s="100" t="s">
        <v>174</v>
      </c>
      <c r="AK44" s="100">
        <v>2</v>
      </c>
      <c r="AL44" s="100">
        <v>1</v>
      </c>
    </row>
    <row r="45" spans="1:38" ht="15" customHeight="1">
      <c r="A45" s="36" t="s">
        <v>99</v>
      </c>
      <c r="B45" s="141">
        <v>403310</v>
      </c>
      <c r="C45" s="141"/>
      <c r="D45" s="28" t="s">
        <v>174</v>
      </c>
      <c r="E45" s="28" t="s">
        <v>174</v>
      </c>
      <c r="F45" s="141">
        <f>SUM(H45:O45)</f>
        <v>379856</v>
      </c>
      <c r="G45" s="141"/>
      <c r="H45" s="141">
        <v>270205</v>
      </c>
      <c r="I45" s="141"/>
      <c r="J45" s="141">
        <v>5305</v>
      </c>
      <c r="K45" s="141"/>
      <c r="L45" s="141">
        <v>62080</v>
      </c>
      <c r="M45" s="141"/>
      <c r="N45" s="29">
        <v>23077</v>
      </c>
      <c r="O45" s="29">
        <v>19189</v>
      </c>
      <c r="P45" s="141">
        <v>5893</v>
      </c>
      <c r="Q45" s="141"/>
      <c r="S45" s="24" t="s">
        <v>118</v>
      </c>
      <c r="T45" s="100">
        <v>13</v>
      </c>
      <c r="U45" s="100">
        <v>4400</v>
      </c>
      <c r="V45" s="100">
        <v>3912</v>
      </c>
      <c r="W45" s="100">
        <v>787</v>
      </c>
      <c r="X45" s="100"/>
      <c r="Y45" s="100"/>
      <c r="Z45" s="100"/>
      <c r="AA45" s="100"/>
      <c r="AB45" s="100">
        <v>13</v>
      </c>
      <c r="AC45" s="100"/>
      <c r="AD45" s="223">
        <v>1131</v>
      </c>
      <c r="AE45" s="223"/>
      <c r="AF45" s="223">
        <v>307030</v>
      </c>
      <c r="AG45" s="223"/>
      <c r="AH45" s="100">
        <v>13</v>
      </c>
      <c r="AI45" s="100" t="s">
        <v>174</v>
      </c>
      <c r="AJ45" s="100" t="s">
        <v>174</v>
      </c>
      <c r="AK45" s="100">
        <v>7</v>
      </c>
      <c r="AL45" s="100">
        <v>6</v>
      </c>
    </row>
    <row r="46" spans="1:38" ht="15" customHeight="1">
      <c r="A46" s="34" t="s">
        <v>100</v>
      </c>
      <c r="B46" s="158">
        <v>484420</v>
      </c>
      <c r="C46" s="158"/>
      <c r="D46" s="30" t="s">
        <v>174</v>
      </c>
      <c r="E46" s="30" t="s">
        <v>174</v>
      </c>
      <c r="F46" s="158">
        <f>SUM(H46:O46)</f>
        <v>420039</v>
      </c>
      <c r="G46" s="158"/>
      <c r="H46" s="158">
        <v>297971</v>
      </c>
      <c r="I46" s="158"/>
      <c r="J46" s="158">
        <v>6879</v>
      </c>
      <c r="K46" s="158"/>
      <c r="L46" s="158">
        <v>69255</v>
      </c>
      <c r="M46" s="158"/>
      <c r="N46" s="30">
        <v>26836</v>
      </c>
      <c r="O46" s="30">
        <v>19098</v>
      </c>
      <c r="P46" s="158">
        <v>5950</v>
      </c>
      <c r="Q46" s="158"/>
      <c r="S46" s="24" t="s">
        <v>35</v>
      </c>
      <c r="T46" s="100">
        <v>4</v>
      </c>
      <c r="U46" s="100">
        <v>1175</v>
      </c>
      <c r="V46" s="100">
        <v>1150</v>
      </c>
      <c r="W46" s="100">
        <v>284</v>
      </c>
      <c r="X46" s="100"/>
      <c r="Y46" s="100"/>
      <c r="Z46" s="100">
        <v>2</v>
      </c>
      <c r="AA46" s="100">
        <v>2</v>
      </c>
      <c r="AB46" s="100"/>
      <c r="AC46" s="100"/>
      <c r="AD46" s="223">
        <v>262</v>
      </c>
      <c r="AE46" s="223"/>
      <c r="AF46" s="223">
        <v>84701</v>
      </c>
      <c r="AG46" s="223"/>
      <c r="AH46" s="100">
        <v>4</v>
      </c>
      <c r="AI46" s="100" t="s">
        <v>174</v>
      </c>
      <c r="AJ46" s="100" t="s">
        <v>174</v>
      </c>
      <c r="AK46" s="100" t="s">
        <v>174</v>
      </c>
      <c r="AL46" s="100">
        <v>4</v>
      </c>
    </row>
    <row r="47" spans="1:38" ht="15" customHeight="1">
      <c r="A47" s="54" t="s">
        <v>125</v>
      </c>
      <c r="S47" s="24" t="s">
        <v>36</v>
      </c>
      <c r="T47" s="100">
        <v>9</v>
      </c>
      <c r="U47" s="100">
        <v>3280</v>
      </c>
      <c r="V47" s="100">
        <v>2371</v>
      </c>
      <c r="W47" s="100">
        <v>710</v>
      </c>
      <c r="X47" s="100"/>
      <c r="Y47" s="100"/>
      <c r="Z47" s="100"/>
      <c r="AA47" s="100"/>
      <c r="AB47" s="100">
        <v>9</v>
      </c>
      <c r="AC47" s="100"/>
      <c r="AD47" s="223">
        <v>390</v>
      </c>
      <c r="AE47" s="223"/>
      <c r="AF47" s="223">
        <v>213807</v>
      </c>
      <c r="AG47" s="223"/>
      <c r="AH47" s="100">
        <v>8</v>
      </c>
      <c r="AI47" s="100" t="s">
        <v>174</v>
      </c>
      <c r="AJ47" s="100" t="s">
        <v>174</v>
      </c>
      <c r="AK47" s="100" t="s">
        <v>174</v>
      </c>
      <c r="AL47" s="100">
        <v>9</v>
      </c>
    </row>
    <row r="48" spans="19:38" ht="16.5" customHeight="1">
      <c r="S48" s="24" t="s">
        <v>72</v>
      </c>
      <c r="T48" s="100">
        <v>4</v>
      </c>
      <c r="U48" s="100">
        <v>750</v>
      </c>
      <c r="V48" s="100">
        <v>713</v>
      </c>
      <c r="W48" s="102">
        <v>112.5</v>
      </c>
      <c r="X48" s="100"/>
      <c r="Y48" s="100">
        <v>1</v>
      </c>
      <c r="Z48" s="100">
        <v>1</v>
      </c>
      <c r="AA48" s="100">
        <v>2</v>
      </c>
      <c r="AB48" s="100"/>
      <c r="AC48" s="100"/>
      <c r="AD48" s="230">
        <v>51.9</v>
      </c>
      <c r="AE48" s="230"/>
      <c r="AF48" s="223">
        <v>20607</v>
      </c>
      <c r="AG48" s="223"/>
      <c r="AH48" s="100">
        <v>2</v>
      </c>
      <c r="AI48" s="100">
        <v>2</v>
      </c>
      <c r="AJ48" s="100" t="s">
        <v>174</v>
      </c>
      <c r="AK48" s="100">
        <v>3</v>
      </c>
      <c r="AL48" s="100">
        <v>1</v>
      </c>
    </row>
    <row r="49" spans="1:38" ht="17.25" customHeight="1">
      <c r="A49" s="284" t="s">
        <v>222</v>
      </c>
      <c r="B49" s="284"/>
      <c r="C49" s="284"/>
      <c r="D49" s="284"/>
      <c r="E49" s="284"/>
      <c r="F49" s="284"/>
      <c r="G49" s="284"/>
      <c r="H49" s="284"/>
      <c r="I49" s="284"/>
      <c r="J49" s="284"/>
      <c r="K49" s="284"/>
      <c r="L49" s="284"/>
      <c r="M49" s="284"/>
      <c r="N49" s="284"/>
      <c r="O49" s="284"/>
      <c r="P49" s="284"/>
      <c r="Q49" s="284"/>
      <c r="S49" s="24" t="s">
        <v>73</v>
      </c>
      <c r="T49" s="100">
        <v>5</v>
      </c>
      <c r="U49" s="100">
        <v>1950</v>
      </c>
      <c r="V49" s="100">
        <v>1294</v>
      </c>
      <c r="W49" s="102">
        <v>348.9</v>
      </c>
      <c r="X49" s="100">
        <v>1</v>
      </c>
      <c r="Y49" s="100">
        <v>2</v>
      </c>
      <c r="Z49" s="100">
        <v>2</v>
      </c>
      <c r="AA49" s="100"/>
      <c r="AB49" s="100"/>
      <c r="AC49" s="100"/>
      <c r="AD49" s="230">
        <v>348.9</v>
      </c>
      <c r="AE49" s="230"/>
      <c r="AF49" s="223">
        <v>111000</v>
      </c>
      <c r="AG49" s="223"/>
      <c r="AH49" s="100">
        <v>5</v>
      </c>
      <c r="AI49" s="100" t="s">
        <v>174</v>
      </c>
      <c r="AJ49" s="100" t="s">
        <v>174</v>
      </c>
      <c r="AK49" s="100">
        <v>5</v>
      </c>
      <c r="AL49" s="100" t="s">
        <v>174</v>
      </c>
    </row>
    <row r="50" spans="19:38" ht="14.25">
      <c r="S50" s="24" t="s">
        <v>74</v>
      </c>
      <c r="T50" s="100">
        <v>14</v>
      </c>
      <c r="U50" s="100">
        <v>2535</v>
      </c>
      <c r="V50" s="100">
        <v>1945</v>
      </c>
      <c r="W50" s="102">
        <v>378.7</v>
      </c>
      <c r="X50" s="100">
        <v>3</v>
      </c>
      <c r="Y50" s="100"/>
      <c r="Z50" s="100">
        <v>9</v>
      </c>
      <c r="AA50" s="100"/>
      <c r="AB50" s="100">
        <v>2</v>
      </c>
      <c r="AC50" s="100"/>
      <c r="AD50" s="223">
        <v>314</v>
      </c>
      <c r="AE50" s="223"/>
      <c r="AF50" s="223">
        <v>114700</v>
      </c>
      <c r="AG50" s="223"/>
      <c r="AH50" s="100">
        <v>14</v>
      </c>
      <c r="AI50" s="100" t="s">
        <v>174</v>
      </c>
      <c r="AJ50" s="100" t="s">
        <v>174</v>
      </c>
      <c r="AK50" s="100">
        <v>13</v>
      </c>
      <c r="AL50" s="100">
        <v>1</v>
      </c>
    </row>
    <row r="51" spans="1:38" ht="14.25">
      <c r="A51" s="216" t="s">
        <v>229</v>
      </c>
      <c r="B51" s="216"/>
      <c r="C51" s="216"/>
      <c r="D51" s="216"/>
      <c r="E51" s="216"/>
      <c r="F51" s="216"/>
      <c r="G51" s="216"/>
      <c r="H51" s="216"/>
      <c r="I51" s="216"/>
      <c r="J51" s="216"/>
      <c r="K51" s="216"/>
      <c r="L51" s="216"/>
      <c r="M51" s="216"/>
      <c r="N51" s="216"/>
      <c r="O51" s="216"/>
      <c r="P51" s="216"/>
      <c r="Q51" s="216"/>
      <c r="S51" s="24" t="s">
        <v>75</v>
      </c>
      <c r="T51" s="100">
        <v>2</v>
      </c>
      <c r="U51" s="100">
        <v>2890</v>
      </c>
      <c r="V51" s="100">
        <v>1381</v>
      </c>
      <c r="W51" s="100">
        <v>1000</v>
      </c>
      <c r="X51" s="100">
        <v>2</v>
      </c>
      <c r="Y51" s="100"/>
      <c r="Z51" s="100"/>
      <c r="AA51" s="100"/>
      <c r="AB51" s="100"/>
      <c r="AC51" s="100"/>
      <c r="AD51" s="223">
        <v>1000</v>
      </c>
      <c r="AE51" s="223"/>
      <c r="AF51" s="223">
        <v>365000</v>
      </c>
      <c r="AG51" s="223"/>
      <c r="AH51" s="100">
        <v>2</v>
      </c>
      <c r="AI51" s="100" t="s">
        <v>174</v>
      </c>
      <c r="AJ51" s="100" t="s">
        <v>174</v>
      </c>
      <c r="AK51" s="100">
        <v>2</v>
      </c>
      <c r="AL51" s="100" t="s">
        <v>174</v>
      </c>
    </row>
    <row r="52" spans="1:38" ht="15" thickBot="1">
      <c r="A52" s="55"/>
      <c r="B52" s="55"/>
      <c r="C52" s="55"/>
      <c r="D52" s="55"/>
      <c r="E52" s="55"/>
      <c r="F52" s="55"/>
      <c r="Q52" s="56" t="s">
        <v>219</v>
      </c>
      <c r="S52" s="24" t="s">
        <v>76</v>
      </c>
      <c r="T52" s="100">
        <v>1</v>
      </c>
      <c r="U52" s="100">
        <v>2200</v>
      </c>
      <c r="V52" s="100">
        <v>1314</v>
      </c>
      <c r="W52" s="100">
        <v>1181</v>
      </c>
      <c r="X52" s="100">
        <v>1</v>
      </c>
      <c r="Y52" s="100"/>
      <c r="Z52" s="100"/>
      <c r="AA52" s="100"/>
      <c r="AB52" s="100"/>
      <c r="AC52" s="100"/>
      <c r="AD52" s="223">
        <v>1137</v>
      </c>
      <c r="AE52" s="223"/>
      <c r="AF52" s="223">
        <v>258165</v>
      </c>
      <c r="AG52" s="223"/>
      <c r="AH52" s="100">
        <v>1</v>
      </c>
      <c r="AI52" s="100" t="s">
        <v>174</v>
      </c>
      <c r="AJ52" s="100" t="s">
        <v>174</v>
      </c>
      <c r="AK52" s="100">
        <v>1</v>
      </c>
      <c r="AL52" s="100" t="s">
        <v>174</v>
      </c>
    </row>
    <row r="53" spans="1:38" ht="14.25">
      <c r="A53" s="221" t="s">
        <v>57</v>
      </c>
      <c r="B53" s="221" t="s">
        <v>87</v>
      </c>
      <c r="C53" s="250" t="s">
        <v>84</v>
      </c>
      <c r="D53" s="251"/>
      <c r="E53" s="248" t="s">
        <v>223</v>
      </c>
      <c r="F53" s="217" t="s">
        <v>86</v>
      </c>
      <c r="G53" s="96"/>
      <c r="H53" s="96"/>
      <c r="I53" s="96"/>
      <c r="J53" s="96"/>
      <c r="K53" s="96"/>
      <c r="L53" s="96"/>
      <c r="M53" s="96"/>
      <c r="N53" s="96"/>
      <c r="O53" s="96"/>
      <c r="P53" s="97"/>
      <c r="Q53" s="263" t="s">
        <v>56</v>
      </c>
      <c r="S53" s="24" t="s">
        <v>65</v>
      </c>
      <c r="T53" s="100">
        <v>5</v>
      </c>
      <c r="U53" s="100">
        <v>4442</v>
      </c>
      <c r="V53" s="100">
        <v>3892</v>
      </c>
      <c r="W53" s="102">
        <v>692.4</v>
      </c>
      <c r="X53" s="100"/>
      <c r="Y53" s="100">
        <v>1</v>
      </c>
      <c r="Z53" s="100">
        <v>1</v>
      </c>
      <c r="AA53" s="100"/>
      <c r="AB53" s="100">
        <v>3</v>
      </c>
      <c r="AC53" s="100"/>
      <c r="AD53" s="223">
        <v>1127</v>
      </c>
      <c r="AE53" s="223"/>
      <c r="AF53" s="223">
        <v>300517</v>
      </c>
      <c r="AG53" s="223"/>
      <c r="AH53" s="100">
        <v>3</v>
      </c>
      <c r="AI53" s="100" t="s">
        <v>174</v>
      </c>
      <c r="AJ53" s="100">
        <v>1</v>
      </c>
      <c r="AK53" s="100">
        <v>5</v>
      </c>
      <c r="AL53" s="100" t="s">
        <v>174</v>
      </c>
    </row>
    <row r="54" spans="1:38" ht="14.25" customHeight="1">
      <c r="A54" s="221"/>
      <c r="B54" s="221"/>
      <c r="C54" s="252"/>
      <c r="D54" s="163"/>
      <c r="E54" s="249"/>
      <c r="F54" s="218"/>
      <c r="G54" s="176" t="s">
        <v>141</v>
      </c>
      <c r="H54" s="177"/>
      <c r="I54" s="177"/>
      <c r="J54" s="177"/>
      <c r="K54" s="177"/>
      <c r="L54" s="177"/>
      <c r="M54" s="177"/>
      <c r="N54" s="178"/>
      <c r="O54" s="242" t="s">
        <v>220</v>
      </c>
      <c r="P54" s="260" t="s">
        <v>55</v>
      </c>
      <c r="Q54" s="264"/>
      <c r="S54" s="24" t="s">
        <v>67</v>
      </c>
      <c r="T54" s="100">
        <v>2</v>
      </c>
      <c r="U54" s="100">
        <v>390</v>
      </c>
      <c r="V54" s="100">
        <v>365</v>
      </c>
      <c r="W54" s="102">
        <v>58.5</v>
      </c>
      <c r="X54" s="100"/>
      <c r="Y54" s="100">
        <v>1</v>
      </c>
      <c r="Z54" s="100"/>
      <c r="AA54" s="100"/>
      <c r="AB54" s="100">
        <v>1</v>
      </c>
      <c r="AC54" s="100"/>
      <c r="AD54" s="223">
        <v>58</v>
      </c>
      <c r="AE54" s="223"/>
      <c r="AF54" s="223">
        <v>16316</v>
      </c>
      <c r="AG54" s="223"/>
      <c r="AH54" s="100">
        <v>2</v>
      </c>
      <c r="AI54" s="100" t="s">
        <v>174</v>
      </c>
      <c r="AJ54" s="100" t="s">
        <v>174</v>
      </c>
      <c r="AK54" s="100">
        <v>2</v>
      </c>
      <c r="AL54" s="100" t="s">
        <v>174</v>
      </c>
    </row>
    <row r="55" spans="1:38" ht="14.25" customHeight="1">
      <c r="A55" s="221"/>
      <c r="B55" s="221"/>
      <c r="C55" s="252"/>
      <c r="D55" s="163"/>
      <c r="E55" s="249"/>
      <c r="F55" s="218"/>
      <c r="G55" s="175" t="s">
        <v>24</v>
      </c>
      <c r="H55" s="175" t="s">
        <v>53</v>
      </c>
      <c r="I55" s="175" t="s">
        <v>54</v>
      </c>
      <c r="J55" s="242" t="s">
        <v>138</v>
      </c>
      <c r="K55" s="257" t="s">
        <v>137</v>
      </c>
      <c r="L55" s="257" t="s">
        <v>139</v>
      </c>
      <c r="M55" s="257" t="s">
        <v>22</v>
      </c>
      <c r="N55" s="242" t="s">
        <v>221</v>
      </c>
      <c r="O55" s="249"/>
      <c r="P55" s="261"/>
      <c r="Q55" s="264"/>
      <c r="S55" s="24" t="s">
        <v>37</v>
      </c>
      <c r="T55" s="100">
        <v>2</v>
      </c>
      <c r="U55" s="100">
        <v>1260</v>
      </c>
      <c r="V55" s="100">
        <v>1200</v>
      </c>
      <c r="W55" s="100">
        <v>204</v>
      </c>
      <c r="X55" s="100"/>
      <c r="Y55" s="100"/>
      <c r="Z55" s="100"/>
      <c r="AA55" s="100"/>
      <c r="AB55" s="100">
        <v>2</v>
      </c>
      <c r="AC55" s="100"/>
      <c r="AD55" s="223">
        <v>204</v>
      </c>
      <c r="AE55" s="223"/>
      <c r="AF55" s="223">
        <v>74460</v>
      </c>
      <c r="AG55" s="223"/>
      <c r="AH55" s="100">
        <v>1</v>
      </c>
      <c r="AI55" s="100" t="s">
        <v>174</v>
      </c>
      <c r="AJ55" s="100">
        <v>1</v>
      </c>
      <c r="AK55" s="100" t="s">
        <v>174</v>
      </c>
      <c r="AL55" s="100">
        <v>2</v>
      </c>
    </row>
    <row r="56" spans="1:38" ht="14.25">
      <c r="A56" s="221"/>
      <c r="B56" s="221"/>
      <c r="C56" s="252"/>
      <c r="D56" s="163"/>
      <c r="E56" s="249"/>
      <c r="F56" s="218"/>
      <c r="G56" s="221"/>
      <c r="H56" s="221"/>
      <c r="I56" s="221"/>
      <c r="J56" s="249"/>
      <c r="K56" s="258"/>
      <c r="L56" s="258"/>
      <c r="M56" s="258"/>
      <c r="N56" s="249"/>
      <c r="O56" s="249"/>
      <c r="P56" s="261"/>
      <c r="Q56" s="264"/>
      <c r="S56" s="24" t="s">
        <v>77</v>
      </c>
      <c r="T56" s="100">
        <v>18</v>
      </c>
      <c r="U56" s="100">
        <v>10678</v>
      </c>
      <c r="V56" s="100">
        <v>9194</v>
      </c>
      <c r="W56" s="100">
        <v>2174</v>
      </c>
      <c r="X56" s="100">
        <v>3</v>
      </c>
      <c r="Y56" s="100"/>
      <c r="Z56" s="100">
        <v>12</v>
      </c>
      <c r="AA56" s="100"/>
      <c r="AB56" s="100">
        <v>3</v>
      </c>
      <c r="AC56" s="100">
        <v>4</v>
      </c>
      <c r="AD56" s="223">
        <v>2642</v>
      </c>
      <c r="AE56" s="223"/>
      <c r="AF56" s="223">
        <v>749700</v>
      </c>
      <c r="AG56" s="223"/>
      <c r="AH56" s="100">
        <v>10</v>
      </c>
      <c r="AI56" s="100">
        <v>2</v>
      </c>
      <c r="AJ56" s="100">
        <v>6</v>
      </c>
      <c r="AK56" s="100">
        <v>16</v>
      </c>
      <c r="AL56" s="100">
        <v>2</v>
      </c>
    </row>
    <row r="57" spans="1:38" ht="14.25">
      <c r="A57" s="221"/>
      <c r="B57" s="221"/>
      <c r="C57" s="252"/>
      <c r="D57" s="163"/>
      <c r="E57" s="249"/>
      <c r="F57" s="218"/>
      <c r="G57" s="221"/>
      <c r="H57" s="221"/>
      <c r="I57" s="221"/>
      <c r="J57" s="249"/>
      <c r="K57" s="258"/>
      <c r="L57" s="258"/>
      <c r="M57" s="258"/>
      <c r="N57" s="249"/>
      <c r="O57" s="249"/>
      <c r="P57" s="261"/>
      <c r="Q57" s="264"/>
      <c r="S57" s="24" t="s">
        <v>38</v>
      </c>
      <c r="T57" s="100">
        <v>3</v>
      </c>
      <c r="U57" s="100">
        <v>6030</v>
      </c>
      <c r="V57" s="100">
        <v>5536</v>
      </c>
      <c r="W57" s="100">
        <v>1181</v>
      </c>
      <c r="X57" s="100"/>
      <c r="Y57" s="100">
        <v>1</v>
      </c>
      <c r="Z57" s="100">
        <v>1</v>
      </c>
      <c r="AA57" s="100"/>
      <c r="AB57" s="100">
        <v>3</v>
      </c>
      <c r="AC57" s="100"/>
      <c r="AD57" s="223">
        <v>1383</v>
      </c>
      <c r="AE57" s="223"/>
      <c r="AF57" s="223">
        <v>176920</v>
      </c>
      <c r="AG57" s="223"/>
      <c r="AH57" s="100">
        <v>3</v>
      </c>
      <c r="AI57" s="100" t="s">
        <v>174</v>
      </c>
      <c r="AJ57" s="100" t="s">
        <v>174</v>
      </c>
      <c r="AK57" s="100">
        <v>3</v>
      </c>
      <c r="AL57" s="100" t="s">
        <v>174</v>
      </c>
    </row>
    <row r="58" spans="1:38" ht="14.25">
      <c r="A58" s="247"/>
      <c r="B58" s="247"/>
      <c r="C58" s="233"/>
      <c r="D58" s="234"/>
      <c r="E58" s="212"/>
      <c r="F58" s="219"/>
      <c r="G58" s="247"/>
      <c r="H58" s="247"/>
      <c r="I58" s="247"/>
      <c r="J58" s="247"/>
      <c r="K58" s="259"/>
      <c r="L58" s="259"/>
      <c r="M58" s="259"/>
      <c r="N58" s="212"/>
      <c r="O58" s="212"/>
      <c r="P58" s="262"/>
      <c r="Q58" s="265"/>
      <c r="S58" s="24" t="s">
        <v>39</v>
      </c>
      <c r="T58" s="100">
        <v>2</v>
      </c>
      <c r="U58" s="100">
        <v>690</v>
      </c>
      <c r="V58" s="100">
        <v>495</v>
      </c>
      <c r="W58" s="100">
        <v>190</v>
      </c>
      <c r="X58" s="100"/>
      <c r="Y58" s="100"/>
      <c r="Z58" s="100"/>
      <c r="AA58" s="100">
        <v>1</v>
      </c>
      <c r="AB58" s="100">
        <v>1</v>
      </c>
      <c r="AC58" s="100"/>
      <c r="AD58" s="223">
        <v>160</v>
      </c>
      <c r="AE58" s="223"/>
      <c r="AF58" s="223">
        <v>46108</v>
      </c>
      <c r="AG58" s="223"/>
      <c r="AH58" s="100">
        <v>2</v>
      </c>
      <c r="AI58" s="100" t="s">
        <v>174</v>
      </c>
      <c r="AJ58" s="100" t="s">
        <v>174</v>
      </c>
      <c r="AK58" s="100">
        <v>1</v>
      </c>
      <c r="AL58" s="100">
        <v>1</v>
      </c>
    </row>
    <row r="59" spans="1:38" ht="14.25">
      <c r="A59" s="18"/>
      <c r="B59" s="20" t="s">
        <v>88</v>
      </c>
      <c r="C59" s="20"/>
      <c r="D59" s="20" t="s">
        <v>58</v>
      </c>
      <c r="E59" s="53"/>
      <c r="F59" s="53"/>
      <c r="G59" s="53"/>
      <c r="H59" s="53"/>
      <c r="I59" s="53"/>
      <c r="J59" s="53"/>
      <c r="K59" s="53"/>
      <c r="L59" s="53"/>
      <c r="M59" s="53"/>
      <c r="N59" s="53"/>
      <c r="O59" s="53"/>
      <c r="P59" s="53"/>
      <c r="Q59" s="53"/>
      <c r="S59" s="24" t="s">
        <v>40</v>
      </c>
      <c r="T59" s="100">
        <v>4</v>
      </c>
      <c r="U59" s="100">
        <v>1138</v>
      </c>
      <c r="V59" s="100">
        <v>1114</v>
      </c>
      <c r="W59" s="100">
        <v>226</v>
      </c>
      <c r="X59" s="100">
        <v>2</v>
      </c>
      <c r="Y59" s="100">
        <v>1</v>
      </c>
      <c r="Z59" s="100"/>
      <c r="AA59" s="100"/>
      <c r="AB59" s="100">
        <v>1</v>
      </c>
      <c r="AC59" s="100"/>
      <c r="AD59" s="223">
        <v>220</v>
      </c>
      <c r="AE59" s="223"/>
      <c r="AF59" s="223">
        <v>61595</v>
      </c>
      <c r="AG59" s="223"/>
      <c r="AH59" s="100">
        <v>3</v>
      </c>
      <c r="AI59" s="100">
        <v>1</v>
      </c>
      <c r="AJ59" s="100" t="s">
        <v>174</v>
      </c>
      <c r="AK59" s="100">
        <v>4</v>
      </c>
      <c r="AL59" s="100" t="s">
        <v>174</v>
      </c>
    </row>
    <row r="60" spans="1:38" ht="14.25">
      <c r="A60" s="19" t="s">
        <v>27</v>
      </c>
      <c r="B60" s="90">
        <v>115568</v>
      </c>
      <c r="C60" s="253">
        <v>381373</v>
      </c>
      <c r="D60" s="253"/>
      <c r="E60" s="28">
        <v>57617</v>
      </c>
      <c r="F60" s="28">
        <v>44767</v>
      </c>
      <c r="G60" s="28">
        <v>27897</v>
      </c>
      <c r="H60" s="28">
        <v>12986</v>
      </c>
      <c r="I60" s="28" t="s">
        <v>174</v>
      </c>
      <c r="J60" s="28">
        <v>3155</v>
      </c>
      <c r="K60" s="28">
        <v>306</v>
      </c>
      <c r="L60" s="28" t="s">
        <v>174</v>
      </c>
      <c r="M60" s="28">
        <v>104</v>
      </c>
      <c r="N60" s="28">
        <v>21</v>
      </c>
      <c r="O60" s="91">
        <v>-50</v>
      </c>
      <c r="P60" s="28">
        <v>248</v>
      </c>
      <c r="Q60" s="28">
        <v>12850</v>
      </c>
      <c r="S60" s="24" t="s">
        <v>78</v>
      </c>
      <c r="T60" s="100">
        <v>5</v>
      </c>
      <c r="U60" s="100">
        <v>3623</v>
      </c>
      <c r="V60" s="100">
        <v>3448</v>
      </c>
      <c r="W60" s="100">
        <v>708</v>
      </c>
      <c r="X60" s="100">
        <v>1</v>
      </c>
      <c r="Y60" s="100"/>
      <c r="Z60" s="100">
        <v>1</v>
      </c>
      <c r="AA60" s="100"/>
      <c r="AB60" s="100">
        <v>3</v>
      </c>
      <c r="AC60" s="100"/>
      <c r="AD60" s="223">
        <v>504</v>
      </c>
      <c r="AE60" s="223"/>
      <c r="AF60" s="223">
        <v>183960</v>
      </c>
      <c r="AG60" s="223"/>
      <c r="AH60" s="100">
        <v>3</v>
      </c>
      <c r="AI60" s="100" t="s">
        <v>174</v>
      </c>
      <c r="AJ60" s="100">
        <v>2</v>
      </c>
      <c r="AK60" s="100">
        <v>5</v>
      </c>
      <c r="AL60" s="100" t="s">
        <v>174</v>
      </c>
    </row>
    <row r="61" spans="1:38" ht="14.25" customHeight="1">
      <c r="A61" s="19" t="s">
        <v>30</v>
      </c>
      <c r="B61" s="90">
        <v>8352</v>
      </c>
      <c r="C61" s="253">
        <v>30677</v>
      </c>
      <c r="D61" s="253"/>
      <c r="E61" s="28">
        <v>4094</v>
      </c>
      <c r="F61" s="28">
        <v>3187</v>
      </c>
      <c r="G61" s="28">
        <v>1699</v>
      </c>
      <c r="H61" s="28">
        <v>647</v>
      </c>
      <c r="I61" s="28">
        <v>166</v>
      </c>
      <c r="J61" s="28">
        <v>370</v>
      </c>
      <c r="K61" s="28">
        <v>9</v>
      </c>
      <c r="L61" s="28">
        <v>12</v>
      </c>
      <c r="M61" s="28">
        <v>274</v>
      </c>
      <c r="N61" s="28" t="s">
        <v>174</v>
      </c>
      <c r="O61" s="91" t="s">
        <v>174</v>
      </c>
      <c r="P61" s="28">
        <v>10</v>
      </c>
      <c r="Q61" s="28">
        <v>907</v>
      </c>
      <c r="S61" s="24" t="s">
        <v>41</v>
      </c>
      <c r="T61" s="100">
        <v>3</v>
      </c>
      <c r="U61" s="100">
        <v>2310</v>
      </c>
      <c r="V61" s="100">
        <v>1132</v>
      </c>
      <c r="W61" s="100">
        <v>490</v>
      </c>
      <c r="X61" s="100">
        <v>2</v>
      </c>
      <c r="Y61" s="100"/>
      <c r="Z61" s="100"/>
      <c r="AA61" s="100"/>
      <c r="AB61" s="100">
        <v>1</v>
      </c>
      <c r="AC61" s="100"/>
      <c r="AD61" s="223">
        <v>330</v>
      </c>
      <c r="AE61" s="223"/>
      <c r="AF61" s="223">
        <v>71011</v>
      </c>
      <c r="AG61" s="223"/>
      <c r="AH61" s="100">
        <v>2</v>
      </c>
      <c r="AI61" s="100" t="s">
        <v>174</v>
      </c>
      <c r="AJ61" s="100" t="s">
        <v>174</v>
      </c>
      <c r="AK61" s="100">
        <v>3</v>
      </c>
      <c r="AL61" s="100" t="s">
        <v>174</v>
      </c>
    </row>
    <row r="62" spans="1:38" ht="14.25">
      <c r="A62" s="19" t="s">
        <v>29</v>
      </c>
      <c r="B62" s="90">
        <v>25373</v>
      </c>
      <c r="C62" s="253">
        <v>98440</v>
      </c>
      <c r="D62" s="253"/>
      <c r="E62" s="28">
        <v>18324</v>
      </c>
      <c r="F62" s="28">
        <v>13406</v>
      </c>
      <c r="G62" s="28">
        <v>8679</v>
      </c>
      <c r="H62" s="28">
        <v>1253</v>
      </c>
      <c r="I62" s="28">
        <v>2063</v>
      </c>
      <c r="J62" s="28">
        <v>1007</v>
      </c>
      <c r="K62" s="28">
        <v>128</v>
      </c>
      <c r="L62" s="28" t="s">
        <v>174</v>
      </c>
      <c r="M62" s="28">
        <v>228</v>
      </c>
      <c r="N62" s="28" t="s">
        <v>174</v>
      </c>
      <c r="O62" s="91">
        <f>+-239</f>
        <v>-239</v>
      </c>
      <c r="P62" s="28">
        <v>48</v>
      </c>
      <c r="Q62" s="28">
        <v>4918</v>
      </c>
      <c r="S62" s="24" t="s">
        <v>42</v>
      </c>
      <c r="T62" s="100">
        <v>4</v>
      </c>
      <c r="U62" s="100">
        <v>1860</v>
      </c>
      <c r="V62" s="100">
        <v>1741</v>
      </c>
      <c r="W62" s="100">
        <v>326</v>
      </c>
      <c r="X62" s="100">
        <v>1</v>
      </c>
      <c r="Y62" s="100"/>
      <c r="Z62" s="100">
        <v>3</v>
      </c>
      <c r="AA62" s="100"/>
      <c r="AB62" s="100"/>
      <c r="AC62" s="100"/>
      <c r="AD62" s="223">
        <v>360</v>
      </c>
      <c r="AE62" s="223"/>
      <c r="AF62" s="223">
        <v>82516</v>
      </c>
      <c r="AG62" s="223"/>
      <c r="AH62" s="100">
        <v>4</v>
      </c>
      <c r="AI62" s="100" t="s">
        <v>174</v>
      </c>
      <c r="AJ62" s="100" t="s">
        <v>174</v>
      </c>
      <c r="AK62" s="100">
        <v>1</v>
      </c>
      <c r="AL62" s="100">
        <v>3</v>
      </c>
    </row>
    <row r="63" spans="1:38" ht="14.25">
      <c r="A63" s="19" t="s">
        <v>31</v>
      </c>
      <c r="B63" s="90">
        <v>5754</v>
      </c>
      <c r="C63" s="253">
        <v>18600</v>
      </c>
      <c r="D63" s="253"/>
      <c r="E63" s="28">
        <v>2945</v>
      </c>
      <c r="F63" s="28">
        <v>1946</v>
      </c>
      <c r="G63" s="28">
        <v>977</v>
      </c>
      <c r="H63" s="28">
        <v>571</v>
      </c>
      <c r="I63" s="28" t="s">
        <v>174</v>
      </c>
      <c r="J63" s="28">
        <v>149</v>
      </c>
      <c r="K63" s="28">
        <v>60</v>
      </c>
      <c r="L63" s="28" t="s">
        <v>174</v>
      </c>
      <c r="M63" s="28">
        <v>16</v>
      </c>
      <c r="N63" s="28">
        <v>1</v>
      </c>
      <c r="O63" s="91" t="s">
        <v>174</v>
      </c>
      <c r="P63" s="28">
        <v>172</v>
      </c>
      <c r="Q63" s="28">
        <v>999</v>
      </c>
      <c r="S63" s="24" t="s">
        <v>43</v>
      </c>
      <c r="T63" s="100">
        <v>3</v>
      </c>
      <c r="U63" s="100">
        <v>1592</v>
      </c>
      <c r="V63" s="100">
        <v>577</v>
      </c>
      <c r="W63" s="100">
        <v>282</v>
      </c>
      <c r="X63" s="100"/>
      <c r="Y63" s="100">
        <v>1</v>
      </c>
      <c r="Z63" s="100">
        <v>1</v>
      </c>
      <c r="AA63" s="100"/>
      <c r="AB63" s="100"/>
      <c r="AC63" s="100"/>
      <c r="AD63" s="223">
        <v>193</v>
      </c>
      <c r="AE63" s="223"/>
      <c r="AF63" s="223">
        <v>67664</v>
      </c>
      <c r="AG63" s="223"/>
      <c r="AH63" s="100">
        <v>1</v>
      </c>
      <c r="AI63" s="100">
        <v>2</v>
      </c>
      <c r="AJ63" s="100" t="s">
        <v>174</v>
      </c>
      <c r="AK63" s="100">
        <v>1</v>
      </c>
      <c r="AL63" s="100">
        <v>2</v>
      </c>
    </row>
    <row r="64" spans="1:38" ht="14.25">
      <c r="A64" s="19" t="s">
        <v>32</v>
      </c>
      <c r="B64" s="90">
        <v>4213</v>
      </c>
      <c r="C64" s="253">
        <v>16467</v>
      </c>
      <c r="D64" s="253"/>
      <c r="E64" s="31">
        <v>1184</v>
      </c>
      <c r="F64" s="28">
        <v>1024</v>
      </c>
      <c r="G64" s="28">
        <v>524</v>
      </c>
      <c r="H64" s="28">
        <v>273</v>
      </c>
      <c r="I64" s="28">
        <v>72</v>
      </c>
      <c r="J64" s="28">
        <v>78</v>
      </c>
      <c r="K64" s="28" t="s">
        <v>174</v>
      </c>
      <c r="L64" s="28" t="s">
        <v>174</v>
      </c>
      <c r="M64" s="28" t="s">
        <v>174</v>
      </c>
      <c r="N64" s="28" t="s">
        <v>174</v>
      </c>
      <c r="O64" s="91" t="s">
        <v>174</v>
      </c>
      <c r="P64" s="28">
        <v>77</v>
      </c>
      <c r="Q64" s="28">
        <v>160</v>
      </c>
      <c r="S64" s="99" t="s">
        <v>79</v>
      </c>
      <c r="T64" s="101">
        <v>2</v>
      </c>
      <c r="U64" s="101">
        <v>4030</v>
      </c>
      <c r="V64" s="101">
        <v>3920</v>
      </c>
      <c r="W64" s="101">
        <v>1443</v>
      </c>
      <c r="X64" s="101">
        <v>2</v>
      </c>
      <c r="Y64" s="101"/>
      <c r="Z64" s="101"/>
      <c r="AA64" s="101"/>
      <c r="AB64" s="101"/>
      <c r="AC64" s="101"/>
      <c r="AD64" s="207">
        <v>1840</v>
      </c>
      <c r="AE64" s="207"/>
      <c r="AF64" s="282">
        <v>333184</v>
      </c>
      <c r="AG64" s="282"/>
      <c r="AH64" s="101">
        <v>2</v>
      </c>
      <c r="AI64" s="101" t="s">
        <v>174</v>
      </c>
      <c r="AJ64" s="101" t="s">
        <v>174</v>
      </c>
      <c r="AK64" s="101">
        <v>2</v>
      </c>
      <c r="AL64" s="101" t="s">
        <v>174</v>
      </c>
    </row>
    <row r="65" spans="1:38" ht="14.25">
      <c r="A65" s="19" t="s">
        <v>33</v>
      </c>
      <c r="B65" s="90">
        <v>5179</v>
      </c>
      <c r="C65" s="253">
        <v>19264</v>
      </c>
      <c r="D65" s="253"/>
      <c r="E65" s="29">
        <v>2491</v>
      </c>
      <c r="F65" s="28">
        <v>2177</v>
      </c>
      <c r="G65" s="28">
        <v>1464</v>
      </c>
      <c r="H65" s="28">
        <v>208</v>
      </c>
      <c r="I65" s="28">
        <v>65</v>
      </c>
      <c r="J65" s="28">
        <v>301</v>
      </c>
      <c r="K65" s="28">
        <v>8</v>
      </c>
      <c r="L65" s="28" t="s">
        <v>174</v>
      </c>
      <c r="M65" s="28">
        <v>4</v>
      </c>
      <c r="N65" s="28" t="s">
        <v>174</v>
      </c>
      <c r="O65" s="91" t="s">
        <v>174</v>
      </c>
      <c r="P65" s="28">
        <v>127</v>
      </c>
      <c r="Q65" s="28">
        <v>314</v>
      </c>
      <c r="S65" s="45" t="s">
        <v>224</v>
      </c>
      <c r="T65" s="32"/>
      <c r="U65" s="32"/>
      <c r="V65" s="32"/>
      <c r="W65" s="32"/>
      <c r="X65" s="32"/>
      <c r="Y65" s="32"/>
      <c r="Z65" s="32"/>
      <c r="AA65" s="32"/>
      <c r="AB65" s="32"/>
      <c r="AC65" s="32"/>
      <c r="AH65" s="32"/>
      <c r="AI65" s="32"/>
      <c r="AJ65" s="32"/>
      <c r="AK65" s="32"/>
      <c r="AL65" s="32"/>
    </row>
    <row r="66" spans="1:19" ht="14.25">
      <c r="A66" s="95"/>
      <c r="B66" s="90"/>
      <c r="C66" s="253"/>
      <c r="D66" s="253"/>
      <c r="E66" s="29"/>
      <c r="F66" s="28"/>
      <c r="G66" s="28"/>
      <c r="H66" s="28"/>
      <c r="I66" s="28"/>
      <c r="J66" s="28"/>
      <c r="K66" s="28"/>
      <c r="L66" s="28" t="s">
        <v>189</v>
      </c>
      <c r="M66" s="28"/>
      <c r="N66" s="28"/>
      <c r="O66" s="91"/>
      <c r="P66" s="28"/>
      <c r="Q66" s="28"/>
      <c r="S66" s="21" t="s">
        <v>144</v>
      </c>
    </row>
    <row r="67" spans="1:17" ht="14.25">
      <c r="A67" s="19" t="s">
        <v>34</v>
      </c>
      <c r="B67" s="90">
        <v>3295</v>
      </c>
      <c r="C67" s="253">
        <v>13333</v>
      </c>
      <c r="D67" s="253"/>
      <c r="E67" s="31">
        <v>2087</v>
      </c>
      <c r="F67" s="28">
        <v>1774</v>
      </c>
      <c r="G67" s="28">
        <v>1172</v>
      </c>
      <c r="H67" s="28" t="s">
        <v>174</v>
      </c>
      <c r="I67" s="28">
        <v>225</v>
      </c>
      <c r="J67" s="28">
        <v>105</v>
      </c>
      <c r="K67" s="28">
        <v>7</v>
      </c>
      <c r="L67" s="28" t="s">
        <v>174</v>
      </c>
      <c r="M67" s="28" t="s">
        <v>174</v>
      </c>
      <c r="N67" s="28" t="s">
        <v>174</v>
      </c>
      <c r="O67" s="91" t="s">
        <v>174</v>
      </c>
      <c r="P67" s="28">
        <v>265</v>
      </c>
      <c r="Q67" s="28">
        <v>313</v>
      </c>
    </row>
    <row r="68" spans="1:17" ht="14.25">
      <c r="A68" s="19" t="s">
        <v>44</v>
      </c>
      <c r="B68" s="90">
        <v>2863</v>
      </c>
      <c r="C68" s="253">
        <v>12168</v>
      </c>
      <c r="D68" s="253"/>
      <c r="E68" s="31">
        <v>1982</v>
      </c>
      <c r="F68" s="28">
        <v>1521</v>
      </c>
      <c r="G68" s="28">
        <v>908</v>
      </c>
      <c r="H68" s="28">
        <v>350</v>
      </c>
      <c r="I68" s="28">
        <v>103</v>
      </c>
      <c r="J68" s="28">
        <v>96</v>
      </c>
      <c r="K68" s="28" t="s">
        <v>174</v>
      </c>
      <c r="L68" s="28" t="s">
        <v>174</v>
      </c>
      <c r="M68" s="28">
        <v>2</v>
      </c>
      <c r="N68" s="28" t="s">
        <v>174</v>
      </c>
      <c r="O68" s="91" t="s">
        <v>174</v>
      </c>
      <c r="P68" s="28">
        <v>62</v>
      </c>
      <c r="Q68" s="28">
        <v>461</v>
      </c>
    </row>
    <row r="69" spans="1:17" ht="14.25">
      <c r="A69" s="19" t="s">
        <v>45</v>
      </c>
      <c r="B69" s="92">
        <v>1793</v>
      </c>
      <c r="C69" s="254">
        <v>7552</v>
      </c>
      <c r="D69" s="254"/>
      <c r="E69" s="29">
        <v>667</v>
      </c>
      <c r="F69" s="29">
        <v>536</v>
      </c>
      <c r="G69" s="29">
        <v>350</v>
      </c>
      <c r="H69" s="29">
        <v>92</v>
      </c>
      <c r="I69" s="29" t="s">
        <v>174</v>
      </c>
      <c r="J69" s="29">
        <v>77</v>
      </c>
      <c r="K69" s="29" t="s">
        <v>174</v>
      </c>
      <c r="L69" s="28" t="s">
        <v>174</v>
      </c>
      <c r="M69" s="29" t="s">
        <v>174</v>
      </c>
      <c r="N69" s="29">
        <v>1</v>
      </c>
      <c r="O69" s="91" t="s">
        <v>174</v>
      </c>
      <c r="P69" s="29">
        <v>16</v>
      </c>
      <c r="Q69" s="29">
        <v>131</v>
      </c>
    </row>
    <row r="70" spans="1:17" ht="14.25">
      <c r="A70" s="19" t="s">
        <v>35</v>
      </c>
      <c r="B70" s="92">
        <v>3659</v>
      </c>
      <c r="C70" s="254">
        <v>14467</v>
      </c>
      <c r="D70" s="254"/>
      <c r="E70" s="31">
        <v>1710</v>
      </c>
      <c r="F70" s="29">
        <v>1290</v>
      </c>
      <c r="G70" s="29">
        <v>758</v>
      </c>
      <c r="H70" s="29">
        <v>196</v>
      </c>
      <c r="I70" s="29">
        <v>64</v>
      </c>
      <c r="J70" s="29">
        <v>118</v>
      </c>
      <c r="K70" s="29" t="s">
        <v>174</v>
      </c>
      <c r="L70" s="28" t="s">
        <v>174</v>
      </c>
      <c r="M70" s="29">
        <v>66</v>
      </c>
      <c r="N70" s="29" t="s">
        <v>174</v>
      </c>
      <c r="O70" s="91" t="s">
        <v>174</v>
      </c>
      <c r="P70" s="29">
        <v>88</v>
      </c>
      <c r="Q70" s="29">
        <v>420</v>
      </c>
    </row>
    <row r="71" spans="1:17" ht="14.25">
      <c r="A71" s="19" t="s">
        <v>36</v>
      </c>
      <c r="B71" s="92">
        <v>4771</v>
      </c>
      <c r="C71" s="254">
        <v>13682</v>
      </c>
      <c r="D71" s="254"/>
      <c r="E71" s="31">
        <v>1442</v>
      </c>
      <c r="F71" s="29">
        <v>1356</v>
      </c>
      <c r="G71" s="29">
        <v>1149</v>
      </c>
      <c r="H71" s="29">
        <v>107</v>
      </c>
      <c r="I71" s="29">
        <v>57</v>
      </c>
      <c r="J71" s="29">
        <v>43</v>
      </c>
      <c r="K71" s="29" t="s">
        <v>174</v>
      </c>
      <c r="L71" s="28" t="s">
        <v>174</v>
      </c>
      <c r="M71" s="29" t="s">
        <v>174</v>
      </c>
      <c r="N71" s="29" t="s">
        <v>174</v>
      </c>
      <c r="O71" s="91" t="s">
        <v>174</v>
      </c>
      <c r="P71" s="29" t="s">
        <v>174</v>
      </c>
      <c r="Q71" s="29">
        <v>86</v>
      </c>
    </row>
    <row r="72" spans="1:17" ht="14.25">
      <c r="A72" s="95"/>
      <c r="B72" s="92"/>
      <c r="C72" s="254"/>
      <c r="D72" s="254"/>
      <c r="E72" s="29"/>
      <c r="F72" s="29"/>
      <c r="G72" s="29"/>
      <c r="H72" s="29"/>
      <c r="I72" s="29"/>
      <c r="J72" s="29"/>
      <c r="K72" s="29"/>
      <c r="L72" s="28" t="s">
        <v>189</v>
      </c>
      <c r="M72" s="29"/>
      <c r="N72" s="29"/>
      <c r="O72" s="91" t="s">
        <v>189</v>
      </c>
      <c r="P72" s="29"/>
      <c r="Q72" s="29"/>
    </row>
    <row r="73" spans="1:17" ht="14.25">
      <c r="A73" s="19" t="s">
        <v>89</v>
      </c>
      <c r="B73" s="92">
        <v>2438</v>
      </c>
      <c r="C73" s="254">
        <v>10014</v>
      </c>
      <c r="D73" s="254"/>
      <c r="E73" s="29">
        <v>793</v>
      </c>
      <c r="F73" s="29">
        <v>623</v>
      </c>
      <c r="G73" s="29">
        <v>574</v>
      </c>
      <c r="H73" s="29">
        <v>37</v>
      </c>
      <c r="I73" s="29" t="s">
        <v>174</v>
      </c>
      <c r="J73" s="29" t="s">
        <v>174</v>
      </c>
      <c r="K73" s="29">
        <v>8</v>
      </c>
      <c r="L73" s="28" t="s">
        <v>174</v>
      </c>
      <c r="M73" s="29" t="s">
        <v>174</v>
      </c>
      <c r="N73" s="29" t="s">
        <v>174</v>
      </c>
      <c r="O73" s="91" t="s">
        <v>174</v>
      </c>
      <c r="P73" s="29">
        <v>4</v>
      </c>
      <c r="Q73" s="29">
        <v>170</v>
      </c>
    </row>
    <row r="74" spans="1:17" ht="14.25">
      <c r="A74" s="19" t="s">
        <v>46</v>
      </c>
      <c r="B74" s="92">
        <v>1565</v>
      </c>
      <c r="C74" s="254">
        <v>6524</v>
      </c>
      <c r="D74" s="254"/>
      <c r="E74" s="31">
        <v>841</v>
      </c>
      <c r="F74" s="29">
        <v>597</v>
      </c>
      <c r="G74" s="29">
        <v>377</v>
      </c>
      <c r="H74" s="29">
        <v>86</v>
      </c>
      <c r="I74" s="29">
        <v>69</v>
      </c>
      <c r="J74" s="29">
        <v>45</v>
      </c>
      <c r="K74" s="29">
        <v>3</v>
      </c>
      <c r="L74" s="28" t="s">
        <v>174</v>
      </c>
      <c r="M74" s="29">
        <v>4</v>
      </c>
      <c r="N74" s="29" t="s">
        <v>174</v>
      </c>
      <c r="O74" s="91" t="s">
        <v>174</v>
      </c>
      <c r="P74" s="29">
        <v>13</v>
      </c>
      <c r="Q74" s="29">
        <v>244</v>
      </c>
    </row>
    <row r="75" spans="1:17" ht="14.25">
      <c r="A75" s="19" t="s">
        <v>38</v>
      </c>
      <c r="B75" s="92">
        <v>2577</v>
      </c>
      <c r="C75" s="254">
        <v>10161</v>
      </c>
      <c r="D75" s="254"/>
      <c r="E75" s="31">
        <v>629</v>
      </c>
      <c r="F75" s="29">
        <v>590</v>
      </c>
      <c r="G75" s="29">
        <v>209</v>
      </c>
      <c r="H75" s="29">
        <v>188</v>
      </c>
      <c r="I75" s="29" t="s">
        <v>174</v>
      </c>
      <c r="J75" s="29">
        <v>178</v>
      </c>
      <c r="K75" s="29" t="s">
        <v>174</v>
      </c>
      <c r="L75" s="28" t="s">
        <v>174</v>
      </c>
      <c r="M75" s="29">
        <v>3</v>
      </c>
      <c r="N75" s="29" t="s">
        <v>174</v>
      </c>
      <c r="O75" s="91" t="s">
        <v>174</v>
      </c>
      <c r="P75" s="29">
        <v>12</v>
      </c>
      <c r="Q75" s="29">
        <v>39</v>
      </c>
    </row>
    <row r="76" spans="1:17" ht="14.25">
      <c r="A76" s="19" t="s">
        <v>47</v>
      </c>
      <c r="B76" s="92">
        <v>1697</v>
      </c>
      <c r="C76" s="254">
        <v>6572</v>
      </c>
      <c r="D76" s="254"/>
      <c r="E76" s="29">
        <v>671</v>
      </c>
      <c r="F76" s="29">
        <v>495</v>
      </c>
      <c r="G76" s="29">
        <v>398</v>
      </c>
      <c r="H76" s="29" t="s">
        <v>174</v>
      </c>
      <c r="I76" s="29" t="s">
        <v>174</v>
      </c>
      <c r="J76" s="29">
        <v>70</v>
      </c>
      <c r="K76" s="29">
        <v>14</v>
      </c>
      <c r="L76" s="28" t="s">
        <v>174</v>
      </c>
      <c r="M76" s="29" t="s">
        <v>174</v>
      </c>
      <c r="N76" s="29" t="s">
        <v>174</v>
      </c>
      <c r="O76" s="93">
        <f>+-22</f>
        <v>-22</v>
      </c>
      <c r="P76" s="29">
        <v>13</v>
      </c>
      <c r="Q76" s="29">
        <v>176</v>
      </c>
    </row>
    <row r="77" spans="1:17" ht="14.25">
      <c r="A77" s="19" t="s">
        <v>48</v>
      </c>
      <c r="B77" s="92">
        <v>1493</v>
      </c>
      <c r="C77" s="254">
        <v>6369</v>
      </c>
      <c r="D77" s="254"/>
      <c r="E77" s="29">
        <v>716</v>
      </c>
      <c r="F77" s="29">
        <v>618</v>
      </c>
      <c r="G77" s="29">
        <v>259</v>
      </c>
      <c r="H77" s="29">
        <v>51</v>
      </c>
      <c r="I77" s="29">
        <v>197</v>
      </c>
      <c r="J77" s="29">
        <v>51</v>
      </c>
      <c r="K77" s="29" t="s">
        <v>174</v>
      </c>
      <c r="L77" s="28" t="s">
        <v>174</v>
      </c>
      <c r="M77" s="29" t="s">
        <v>174</v>
      </c>
      <c r="N77" s="29" t="s">
        <v>174</v>
      </c>
      <c r="O77" s="91" t="s">
        <v>174</v>
      </c>
      <c r="P77" s="29">
        <v>60</v>
      </c>
      <c r="Q77" s="29">
        <v>98</v>
      </c>
    </row>
    <row r="78" spans="1:17" ht="14.25">
      <c r="A78" s="95"/>
      <c r="B78" s="92"/>
      <c r="C78" s="254"/>
      <c r="D78" s="254"/>
      <c r="E78" s="31"/>
      <c r="F78" s="29"/>
      <c r="G78" s="29"/>
      <c r="H78" s="29"/>
      <c r="I78" s="29"/>
      <c r="J78" s="29"/>
      <c r="K78" s="29"/>
      <c r="L78" s="28" t="s">
        <v>189</v>
      </c>
      <c r="M78" s="29" t="s">
        <v>189</v>
      </c>
      <c r="N78" s="29" t="s">
        <v>189</v>
      </c>
      <c r="O78" s="91" t="s">
        <v>189</v>
      </c>
      <c r="P78" s="29"/>
      <c r="Q78" s="29"/>
    </row>
    <row r="79" spans="1:17" ht="14.25">
      <c r="A79" s="19" t="s">
        <v>40</v>
      </c>
      <c r="B79" s="92">
        <v>1499</v>
      </c>
      <c r="C79" s="254">
        <v>6741</v>
      </c>
      <c r="D79" s="254"/>
      <c r="E79" s="31">
        <v>560</v>
      </c>
      <c r="F79" s="29">
        <v>362</v>
      </c>
      <c r="G79" s="29">
        <v>186</v>
      </c>
      <c r="H79" s="29">
        <v>87</v>
      </c>
      <c r="I79" s="29">
        <v>9</v>
      </c>
      <c r="J79" s="29">
        <v>71</v>
      </c>
      <c r="K79" s="29">
        <v>2</v>
      </c>
      <c r="L79" s="28" t="s">
        <v>174</v>
      </c>
      <c r="M79" s="29" t="s">
        <v>174</v>
      </c>
      <c r="N79" s="29" t="s">
        <v>174</v>
      </c>
      <c r="O79" s="91" t="s">
        <v>174</v>
      </c>
      <c r="P79" s="29">
        <v>7</v>
      </c>
      <c r="Q79" s="29">
        <v>198</v>
      </c>
    </row>
    <row r="80" spans="1:17" ht="14.25">
      <c r="A80" s="19" t="s">
        <v>49</v>
      </c>
      <c r="B80" s="92">
        <v>2289</v>
      </c>
      <c r="C80" s="254">
        <v>9589</v>
      </c>
      <c r="D80" s="254"/>
      <c r="E80" s="31">
        <v>492</v>
      </c>
      <c r="F80" s="29">
        <v>411</v>
      </c>
      <c r="G80" s="29">
        <v>379</v>
      </c>
      <c r="H80" s="29" t="s">
        <v>174</v>
      </c>
      <c r="I80" s="29" t="s">
        <v>174</v>
      </c>
      <c r="J80" s="29">
        <v>28</v>
      </c>
      <c r="K80" s="29">
        <v>4</v>
      </c>
      <c r="L80" s="28" t="s">
        <v>174</v>
      </c>
      <c r="M80" s="29" t="s">
        <v>174</v>
      </c>
      <c r="N80" s="29" t="s">
        <v>174</v>
      </c>
      <c r="O80" s="91" t="s">
        <v>174</v>
      </c>
      <c r="P80" s="29" t="s">
        <v>174</v>
      </c>
      <c r="Q80" s="29">
        <v>81</v>
      </c>
    </row>
    <row r="81" spans="1:17" ht="14.25">
      <c r="A81" s="19" t="s">
        <v>50</v>
      </c>
      <c r="B81" s="92">
        <v>1477</v>
      </c>
      <c r="C81" s="254">
        <v>6045</v>
      </c>
      <c r="D81" s="254"/>
      <c r="E81" s="31">
        <v>680</v>
      </c>
      <c r="F81" s="29">
        <v>626</v>
      </c>
      <c r="G81" s="29">
        <v>316</v>
      </c>
      <c r="H81" s="29">
        <v>29</v>
      </c>
      <c r="I81" s="29">
        <v>220</v>
      </c>
      <c r="J81" s="29">
        <v>55</v>
      </c>
      <c r="K81" s="29" t="s">
        <v>174</v>
      </c>
      <c r="L81" s="28" t="s">
        <v>174</v>
      </c>
      <c r="M81" s="29" t="s">
        <v>174</v>
      </c>
      <c r="N81" s="29" t="s">
        <v>174</v>
      </c>
      <c r="O81" s="91" t="s">
        <v>174</v>
      </c>
      <c r="P81" s="29">
        <v>6</v>
      </c>
      <c r="Q81" s="29">
        <v>54</v>
      </c>
    </row>
    <row r="82" spans="1:17" ht="14.25">
      <c r="A82" s="19" t="s">
        <v>41</v>
      </c>
      <c r="B82" s="92">
        <v>1826</v>
      </c>
      <c r="C82" s="254">
        <v>6713</v>
      </c>
      <c r="D82" s="254"/>
      <c r="E82" s="31">
        <v>970</v>
      </c>
      <c r="F82" s="29">
        <v>699</v>
      </c>
      <c r="G82" s="29">
        <v>337</v>
      </c>
      <c r="H82" s="29">
        <v>128</v>
      </c>
      <c r="I82" s="29">
        <v>5</v>
      </c>
      <c r="J82" s="29">
        <v>169</v>
      </c>
      <c r="K82" s="29">
        <v>9</v>
      </c>
      <c r="L82" s="28" t="s">
        <v>174</v>
      </c>
      <c r="M82" s="29">
        <v>31</v>
      </c>
      <c r="N82" s="29" t="s">
        <v>174</v>
      </c>
      <c r="O82" s="91" t="s">
        <v>174</v>
      </c>
      <c r="P82" s="29">
        <v>20</v>
      </c>
      <c r="Q82" s="29">
        <v>271</v>
      </c>
    </row>
    <row r="83" spans="1:17" ht="14.25">
      <c r="A83" s="19" t="s">
        <v>42</v>
      </c>
      <c r="B83" s="92">
        <v>1757</v>
      </c>
      <c r="C83" s="254">
        <v>6101</v>
      </c>
      <c r="D83" s="254"/>
      <c r="E83" s="31">
        <v>522</v>
      </c>
      <c r="F83" s="29">
        <v>404</v>
      </c>
      <c r="G83" s="29">
        <v>300</v>
      </c>
      <c r="H83" s="29" t="s">
        <v>174</v>
      </c>
      <c r="I83" s="29">
        <v>28</v>
      </c>
      <c r="J83" s="29">
        <v>37</v>
      </c>
      <c r="K83" s="29" t="s">
        <v>174</v>
      </c>
      <c r="L83" s="28" t="s">
        <v>174</v>
      </c>
      <c r="M83" s="29" t="s">
        <v>174</v>
      </c>
      <c r="N83" s="29" t="s">
        <v>174</v>
      </c>
      <c r="O83" s="91" t="s">
        <v>174</v>
      </c>
      <c r="P83" s="29">
        <v>39</v>
      </c>
      <c r="Q83" s="29">
        <v>118</v>
      </c>
    </row>
    <row r="84" spans="1:17" ht="14.25">
      <c r="A84" s="95"/>
      <c r="B84" s="92"/>
      <c r="C84" s="254"/>
      <c r="D84" s="254"/>
      <c r="E84" s="31"/>
      <c r="F84" s="29"/>
      <c r="G84" s="29"/>
      <c r="H84" s="29"/>
      <c r="I84" s="29"/>
      <c r="J84" s="29"/>
      <c r="K84" s="29"/>
      <c r="L84" s="29"/>
      <c r="M84" s="29"/>
      <c r="N84" s="29" t="s">
        <v>189</v>
      </c>
      <c r="O84" s="91" t="s">
        <v>189</v>
      </c>
      <c r="P84" s="29"/>
      <c r="Q84" s="29"/>
    </row>
    <row r="85" spans="1:17" ht="14.25">
      <c r="A85" s="19" t="s">
        <v>43</v>
      </c>
      <c r="B85" s="92">
        <v>2792</v>
      </c>
      <c r="C85" s="254">
        <v>10952</v>
      </c>
      <c r="D85" s="254"/>
      <c r="E85" s="29">
        <v>1274</v>
      </c>
      <c r="F85" s="29">
        <v>812</v>
      </c>
      <c r="G85" s="29">
        <v>451</v>
      </c>
      <c r="H85" s="29">
        <v>101</v>
      </c>
      <c r="I85" s="29">
        <v>23</v>
      </c>
      <c r="J85" s="29">
        <v>206</v>
      </c>
      <c r="K85" s="29">
        <v>9</v>
      </c>
      <c r="L85" s="29">
        <v>1</v>
      </c>
      <c r="M85" s="29">
        <v>1</v>
      </c>
      <c r="N85" s="29" t="s">
        <v>174</v>
      </c>
      <c r="O85" s="91" t="s">
        <v>174</v>
      </c>
      <c r="P85" s="29">
        <v>20</v>
      </c>
      <c r="Q85" s="29">
        <v>462</v>
      </c>
    </row>
    <row r="86" spans="1:17" ht="14.25">
      <c r="A86" s="49" t="s">
        <v>51</v>
      </c>
      <c r="B86" s="94">
        <v>2200</v>
      </c>
      <c r="C86" s="255">
        <v>8961</v>
      </c>
      <c r="D86" s="255"/>
      <c r="E86" s="94">
        <v>955</v>
      </c>
      <c r="F86" s="94">
        <v>772</v>
      </c>
      <c r="G86" s="94">
        <v>341</v>
      </c>
      <c r="H86" s="94">
        <v>170</v>
      </c>
      <c r="I86" s="94">
        <v>69</v>
      </c>
      <c r="J86" s="94">
        <v>67</v>
      </c>
      <c r="K86" s="30" t="s">
        <v>174</v>
      </c>
      <c r="L86" s="30" t="s">
        <v>174</v>
      </c>
      <c r="M86" s="30" t="s">
        <v>174</v>
      </c>
      <c r="N86" s="30" t="s">
        <v>174</v>
      </c>
      <c r="O86" s="30" t="s">
        <v>174</v>
      </c>
      <c r="P86" s="94">
        <v>125</v>
      </c>
      <c r="Q86" s="94">
        <v>183</v>
      </c>
    </row>
    <row r="87" spans="1:5" ht="14.25">
      <c r="A87" s="21" t="s">
        <v>144</v>
      </c>
      <c r="E87" s="53"/>
    </row>
  </sheetData>
  <sheetProtection/>
  <mergeCells count="394">
    <mergeCell ref="AF64:AG64"/>
    <mergeCell ref="T4:AL4"/>
    <mergeCell ref="S23:AL23"/>
    <mergeCell ref="S24:AL24"/>
    <mergeCell ref="AF60:AG60"/>
    <mergeCell ref="AF61:AG61"/>
    <mergeCell ref="AF62:AG62"/>
    <mergeCell ref="AF63:AG63"/>
    <mergeCell ref="AF56:AG56"/>
    <mergeCell ref="AF57:AG57"/>
    <mergeCell ref="AF58:AG58"/>
    <mergeCell ref="AF59:AG59"/>
    <mergeCell ref="AF52:AG52"/>
    <mergeCell ref="AF53:AG53"/>
    <mergeCell ref="AF54:AG54"/>
    <mergeCell ref="AF55:AG55"/>
    <mergeCell ref="AF48:AG48"/>
    <mergeCell ref="AF49:AG49"/>
    <mergeCell ref="AF50:AG50"/>
    <mergeCell ref="AF51:AG51"/>
    <mergeCell ref="AF44:AG44"/>
    <mergeCell ref="AF45:AG45"/>
    <mergeCell ref="AF46:AG46"/>
    <mergeCell ref="AF47:AG47"/>
    <mergeCell ref="AF40:AG40"/>
    <mergeCell ref="AF41:AG41"/>
    <mergeCell ref="AF42:AG42"/>
    <mergeCell ref="AF43:AG43"/>
    <mergeCell ref="AD52:AE52"/>
    <mergeCell ref="AD53:AE53"/>
    <mergeCell ref="AD44:AE44"/>
    <mergeCell ref="AD45:AE45"/>
    <mergeCell ref="AD46:AE46"/>
    <mergeCell ref="AD47:AE47"/>
    <mergeCell ref="AD64:AE64"/>
    <mergeCell ref="AH27:AH29"/>
    <mergeCell ref="AD61:AE61"/>
    <mergeCell ref="AD62:AE62"/>
    <mergeCell ref="AD63:AE63"/>
    <mergeCell ref="AD54:AE54"/>
    <mergeCell ref="AD55:AE55"/>
    <mergeCell ref="AD48:AE48"/>
    <mergeCell ref="AD60:AE60"/>
    <mergeCell ref="AD56:AE56"/>
    <mergeCell ref="AD57:AE57"/>
    <mergeCell ref="AD58:AE58"/>
    <mergeCell ref="AD59:AE59"/>
    <mergeCell ref="AD49:AE49"/>
    <mergeCell ref="AD50:AE50"/>
    <mergeCell ref="AD51:AE51"/>
    <mergeCell ref="AI8:AI9"/>
    <mergeCell ref="Y7:AJ7"/>
    <mergeCell ref="AD37:AE37"/>
    <mergeCell ref="AD39:AE39"/>
    <mergeCell ref="AF37:AG37"/>
    <mergeCell ref="AF39:AG39"/>
    <mergeCell ref="AA8:AA9"/>
    <mergeCell ref="AB8:AB9"/>
    <mergeCell ref="AC8:AC9"/>
    <mergeCell ref="AD8:AD9"/>
    <mergeCell ref="AD40:AE40"/>
    <mergeCell ref="AD41:AE41"/>
    <mergeCell ref="AD42:AE42"/>
    <mergeCell ref="AD43:AE43"/>
    <mergeCell ref="AD26:AE28"/>
    <mergeCell ref="AD36:AE36"/>
    <mergeCell ref="AD35:AE35"/>
    <mergeCell ref="V26:V28"/>
    <mergeCell ref="U26:U28"/>
    <mergeCell ref="S26:S29"/>
    <mergeCell ref="T26:T28"/>
    <mergeCell ref="T6:T9"/>
    <mergeCell ref="Z8:Z9"/>
    <mergeCell ref="W26:W28"/>
    <mergeCell ref="X26:AC28"/>
    <mergeCell ref="P54:P58"/>
    <mergeCell ref="Q53:Q58"/>
    <mergeCell ref="A7:A9"/>
    <mergeCell ref="G54:N54"/>
    <mergeCell ref="P7:Q9"/>
    <mergeCell ref="P10:Q10"/>
    <mergeCell ref="P11:Q11"/>
    <mergeCell ref="P12:Q12"/>
    <mergeCell ref="L8:M9"/>
    <mergeCell ref="L10:M10"/>
    <mergeCell ref="L11:M11"/>
    <mergeCell ref="L12:M12"/>
    <mergeCell ref="H55:H58"/>
    <mergeCell ref="I55:I58"/>
    <mergeCell ref="J55:J58"/>
    <mergeCell ref="K55:K58"/>
    <mergeCell ref="L55:L58"/>
    <mergeCell ref="L37:M37"/>
    <mergeCell ref="L38:M38"/>
    <mergeCell ref="L35:M35"/>
    <mergeCell ref="P41:Q41"/>
    <mergeCell ref="P42:Q42"/>
    <mergeCell ref="P43:Q43"/>
    <mergeCell ref="P44:Q44"/>
    <mergeCell ref="P37:Q37"/>
    <mergeCell ref="P38:Q38"/>
    <mergeCell ref="P39:Q39"/>
    <mergeCell ref="P40:Q40"/>
    <mergeCell ref="P33:Q33"/>
    <mergeCell ref="P34:Q34"/>
    <mergeCell ref="P35:Q35"/>
    <mergeCell ref="P36:Q36"/>
    <mergeCell ref="P29:Q29"/>
    <mergeCell ref="P30:Q30"/>
    <mergeCell ref="P31:Q31"/>
    <mergeCell ref="P32:Q32"/>
    <mergeCell ref="P25:Q25"/>
    <mergeCell ref="P26:Q26"/>
    <mergeCell ref="P27:Q27"/>
    <mergeCell ref="P28:Q28"/>
    <mergeCell ref="P21:Q21"/>
    <mergeCell ref="P22:Q22"/>
    <mergeCell ref="P23:Q23"/>
    <mergeCell ref="P24:Q24"/>
    <mergeCell ref="P17:Q17"/>
    <mergeCell ref="P18:Q18"/>
    <mergeCell ref="P19:Q19"/>
    <mergeCell ref="P20:Q20"/>
    <mergeCell ref="P13:Q13"/>
    <mergeCell ref="P14:Q14"/>
    <mergeCell ref="P15:Q15"/>
    <mergeCell ref="P16:Q16"/>
    <mergeCell ref="O8:O9"/>
    <mergeCell ref="L46:M46"/>
    <mergeCell ref="P45:Q45"/>
    <mergeCell ref="P46:Q46"/>
    <mergeCell ref="L43:M43"/>
    <mergeCell ref="L44:M44"/>
    <mergeCell ref="L41:M41"/>
    <mergeCell ref="L42:M42"/>
    <mergeCell ref="L39:M39"/>
    <mergeCell ref="L40:M40"/>
    <mergeCell ref="L36:M36"/>
    <mergeCell ref="L33:M33"/>
    <mergeCell ref="L34:M34"/>
    <mergeCell ref="L31:M31"/>
    <mergeCell ref="L32:M32"/>
    <mergeCell ref="L29:M29"/>
    <mergeCell ref="L30:M30"/>
    <mergeCell ref="L19:M19"/>
    <mergeCell ref="L20:M20"/>
    <mergeCell ref="L17:M17"/>
    <mergeCell ref="L18:M18"/>
    <mergeCell ref="L27:M27"/>
    <mergeCell ref="L28:M28"/>
    <mergeCell ref="L25:M25"/>
    <mergeCell ref="L26:M26"/>
    <mergeCell ref="L23:M23"/>
    <mergeCell ref="L24:M24"/>
    <mergeCell ref="L13:M13"/>
    <mergeCell ref="L14:M14"/>
    <mergeCell ref="J45:K45"/>
    <mergeCell ref="J46:K46"/>
    <mergeCell ref="J44:K44"/>
    <mergeCell ref="J35:K35"/>
    <mergeCell ref="J36:K36"/>
    <mergeCell ref="J29:K29"/>
    <mergeCell ref="L21:M21"/>
    <mergeCell ref="L22:M22"/>
    <mergeCell ref="N8:N9"/>
    <mergeCell ref="J41:K41"/>
    <mergeCell ref="J42:K42"/>
    <mergeCell ref="J43:K43"/>
    <mergeCell ref="J37:K37"/>
    <mergeCell ref="J38:K38"/>
    <mergeCell ref="J39:K39"/>
    <mergeCell ref="J40:K40"/>
    <mergeCell ref="L15:M15"/>
    <mergeCell ref="L16:M16"/>
    <mergeCell ref="J33:K33"/>
    <mergeCell ref="J34:K34"/>
    <mergeCell ref="J32:K32"/>
    <mergeCell ref="J25:K25"/>
    <mergeCell ref="J26:K26"/>
    <mergeCell ref="J27:K27"/>
    <mergeCell ref="J28:K28"/>
    <mergeCell ref="J30:K30"/>
    <mergeCell ref="J31:K31"/>
    <mergeCell ref="J21:K21"/>
    <mergeCell ref="J22:K22"/>
    <mergeCell ref="J23:K23"/>
    <mergeCell ref="J24:K24"/>
    <mergeCell ref="J17:K17"/>
    <mergeCell ref="J18:K18"/>
    <mergeCell ref="J19:K19"/>
    <mergeCell ref="J20:K20"/>
    <mergeCell ref="J13:K13"/>
    <mergeCell ref="J14:K14"/>
    <mergeCell ref="J15:K15"/>
    <mergeCell ref="J16:K16"/>
    <mergeCell ref="J8:K9"/>
    <mergeCell ref="J10:K10"/>
    <mergeCell ref="J11:K11"/>
    <mergeCell ref="J12:K12"/>
    <mergeCell ref="H41:I41"/>
    <mergeCell ref="H42:I42"/>
    <mergeCell ref="H43:I43"/>
    <mergeCell ref="H44:I44"/>
    <mergeCell ref="H37:I37"/>
    <mergeCell ref="H38:I38"/>
    <mergeCell ref="H39:I39"/>
    <mergeCell ref="H40:I40"/>
    <mergeCell ref="H33:I33"/>
    <mergeCell ref="H34:I34"/>
    <mergeCell ref="H35:I35"/>
    <mergeCell ref="H36:I36"/>
    <mergeCell ref="H29:I29"/>
    <mergeCell ref="H30:I30"/>
    <mergeCell ref="H31:I31"/>
    <mergeCell ref="H32:I32"/>
    <mergeCell ref="H25:I25"/>
    <mergeCell ref="H26:I26"/>
    <mergeCell ref="H27:I27"/>
    <mergeCell ref="H28:I28"/>
    <mergeCell ref="H21:I21"/>
    <mergeCell ref="H22:I22"/>
    <mergeCell ref="H23:I23"/>
    <mergeCell ref="H24:I24"/>
    <mergeCell ref="H17:I17"/>
    <mergeCell ref="H18:I18"/>
    <mergeCell ref="H19:I19"/>
    <mergeCell ref="H20:I20"/>
    <mergeCell ref="H13:I13"/>
    <mergeCell ref="H14:I14"/>
    <mergeCell ref="H15:I15"/>
    <mergeCell ref="H16:I16"/>
    <mergeCell ref="H8:I9"/>
    <mergeCell ref="H10:I10"/>
    <mergeCell ref="H11:I11"/>
    <mergeCell ref="H12:I12"/>
    <mergeCell ref="F45:G45"/>
    <mergeCell ref="F46:G46"/>
    <mergeCell ref="F41:G41"/>
    <mergeCell ref="F42:G42"/>
    <mergeCell ref="F43:G43"/>
    <mergeCell ref="F44:G44"/>
    <mergeCell ref="G55:G58"/>
    <mergeCell ref="H45:I45"/>
    <mergeCell ref="H46:I46"/>
    <mergeCell ref="N55:N58"/>
    <mergeCell ref="M55:M58"/>
    <mergeCell ref="L45:M45"/>
    <mergeCell ref="F37:G37"/>
    <mergeCell ref="F38:G38"/>
    <mergeCell ref="F39:G39"/>
    <mergeCell ref="F40:G40"/>
    <mergeCell ref="F33:G33"/>
    <mergeCell ref="F34:G34"/>
    <mergeCell ref="F35:G35"/>
    <mergeCell ref="F36:G36"/>
    <mergeCell ref="F19:G19"/>
    <mergeCell ref="F20:G20"/>
    <mergeCell ref="F29:G29"/>
    <mergeCell ref="F30:G30"/>
    <mergeCell ref="F31:G31"/>
    <mergeCell ref="F32:G32"/>
    <mergeCell ref="F25:G25"/>
    <mergeCell ref="F26:G26"/>
    <mergeCell ref="F27:G27"/>
    <mergeCell ref="F28:G28"/>
    <mergeCell ref="B37:C37"/>
    <mergeCell ref="F10:G10"/>
    <mergeCell ref="F11:G11"/>
    <mergeCell ref="F12:G12"/>
    <mergeCell ref="F21:G21"/>
    <mergeCell ref="F22:G22"/>
    <mergeCell ref="F23:G23"/>
    <mergeCell ref="F24:G24"/>
    <mergeCell ref="F17:G17"/>
    <mergeCell ref="F18:G18"/>
    <mergeCell ref="B35:C35"/>
    <mergeCell ref="B44:C44"/>
    <mergeCell ref="B45:C45"/>
    <mergeCell ref="B46:C46"/>
    <mergeCell ref="B7:C9"/>
    <mergeCell ref="B40:C40"/>
    <mergeCell ref="B41:C41"/>
    <mergeCell ref="B42:C42"/>
    <mergeCell ref="B43:C43"/>
    <mergeCell ref="B36:C36"/>
    <mergeCell ref="C85:D85"/>
    <mergeCell ref="C86:D86"/>
    <mergeCell ref="B14:C14"/>
    <mergeCell ref="B13:C13"/>
    <mergeCell ref="B15:C15"/>
    <mergeCell ref="B16:C16"/>
    <mergeCell ref="B17:C17"/>
    <mergeCell ref="B18:C18"/>
    <mergeCell ref="B19:C19"/>
    <mergeCell ref="B20:C20"/>
    <mergeCell ref="C81:D81"/>
    <mergeCell ref="C82:D82"/>
    <mergeCell ref="C83:D83"/>
    <mergeCell ref="C84:D84"/>
    <mergeCell ref="C77:D77"/>
    <mergeCell ref="C78:D78"/>
    <mergeCell ref="C79:D79"/>
    <mergeCell ref="C80:D80"/>
    <mergeCell ref="C73:D73"/>
    <mergeCell ref="C74:D74"/>
    <mergeCell ref="C75:D75"/>
    <mergeCell ref="C76:D76"/>
    <mergeCell ref="C69:D69"/>
    <mergeCell ref="C70:D70"/>
    <mergeCell ref="C71:D71"/>
    <mergeCell ref="C72:D72"/>
    <mergeCell ref="B24:C24"/>
    <mergeCell ref="C65:D65"/>
    <mergeCell ref="C66:D66"/>
    <mergeCell ref="C67:D67"/>
    <mergeCell ref="C68:D68"/>
    <mergeCell ref="C61:D61"/>
    <mergeCell ref="C62:D62"/>
    <mergeCell ref="C63:D63"/>
    <mergeCell ref="C64:D64"/>
    <mergeCell ref="B38:C38"/>
    <mergeCell ref="B10:C10"/>
    <mergeCell ref="B11:C11"/>
    <mergeCell ref="B12:C12"/>
    <mergeCell ref="B21:C21"/>
    <mergeCell ref="B22:C22"/>
    <mergeCell ref="B23:C23"/>
    <mergeCell ref="B29:C29"/>
    <mergeCell ref="B30:C30"/>
    <mergeCell ref="B31:C31"/>
    <mergeCell ref="O54:O58"/>
    <mergeCell ref="C53:D58"/>
    <mergeCell ref="C60:D60"/>
    <mergeCell ref="B39:C39"/>
    <mergeCell ref="B32:C32"/>
    <mergeCell ref="B33:C33"/>
    <mergeCell ref="B34:C34"/>
    <mergeCell ref="E8:E9"/>
    <mergeCell ref="F13:G13"/>
    <mergeCell ref="F14:G14"/>
    <mergeCell ref="A53:A58"/>
    <mergeCell ref="B53:B58"/>
    <mergeCell ref="E53:E58"/>
    <mergeCell ref="B25:C25"/>
    <mergeCell ref="B26:C26"/>
    <mergeCell ref="B27:C27"/>
    <mergeCell ref="B28:C28"/>
    <mergeCell ref="D7:E7"/>
    <mergeCell ref="D8:D9"/>
    <mergeCell ref="F15:G15"/>
    <mergeCell ref="F16:G16"/>
    <mergeCell ref="F8:G9"/>
    <mergeCell ref="Y19:AJ19"/>
    <mergeCell ref="F7:O7"/>
    <mergeCell ref="AH8:AH9"/>
    <mergeCell ref="V6:V9"/>
    <mergeCell ref="Y6:AK6"/>
    <mergeCell ref="AD29:AE29"/>
    <mergeCell ref="AF29:AG29"/>
    <mergeCell ref="AK27:AK29"/>
    <mergeCell ref="AH26:AJ26"/>
    <mergeCell ref="AF26:AG28"/>
    <mergeCell ref="AI27:AI29"/>
    <mergeCell ref="AJ27:AJ29"/>
    <mergeCell ref="AF36:AG36"/>
    <mergeCell ref="AF38:AG38"/>
    <mergeCell ref="U6:U9"/>
    <mergeCell ref="AD38:AE38"/>
    <mergeCell ref="AD32:AE32"/>
    <mergeCell ref="AF32:AG32"/>
    <mergeCell ref="AD33:AE33"/>
    <mergeCell ref="AF33:AG33"/>
    <mergeCell ref="AE8:AE9"/>
    <mergeCell ref="AF8:AF9"/>
    <mergeCell ref="AF34:AG34"/>
    <mergeCell ref="AD34:AE34"/>
    <mergeCell ref="AG8:AG9"/>
    <mergeCell ref="AK26:AL26"/>
    <mergeCell ref="AL27:AL29"/>
    <mergeCell ref="AF35:AG35"/>
    <mergeCell ref="AD31:AE31"/>
    <mergeCell ref="AF31:AG31"/>
    <mergeCell ref="AD30:AE30"/>
    <mergeCell ref="AF30:AG30"/>
    <mergeCell ref="A3:Q3"/>
    <mergeCell ref="A5:Q5"/>
    <mergeCell ref="A49:Q49"/>
    <mergeCell ref="A51:Q51"/>
    <mergeCell ref="F53:F58"/>
    <mergeCell ref="AL6:AL9"/>
    <mergeCell ref="AK7:AK9"/>
    <mergeCell ref="X7:X8"/>
    <mergeCell ref="AJ8:AJ9"/>
    <mergeCell ref="Y8:Y9"/>
  </mergeCells>
  <printOptions horizontalCentered="1"/>
  <pageMargins left="0.35433070866141736" right="0.35433070866141736" top="0.5905511811023623" bottom="0.3937007874015748" header="0" footer="0"/>
  <pageSetup fitToHeight="1" fitToWidth="1" horizontalDpi="600" verticalDpi="600" orientation="landscape" paperSize="8"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川向　裕</cp:lastModifiedBy>
  <cp:lastPrinted>2015-09-04T06:11:47Z</cp:lastPrinted>
  <dcterms:created xsi:type="dcterms:W3CDTF">2004-02-09T10:44:55Z</dcterms:created>
  <dcterms:modified xsi:type="dcterms:W3CDTF">2015-09-08T01:55:32Z</dcterms:modified>
  <cp:category/>
  <cp:version/>
  <cp:contentType/>
  <cp:contentStatus/>
</cp:coreProperties>
</file>