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7590" windowHeight="8790" tabRatio="575" activeTab="0"/>
  </bookViews>
  <sheets>
    <sheet name="056" sheetId="1" r:id="rId1"/>
    <sheet name="058" sheetId="2" r:id="rId2"/>
    <sheet name="060" sheetId="3" r:id="rId3"/>
    <sheet name="062" sheetId="4" r:id="rId4"/>
    <sheet name="064" sheetId="5" r:id="rId5"/>
    <sheet name="066" sheetId="6" r:id="rId6"/>
    <sheet name="068" sheetId="7" r:id="rId7"/>
    <sheet name="070" sheetId="8" r:id="rId8"/>
    <sheet name="072" sheetId="9" r:id="rId9"/>
  </sheets>
  <definedNames>
    <definedName name="_xlnm.Print_Area" localSheetId="0">'056'!$A$1:$AA$82</definedName>
    <definedName name="_xlnm.Print_Area" localSheetId="1">'058'!$A$1:$Y$74</definedName>
    <definedName name="_xlnm.Print_Area" localSheetId="2">'060'!$A$1:$T$77</definedName>
    <definedName name="_xlnm.Print_Area" localSheetId="3">'062'!$A$1:$T$73</definedName>
    <definedName name="_xlnm.Print_Area" localSheetId="4">'064'!$A$1:$T$69</definedName>
    <definedName name="_xlnm.Print_Area" localSheetId="5">'066'!$A$1:$T$72</definedName>
    <definedName name="_xlnm.Print_Area" localSheetId="6">'068'!$A$1:$AP$78</definedName>
    <definedName name="_xlnm.Print_Area" localSheetId="7">'070'!$A$1:$N$39</definedName>
    <definedName name="_xlnm.Print_Area" localSheetId="8">'072'!$A$1:$Q$42</definedName>
    <definedName name="Z_B57467E8_D7F2_4002_9720_7EEFF3F6A315_.wvu.Cols" localSheetId="6" hidden="1">'068'!$AE:$AH</definedName>
    <definedName name="Z_B57467E8_D7F2_4002_9720_7EEFF3F6A315_.wvu.PrintArea" localSheetId="0" hidden="1">'056'!$A$1:$AA$82</definedName>
    <definedName name="Z_B57467E8_D7F2_4002_9720_7EEFF3F6A315_.wvu.PrintArea" localSheetId="1" hidden="1">'058'!$A$1:$Y$74</definedName>
    <definedName name="Z_B57467E8_D7F2_4002_9720_7EEFF3F6A315_.wvu.PrintArea" localSheetId="2" hidden="1">'060'!$A$1:$T$77</definedName>
    <definedName name="Z_B57467E8_D7F2_4002_9720_7EEFF3F6A315_.wvu.PrintArea" localSheetId="3" hidden="1">'062'!$A$1:$T$73</definedName>
    <definedName name="Z_B57467E8_D7F2_4002_9720_7EEFF3F6A315_.wvu.PrintArea" localSheetId="4" hidden="1">'064'!$A$1:$T$69</definedName>
    <definedName name="Z_B57467E8_D7F2_4002_9720_7EEFF3F6A315_.wvu.PrintArea" localSheetId="5" hidden="1">'066'!$A$1:$T$72</definedName>
    <definedName name="Z_B57467E8_D7F2_4002_9720_7EEFF3F6A315_.wvu.PrintArea" localSheetId="6" hidden="1">'068'!$A$1:$AP$78</definedName>
    <definedName name="Z_B57467E8_D7F2_4002_9720_7EEFF3F6A315_.wvu.PrintArea" localSheetId="7" hidden="1">'070'!$A$1:$N$39</definedName>
    <definedName name="Z_B57467E8_D7F2_4002_9720_7EEFF3F6A315_.wvu.PrintArea" localSheetId="8" hidden="1">'072'!$A$1:$Q$42</definedName>
    <definedName name="Z_F4F40189_4CCF_496F_A79B_B33E79683DE0_.wvu.Cols" localSheetId="6" hidden="1">'068'!$AE:$AH</definedName>
    <definedName name="Z_F4F40189_4CCF_496F_A79B_B33E79683DE0_.wvu.PrintArea" localSheetId="0" hidden="1">'056'!$A$1:$AA$82</definedName>
    <definedName name="Z_F4F40189_4CCF_496F_A79B_B33E79683DE0_.wvu.PrintArea" localSheetId="1" hidden="1">'058'!$A$1:$Y$74</definedName>
    <definedName name="Z_F4F40189_4CCF_496F_A79B_B33E79683DE0_.wvu.PrintArea" localSheetId="2" hidden="1">'060'!$A$1:$T$77</definedName>
    <definedName name="Z_F4F40189_4CCF_496F_A79B_B33E79683DE0_.wvu.PrintArea" localSheetId="3" hidden="1">'062'!$A$1:$T$73</definedName>
    <definedName name="Z_F4F40189_4CCF_496F_A79B_B33E79683DE0_.wvu.PrintArea" localSheetId="4" hidden="1">'064'!$A$1:$T$69</definedName>
    <definedName name="Z_F4F40189_4CCF_496F_A79B_B33E79683DE0_.wvu.PrintArea" localSheetId="5" hidden="1">'066'!$A$1:$T$72</definedName>
    <definedName name="Z_F4F40189_4CCF_496F_A79B_B33E79683DE0_.wvu.PrintArea" localSheetId="6" hidden="1">'068'!$A$1:$AP$78</definedName>
    <definedName name="Z_F4F40189_4CCF_496F_A79B_B33E79683DE0_.wvu.PrintArea" localSheetId="7" hidden="1">'070'!$A$1:$O$41</definedName>
    <definedName name="Z_F4F40189_4CCF_496F_A79B_B33E79683DE0_.wvu.PrintArea" localSheetId="8" hidden="1">'072'!$A$1:$Q$42</definedName>
  </definedNames>
  <calcPr fullCalcOnLoad="1"/>
</workbook>
</file>

<file path=xl/sharedStrings.xml><?xml version="1.0" encoding="utf-8"?>
<sst xmlns="http://schemas.openxmlformats.org/spreadsheetml/2006/main" count="1719" uniqueCount="462">
  <si>
    <t>計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</si>
  <si>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</si>
  <si>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</si>
  <si>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</si>
  <si>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</si>
  <si>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</si>
  <si>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</si>
  <si>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</si>
  <si>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</si>
  <si>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</si>
  <si>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</si>
  <si>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</si>
  <si>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</si>
  <si>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</si>
  <si>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</si>
  <si>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</si>
  <si>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</si>
  <si>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</si>
  <si>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</si>
  <si>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</si>
  <si>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</si>
  <si>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</si>
  <si>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</si>
  <si>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</si>
  <si>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</si>
  <si>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</si>
  <si>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</si>
  <si>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</si>
  <si>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</si>
  <si>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</si>
  <si>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</si>
  <si>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</si>
  <si>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</si>
  <si>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</si>
  <si>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</si>
  <si>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</si>
  <si>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</si>
  <si>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</si>
  <si>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</si>
  <si>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</si>
  <si>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</si>
  <si>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</si>
  <si>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</si>
  <si>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</si>
  <si>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</si>
  <si>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</si>
  <si>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</si>
  <si>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</si>
  <si>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</si>
  <si>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男</t>
  </si>
  <si>
    <t>女</t>
  </si>
  <si>
    <t>内浦町</t>
  </si>
  <si>
    <t>県　計</t>
  </si>
  <si>
    <t>総　　数</t>
  </si>
  <si>
    <t>田</t>
  </si>
  <si>
    <t>畑</t>
  </si>
  <si>
    <t>果樹園</t>
  </si>
  <si>
    <t>茶　園</t>
  </si>
  <si>
    <t>その他</t>
  </si>
  <si>
    <t>保有山林</t>
  </si>
  <si>
    <t>輪島市</t>
  </si>
  <si>
    <t>米</t>
  </si>
  <si>
    <t>作付面積</t>
  </si>
  <si>
    <t>収 穫 量</t>
  </si>
  <si>
    <t>工芸農作物</t>
  </si>
  <si>
    <t>そ　の　他</t>
  </si>
  <si>
    <t>経　　　営　　　耕　　　地　　　規　　　模　　　別</t>
  </si>
  <si>
    <t>0.5 ～ 1.0</t>
  </si>
  <si>
    <t>1.0 ～ 1.5</t>
  </si>
  <si>
    <t>1.5 ～ 2.0</t>
  </si>
  <si>
    <t>経営耕地面積（ａ）</t>
  </si>
  <si>
    <t>農業労働時間（時間）</t>
  </si>
  <si>
    <t>うち 農機具資本額</t>
  </si>
  <si>
    <t>農　家　所　得</t>
  </si>
  <si>
    <t>農　業　所　得</t>
  </si>
  <si>
    <t>農 業 粗 収 益</t>
  </si>
  <si>
    <t>農 業 経 営 費</t>
  </si>
  <si>
    <t>農  外  所  得</t>
  </si>
  <si>
    <t>農  外  収  入</t>
  </si>
  <si>
    <t>農  外  支  出</t>
  </si>
  <si>
    <t>租税公課諸負担</t>
  </si>
  <si>
    <t>可 処 分 所 得</t>
  </si>
  <si>
    <t>家   計   費</t>
  </si>
  <si>
    <t>農家経済余剰</t>
  </si>
  <si>
    <t>経常的収入</t>
  </si>
  <si>
    <t>財産的収入</t>
  </si>
  <si>
    <t>経常的支出</t>
  </si>
  <si>
    <t>財産的支出</t>
  </si>
  <si>
    <t>エンゲル係数（％）</t>
  </si>
  <si>
    <t>平均消費性向（％）</t>
  </si>
  <si>
    <t>項　　　　　　　目</t>
  </si>
  <si>
    <t>合　　　　　計</t>
  </si>
  <si>
    <t>う　ち　現　金</t>
  </si>
  <si>
    <t>作　物　収　入</t>
  </si>
  <si>
    <t>稲　　　　作</t>
  </si>
  <si>
    <t>林 業 収 入</t>
  </si>
  <si>
    <t>麦　　　　作</t>
  </si>
  <si>
    <t>水産業収入</t>
  </si>
  <si>
    <t>い　も　　類</t>
  </si>
  <si>
    <t>農外雑収入</t>
  </si>
  <si>
    <t>野　　　　菜</t>
  </si>
  <si>
    <t>果　　　　樹</t>
  </si>
  <si>
    <t>被用労賃</t>
  </si>
  <si>
    <t>その他の作物</t>
  </si>
  <si>
    <t>養　蚕　収　入</t>
  </si>
  <si>
    <t>租税公課諸負担</t>
  </si>
  <si>
    <t>畜　産　収　入</t>
  </si>
  <si>
    <t>農 業 雑 収 入</t>
  </si>
  <si>
    <t>国　　　　　税</t>
  </si>
  <si>
    <t>合　　　　計</t>
  </si>
  <si>
    <t>県　　　　　税</t>
  </si>
  <si>
    <t>市  町  村  税</t>
  </si>
  <si>
    <t>公 課 諸 負 担</t>
  </si>
  <si>
    <t>うち減価償却費</t>
  </si>
  <si>
    <t>農業雇用労賃</t>
  </si>
  <si>
    <t>動　　　　　物</t>
  </si>
  <si>
    <t>肥　　　　　料</t>
  </si>
  <si>
    <t>飼　　　　　料</t>
  </si>
  <si>
    <t>飲　　食　　費</t>
  </si>
  <si>
    <t>農　業　薬　剤</t>
  </si>
  <si>
    <t>住　　居　　費</t>
  </si>
  <si>
    <t>光　熱　動　力</t>
  </si>
  <si>
    <t>農用建物維持修繕</t>
  </si>
  <si>
    <t>賃借料及び料金</t>
  </si>
  <si>
    <t>土地改良水利費</t>
  </si>
  <si>
    <t>そ　　の　　他</t>
  </si>
  <si>
    <t>臨　　時　　費</t>
  </si>
  <si>
    <t>　　　　よそに独立して住んでいる者は除く。</t>
  </si>
  <si>
    <t>概　　　況</t>
  </si>
  <si>
    <t>農　家　経　済　の　総　括</t>
  </si>
  <si>
    <t>種苗・苗木・蚕種</t>
  </si>
  <si>
    <t>諸材料加工原料</t>
  </si>
  <si>
    <t>年度内収入</t>
  </si>
  <si>
    <t>年度内支出</t>
  </si>
  <si>
    <t>（単位　戸）</t>
  </si>
  <si>
    <t>市町村別</t>
  </si>
  <si>
    <t>総　数</t>
  </si>
  <si>
    <t>専　業</t>
  </si>
  <si>
    <t>（単位　アール）</t>
  </si>
  <si>
    <t>桑　園</t>
  </si>
  <si>
    <t>　  2）の自家農業に従事した世帯員とは、16歳以上の世帯員のうち、調査日前１ヵ年間に自家農業に従事した者である。</t>
  </si>
  <si>
    <t>　　　　が、自家農業従事日数の方が多かった世帯員のことである。</t>
  </si>
  <si>
    <t>年　次　及　び　　市　町　村　別</t>
  </si>
  <si>
    <t>10　アール　　　　当たり収量</t>
  </si>
  <si>
    <t>10アール当たり収量</t>
  </si>
  <si>
    <t>出荷量</t>
  </si>
  <si>
    <t>個人有</t>
  </si>
  <si>
    <t>共　有</t>
  </si>
  <si>
    <t>（単位　金額千円）</t>
  </si>
  <si>
    <t>年度始め手持ち現金</t>
  </si>
  <si>
    <t>年度末手持ち現金</t>
  </si>
  <si>
    <t>家族員１人当たり家計費</t>
  </si>
  <si>
    <t>農機具</t>
  </si>
  <si>
    <t>市 町 村 別</t>
  </si>
  <si>
    <t>0.3ha</t>
  </si>
  <si>
    <t>5.0ha</t>
  </si>
  <si>
    <t>自小作</t>
  </si>
  <si>
    <t>小自作</t>
  </si>
  <si>
    <t>～</t>
  </si>
  <si>
    <t>計</t>
  </si>
  <si>
    <t>第１種</t>
  </si>
  <si>
    <t>第２種</t>
  </si>
  <si>
    <t>未満</t>
  </si>
  <si>
    <t>　　　3）の例外規定農家とは、経営耕地面積が５アール未満か全くなくても、過去１年間の農産物販売金額が１０万円以上あった農家をいう。たと</t>
  </si>
  <si>
    <t>　　　　えば、温室栽培や、養畜を営む農家などは良い例である。</t>
  </si>
  <si>
    <t>採草地　　　　・　　　　放牧地</t>
  </si>
  <si>
    <t>（単位　作付面積　ヘクタール、収穫量　トン、10アール当たり収量　キログラム）</t>
  </si>
  <si>
    <t>かんしょ</t>
  </si>
  <si>
    <t>作付面積</t>
  </si>
  <si>
    <t>能美郡</t>
  </si>
  <si>
    <t>石川郡</t>
  </si>
  <si>
    <t>河北郡</t>
  </si>
  <si>
    <t>羽咋郡</t>
  </si>
  <si>
    <t>鹿島郡</t>
  </si>
  <si>
    <t>鳳至郡</t>
  </si>
  <si>
    <t>珠洲郡</t>
  </si>
  <si>
    <t>き　ゅ　う　り</t>
  </si>
  <si>
    <t>ピ　ー　マ　ン</t>
  </si>
  <si>
    <t>か　ぼ　ち　ゃ</t>
  </si>
  <si>
    <t>日　本　な　し</t>
  </si>
  <si>
    <t>ぶ　ど　う　（計）</t>
  </si>
  <si>
    <t>栽培面積</t>
  </si>
  <si>
    <t>葉　た　ば　こ</t>
  </si>
  <si>
    <t>養 蚕 戸 数　　　　　（戸）</t>
  </si>
  <si>
    <t>掃 立 箱 数      （箱）</t>
  </si>
  <si>
    <t>上　　繭</t>
  </si>
  <si>
    <t>中　玉　繭</t>
  </si>
  <si>
    <t>市　郡　別</t>
  </si>
  <si>
    <t>動　力　耕　う　ん　機　・　農　用　ト　ラ　ク　タ　ー</t>
  </si>
  <si>
    <t>動　力　防　除　機</t>
  </si>
  <si>
    <t>15　馬　力　未　満</t>
  </si>
  <si>
    <t>個人有</t>
  </si>
  <si>
    <t>共　有</t>
  </si>
  <si>
    <t>総数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</si>
  <si>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</si>
  <si>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</si>
  <si>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</si>
  <si>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</si>
  <si>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</si>
  <si>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</si>
  <si>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</si>
  <si>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</si>
  <si>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</si>
  <si>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(単位　頭）</t>
  </si>
  <si>
    <t>肉用牛</t>
  </si>
  <si>
    <t>豚</t>
  </si>
  <si>
    <t>ブロイラー　　　(千羽）</t>
  </si>
  <si>
    <t>成鶏めす羽数　　　　　　（千羽）</t>
  </si>
  <si>
    <t>産卵量（ｔ）</t>
  </si>
  <si>
    <t>動　力　田　植　機</t>
  </si>
  <si>
    <t>自脱型コンバイン</t>
  </si>
  <si>
    <t>米麦用乾燥機</t>
  </si>
  <si>
    <t>　　　及び「畜産統計」による。</t>
  </si>
  <si>
    <t>年次及び月次</t>
  </si>
  <si>
    <t>生　産　量</t>
  </si>
  <si>
    <t>移　入　量</t>
  </si>
  <si>
    <t>移　出　量</t>
  </si>
  <si>
    <t>飲用牛乳等</t>
  </si>
  <si>
    <t>乳製品等</t>
  </si>
  <si>
    <t>その他</t>
  </si>
  <si>
    <t>（１戸当たり平均）</t>
  </si>
  <si>
    <t>農業固定資本額</t>
  </si>
  <si>
    <t>農用自動車</t>
  </si>
  <si>
    <t>（単位　栽培面積　ヘクタール、収穫量、出荷量、トン）</t>
  </si>
  <si>
    <t>（単位　作付面積　ヘクタール、収穫量　トン）</t>
  </si>
  <si>
    <t>年度始め世帯員（人）</t>
  </si>
  <si>
    <t>農業動力使用時間（時間）</t>
  </si>
  <si>
    <t>出かせぎ被贈扶助等の収入</t>
  </si>
  <si>
    <t>雑こく・豆類</t>
  </si>
  <si>
    <t>(単位　千円）</t>
  </si>
  <si>
    <t xml:space="preserve">    3）の農業就業人口とは、満16歳以上の農家世帯員のうち、自家農業だけに従事した世帯員、及び自家農業とその他の仕事の双方に従事した</t>
  </si>
  <si>
    <t>（単位　作付面積　ヘクタール、収穫量　、出荷量、トン）</t>
  </si>
  <si>
    <t>農　業　就　業　人　口　　３）</t>
  </si>
  <si>
    <t>注　1）の農家人口は、原則として住居と生計を共にしている農家の「世帯員数」であり、出かせぎに出ている人は含めるが、勉学、就職のため、</t>
  </si>
  <si>
    <t>年　次　及　び　　市　郡　別</t>
  </si>
  <si>
    <t>農外事業収入</t>
  </si>
  <si>
    <t>商工鉱業収入</t>
  </si>
  <si>
    <t>事業以外収入</t>
  </si>
  <si>
    <t>給料</t>
  </si>
  <si>
    <t>家計・光熱・水道料</t>
  </si>
  <si>
    <t>ばれいしょ</t>
  </si>
  <si>
    <t>資料　北陸農政局統計情報部「石川県における青果物の生産と流通統計」による。</t>
  </si>
  <si>
    <t>20　馬　力　以　上</t>
  </si>
  <si>
    <t>注  1)の保有山林面積は、林家及び林家以外の林業事業体の属人調査の結果である。</t>
  </si>
  <si>
    <t>（単位　人）</t>
  </si>
  <si>
    <t>山林のうち採草地　　　　・　　　　放牧地</t>
  </si>
  <si>
    <t>農 家 の</t>
  </si>
  <si>
    <t>５４年度</t>
  </si>
  <si>
    <t>５３年度</t>
  </si>
  <si>
    <t>その他の雑費</t>
  </si>
  <si>
    <t>被服費</t>
  </si>
  <si>
    <t>住宅修繕、借地借家料</t>
  </si>
  <si>
    <t>家計、家具費</t>
  </si>
  <si>
    <r>
      <t>　</t>
    </r>
    <r>
      <rPr>
        <sz val="12"/>
        <rFont val="ＭＳ 明朝"/>
        <family val="1"/>
      </rPr>
      <t>※　昭和55年4月1日町制施行</t>
    </r>
  </si>
  <si>
    <t>昭和51年</t>
  </si>
  <si>
    <t>５２年度</t>
  </si>
  <si>
    <t>昭和50年</t>
  </si>
  <si>
    <t>35　成鶏めす羽数及び産卵量（昭和50～54年）</t>
  </si>
  <si>
    <t>昭和５０年度</t>
  </si>
  <si>
    <t>５１年度</t>
  </si>
  <si>
    <t>産卵率（％）</t>
  </si>
  <si>
    <t>-</t>
  </si>
  <si>
    <t>-</t>
  </si>
  <si>
    <t>県計</t>
  </si>
  <si>
    <t>例外規定　農家 3）</t>
  </si>
  <si>
    <t>　2　　「1980年世界農林センサス」では、経営耕地面積が５アール以上あるか又は、農産物販売金額が10万円以上のものを農家として調査した。</t>
  </si>
  <si>
    <t>昭和54年1月</t>
  </si>
  <si>
    <t>昭和50年度</t>
  </si>
  <si>
    <t>0.1ha～0.5</t>
  </si>
  <si>
    <t>2.0 ha 以上</t>
  </si>
  <si>
    <t>現金収支の総括</t>
  </si>
  <si>
    <t>生活水準</t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</si>
  <si>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外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入</t>
    </r>
  </si>
  <si>
    <r>
      <t>農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粗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収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益</t>
    </r>
  </si>
  <si>
    <r>
      <t>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経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営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費</t>
    </r>
  </si>
  <si>
    <r>
      <t xml:space="preserve">家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計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費</t>
    </r>
  </si>
  <si>
    <r>
      <t xml:space="preserve">以 </t>
    </r>
    <r>
      <rPr>
        <sz val="11"/>
        <rFont val="ＭＳ 明朝"/>
        <family val="1"/>
      </rPr>
      <t xml:space="preserve"> </t>
    </r>
    <r>
      <rPr>
        <sz val="12"/>
        <rFont val="ＭＳ 明朝"/>
        <family val="1"/>
      </rPr>
      <t>上</t>
    </r>
  </si>
  <si>
    <t>-</t>
  </si>
  <si>
    <t>※</t>
  </si>
  <si>
    <t>珠洲郡</t>
  </si>
  <si>
    <t>　　　　　のある自営兼業に従事した者をいう。）がいる農家をいい、専業農家とは、それらの者がいない農家をいう。兼業農家のうち第１種兼業農</t>
  </si>
  <si>
    <t>　　　　　家とは、農業を主とし兼業を従とする農家をいい、第２種兼業農家とは、兼業を主とし農業を従とする農家をいう。</t>
  </si>
  <si>
    <t>　　　　いう。</t>
  </si>
  <si>
    <t xml:space="preserve"> 1）</t>
  </si>
  <si>
    <t>（ha）</t>
  </si>
  <si>
    <t>※</t>
  </si>
  <si>
    <t>作付面積</t>
  </si>
  <si>
    <t>昭和50年</t>
  </si>
  <si>
    <t>は　く　さ　い</t>
  </si>
  <si>
    <t>ほ　う　れ　ん　そ　う</t>
  </si>
  <si>
    <t>作付面積</t>
  </si>
  <si>
    <t>昭和50年</t>
  </si>
  <si>
    <t>69　農  業</t>
  </si>
  <si>
    <t>昭和50年</t>
  </si>
  <si>
    <t>-</t>
  </si>
  <si>
    <t>68.8</t>
  </si>
  <si>
    <t>71.3</t>
  </si>
  <si>
    <t>66.5</t>
  </si>
  <si>
    <t>…</t>
  </si>
  <si>
    <t>バルククーラー</t>
  </si>
  <si>
    <t>例外規  定農家</t>
  </si>
  <si>
    <t>56　農　業</t>
  </si>
  <si>
    <t>農　業　57</t>
  </si>
  <si>
    <t>５　　農　　　　　　　　　　　　業</t>
  </si>
  <si>
    <t>（1）　専　業　・　兼　業　別　、　自　小　作　別　農　家　数</t>
  </si>
  <si>
    <t>専　業　・　兼　業　別　　1）</t>
  </si>
  <si>
    <t>自　作</t>
  </si>
  <si>
    <t>自　　小　　作　　別　　　2）</t>
  </si>
  <si>
    <t>小　作</t>
  </si>
  <si>
    <t>-</t>
  </si>
  <si>
    <t>（2）　経　営　耕　地　面　積　規　模　別　農　家　数</t>
  </si>
  <si>
    <t>-</t>
  </si>
  <si>
    <t>-</t>
  </si>
  <si>
    <t>-</t>
  </si>
  <si>
    <t>-</t>
  </si>
  <si>
    <t>-</t>
  </si>
  <si>
    <t>58　農　業</t>
  </si>
  <si>
    <t>農　業　59</t>
  </si>
  <si>
    <t>60　農　業</t>
  </si>
  <si>
    <t>農　業　61</t>
  </si>
  <si>
    <t>収　穫　量</t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</si>
  <si>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</si>
  <si>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</si>
  <si>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</si>
  <si>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</si>
  <si>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51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</si>
  <si>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52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</si>
  <si>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53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</si>
  <si>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54</t>
    </r>
    <r>
      <rPr>
        <b/>
        <sz val="12"/>
        <color indexed="9"/>
        <rFont val="ＭＳ ゴシック"/>
        <family val="3"/>
      </rPr>
      <t>年</t>
    </r>
  </si>
  <si>
    <t>（1）　米　、　小　麦　及　び　大　麦（昭和50～54年）</t>
  </si>
  <si>
    <t>だ　　　　　　　い　　　　　　　ず</t>
  </si>
  <si>
    <t>あ　　　　　　　ず　　　　　　　き</t>
  </si>
  <si>
    <t>62　農　業</t>
  </si>
  <si>
    <t>農　業　63</t>
  </si>
  <si>
    <t>な　　　　　す</t>
  </si>
  <si>
    <t>い　　ち　　ご</t>
  </si>
  <si>
    <t>す　　い　　か</t>
  </si>
  <si>
    <t>メ　　ロ　　ン</t>
  </si>
  <si>
    <t>ね　　　　　ぎ</t>
  </si>
  <si>
    <t>64　農　業</t>
  </si>
  <si>
    <t>農　業　65</t>
  </si>
  <si>
    <r>
      <t>出 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量</t>
    </r>
  </si>
  <si>
    <t>た　ま　ね　ぎ</t>
  </si>
  <si>
    <t>レ　　タ　　ス</t>
  </si>
  <si>
    <t>だ　い　こ　ん</t>
  </si>
  <si>
    <t>か　　　　ぶ</t>
  </si>
  <si>
    <t>に　ん　じ　ん</t>
  </si>
  <si>
    <t>ご　　ぼ　　う</t>
  </si>
  <si>
    <t>さ　と　い　も</t>
  </si>
  <si>
    <t>れ　ん　こ　ん</t>
  </si>
  <si>
    <t>や　ま　の　い　も</t>
  </si>
  <si>
    <t>た　け　の　こ</t>
  </si>
  <si>
    <t>さ　や　え　ん　ど　う</t>
  </si>
  <si>
    <t>さ　や　い　ん　げ　ん</t>
  </si>
  <si>
    <t>66　農　業</t>
  </si>
  <si>
    <t>農　業　67</t>
  </si>
  <si>
    <t>み　　か　　ん</t>
  </si>
  <si>
    <t>り　　ん　　ご</t>
  </si>
  <si>
    <t>ぶ　ど　う（デラウェア）</t>
  </si>
  <si>
    <t>う　　　　　め</t>
  </si>
  <si>
    <t>か　　　　　き</t>
  </si>
  <si>
    <t>く　　　　　り</t>
  </si>
  <si>
    <t>も 　　　　も</t>
  </si>
  <si>
    <t>年次及び市郡別</t>
  </si>
  <si>
    <t>（6）　工　芸　農　作　物（昭和50～54年）</t>
  </si>
  <si>
    <t>茶　（未乾燥）</t>
  </si>
  <si>
    <t>68　農　業</t>
  </si>
  <si>
    <t>総　　　　数</t>
  </si>
  <si>
    <t>昭　和　50　年</t>
  </si>
  <si>
    <r>
      <rPr>
        <sz val="12"/>
        <color indexed="9"/>
        <rFont val="ＭＳ 明朝"/>
        <family val="1"/>
      </rPr>
      <t>昭　和　</t>
    </r>
    <r>
      <rPr>
        <sz val="12"/>
        <rFont val="ＭＳ 明朝"/>
        <family val="1"/>
      </rPr>
      <t>51　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</si>
  <si>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　和　</t>
    </r>
    <r>
      <rPr>
        <sz val="12"/>
        <rFont val="ＭＳ 明朝"/>
        <family val="1"/>
      </rPr>
      <t>52　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</si>
  <si>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　和　</t>
    </r>
    <r>
      <rPr>
        <sz val="12"/>
        <rFont val="ＭＳ 明朝"/>
        <family val="1"/>
      </rPr>
      <t>53　</t>
    </r>
    <r>
      <rPr>
        <sz val="12"/>
        <color indexed="9"/>
        <rFont val="ＭＳ 明朝"/>
        <family val="1"/>
      </rPr>
      <t>年</t>
    </r>
  </si>
  <si>
    <r>
      <rPr>
        <sz val="12"/>
        <color indexed="9"/>
        <rFont val="ＭＳ 明朝"/>
        <family val="1"/>
      </rPr>
      <t>昭和</t>
    </r>
    <r>
      <rPr>
        <sz val="12"/>
        <rFont val="ＭＳ 明朝"/>
        <family val="1"/>
      </rPr>
      <t>54</t>
    </r>
    <r>
      <rPr>
        <sz val="12"/>
        <color indexed="9"/>
        <rFont val="ＭＳ 明朝"/>
        <family val="1"/>
      </rPr>
      <t>年</t>
    </r>
  </si>
  <si>
    <r>
      <rPr>
        <b/>
        <sz val="12"/>
        <color indexed="9"/>
        <rFont val="ＭＳ ゴシック"/>
        <family val="3"/>
      </rPr>
      <t>昭和</t>
    </r>
    <r>
      <rPr>
        <b/>
        <sz val="12"/>
        <rFont val="ＭＳ ゴシック"/>
        <family val="3"/>
      </rPr>
      <t>55</t>
    </r>
    <r>
      <rPr>
        <b/>
        <sz val="12"/>
        <color indexed="9"/>
        <rFont val="ＭＳ ゴシック"/>
        <family val="3"/>
      </rPr>
      <t>年</t>
    </r>
  </si>
  <si>
    <t>資料　北陸農政局統計情報部「牛乳乳製品統計調査」による。</t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</si>
  <si>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</si>
  <si>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</si>
  <si>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</si>
  <si>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</si>
  <si>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</si>
  <si>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</si>
  <si>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</si>
  <si>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</si>
  <si>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</si>
  <si>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</si>
  <si>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昭和54年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</si>
  <si>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歩　　行　　型</t>
  </si>
  <si>
    <t>市 郡 別 農 用 機 械 保 有 台 数（昭和55.2.1現在）（つづき）</t>
  </si>
  <si>
    <t>70　農　業</t>
  </si>
  <si>
    <t>農　業　71</t>
  </si>
  <si>
    <t>38　　農　　　家　　　経　　　済　（昭和50～54年度）</t>
  </si>
  <si>
    <t>（1）　　農　　　家　　　経　　　済　　　の　　　総　　　括</t>
  </si>
  <si>
    <t>72　農　業</t>
  </si>
  <si>
    <t>農　業　73</t>
  </si>
  <si>
    <t>29　　市　　町　　村　　別　　農　　家　　数　（昭和55,2,1現在）</t>
  </si>
  <si>
    <t>総　数</t>
  </si>
  <si>
    <t>兼　　　　　　　　業</t>
  </si>
  <si>
    <t>資料　石川県統計情報課「1980年世界農林業センサス結果」による。</t>
  </si>
  <si>
    <r>
      <t xml:space="preserve">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2）は経営耕地面積のうち、借入地が10％未満を自作、借入地が10～50％を自小作、借入地が50～90％を小自作、借入地が90％以上を小作と</t>
    </r>
  </si>
  <si>
    <r>
      <t>注1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1）の兼業農家とは、世帯員の中に自家の農業以外の仕事に従事した者（年間30日以上雇用兼業に従事するか、又は、年間7万円以上の売上げ</t>
    </r>
  </si>
  <si>
    <t>-</t>
  </si>
  <si>
    <t>資料　石川県統計情報課「1980年世界農林業センサス結果」による。</t>
  </si>
  <si>
    <t>農　　家　　人　　口　　１）</t>
  </si>
  <si>
    <t>自家農業に従事した世帯員数　２）</t>
  </si>
  <si>
    <t>経　　　　　　　　営　　　　　　　　耕　　　　　　　　地</t>
  </si>
  <si>
    <t>樹　　　　　　　園　　　　　　　地</t>
  </si>
  <si>
    <t>30　　市町村別農家人口及び農業就業人口　（昭和55.2.1現在）</t>
  </si>
  <si>
    <t>31　　市　町　村　別　土　地　面　積　（昭和55.2.1現在）</t>
  </si>
  <si>
    <t>32　　市　町　村　別　農　作　物　生　産　量</t>
  </si>
  <si>
    <t>　※　昭和55年4月1日町制施行</t>
  </si>
  <si>
    <t>資料　北陸農政局統計情報部調「作物統計」による。</t>
  </si>
  <si>
    <t>小　麦</t>
  </si>
  <si>
    <t>大　麦</t>
  </si>
  <si>
    <t>（2）　　い　　　　　も　　　　　類　（昭和50～54年）</t>
  </si>
  <si>
    <t>（3）　　豆　　　　　　　　　　類　（昭和50～54年）</t>
  </si>
  <si>
    <t>（4）　　野　　　　　　　　　　　　　　　菜　（昭和50～54年）</t>
  </si>
  <si>
    <t>と　　ま　　と</t>
  </si>
  <si>
    <t>き　ゃ　べ　つ</t>
  </si>
  <si>
    <t>野　　　　　　　　　　　　　　　菜　（昭和50～54年）（つづき）</t>
  </si>
  <si>
    <t>（5）　果　　　　　　　　　　　　　　　樹（結実樹齢に達したもの）（昭和50～54年）</t>
  </si>
  <si>
    <t>資料　北陸農政局統計情報部「果樹生産出荷統計」による。</t>
  </si>
  <si>
    <t>-</t>
  </si>
  <si>
    <t>金沢市</t>
  </si>
  <si>
    <t>七尾市</t>
  </si>
  <si>
    <t>小松市</t>
  </si>
  <si>
    <t>珠洲市</t>
  </si>
  <si>
    <t>加賀市</t>
  </si>
  <si>
    <t>羽咋市</t>
  </si>
  <si>
    <t>資料　北陸農政局統計情報部「石川農林水産統計年報」による。</t>
  </si>
  <si>
    <t>果　　　　　　　　　　樹（結実樹齢に達したもの）（昭和50～54年）（つづき）</t>
  </si>
  <si>
    <t>34 家畜飼養頭羽数（昭和51～55年）（各年2.1現在）</t>
  </si>
  <si>
    <r>
      <rPr>
        <b/>
        <sz val="12"/>
        <color indexed="9"/>
        <rFont val="ＭＳ ゴシック"/>
        <family val="3"/>
      </rPr>
      <t>昭　和　</t>
    </r>
    <r>
      <rPr>
        <b/>
        <sz val="12"/>
        <rFont val="ＭＳ ゴシック"/>
        <family val="3"/>
      </rPr>
      <t>54　</t>
    </r>
    <r>
      <rPr>
        <b/>
        <sz val="12"/>
        <color indexed="9"/>
        <rFont val="ＭＳ ゴシック"/>
        <family val="3"/>
      </rPr>
      <t>年</t>
    </r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</si>
  <si>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　　市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</si>
  <si>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r>
      <t>桑 園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面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積  　　　  (10a)</t>
    </r>
  </si>
  <si>
    <t>収　　　　　繭　　　　　量　（kg）</t>
  </si>
  <si>
    <t>資料　石川県農産園芸課調「蚕桑統計書」による。</t>
  </si>
  <si>
    <t>注　　本表「桑園面積」「養蚕戸数」は年度末。「掃立箱数」「収繭量」は年度中の生産高を示す。</t>
  </si>
  <si>
    <t>鶏（千羽）</t>
  </si>
  <si>
    <t>年　　次</t>
  </si>
  <si>
    <t>乳　牛</t>
  </si>
  <si>
    <t>年　次</t>
  </si>
  <si>
    <t>資料　北陸農政局統計情報部調「北陸農政局の情報収集」</t>
  </si>
  <si>
    <t>資料　北陸農政局統計情報部調「畜産統計」による。</t>
  </si>
  <si>
    <t>処　　　　　　　理　　　　　　　量</t>
  </si>
  <si>
    <t>　（単位　トン）</t>
  </si>
  <si>
    <t>　(単位　台）</t>
  </si>
  <si>
    <t>15　　～　　20</t>
  </si>
  <si>
    <t>　（単位　台）</t>
  </si>
  <si>
    <r>
      <t>バ イ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ン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ー</t>
    </r>
  </si>
  <si>
    <t>資料　石川県統計情報課｢1980年世界農林業センサス結果」による。</t>
  </si>
  <si>
    <t>33　　市郡別桑園面積、養蚕戸数及び収繭量（昭和50～54年）</t>
  </si>
  <si>
    <t>36　　生 乳 生 産 量 及 び 処 理 量（昭和50～54年）</t>
  </si>
  <si>
    <t>37　　市 郡 別 農 用 機 械 保 有 台 数（昭和55.2.1現在）</t>
  </si>
  <si>
    <t>項　　　　　　　目</t>
  </si>
  <si>
    <r>
      <t>51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</si>
  <si>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52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</si>
  <si>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53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</si>
  <si>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54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</si>
  <si>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t>資料　北陸農政局統計情報部調「農家経済調査」による。</t>
  </si>
  <si>
    <t>（３）　　農外収入・租税公課諸負担及び家計費</t>
  </si>
  <si>
    <t>（２）　　農 業 粗 収 益 及 び 農 業 経 営 費</t>
  </si>
  <si>
    <t>項　　　　　　目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</si>
</sst>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;\-#,##0.0"/>
    <numFmt numFmtId="179" formatCode="0.0_ ;[Red]\-0.0\ "/>
    <numFmt numFmtId="180" formatCode="#,##0.0_ ;[Red]\-#,##0.0\ "/>
    <numFmt numFmtId="181" formatCode="#,##0_ ;[Red]\-#,##0\ "/>
    <numFmt numFmtId="182" formatCode="0.0_);[Red]\(0.0\)"/>
    <numFmt numFmtId="183" formatCode="#,##0_);[Red]\(#,##0\)"/>
    <numFmt numFmtId="184" formatCode="0.0_ "/>
    <numFmt numFmtId="185" formatCode="#,##0_ "/>
    <numFmt numFmtId="186" formatCode="#,##0.00_ ;[Red]\-#,##0.00\ "/>
    <numFmt numFmtId="187" formatCode="0_ ;[Red]\-0\ "/>
    <numFmt numFmtId="188" formatCode="0.00_ ;[Red]\-0.00\ "/>
    <numFmt numFmtId="189" formatCode="0.00_);[Red]\(0.00\)"/>
    <numFmt numFmtId="190" formatCode="#,##0.0_);[Red]\(#,##0.0\)"/>
    <numFmt numFmtId="191" formatCode="#,##0;[Red]#,##0"/>
    <numFmt numFmtId="192" formatCode="#,##0.0;[Red]#,##0.0"/>
    <numFmt numFmtId="193" formatCode="0.00;[Red]0.00"/>
  </numFmts>
  <fonts count="57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b/>
      <sz val="16"/>
      <name val="ＭＳ ゴシック"/>
      <family val="3"/>
    </font>
    <font>
      <b/>
      <sz val="14"/>
      <name val="ＭＳ 明朝"/>
      <family val="1"/>
    </font>
    <font>
      <sz val="12"/>
      <color indexed="9"/>
      <name val="ＭＳ 明朝"/>
      <family val="1"/>
    </font>
    <font>
      <b/>
      <sz val="12"/>
      <color indexed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5" fillId="31" borderId="4" applyNumberFormat="0" applyAlignment="0" applyProtection="0"/>
    <xf numFmtId="0" fontId="4" fillId="0" borderId="0">
      <alignment/>
      <protection/>
    </xf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605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>
      <alignment horizontal="left" vertical="center"/>
    </xf>
    <xf numFmtId="38" fontId="0" fillId="0" borderId="0" xfId="0" applyNumberFormat="1" applyFont="1" applyFill="1" applyAlignment="1">
      <alignment horizontal="right" vertical="center"/>
    </xf>
    <xf numFmtId="38" fontId="0" fillId="0" borderId="11" xfId="0" applyNumberFormat="1" applyFont="1" applyFill="1" applyBorder="1" applyAlignment="1" applyProtection="1">
      <alignment horizontal="center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12" xfId="0" applyNumberFormat="1" applyFont="1" applyFill="1" applyBorder="1" applyAlignment="1">
      <alignment vertical="center"/>
    </xf>
    <xf numFmtId="38" fontId="0" fillId="0" borderId="0" xfId="0" applyNumberFormat="1" applyFont="1" applyFill="1" applyAlignment="1" applyProtection="1">
      <alignment vertical="center"/>
      <protection/>
    </xf>
    <xf numFmtId="38" fontId="0" fillId="0" borderId="0" xfId="0" applyNumberFormat="1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left" vertical="center"/>
      <protection/>
    </xf>
    <xf numFmtId="38" fontId="0" fillId="0" borderId="13" xfId="0" applyNumberFormat="1" applyFont="1" applyFill="1" applyBorder="1" applyAlignment="1" applyProtection="1">
      <alignment horizontal="left" vertical="center"/>
      <protection/>
    </xf>
    <xf numFmtId="38" fontId="0" fillId="0" borderId="14" xfId="0" applyNumberFormat="1" applyFont="1" applyFill="1" applyBorder="1" applyAlignment="1" applyProtection="1">
      <alignment horizontal="distributed" vertical="center"/>
      <protection/>
    </xf>
    <xf numFmtId="0" fontId="18" fillId="0" borderId="0" xfId="61" applyFont="1" applyFill="1" applyAlignment="1">
      <alignment vertical="top"/>
      <protection/>
    </xf>
    <xf numFmtId="0" fontId="12" fillId="0" borderId="0" xfId="61" applyFont="1" applyFill="1" applyBorder="1" applyAlignment="1" applyProtection="1">
      <alignment horizontal="left" vertical="center"/>
      <protection/>
    </xf>
    <xf numFmtId="0" fontId="12" fillId="0" borderId="0" xfId="61" applyFont="1">
      <alignment/>
      <protection/>
    </xf>
    <xf numFmtId="0" fontId="10" fillId="0" borderId="0" xfId="61" applyFont="1" applyFill="1" applyAlignment="1">
      <alignment vertical="top"/>
      <protection/>
    </xf>
    <xf numFmtId="0" fontId="10" fillId="0" borderId="0" xfId="61" applyFont="1" applyFill="1" applyBorder="1" applyAlignment="1" applyProtection="1">
      <alignment horizontal="left" vertical="center"/>
      <protection/>
    </xf>
    <xf numFmtId="0" fontId="10" fillId="0" borderId="0" xfId="61" applyFont="1">
      <alignment/>
      <protection/>
    </xf>
    <xf numFmtId="0" fontId="11" fillId="0" borderId="0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Alignment="1">
      <alignment horizontal="right" vertical="center"/>
      <protection/>
    </xf>
    <xf numFmtId="0" fontId="0" fillId="0" borderId="0" xfId="61" applyFont="1">
      <alignment/>
      <protection/>
    </xf>
    <xf numFmtId="0" fontId="0" fillId="0" borderId="15" xfId="61" applyFont="1" applyFill="1" applyBorder="1" applyAlignment="1">
      <alignment horizontal="right" vertical="center"/>
      <protection/>
    </xf>
    <xf numFmtId="184" fontId="0" fillId="0" borderId="10" xfId="61" applyNumberFormat="1" applyFont="1" applyFill="1" applyBorder="1" applyAlignment="1" applyProtection="1">
      <alignment horizontal="center" vertical="center"/>
      <protection/>
    </xf>
    <xf numFmtId="184" fontId="0" fillId="0" borderId="16" xfId="61" applyNumberFormat="1" applyFont="1" applyFill="1" applyBorder="1" applyAlignment="1" applyProtection="1">
      <alignment horizontal="center" vertical="center"/>
      <protection/>
    </xf>
    <xf numFmtId="184" fontId="0" fillId="0" borderId="12" xfId="61" applyNumberFormat="1" applyFont="1" applyFill="1" applyBorder="1" applyAlignment="1" applyProtection="1">
      <alignment horizontal="center" vertical="center"/>
      <protection/>
    </xf>
    <xf numFmtId="0" fontId="0" fillId="0" borderId="17" xfId="61" applyFont="1" applyFill="1" applyBorder="1" applyAlignment="1" applyProtection="1">
      <alignment horizontal="center" vertical="center"/>
      <protection/>
    </xf>
    <xf numFmtId="184" fontId="0" fillId="0" borderId="10" xfId="61" applyNumberFormat="1" applyFont="1" applyFill="1" applyBorder="1" applyAlignment="1">
      <alignment horizontal="center" vertical="center"/>
      <protection/>
    </xf>
    <xf numFmtId="184" fontId="0" fillId="0" borderId="16" xfId="61" applyNumberFormat="1" applyFont="1" applyFill="1" applyBorder="1" applyAlignment="1">
      <alignment horizontal="center" vertical="center"/>
      <protection/>
    </xf>
    <xf numFmtId="184" fontId="0" fillId="0" borderId="12" xfId="61" applyNumberFormat="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 applyProtection="1">
      <alignment vertical="center"/>
      <protection/>
    </xf>
    <xf numFmtId="184" fontId="0" fillId="0" borderId="11" xfId="61" applyNumberFormat="1" applyFont="1" applyFill="1" applyBorder="1" applyAlignment="1">
      <alignment horizontal="center" vertical="center"/>
      <protection/>
    </xf>
    <xf numFmtId="184" fontId="0" fillId="0" borderId="18" xfId="61" applyNumberFormat="1" applyFont="1" applyFill="1" applyBorder="1" applyAlignment="1">
      <alignment horizontal="center" vertical="center"/>
      <protection/>
    </xf>
    <xf numFmtId="184" fontId="0" fillId="0" borderId="19" xfId="61" applyNumberFormat="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 applyProtection="1">
      <alignment horizontal="center" vertical="center"/>
      <protection/>
    </xf>
    <xf numFmtId="184" fontId="0" fillId="0" borderId="0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0" fillId="0" borderId="0" xfId="6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 applyProtection="1">
      <alignment vertical="center"/>
      <protection/>
    </xf>
    <xf numFmtId="0" fontId="0" fillId="0" borderId="11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Alignment="1" applyProtection="1">
      <alignment vertical="center"/>
      <protection/>
    </xf>
    <xf numFmtId="0" fontId="0" fillId="0" borderId="21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 applyProtection="1">
      <alignment horizontal="center" vertical="center" wrapText="1"/>
      <protection/>
    </xf>
    <xf numFmtId="0" fontId="0" fillId="0" borderId="15" xfId="61" applyFont="1" applyFill="1" applyBorder="1" applyAlignment="1">
      <alignment vertical="center"/>
      <protection/>
    </xf>
    <xf numFmtId="0" fontId="0" fillId="0" borderId="15" xfId="61" applyFont="1" applyFill="1" applyBorder="1" applyAlignment="1" applyProtection="1">
      <alignment horizontal="centerContinuous" vertical="center"/>
      <protection/>
    </xf>
    <xf numFmtId="0" fontId="0" fillId="0" borderId="15" xfId="61" applyFont="1" applyFill="1" applyBorder="1" applyAlignment="1" applyProtection="1">
      <alignment horizontal="right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0" xfId="61" applyFont="1" applyFill="1" applyBorder="1" applyAlignment="1" applyProtection="1">
      <alignment horizontal="centerContinuous" vertical="center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24" xfId="61" applyFont="1" applyFill="1" applyBorder="1" applyAlignment="1" applyProtection="1">
      <alignment horizontal="center" vertical="center"/>
      <protection/>
    </xf>
    <xf numFmtId="0" fontId="0" fillId="0" borderId="21" xfId="61" applyFont="1" applyFill="1" applyBorder="1" applyAlignment="1" applyProtection="1">
      <alignment horizontal="center" vertical="center"/>
      <protection/>
    </xf>
    <xf numFmtId="0" fontId="0" fillId="0" borderId="25" xfId="61" applyFont="1" applyFill="1" applyBorder="1" applyAlignment="1" applyProtection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12" fillId="0" borderId="0" xfId="61" applyFont="1" applyFill="1" applyBorder="1" applyAlignment="1" applyProtection="1">
      <alignment vertical="center"/>
      <protection/>
    </xf>
    <xf numFmtId="0" fontId="12" fillId="0" borderId="10" xfId="61" applyFont="1" applyFill="1" applyBorder="1" applyAlignment="1" applyProtection="1">
      <alignment vertical="center"/>
      <protection/>
    </xf>
    <xf numFmtId="37" fontId="12" fillId="0" borderId="0" xfId="61" applyNumberFormat="1" applyFont="1" applyFill="1" applyBorder="1" applyAlignment="1" applyProtection="1">
      <alignment horizontal="right" vertical="center"/>
      <protection/>
    </xf>
    <xf numFmtId="37" fontId="0" fillId="0" borderId="0" xfId="61" applyNumberFormat="1" applyFont="1" applyFill="1" applyBorder="1" applyAlignment="1" applyProtection="1">
      <alignment vertical="center"/>
      <protection/>
    </xf>
    <xf numFmtId="37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10" xfId="61" applyFont="1" applyFill="1" applyBorder="1" applyAlignment="1" applyProtection="1">
      <alignment vertical="center"/>
      <protection/>
    </xf>
    <xf numFmtId="37" fontId="0" fillId="0" borderId="23" xfId="61" applyNumberFormat="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vertical="center"/>
      <protection/>
    </xf>
    <xf numFmtId="37" fontId="0" fillId="0" borderId="25" xfId="61" applyNumberFormat="1" applyFont="1" applyFill="1" applyBorder="1" applyAlignment="1" applyProtection="1">
      <alignment horizontal="right" vertical="center"/>
      <protection/>
    </xf>
    <xf numFmtId="0" fontId="9" fillId="0" borderId="0" xfId="61" applyFont="1" applyFill="1" applyBorder="1" applyAlignment="1" applyProtection="1">
      <alignment vertical="center"/>
      <protection/>
    </xf>
    <xf numFmtId="0" fontId="9" fillId="0" borderId="0" xfId="61" applyFont="1" applyFill="1" applyBorder="1" applyAlignment="1">
      <alignment vertical="center"/>
      <protection/>
    </xf>
    <xf numFmtId="37" fontId="0" fillId="0" borderId="0" xfId="61" applyNumberFormat="1" applyFont="1" applyFill="1" applyAlignment="1" applyProtection="1">
      <alignment vertical="center"/>
      <protection/>
    </xf>
    <xf numFmtId="0" fontId="7" fillId="0" borderId="0" xfId="61" applyFont="1" applyFill="1" applyAlignment="1">
      <alignment vertical="top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29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horizontal="right" vertical="center"/>
      <protection/>
    </xf>
    <xf numFmtId="37" fontId="0" fillId="0" borderId="12" xfId="61" applyNumberFormat="1" applyFont="1" applyFill="1" applyBorder="1" applyAlignment="1" applyProtection="1">
      <alignment horizontal="right" vertical="center"/>
      <protection/>
    </xf>
    <xf numFmtId="37" fontId="14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12" fillId="0" borderId="10" xfId="61" applyFont="1" applyFill="1" applyBorder="1" applyAlignment="1" applyProtection="1">
      <alignment horizontal="distributed" vertical="center"/>
      <protection/>
    </xf>
    <xf numFmtId="0" fontId="0" fillId="0" borderId="12" xfId="61" applyFont="1" applyFill="1" applyBorder="1" applyAlignment="1">
      <alignment horizontal="right" vertical="center"/>
      <protection/>
    </xf>
    <xf numFmtId="0" fontId="0" fillId="0" borderId="0" xfId="61" applyFont="1" applyFill="1" applyBorder="1" applyAlignment="1">
      <alignment horizontal="right" vertical="center"/>
      <protection/>
    </xf>
    <xf numFmtId="0" fontId="12" fillId="0" borderId="25" xfId="61" applyFont="1" applyFill="1" applyBorder="1" applyAlignment="1" applyProtection="1">
      <alignment horizontal="distributed" vertical="center"/>
      <protection/>
    </xf>
    <xf numFmtId="37" fontId="0" fillId="0" borderId="26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183" fontId="12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0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>
      <alignment/>
      <protection/>
    </xf>
    <xf numFmtId="0" fontId="0" fillId="0" borderId="30" xfId="61" applyFont="1" applyFill="1" applyBorder="1">
      <alignment/>
      <protection/>
    </xf>
    <xf numFmtId="0" fontId="12" fillId="0" borderId="0" xfId="61" applyFont="1" applyFill="1" applyAlignment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3" xfId="49" applyFont="1" applyFill="1" applyBorder="1" applyAlignment="1" applyProtection="1">
      <alignment horizontal="right" vertical="center"/>
      <protection/>
    </xf>
    <xf numFmtId="38" fontId="0" fillId="0" borderId="12" xfId="49" applyFont="1" applyFill="1" applyBorder="1" applyAlignment="1" applyProtection="1">
      <alignment horizontal="right" vertical="center"/>
      <protection/>
    </xf>
    <xf numFmtId="38" fontId="12" fillId="0" borderId="0" xfId="49" applyFont="1" applyFill="1" applyBorder="1" applyAlignment="1" applyProtection="1">
      <alignment horizontal="right" vertical="center"/>
      <protection/>
    </xf>
    <xf numFmtId="37" fontId="12" fillId="0" borderId="12" xfId="61" applyNumberFormat="1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 vertical="center"/>
    </xf>
    <xf numFmtId="0" fontId="0" fillId="0" borderId="0" xfId="61" applyFont="1" applyFill="1">
      <alignment/>
      <protection/>
    </xf>
    <xf numFmtId="0" fontId="0" fillId="0" borderId="0" xfId="61" applyFont="1" applyFill="1" applyBorder="1">
      <alignment/>
      <protection/>
    </xf>
    <xf numFmtId="0" fontId="12" fillId="0" borderId="31" xfId="61" applyFont="1" applyFill="1" applyBorder="1" applyAlignment="1" applyProtection="1">
      <alignment horizontal="distributed" vertical="center"/>
      <protection/>
    </xf>
    <xf numFmtId="38" fontId="14" fillId="0" borderId="12" xfId="49" applyFont="1" applyFill="1" applyBorder="1" applyAlignment="1" applyProtection="1">
      <alignment vertical="center"/>
      <protection/>
    </xf>
    <xf numFmtId="38" fontId="14" fillId="0" borderId="0" xfId="49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0" fontId="14" fillId="0" borderId="0" xfId="61" applyFont="1" applyFill="1" applyBorder="1" applyAlignment="1" applyProtection="1">
      <alignment horizontal="distributed" vertical="center"/>
      <protection/>
    </xf>
    <xf numFmtId="0" fontId="14" fillId="0" borderId="10" xfId="61" applyFont="1" applyFill="1" applyBorder="1" applyAlignment="1" applyProtection="1">
      <alignment horizontal="distributed" vertical="center"/>
      <protection/>
    </xf>
    <xf numFmtId="0" fontId="7" fillId="0" borderId="0" xfId="61" applyFont="1" applyFill="1" applyAlignment="1">
      <alignment horizontal="left" vertical="top"/>
      <protection/>
    </xf>
    <xf numFmtId="0" fontId="7" fillId="0" borderId="0" xfId="61" applyFont="1" applyFill="1" applyAlignment="1">
      <alignment horizontal="right" vertical="top"/>
      <protection/>
    </xf>
    <xf numFmtId="0" fontId="14" fillId="0" borderId="25" xfId="61" applyFont="1" applyFill="1" applyBorder="1" applyAlignment="1" applyProtection="1">
      <alignment vertical="center"/>
      <protection/>
    </xf>
    <xf numFmtId="0" fontId="14" fillId="0" borderId="23" xfId="61" applyFont="1" applyFill="1" applyBorder="1" applyAlignment="1" applyProtection="1">
      <alignment vertical="center"/>
      <protection/>
    </xf>
    <xf numFmtId="0" fontId="14" fillId="0" borderId="0" xfId="6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/>
    </xf>
    <xf numFmtId="0" fontId="0" fillId="0" borderId="0" xfId="61" applyFont="1" applyFill="1" applyBorder="1" applyAlignment="1">
      <alignment horizont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0" fontId="0" fillId="0" borderId="15" xfId="61" applyFont="1" applyFill="1" applyBorder="1">
      <alignment/>
      <protection/>
    </xf>
    <xf numFmtId="0" fontId="12" fillId="0" borderId="0" xfId="61" applyFont="1" applyFill="1">
      <alignment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10" fillId="0" borderId="0" xfId="61" applyFont="1" applyFill="1">
      <alignment/>
      <protection/>
    </xf>
    <xf numFmtId="38" fontId="14" fillId="0" borderId="0" xfId="49" applyFont="1" applyFill="1" applyAlignment="1">
      <alignment/>
    </xf>
    <xf numFmtId="0" fontId="0" fillId="0" borderId="0" xfId="61" applyFont="1" applyFill="1" applyAlignment="1">
      <alignment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12" xfId="61" applyFont="1" applyFill="1" applyBorder="1" applyAlignment="1" applyProtection="1">
      <alignment vertical="center"/>
      <protection/>
    </xf>
    <xf numFmtId="38" fontId="0" fillId="0" borderId="0" xfId="49" applyFont="1" applyFill="1" applyAlignment="1">
      <alignment/>
    </xf>
    <xf numFmtId="0" fontId="0" fillId="0" borderId="31" xfId="61" applyFont="1" applyFill="1" applyBorder="1">
      <alignment/>
      <protection/>
    </xf>
    <xf numFmtId="0" fontId="0" fillId="0" borderId="31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38" fontId="14" fillId="0" borderId="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0" fontId="0" fillId="0" borderId="21" xfId="61" applyFont="1" applyFill="1" applyBorder="1" applyAlignment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183" fontId="0" fillId="0" borderId="0" xfId="61" applyNumberFormat="1" applyFont="1" applyFill="1">
      <alignment/>
      <protection/>
    </xf>
    <xf numFmtId="183" fontId="0" fillId="0" borderId="0" xfId="61" applyNumberFormat="1" applyFont="1" applyFill="1" applyBorder="1">
      <alignment/>
      <protection/>
    </xf>
    <xf numFmtId="183" fontId="14" fillId="0" borderId="0" xfId="61" applyNumberFormat="1" applyFont="1" applyFill="1" applyBorder="1" applyAlignment="1" applyProtection="1">
      <alignment horizontal="right" vertical="center"/>
      <protection/>
    </xf>
    <xf numFmtId="183" fontId="0" fillId="0" borderId="25" xfId="61" applyNumberFormat="1" applyFont="1" applyFill="1" applyBorder="1">
      <alignment/>
      <protection/>
    </xf>
    <xf numFmtId="0" fontId="0" fillId="0" borderId="32" xfId="61" applyFont="1" applyFill="1" applyBorder="1">
      <alignment/>
      <protection/>
    </xf>
    <xf numFmtId="0" fontId="0" fillId="0" borderId="14" xfId="61" applyFont="1" applyFill="1" applyBorder="1">
      <alignment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4" fillId="0" borderId="0" xfId="61" applyFont="1" applyFill="1" applyAlignment="1">
      <alignment/>
      <protection/>
    </xf>
    <xf numFmtId="0" fontId="14" fillId="0" borderId="0" xfId="61" applyFont="1" applyFill="1">
      <alignment/>
      <protection/>
    </xf>
    <xf numFmtId="38" fontId="0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 applyBorder="1">
      <alignment/>
      <protection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178" fontId="14" fillId="0" borderId="27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178" fontId="0" fillId="0" borderId="12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178" fontId="0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178" fontId="0" fillId="0" borderId="19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0" applyNumberFormat="1" applyFont="1" applyFill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right"/>
      <protection/>
    </xf>
    <xf numFmtId="0" fontId="12" fillId="0" borderId="0" xfId="61" applyFont="1" applyAlignment="1">
      <alignment vertical="center"/>
      <protection/>
    </xf>
    <xf numFmtId="0" fontId="10" fillId="0" borderId="0" xfId="61" applyFont="1" applyFill="1" applyAlignment="1">
      <alignment vertical="center"/>
      <protection/>
    </xf>
    <xf numFmtId="0" fontId="10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vertical="center"/>
      <protection/>
    </xf>
    <xf numFmtId="0" fontId="0" fillId="0" borderId="0" xfId="61" applyFont="1" applyAlignment="1">
      <alignment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0" xfId="49" applyFont="1" applyFill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25" xfId="49" applyFont="1" applyFill="1" applyBorder="1" applyAlignment="1">
      <alignment horizontal="right" vertical="center"/>
    </xf>
    <xf numFmtId="0" fontId="7" fillId="0" borderId="0" xfId="61" applyFont="1" applyFill="1" applyBorder="1" applyAlignment="1">
      <alignment vertical="center" wrapText="1"/>
      <protection/>
    </xf>
    <xf numFmtId="0" fontId="0" fillId="0" borderId="0" xfId="61" applyFont="1" applyFill="1" applyBorder="1" applyAlignment="1" applyProtection="1">
      <alignment horizontal="left"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19" fillId="0" borderId="0" xfId="61" applyFont="1" applyFill="1" applyAlignment="1">
      <alignment horizontal="center" vertical="center"/>
      <protection/>
    </xf>
    <xf numFmtId="0" fontId="5" fillId="0" borderId="0" xfId="61" applyFont="1" applyFill="1" applyAlignment="1">
      <alignment horizontal="center" vertical="center"/>
      <protection/>
    </xf>
    <xf numFmtId="38" fontId="14" fillId="0" borderId="0" xfId="49" applyFont="1" applyFill="1" applyAlignment="1">
      <alignment/>
    </xf>
    <xf numFmtId="0" fontId="21" fillId="0" borderId="0" xfId="61" applyFont="1" applyFill="1" applyAlignment="1">
      <alignment horizontal="center" vertical="center"/>
      <protection/>
    </xf>
    <xf numFmtId="38" fontId="0" fillId="0" borderId="26" xfId="49" applyFont="1" applyFill="1" applyBorder="1" applyAlignment="1" applyProtection="1">
      <alignment horizontal="right" vertical="center"/>
      <protection/>
    </xf>
    <xf numFmtId="38" fontId="0" fillId="0" borderId="25" xfId="49" applyFont="1" applyFill="1" applyBorder="1" applyAlignment="1" applyProtection="1">
      <alignment horizontal="right" vertical="center"/>
      <protection/>
    </xf>
    <xf numFmtId="37" fontId="8" fillId="0" borderId="0" xfId="61" applyNumberFormat="1" applyFont="1" applyFill="1" applyBorder="1" applyAlignment="1" applyProtection="1">
      <alignment vertical="center"/>
      <protection/>
    </xf>
    <xf numFmtId="38" fontId="0" fillId="0" borderId="26" xfId="49" applyFont="1" applyFill="1" applyBorder="1" applyAlignment="1">
      <alignment horizontal="right" vertical="center"/>
    </xf>
    <xf numFmtId="37" fontId="0" fillId="0" borderId="12" xfId="61" applyNumberFormat="1" applyFont="1" applyFill="1" applyBorder="1" applyAlignment="1" applyProtection="1">
      <alignment vertical="center"/>
      <protection/>
    </xf>
    <xf numFmtId="37" fontId="0" fillId="0" borderId="19" xfId="61" applyNumberFormat="1" applyFont="1" applyFill="1" applyBorder="1" applyAlignment="1" applyProtection="1">
      <alignment vertical="center"/>
      <protection/>
    </xf>
    <xf numFmtId="191" fontId="0" fillId="0" borderId="0" xfId="61" applyNumberFormat="1" applyFont="1" applyFill="1" applyAlignment="1">
      <alignment vertical="center"/>
      <protection/>
    </xf>
    <xf numFmtId="191" fontId="0" fillId="0" borderId="0" xfId="61" applyNumberFormat="1" applyFont="1" applyFill="1" applyBorder="1" applyAlignment="1" applyProtection="1">
      <alignment horizontal="right" vertical="center"/>
      <protection/>
    </xf>
    <xf numFmtId="191" fontId="0" fillId="0" borderId="0" xfId="61" applyNumberFormat="1" applyFont="1" applyFill="1" applyAlignment="1">
      <alignment/>
      <protection/>
    </xf>
    <xf numFmtId="191" fontId="0" fillId="0" borderId="0" xfId="61" applyNumberFormat="1" applyFont="1" applyFill="1" applyAlignment="1">
      <alignment horizontal="right" vertical="center"/>
      <protection/>
    </xf>
    <xf numFmtId="37" fontId="8" fillId="0" borderId="0" xfId="61" applyNumberFormat="1" applyFont="1" applyFill="1" applyBorder="1" applyAlignment="1" applyProtection="1">
      <alignment horizontal="right" vertical="center"/>
      <protection/>
    </xf>
    <xf numFmtId="37" fontId="7" fillId="0" borderId="0" xfId="61" applyNumberFormat="1" applyFont="1" applyFill="1" applyBorder="1" applyAlignment="1" applyProtection="1">
      <alignment vertical="center"/>
      <protection/>
    </xf>
    <xf numFmtId="37" fontId="0" fillId="0" borderId="26" xfId="61" applyNumberFormat="1" applyFont="1" applyFill="1" applyBorder="1" applyAlignment="1" applyProtection="1">
      <alignment vertical="center"/>
      <protection/>
    </xf>
    <xf numFmtId="0" fontId="0" fillId="0" borderId="25" xfId="61" applyFont="1" applyFill="1" applyBorder="1" applyAlignment="1">
      <alignment horizontal="right" vertical="center"/>
      <protection/>
    </xf>
    <xf numFmtId="183" fontId="0" fillId="0" borderId="0" xfId="61" applyNumberFormat="1" applyFont="1" applyFill="1" applyAlignment="1">
      <alignment vertical="center"/>
      <protection/>
    </xf>
    <xf numFmtId="183" fontId="0" fillId="0" borderId="0" xfId="61" applyNumberFormat="1" applyFont="1" applyFill="1" applyBorder="1" applyAlignment="1">
      <alignment vertical="center"/>
      <protection/>
    </xf>
    <xf numFmtId="183" fontId="14" fillId="0" borderId="0" xfId="61" applyNumberFormat="1" applyFont="1" applyFill="1" applyAlignment="1">
      <alignment vertical="center"/>
      <protection/>
    </xf>
    <xf numFmtId="183" fontId="14" fillId="0" borderId="0" xfId="61" applyNumberFormat="1" applyFont="1" applyFill="1" applyBorder="1" applyAlignment="1">
      <alignment vertical="center"/>
      <protection/>
    </xf>
    <xf numFmtId="183" fontId="0" fillId="0" borderId="0" xfId="61" applyNumberFormat="1" applyFont="1" applyFill="1" applyAlignment="1">
      <alignment horizontal="right" vertical="center"/>
      <protection/>
    </xf>
    <xf numFmtId="183" fontId="0" fillId="0" borderId="0" xfId="61" applyNumberFormat="1" applyFont="1" applyFill="1" applyBorder="1" applyAlignment="1">
      <alignment horizontal="right" vertical="center"/>
      <protection/>
    </xf>
    <xf numFmtId="181" fontId="0" fillId="0" borderId="0" xfId="49" applyNumberFormat="1" applyFont="1" applyFill="1" applyAlignment="1">
      <alignment horizontal="right" vertical="center"/>
    </xf>
    <xf numFmtId="183" fontId="14" fillId="0" borderId="0" xfId="61" applyNumberFormat="1" applyFont="1" applyFill="1" applyAlignment="1">
      <alignment horizontal="right" vertical="center"/>
      <protection/>
    </xf>
    <xf numFmtId="183" fontId="14" fillId="0" borderId="0" xfId="61" applyNumberFormat="1" applyFont="1" applyFill="1" applyBorder="1" applyAlignment="1">
      <alignment horizontal="right" vertical="center"/>
      <protection/>
    </xf>
    <xf numFmtId="185" fontId="0" fillId="0" borderId="0" xfId="61" applyNumberFormat="1" applyFont="1" applyFill="1" applyAlignment="1">
      <alignment horizontal="right" vertical="center"/>
      <protection/>
    </xf>
    <xf numFmtId="185" fontId="14" fillId="0" borderId="0" xfId="61" applyNumberFormat="1" applyFont="1" applyFill="1" applyAlignment="1">
      <alignment horizontal="right" vertical="center"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/>
      <protection/>
    </xf>
    <xf numFmtId="0" fontId="0" fillId="0" borderId="25" xfId="61" applyFont="1" applyBorder="1">
      <alignment/>
      <protection/>
    </xf>
    <xf numFmtId="191" fontId="0" fillId="0" borderId="12" xfId="0" applyNumberFormat="1" applyFont="1" applyFill="1" applyBorder="1" applyAlignment="1" applyProtection="1">
      <alignment vertical="center"/>
      <protection/>
    </xf>
    <xf numFmtId="191" fontId="0" fillId="0" borderId="0" xfId="0" applyNumberFormat="1" applyFont="1" applyFill="1" applyBorder="1" applyAlignment="1" applyProtection="1">
      <alignment vertical="center"/>
      <protection/>
    </xf>
    <xf numFmtId="191" fontId="0" fillId="0" borderId="26" xfId="0" applyNumberFormat="1" applyFont="1" applyFill="1" applyBorder="1" applyAlignment="1" applyProtection="1">
      <alignment vertical="center"/>
      <protection/>
    </xf>
    <xf numFmtId="191" fontId="0" fillId="0" borderId="25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vertical="center"/>
      <protection/>
    </xf>
    <xf numFmtId="192" fontId="0" fillId="0" borderId="0" xfId="0" applyNumberFormat="1" applyFont="1" applyFill="1" applyAlignment="1">
      <alignment vertical="center"/>
    </xf>
    <xf numFmtId="192" fontId="0" fillId="0" borderId="0" xfId="49" applyNumberFormat="1" applyFont="1" applyFill="1" applyBorder="1" applyAlignment="1" applyProtection="1">
      <alignment vertical="center"/>
      <protection/>
    </xf>
    <xf numFmtId="192" fontId="0" fillId="0" borderId="19" xfId="0" applyNumberFormat="1" applyFont="1" applyFill="1" applyBorder="1" applyAlignment="1" applyProtection="1">
      <alignment vertical="center"/>
      <protection/>
    </xf>
    <xf numFmtId="192" fontId="0" fillId="0" borderId="23" xfId="0" applyNumberFormat="1" applyFont="1" applyFill="1" applyBorder="1" applyAlignment="1" applyProtection="1">
      <alignment vertical="center"/>
      <protection/>
    </xf>
    <xf numFmtId="192" fontId="0" fillId="0" borderId="27" xfId="0" applyNumberFormat="1" applyFont="1" applyFill="1" applyBorder="1" applyAlignment="1" applyProtection="1">
      <alignment vertical="center"/>
      <protection/>
    </xf>
    <xf numFmtId="192" fontId="0" fillId="0" borderId="13" xfId="0" applyNumberFormat="1" applyFont="1" applyFill="1" applyBorder="1" applyAlignment="1" applyProtection="1">
      <alignment vertical="center"/>
      <protection/>
    </xf>
    <xf numFmtId="192" fontId="0" fillId="0" borderId="13" xfId="0" applyNumberFormat="1" applyFont="1" applyFill="1" applyBorder="1" applyAlignment="1">
      <alignment vertical="center"/>
    </xf>
    <xf numFmtId="192" fontId="0" fillId="0" borderId="35" xfId="0" applyNumberFormat="1" applyFont="1" applyFill="1" applyBorder="1" applyAlignment="1" applyProtection="1">
      <alignment vertical="center"/>
      <protection/>
    </xf>
    <xf numFmtId="192" fontId="0" fillId="0" borderId="25" xfId="0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horizontal="right" vertical="center"/>
      <protection/>
    </xf>
    <xf numFmtId="192" fontId="0" fillId="0" borderId="26" xfId="0" applyNumberFormat="1" applyFont="1" applyFill="1" applyBorder="1" applyAlignment="1" applyProtection="1">
      <alignment vertical="center"/>
      <protection/>
    </xf>
    <xf numFmtId="192" fontId="0" fillId="0" borderId="12" xfId="0" applyNumberFormat="1" applyFont="1" applyFill="1" applyBorder="1" applyAlignment="1" applyProtection="1">
      <alignment horizontal="right" vertical="center"/>
      <protection/>
    </xf>
    <xf numFmtId="192" fontId="0" fillId="0" borderId="0" xfId="0" applyNumberFormat="1" applyFont="1" applyFill="1" applyBorder="1" applyAlignment="1" applyProtection="1">
      <alignment vertical="center"/>
      <protection/>
    </xf>
    <xf numFmtId="193" fontId="0" fillId="0" borderId="29" xfId="0" applyNumberFormat="1" applyFont="1" applyFill="1" applyBorder="1" applyAlignment="1" applyProtection="1">
      <alignment vertical="center"/>
      <protection/>
    </xf>
    <xf numFmtId="193" fontId="0" fillId="0" borderId="0" xfId="0" applyNumberFormat="1" applyFont="1" applyFill="1" applyBorder="1" applyAlignment="1" applyProtection="1">
      <alignment vertical="center"/>
      <protection/>
    </xf>
    <xf numFmtId="193" fontId="0" fillId="0" borderId="27" xfId="0" applyNumberFormat="1" applyFont="1" applyFill="1" applyBorder="1" applyAlignment="1" applyProtection="1">
      <alignment vertical="center"/>
      <protection/>
    </xf>
    <xf numFmtId="178" fontId="14" fillId="0" borderId="29" xfId="0" applyNumberFormat="1" applyFont="1" applyFill="1" applyBorder="1" applyAlignment="1" applyProtection="1">
      <alignment horizontal="right" vertical="center"/>
      <protection/>
    </xf>
    <xf numFmtId="178" fontId="14" fillId="0" borderId="12" xfId="0" applyNumberFormat="1" applyFont="1" applyFill="1" applyBorder="1" applyAlignment="1" applyProtection="1">
      <alignment horizontal="right" vertical="center"/>
      <protection/>
    </xf>
    <xf numFmtId="38" fontId="14" fillId="0" borderId="12" xfId="49" applyFont="1" applyFill="1" applyBorder="1" applyAlignment="1" applyProtection="1">
      <alignment horizontal="right" vertical="center"/>
      <protection/>
    </xf>
    <xf numFmtId="38" fontId="14" fillId="0" borderId="0" xfId="49" applyFont="1" applyFill="1" applyBorder="1" applyAlignment="1" applyProtection="1">
      <alignment horizontal="right" vertical="center"/>
      <protection/>
    </xf>
    <xf numFmtId="38" fontId="12" fillId="0" borderId="12" xfId="49" applyFont="1" applyFill="1" applyBorder="1" applyAlignment="1" applyProtection="1">
      <alignment horizontal="right" vertical="center"/>
      <protection/>
    </xf>
    <xf numFmtId="0" fontId="0" fillId="0" borderId="0" xfId="61" applyFont="1" applyFill="1" applyAlignment="1" applyProtection="1">
      <alignment vertical="center"/>
      <protection/>
    </xf>
    <xf numFmtId="37" fontId="14" fillId="0" borderId="12" xfId="61" applyNumberFormat="1" applyFont="1" applyFill="1" applyBorder="1" applyAlignment="1" applyProtection="1">
      <alignment vertical="center"/>
      <protection/>
    </xf>
    <xf numFmtId="37" fontId="14" fillId="0" borderId="0" xfId="61" applyNumberFormat="1" applyFont="1" applyFill="1" applyBorder="1" applyAlignment="1" applyProtection="1">
      <alignment vertical="center"/>
      <protection/>
    </xf>
    <xf numFmtId="38" fontId="14" fillId="0" borderId="0" xfId="49" applyFont="1" applyFill="1" applyAlignment="1">
      <alignment horizontal="right" vertical="center"/>
    </xf>
    <xf numFmtId="38" fontId="12" fillId="0" borderId="0" xfId="49" applyFont="1" applyFill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37" fontId="14" fillId="0" borderId="29" xfId="61" applyNumberFormat="1" applyFont="1" applyFill="1" applyBorder="1" applyAlignment="1" applyProtection="1">
      <alignment vertical="center"/>
      <protection/>
    </xf>
    <xf numFmtId="37" fontId="14" fillId="0" borderId="27" xfId="61" applyNumberFormat="1" applyFont="1" applyFill="1" applyBorder="1" applyAlignment="1" applyProtection="1">
      <alignment vertical="center"/>
      <protection/>
    </xf>
    <xf numFmtId="0" fontId="12" fillId="0" borderId="12" xfId="61" applyFont="1" applyFill="1" applyBorder="1" applyAlignment="1" applyProtection="1">
      <alignment horizontal="center" vertical="center"/>
      <protection/>
    </xf>
    <xf numFmtId="0" fontId="12" fillId="0" borderId="0" xfId="61" applyFont="1" applyFill="1" applyBorder="1" applyAlignment="1" applyProtection="1">
      <alignment horizontal="center" vertical="center"/>
      <protection/>
    </xf>
    <xf numFmtId="191" fontId="14" fillId="0" borderId="0" xfId="61" applyNumberFormat="1" applyFont="1" applyFill="1" applyBorder="1" applyAlignment="1" applyProtection="1">
      <alignment horizontal="right" vertical="center"/>
      <protection/>
    </xf>
    <xf numFmtId="191" fontId="14" fillId="0" borderId="0" xfId="61" applyNumberFormat="1" applyFont="1" applyFill="1" applyAlignment="1">
      <alignment vertical="center"/>
      <protection/>
    </xf>
    <xf numFmtId="0" fontId="12" fillId="0" borderId="12" xfId="61" applyFont="1" applyFill="1" applyBorder="1" applyAlignment="1" applyProtection="1">
      <alignment vertical="center"/>
      <protection/>
    </xf>
    <xf numFmtId="37" fontId="12" fillId="0" borderId="0" xfId="61" applyNumberFormat="1" applyFont="1" applyFill="1" applyBorder="1" applyAlignment="1" applyProtection="1">
      <alignment vertical="center"/>
      <protection/>
    </xf>
    <xf numFmtId="191" fontId="14" fillId="0" borderId="0" xfId="61" applyNumberFormat="1" applyFont="1" applyFill="1" applyAlignment="1">
      <alignment/>
      <protection/>
    </xf>
    <xf numFmtId="191" fontId="14" fillId="0" borderId="0" xfId="61" applyNumberFormat="1" applyFont="1" applyFill="1" applyAlignment="1">
      <alignment horizontal="right"/>
      <protection/>
    </xf>
    <xf numFmtId="0" fontId="12" fillId="0" borderId="0" xfId="61" applyFont="1" applyFill="1" applyAlignment="1">
      <alignment/>
      <protection/>
    </xf>
    <xf numFmtId="0" fontId="12" fillId="0" borderId="0" xfId="61" applyFont="1" applyFill="1" applyBorder="1" applyAlignment="1" applyProtection="1">
      <alignment horizontal="right" vertical="center"/>
      <protection/>
    </xf>
    <xf numFmtId="0" fontId="14" fillId="0" borderId="0" xfId="61" applyFont="1" applyFill="1" applyAlignment="1">
      <alignment horizontal="right" vertical="center"/>
      <protection/>
    </xf>
    <xf numFmtId="0" fontId="14" fillId="0" borderId="0" xfId="61" applyFont="1" applyFill="1" applyAlignment="1">
      <alignment vertical="center"/>
      <protection/>
    </xf>
    <xf numFmtId="37" fontId="14" fillId="0" borderId="12" xfId="61" applyNumberFormat="1" applyFont="1" applyFill="1" applyBorder="1" applyAlignment="1" applyProtection="1">
      <alignment horizontal="right" vertical="center"/>
      <protection/>
    </xf>
    <xf numFmtId="37" fontId="12" fillId="0" borderId="12" xfId="61" applyNumberFormat="1" applyFont="1" applyFill="1" applyBorder="1" applyAlignment="1">
      <alignment horizontal="right" vertical="center"/>
      <protection/>
    </xf>
    <xf numFmtId="37" fontId="12" fillId="0" borderId="0" xfId="61" applyNumberFormat="1" applyFont="1" applyFill="1" applyBorder="1" applyAlignment="1">
      <alignment horizontal="right" vertical="center"/>
      <protection/>
    </xf>
    <xf numFmtId="38" fontId="0" fillId="0" borderId="12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183" fontId="0" fillId="0" borderId="12" xfId="61" applyNumberFormat="1" applyFont="1" applyFill="1" applyBorder="1" applyAlignment="1" applyProtection="1">
      <alignment horizontal="right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4" xfId="61" applyFont="1" applyFill="1" applyBorder="1" applyAlignment="1" applyProtection="1">
      <alignment horizontal="distributed" vertical="center"/>
      <protection/>
    </xf>
    <xf numFmtId="0" fontId="0" fillId="0" borderId="15" xfId="61" applyFont="1" applyFill="1" applyBorder="1">
      <alignment/>
      <protection/>
    </xf>
    <xf numFmtId="0" fontId="14" fillId="0" borderId="0" xfId="61" applyFont="1" applyFill="1" applyBorder="1" applyAlignment="1" applyProtection="1">
      <alignment horizontal="distributed" vertical="center"/>
      <protection/>
    </xf>
    <xf numFmtId="0" fontId="14" fillId="0" borderId="10" xfId="61" applyFont="1" applyFill="1" applyBorder="1" applyAlignment="1" applyProtection="1">
      <alignment horizontal="distributed" vertical="center"/>
      <protection/>
    </xf>
    <xf numFmtId="0" fontId="14" fillId="0" borderId="10" xfId="61" applyFont="1" applyFill="1" applyBorder="1" applyAlignment="1">
      <alignment horizontal="distributed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7" fillId="0" borderId="17" xfId="6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 wrapText="1"/>
      <protection/>
    </xf>
    <xf numFmtId="0" fontId="7" fillId="0" borderId="0" xfId="61" applyFont="1" applyFill="1" applyBorder="1" applyAlignment="1">
      <alignment horizontal="center" vertical="center" wrapText="1"/>
      <protection/>
    </xf>
    <xf numFmtId="0" fontId="7" fillId="0" borderId="25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 applyProtection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 applyProtection="1">
      <alignment horizontal="center" vertical="center"/>
      <protection/>
    </xf>
    <xf numFmtId="37" fontId="14" fillId="0" borderId="0" xfId="61" applyNumberFormat="1" applyFont="1" applyFill="1" applyBorder="1" applyAlignment="1" applyProtection="1">
      <alignment horizontal="distributed" vertical="center"/>
      <protection/>
    </xf>
    <xf numFmtId="0" fontId="14" fillId="0" borderId="0" xfId="61" applyFont="1" applyFill="1" applyBorder="1" applyAlignment="1">
      <alignment horizontal="distributed" vertical="center"/>
      <protection/>
    </xf>
    <xf numFmtId="0" fontId="0" fillId="0" borderId="32" xfId="61" applyFont="1" applyFill="1" applyBorder="1" applyAlignment="1" applyProtection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 applyProtection="1">
      <alignment horizontal="distributed" vertical="center"/>
      <protection/>
    </xf>
    <xf numFmtId="0" fontId="7" fillId="0" borderId="41" xfId="61" applyFont="1" applyFill="1" applyBorder="1" applyAlignment="1">
      <alignment vertical="center"/>
      <protection/>
    </xf>
    <xf numFmtId="0" fontId="7" fillId="0" borderId="0" xfId="61" applyFont="1" applyFill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0" fontId="7" fillId="0" borderId="23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14" fillId="0" borderId="27" xfId="61" applyFont="1" applyFill="1" applyBorder="1" applyAlignment="1" applyProtection="1">
      <alignment horizontal="distributed" vertical="center"/>
      <protection/>
    </xf>
    <xf numFmtId="0" fontId="14" fillId="0" borderId="28" xfId="61" applyFont="1" applyFill="1" applyBorder="1" applyAlignment="1" applyProtection="1">
      <alignment horizontal="distributed" vertical="center"/>
      <protection/>
    </xf>
    <xf numFmtId="0" fontId="0" fillId="0" borderId="33" xfId="61" applyFont="1" applyFill="1" applyBorder="1" applyAlignment="1">
      <alignment horizontal="center" vertical="center" wrapText="1"/>
      <protection/>
    </xf>
    <xf numFmtId="0" fontId="7" fillId="0" borderId="16" xfId="61" applyFont="1" applyFill="1" applyBorder="1" applyAlignment="1">
      <alignment vertical="center"/>
      <protection/>
    </xf>
    <xf numFmtId="0" fontId="7" fillId="0" borderId="18" xfId="61" applyFont="1" applyFill="1" applyBorder="1" applyAlignment="1">
      <alignment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 applyProtection="1">
      <alignment horizontal="center" vertical="center" wrapText="1"/>
      <protection/>
    </xf>
    <xf numFmtId="0" fontId="7" fillId="0" borderId="13" xfId="61" applyFont="1" applyFill="1" applyBorder="1" applyAlignment="1">
      <alignment vertical="center" wrapText="1"/>
      <protection/>
    </xf>
    <xf numFmtId="0" fontId="7" fillId="0" borderId="35" xfId="61" applyFont="1" applyFill="1" applyBorder="1" applyAlignment="1">
      <alignment vertical="center" wrapText="1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17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46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20" fillId="0" borderId="0" xfId="61" applyFont="1" applyFill="1" applyAlignment="1">
      <alignment horizontal="center" vertical="center"/>
      <protection/>
    </xf>
    <xf numFmtId="0" fontId="14" fillId="0" borderId="0" xfId="0" applyFont="1" applyFill="1" applyAlignment="1">
      <alignment horizontal="center" vertical="center"/>
    </xf>
    <xf numFmtId="0" fontId="21" fillId="0" borderId="0" xfId="61" applyFont="1" applyFill="1" applyAlignment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22" xfId="61" applyFont="1" applyFill="1" applyBorder="1" applyAlignment="1" applyProtection="1">
      <alignment horizontal="center" vertical="center"/>
      <protection/>
    </xf>
    <xf numFmtId="0" fontId="0" fillId="0" borderId="45" xfId="61" applyFont="1" applyFill="1" applyBorder="1" applyAlignment="1" applyProtection="1">
      <alignment horizontal="center" vertical="center"/>
      <protection/>
    </xf>
    <xf numFmtId="0" fontId="0" fillId="0" borderId="46" xfId="61" applyFont="1" applyFill="1" applyBorder="1" applyAlignment="1" applyProtection="1">
      <alignment horizontal="center" vertical="center"/>
      <protection/>
    </xf>
    <xf numFmtId="0" fontId="0" fillId="0" borderId="19" xfId="61" applyFont="1" applyFill="1" applyBorder="1" applyAlignment="1" applyProtection="1">
      <alignment horizontal="center" vertical="center"/>
      <protection/>
    </xf>
    <xf numFmtId="0" fontId="0" fillId="0" borderId="23" xfId="61" applyFont="1" applyFill="1" applyBorder="1" applyAlignment="1" applyProtection="1">
      <alignment horizontal="center" vertical="center"/>
      <protection/>
    </xf>
    <xf numFmtId="0" fontId="0" fillId="0" borderId="47" xfId="61" applyFont="1" applyFill="1" applyBorder="1" applyAlignment="1" applyProtection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0" fontId="4" fillId="0" borderId="20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 applyProtection="1">
      <alignment horizontal="distributed" vertical="center"/>
      <protection/>
    </xf>
    <xf numFmtId="0" fontId="0" fillId="0" borderId="23" xfId="61" applyFont="1" applyFill="1" applyBorder="1" applyAlignment="1">
      <alignment horizontal="distributed" vertical="center"/>
      <protection/>
    </xf>
    <xf numFmtId="0" fontId="0" fillId="0" borderId="11" xfId="61" applyFont="1" applyFill="1" applyBorder="1" applyAlignment="1">
      <alignment horizontal="distributed" vertical="center"/>
      <protection/>
    </xf>
    <xf numFmtId="0" fontId="0" fillId="0" borderId="48" xfId="61" applyFont="1" applyFill="1" applyBorder="1" applyAlignment="1">
      <alignment horizontal="center" vertical="center" wrapText="1"/>
      <protection/>
    </xf>
    <xf numFmtId="0" fontId="4" fillId="0" borderId="49" xfId="61" applyFont="1" applyFill="1" applyBorder="1" applyAlignment="1">
      <alignment horizontal="center" vertical="center" wrapText="1"/>
      <protection/>
    </xf>
    <xf numFmtId="0" fontId="4" fillId="0" borderId="50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 applyProtection="1">
      <alignment horizontal="center" vertical="center"/>
      <protection/>
    </xf>
    <xf numFmtId="0" fontId="4" fillId="0" borderId="25" xfId="61" applyFont="1" applyFill="1" applyBorder="1" applyAlignment="1">
      <alignment horizontal="center" vertical="center"/>
      <protection/>
    </xf>
    <xf numFmtId="0" fontId="8" fillId="0" borderId="0" xfId="0" applyFont="1" applyFill="1" applyAlignment="1">
      <alignment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4" fillId="0" borderId="10" xfId="61" applyFont="1" applyFill="1" applyBorder="1" applyAlignment="1">
      <alignment horizontal="distributed" vertical="center"/>
      <protection/>
    </xf>
    <xf numFmtId="0" fontId="4" fillId="0" borderId="0" xfId="61" applyFont="1" applyFill="1" applyAlignment="1">
      <alignment horizontal="distributed" vertical="center"/>
      <protection/>
    </xf>
    <xf numFmtId="0" fontId="4" fillId="0" borderId="23" xfId="61" applyFont="1" applyFill="1" applyBorder="1" applyAlignment="1">
      <alignment horizontal="distributed" vertical="center"/>
      <protection/>
    </xf>
    <xf numFmtId="0" fontId="4" fillId="0" borderId="11" xfId="61" applyFont="1" applyFill="1" applyBorder="1" applyAlignment="1">
      <alignment horizontal="distributed" vertical="center"/>
      <protection/>
    </xf>
    <xf numFmtId="0" fontId="0" fillId="0" borderId="12" xfId="61" applyFont="1" applyFill="1" applyBorder="1" applyAlignment="1" applyProtection="1">
      <alignment horizontal="center" vertical="center"/>
      <protection/>
    </xf>
    <xf numFmtId="0" fontId="4" fillId="0" borderId="26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 applyProtection="1">
      <alignment horizontal="center" vertical="center"/>
      <protection/>
    </xf>
    <xf numFmtId="0" fontId="4" fillId="0" borderId="24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 applyProtection="1">
      <alignment horizontal="center" vertical="center"/>
      <protection/>
    </xf>
    <xf numFmtId="0" fontId="0" fillId="0" borderId="51" xfId="61" applyFont="1" applyFill="1" applyBorder="1" applyAlignment="1" applyProtection="1">
      <alignment horizontal="center" vertical="center"/>
      <protection/>
    </xf>
    <xf numFmtId="0" fontId="0" fillId="0" borderId="52" xfId="6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40" xfId="61" applyFont="1" applyFill="1" applyBorder="1" applyAlignment="1">
      <alignment horizontal="center" vertical="center" wrapText="1"/>
      <protection/>
    </xf>
    <xf numFmtId="0" fontId="0" fillId="0" borderId="41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 wrapText="1"/>
      <protection/>
    </xf>
    <xf numFmtId="0" fontId="0" fillId="0" borderId="10" xfId="61" applyFont="1" applyFill="1" applyBorder="1" applyAlignment="1">
      <alignment horizontal="center" vertical="center" wrapText="1"/>
      <protection/>
    </xf>
    <xf numFmtId="0" fontId="0" fillId="0" borderId="23" xfId="61" applyFont="1" applyFill="1" applyBorder="1" applyAlignment="1">
      <alignment horizontal="center" vertical="center" wrapText="1"/>
      <protection/>
    </xf>
    <xf numFmtId="0" fontId="0" fillId="0" borderId="11" xfId="61" applyFont="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horizontal="distributed" vertical="center"/>
      <protection/>
    </xf>
    <xf numFmtId="0" fontId="0" fillId="0" borderId="51" xfId="61" applyFont="1" applyFill="1" applyBorder="1" applyAlignment="1">
      <alignment horizontal="distributed" vertical="center"/>
      <protection/>
    </xf>
    <xf numFmtId="0" fontId="0" fillId="0" borderId="52" xfId="61" applyFont="1" applyFill="1" applyBorder="1" applyAlignment="1">
      <alignment horizontal="distributed" vertical="center"/>
      <protection/>
    </xf>
    <xf numFmtId="0" fontId="0" fillId="0" borderId="53" xfId="61" applyFont="1" applyFill="1" applyBorder="1" applyAlignment="1">
      <alignment horizontal="center" vertical="center" wrapText="1"/>
      <protection/>
    </xf>
    <xf numFmtId="0" fontId="0" fillId="0" borderId="18" xfId="61" applyFont="1" applyFill="1" applyBorder="1" applyAlignment="1">
      <alignment horizontal="center" vertical="center" wrapText="1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53" xfId="6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4" fillId="0" borderId="19" xfId="61" applyFont="1" applyFill="1" applyBorder="1" applyAlignment="1">
      <alignment horizontal="center" vertical="center" wrapText="1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0" borderId="52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 applyProtection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0" xfId="61" applyFont="1" applyFill="1" applyBorder="1" applyAlignment="1">
      <alignment horizontal="distributed" vertical="center"/>
      <protection/>
    </xf>
    <xf numFmtId="0" fontId="14" fillId="0" borderId="10" xfId="0" applyFont="1" applyFill="1" applyBorder="1" applyAlignment="1">
      <alignment horizontal="distributed" vertical="center"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4" xfId="61" applyFont="1" applyFill="1" applyBorder="1" applyAlignment="1">
      <alignment horizontal="distributed" vertical="center"/>
      <protection/>
    </xf>
    <xf numFmtId="0" fontId="0" fillId="0" borderId="19" xfId="6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0" fontId="0" fillId="0" borderId="53" xfId="61" applyFont="1" applyFill="1" applyBorder="1" applyAlignment="1">
      <alignment horizontal="center" vertical="center" wrapText="1"/>
      <protection/>
    </xf>
    <xf numFmtId="0" fontId="0" fillId="0" borderId="29" xfId="61" applyFont="1" applyFill="1" applyBorder="1" applyAlignment="1">
      <alignment horizontal="center" vertical="center" wrapText="1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>
      <alignment horizontal="distributed" vertical="center"/>
      <protection/>
    </xf>
    <xf numFmtId="0" fontId="0" fillId="0" borderId="10" xfId="61" applyFont="1" applyFill="1" applyBorder="1" applyAlignment="1" applyProtection="1">
      <alignment horizontal="distributed" vertical="center"/>
      <protection/>
    </xf>
    <xf numFmtId="0" fontId="0" fillId="0" borderId="0" xfId="61" applyFont="1" applyFill="1" applyBorder="1" applyAlignment="1">
      <alignment vertical="center"/>
      <protection/>
    </xf>
    <xf numFmtId="0" fontId="0" fillId="0" borderId="10" xfId="6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center" vertical="center" wrapText="1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0" fontId="0" fillId="0" borderId="28" xfId="61" applyFont="1" applyFill="1" applyBorder="1" applyAlignment="1">
      <alignment horizontal="center" vertical="center"/>
      <protection/>
    </xf>
    <xf numFmtId="0" fontId="0" fillId="0" borderId="11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 wrapText="1"/>
      <protection/>
    </xf>
    <xf numFmtId="0" fontId="4" fillId="0" borderId="41" xfId="61" applyFont="1" applyFill="1" applyBorder="1">
      <alignment/>
      <protection/>
    </xf>
    <xf numFmtId="0" fontId="4" fillId="0" borderId="0" xfId="61" applyFont="1" applyFill="1" applyBorder="1">
      <alignment/>
      <protection/>
    </xf>
    <xf numFmtId="0" fontId="4" fillId="0" borderId="10" xfId="61" applyFont="1" applyFill="1" applyBorder="1">
      <alignment/>
      <protection/>
    </xf>
    <xf numFmtId="0" fontId="4" fillId="0" borderId="23" xfId="61" applyFont="1" applyFill="1" applyBorder="1">
      <alignment/>
      <protection/>
    </xf>
    <xf numFmtId="0" fontId="4" fillId="0" borderId="11" xfId="61" applyFont="1" applyFill="1" applyBorder="1">
      <alignment/>
      <protection/>
    </xf>
    <xf numFmtId="0" fontId="0" fillId="0" borderId="54" xfId="61" applyFont="1" applyFill="1" applyBorder="1" applyAlignment="1">
      <alignment horizontal="center" vertical="center"/>
      <protection/>
    </xf>
    <xf numFmtId="0" fontId="4" fillId="0" borderId="55" xfId="61" applyFont="1" applyFill="1" applyBorder="1" applyAlignment="1">
      <alignment horizontal="center" vertical="center"/>
      <protection/>
    </xf>
    <xf numFmtId="0" fontId="0" fillId="0" borderId="56" xfId="61" applyFont="1" applyFill="1" applyBorder="1" applyAlignment="1">
      <alignment horizontal="center" vertical="center"/>
      <protection/>
    </xf>
    <xf numFmtId="0" fontId="4" fillId="0" borderId="57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vertical="center"/>
      <protection/>
    </xf>
    <xf numFmtId="0" fontId="0" fillId="0" borderId="28" xfId="61" applyFont="1" applyFill="1" applyBorder="1" applyAlignment="1">
      <alignment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/>
    </xf>
    <xf numFmtId="0" fontId="12" fillId="0" borderId="25" xfId="61" applyFont="1" applyFill="1" applyBorder="1" applyAlignment="1" applyProtection="1">
      <alignment horizontal="distributed" vertical="center"/>
      <protection/>
    </xf>
    <xf numFmtId="0" fontId="12" fillId="0" borderId="21" xfId="61" applyFont="1" applyFill="1" applyBorder="1" applyAlignment="1" applyProtection="1">
      <alignment horizontal="distributed" vertical="center"/>
      <protection/>
    </xf>
    <xf numFmtId="0" fontId="12" fillId="0" borderId="0" xfId="61" applyFont="1" applyFill="1" applyBorder="1" applyAlignment="1" applyProtection="1">
      <alignment horizontal="distributed" vertical="center"/>
      <protection/>
    </xf>
    <xf numFmtId="0" fontId="12" fillId="0" borderId="10" xfId="61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>
      <alignment horizontal="right" vertical="center"/>
    </xf>
    <xf numFmtId="0" fontId="0" fillId="0" borderId="0" xfId="61" applyFont="1" applyFill="1" applyAlignment="1">
      <alignment vertical="center"/>
      <protection/>
    </xf>
    <xf numFmtId="0" fontId="14" fillId="0" borderId="0" xfId="61" applyFont="1" applyFill="1" applyAlignment="1">
      <alignment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12" fillId="0" borderId="38" xfId="61" applyFont="1" applyFill="1" applyBorder="1" applyAlignment="1">
      <alignment horizontal="center" vertical="center"/>
      <protection/>
    </xf>
    <xf numFmtId="0" fontId="12" fillId="0" borderId="20" xfId="61" applyFont="1" applyFill="1" applyBorder="1" applyAlignment="1">
      <alignment horizontal="center" vertical="center"/>
      <protection/>
    </xf>
    <xf numFmtId="0" fontId="12" fillId="0" borderId="59" xfId="61" applyFont="1" applyFill="1" applyBorder="1" applyAlignment="1">
      <alignment horizontal="center" vertical="center"/>
      <protection/>
    </xf>
    <xf numFmtId="0" fontId="12" fillId="0" borderId="32" xfId="61" applyFont="1" applyFill="1" applyBorder="1" applyAlignment="1">
      <alignment horizontal="center" vertical="center"/>
      <protection/>
    </xf>
    <xf numFmtId="0" fontId="12" fillId="0" borderId="35" xfId="61" applyFont="1" applyFill="1" applyBorder="1" applyAlignment="1">
      <alignment horizontal="center" vertical="center"/>
      <protection/>
    </xf>
    <xf numFmtId="0" fontId="12" fillId="0" borderId="30" xfId="61" applyFont="1" applyFill="1" applyBorder="1" applyAlignment="1">
      <alignment horizontal="center" vertical="center"/>
      <protection/>
    </xf>
    <xf numFmtId="0" fontId="12" fillId="0" borderId="31" xfId="61" applyFont="1" applyFill="1" applyBorder="1" applyAlignment="1">
      <alignment horizontal="center" vertical="center"/>
      <protection/>
    </xf>
    <xf numFmtId="0" fontId="12" fillId="0" borderId="25" xfId="61" applyFont="1" applyFill="1" applyBorder="1" applyAlignment="1">
      <alignment horizontal="center" vertical="center"/>
      <protection/>
    </xf>
    <xf numFmtId="49" fontId="0" fillId="0" borderId="0" xfId="49" applyNumberFormat="1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14" fillId="0" borderId="0" xfId="49" applyFont="1" applyFill="1" applyAlignment="1">
      <alignment vertical="center"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0" fontId="14" fillId="0" borderId="0" xfId="61" applyFont="1" applyFill="1" applyAlignment="1">
      <alignment/>
      <protection/>
    </xf>
    <xf numFmtId="0" fontId="0" fillId="0" borderId="14" xfId="61" applyFont="1" applyFill="1" applyBorder="1" applyAlignment="1" applyProtection="1">
      <alignment horizontal="distributed" vertical="center"/>
      <protection/>
    </xf>
    <xf numFmtId="0" fontId="0" fillId="0" borderId="14" xfId="61" applyFont="1" applyFill="1" applyBorder="1" applyAlignment="1">
      <alignment horizontal="distributed" vertical="center"/>
      <protection/>
    </xf>
    <xf numFmtId="0" fontId="4" fillId="0" borderId="35" xfId="61" applyFont="1" applyFill="1" applyBorder="1" applyAlignment="1">
      <alignment horizontal="center" vertical="center"/>
      <protection/>
    </xf>
    <xf numFmtId="0" fontId="4" fillId="0" borderId="60" xfId="61" applyFont="1" applyFill="1" applyBorder="1" applyAlignment="1">
      <alignment horizontal="center" vertical="center"/>
      <protection/>
    </xf>
    <xf numFmtId="0" fontId="4" fillId="0" borderId="42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4" fillId="0" borderId="44" xfId="61" applyFont="1" applyFill="1" applyBorder="1" applyAlignment="1">
      <alignment horizontal="center" vertical="center"/>
      <protection/>
    </xf>
    <xf numFmtId="0" fontId="14" fillId="0" borderId="14" xfId="61" applyFont="1" applyFill="1" applyBorder="1" applyAlignment="1">
      <alignment horizontal="distributed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4" xfId="61" applyFont="1" applyFill="1" applyBorder="1" applyAlignment="1">
      <alignment horizontal="distributed" vertical="center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32" xfId="61" applyFont="1" applyFill="1" applyBorder="1" applyAlignment="1">
      <alignment horizontal="center" vertical="center"/>
      <protection/>
    </xf>
    <xf numFmtId="38" fontId="14" fillId="0" borderId="0" xfId="49" applyFont="1" applyFill="1" applyBorder="1" applyAlignment="1">
      <alignment vertical="center"/>
    </xf>
    <xf numFmtId="49" fontId="14" fillId="0" borderId="0" xfId="49" applyNumberFormat="1" applyFont="1" applyFill="1" applyBorder="1" applyAlignment="1">
      <alignment horizontal="right" vertical="center"/>
    </xf>
    <xf numFmtId="38" fontId="0" fillId="0" borderId="13" xfId="49" applyFont="1" applyFill="1" applyBorder="1" applyAlignment="1">
      <alignment vertical="center"/>
    </xf>
    <xf numFmtId="38" fontId="14" fillId="0" borderId="13" xfId="49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14" fillId="0" borderId="0" xfId="0" applyFont="1" applyFill="1" applyAlignment="1">
      <alignment horizontal="distributed" vertical="center"/>
    </xf>
    <xf numFmtId="0" fontId="14" fillId="0" borderId="14" xfId="0" applyFont="1" applyFill="1" applyBorder="1" applyAlignment="1">
      <alignment horizontal="distributed" vertical="center"/>
    </xf>
    <xf numFmtId="0" fontId="0" fillId="0" borderId="58" xfId="61" applyFont="1" applyFill="1" applyBorder="1" applyAlignment="1">
      <alignment horizontal="center" vertical="center" wrapText="1"/>
      <protection/>
    </xf>
    <xf numFmtId="0" fontId="0" fillId="0" borderId="46" xfId="61" applyFont="1" applyFill="1" applyBorder="1" applyAlignment="1">
      <alignment horizontal="center" vertical="center" wrapText="1"/>
      <protection/>
    </xf>
    <xf numFmtId="0" fontId="0" fillId="0" borderId="35" xfId="61" applyFont="1" applyFill="1" applyBorder="1" applyAlignment="1">
      <alignment horizontal="center" vertical="center" wrapText="1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 wrapText="1"/>
      <protection/>
    </xf>
    <xf numFmtId="0" fontId="0" fillId="0" borderId="25" xfId="61" applyFont="1" applyFill="1" applyBorder="1" applyAlignment="1">
      <alignment horizontal="center" vertical="center" wrapText="1"/>
      <protection/>
    </xf>
    <xf numFmtId="0" fontId="0" fillId="0" borderId="45" xfId="61" applyFont="1" applyFill="1" applyBorder="1" applyAlignment="1">
      <alignment horizontal="center" vertical="center"/>
      <protection/>
    </xf>
    <xf numFmtId="185" fontId="0" fillId="0" borderId="0" xfId="61" applyNumberFormat="1" applyFont="1" applyFill="1" applyAlignment="1">
      <alignment horizontal="right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 wrapText="1"/>
      <protection/>
    </xf>
    <xf numFmtId="185" fontId="0" fillId="0" borderId="0" xfId="61" applyNumberFormat="1" applyFont="1" applyFill="1" applyAlignment="1">
      <alignment/>
      <protection/>
    </xf>
    <xf numFmtId="185" fontId="0" fillId="0" borderId="0" xfId="61" applyNumberFormat="1" applyFont="1" applyFill="1" applyAlignment="1">
      <alignment vertical="center"/>
      <protection/>
    </xf>
    <xf numFmtId="185" fontId="14" fillId="0" borderId="0" xfId="61" applyNumberFormat="1" applyFont="1" applyFill="1" applyAlignment="1">
      <alignment vertical="center"/>
      <protection/>
    </xf>
    <xf numFmtId="185" fontId="0" fillId="0" borderId="0" xfId="61" applyNumberFormat="1" applyFont="1" applyFill="1" applyBorder="1" applyAlignment="1">
      <alignment horizontal="right" vertical="center"/>
      <protection/>
    </xf>
    <xf numFmtId="185" fontId="0" fillId="0" borderId="13" xfId="61" applyNumberFormat="1" applyFont="1" applyFill="1" applyBorder="1" applyAlignment="1">
      <alignment horizontal="right" vertical="center"/>
      <protection/>
    </xf>
    <xf numFmtId="185" fontId="0" fillId="0" borderId="13" xfId="61" applyNumberFormat="1" applyFont="1" applyFill="1" applyBorder="1" applyAlignment="1">
      <alignment vertical="center"/>
      <protection/>
    </xf>
    <xf numFmtId="185" fontId="14" fillId="0" borderId="13" xfId="61" applyNumberFormat="1" applyFont="1" applyFill="1" applyBorder="1" applyAlignment="1">
      <alignment vertical="center"/>
      <protection/>
    </xf>
    <xf numFmtId="185" fontId="0" fillId="0" borderId="13" xfId="61" applyNumberFormat="1" applyFont="1" applyFill="1" applyBorder="1" applyAlignment="1">
      <alignment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30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0" fillId="0" borderId="44" xfId="61" applyFont="1" applyFill="1" applyBorder="1" applyAlignment="1">
      <alignment horizontal="center" vertical="center" wrapText="1"/>
      <protection/>
    </xf>
    <xf numFmtId="0" fontId="0" fillId="0" borderId="60" xfId="61" applyFont="1" applyFill="1" applyBorder="1" applyAlignment="1">
      <alignment horizontal="center" vertical="center" wrapText="1"/>
      <protection/>
    </xf>
    <xf numFmtId="0" fontId="0" fillId="0" borderId="20" xfId="61" applyFont="1" applyFill="1" applyBorder="1" applyAlignment="1">
      <alignment horizontal="center" vertical="center" wrapText="1"/>
      <protection/>
    </xf>
    <xf numFmtId="0" fontId="4" fillId="0" borderId="20" xfId="61" applyFont="1" applyFill="1" applyBorder="1" applyAlignment="1">
      <alignment horizontal="center" vertical="center" wrapText="1"/>
      <protection/>
    </xf>
    <xf numFmtId="0" fontId="4" fillId="0" borderId="60" xfId="61" applyFont="1" applyFill="1" applyBorder="1" applyAlignment="1">
      <alignment horizontal="center" vertical="center" wrapText="1"/>
      <protection/>
    </xf>
    <xf numFmtId="0" fontId="0" fillId="0" borderId="42" xfId="61" applyFont="1" applyFill="1" applyBorder="1" applyAlignment="1">
      <alignment horizontal="center" vertical="center" wrapText="1"/>
      <protection/>
    </xf>
    <xf numFmtId="0" fontId="0" fillId="0" borderId="31" xfId="61" applyFont="1" applyFill="1" applyBorder="1" applyAlignment="1">
      <alignment horizontal="center" vertical="center"/>
      <protection/>
    </xf>
    <xf numFmtId="38" fontId="14" fillId="0" borderId="0" xfId="49" applyFont="1" applyFill="1" applyBorder="1" applyAlignment="1">
      <alignment horizontal="right" vertical="center"/>
    </xf>
    <xf numFmtId="0" fontId="0" fillId="0" borderId="0" xfId="61" applyFont="1" applyFill="1" applyBorder="1" applyAlignment="1">
      <alignment/>
      <protection/>
    </xf>
    <xf numFmtId="0" fontId="0" fillId="0" borderId="31" xfId="61" applyFont="1" applyFill="1" applyBorder="1">
      <alignment/>
      <protection/>
    </xf>
    <xf numFmtId="0" fontId="0" fillId="0" borderId="32" xfId="6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14" xfId="61" applyFont="1" applyFill="1" applyBorder="1">
      <alignment/>
      <protection/>
    </xf>
    <xf numFmtId="0" fontId="0" fillId="0" borderId="25" xfId="61" applyFont="1" applyFill="1" applyBorder="1">
      <alignment/>
      <protection/>
    </xf>
    <xf numFmtId="0" fontId="0" fillId="0" borderId="30" xfId="61" applyFont="1" applyFill="1" applyBorder="1">
      <alignment/>
      <protection/>
    </xf>
    <xf numFmtId="0" fontId="0" fillId="0" borderId="59" xfId="61" applyFont="1" applyFill="1" applyBorder="1">
      <alignment/>
      <protection/>
    </xf>
    <xf numFmtId="0" fontId="0" fillId="0" borderId="35" xfId="61" applyFont="1" applyFill="1" applyBorder="1">
      <alignment/>
      <protection/>
    </xf>
    <xf numFmtId="0" fontId="12" fillId="0" borderId="14" xfId="61" applyFont="1" applyFill="1" applyBorder="1" applyAlignment="1" applyProtection="1">
      <alignment horizontal="distributed" vertical="center"/>
      <protection/>
    </xf>
    <xf numFmtId="0" fontId="0" fillId="0" borderId="14" xfId="61" applyFont="1" applyFill="1" applyBorder="1" applyAlignment="1">
      <alignment vertical="center"/>
      <protection/>
    </xf>
    <xf numFmtId="0" fontId="0" fillId="0" borderId="13" xfId="6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8" fontId="0" fillId="0" borderId="13" xfId="49" applyFont="1" applyFill="1" applyBorder="1" applyAlignment="1">
      <alignment horizontal="right" vertical="center"/>
    </xf>
    <xf numFmtId="38" fontId="14" fillId="0" borderId="13" xfId="49" applyFont="1" applyFill="1" applyBorder="1" applyAlignment="1">
      <alignment horizontal="right" vertical="center"/>
    </xf>
    <xf numFmtId="0" fontId="0" fillId="0" borderId="13" xfId="61" applyFont="1" applyFill="1" applyBorder="1">
      <alignment/>
      <protection/>
    </xf>
    <xf numFmtId="38" fontId="0" fillId="0" borderId="12" xfId="0" applyNumberFormat="1" applyFont="1" applyFill="1" applyBorder="1" applyAlignment="1" applyProtection="1">
      <alignment horizontal="distributed" vertical="center"/>
      <protection/>
    </xf>
    <xf numFmtId="38" fontId="0" fillId="0" borderId="0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 applyProtection="1">
      <alignment horizontal="distributed" vertical="center"/>
      <protection/>
    </xf>
    <xf numFmtId="38" fontId="0" fillId="0" borderId="26" xfId="0" applyNumberFormat="1" applyFont="1" applyFill="1" applyBorder="1" applyAlignment="1" applyProtection="1">
      <alignment horizontal="distributed" vertical="center"/>
      <protection/>
    </xf>
    <xf numFmtId="38" fontId="0" fillId="0" borderId="25" xfId="0" applyNumberFormat="1" applyFont="1" applyFill="1" applyBorder="1" applyAlignment="1" applyProtection="1">
      <alignment horizontal="distributed" vertical="center"/>
      <protection/>
    </xf>
    <xf numFmtId="38" fontId="0" fillId="0" borderId="21" xfId="0" applyNumberFormat="1" applyFont="1" applyFill="1" applyBorder="1" applyAlignment="1" applyProtection="1">
      <alignment horizontal="distributed" vertical="center"/>
      <protection/>
    </xf>
    <xf numFmtId="38" fontId="0" fillId="0" borderId="59" xfId="0" applyNumberFormat="1" applyFont="1" applyFill="1" applyBorder="1" applyAlignment="1" applyProtection="1">
      <alignment horizontal="distributed" vertical="center"/>
      <protection/>
    </xf>
    <xf numFmtId="38" fontId="0" fillId="0" borderId="31" xfId="0" applyNumberFormat="1" applyFont="1" applyFill="1" applyBorder="1" applyAlignment="1" applyProtection="1">
      <alignment horizontal="distributed" vertical="center"/>
      <protection/>
    </xf>
    <xf numFmtId="38" fontId="0" fillId="0" borderId="32" xfId="0" applyNumberFormat="1" applyFont="1" applyFill="1" applyBorder="1" applyAlignment="1" applyProtection="1">
      <alignment horizontal="distributed" vertical="center"/>
      <protection/>
    </xf>
    <xf numFmtId="38" fontId="0" fillId="0" borderId="13" xfId="0" applyNumberFormat="1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33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34" xfId="0" applyNumberFormat="1" applyFont="1" applyFill="1" applyBorder="1" applyAlignment="1" applyProtection="1">
      <alignment horizontal="center" vertical="center"/>
      <protection/>
    </xf>
    <xf numFmtId="38" fontId="0" fillId="0" borderId="51" xfId="0" applyNumberFormat="1" applyFont="1" applyFill="1" applyBorder="1" applyAlignment="1" applyProtection="1">
      <alignment horizontal="center" vertical="center"/>
      <protection/>
    </xf>
    <xf numFmtId="38" fontId="0" fillId="0" borderId="29" xfId="0" applyNumberFormat="1" applyFont="1" applyFill="1" applyBorder="1" applyAlignment="1" applyProtection="1">
      <alignment horizontal="distributed" vertical="center"/>
      <protection/>
    </xf>
    <xf numFmtId="38" fontId="0" fillId="0" borderId="27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distributed" vertical="center"/>
      <protection/>
    </xf>
    <xf numFmtId="38" fontId="0" fillId="0" borderId="40" xfId="0" applyNumberFormat="1" applyFont="1" applyFill="1" applyBorder="1" applyAlignment="1">
      <alignment horizontal="center" vertical="center"/>
    </xf>
    <xf numFmtId="38" fontId="0" fillId="0" borderId="41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>
      <alignment horizontal="center" vertical="center"/>
    </xf>
    <xf numFmtId="38" fontId="0" fillId="0" borderId="11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 applyProtection="1">
      <alignment horizontal="distributed" vertical="center"/>
      <protection/>
    </xf>
    <xf numFmtId="38" fontId="0" fillId="0" borderId="23" xfId="0" applyNumberFormat="1" applyFont="1" applyFill="1" applyBorder="1" applyAlignment="1" applyProtection="1">
      <alignment horizontal="distributed" vertical="center"/>
      <protection/>
    </xf>
    <xf numFmtId="38" fontId="0" fillId="0" borderId="28" xfId="0" applyNumberFormat="1" applyFont="1" applyFill="1" applyBorder="1" applyAlignment="1" applyProtection="1">
      <alignment horizontal="center" vertical="center" textRotation="255"/>
      <protection/>
    </xf>
    <xf numFmtId="38" fontId="0" fillId="0" borderId="10" xfId="0" applyNumberFormat="1" applyFont="1" applyFill="1" applyBorder="1" applyAlignment="1" applyProtection="1">
      <alignment horizontal="center" vertical="center" textRotation="255"/>
      <protection/>
    </xf>
    <xf numFmtId="38" fontId="0" fillId="0" borderId="21" xfId="0" applyNumberFormat="1" applyFont="1" applyFill="1" applyBorder="1" applyAlignment="1" applyProtection="1">
      <alignment horizontal="center" vertical="center" textRotation="255"/>
      <protection/>
    </xf>
    <xf numFmtId="38" fontId="0" fillId="0" borderId="14" xfId="0" applyNumberFormat="1" applyFont="1" applyFill="1" applyBorder="1" applyAlignment="1" applyProtection="1">
      <alignment horizontal="center" vertical="center" textRotation="255"/>
      <protection/>
    </xf>
    <xf numFmtId="38" fontId="0" fillId="0" borderId="47" xfId="0" applyNumberFormat="1" applyFont="1" applyFill="1" applyBorder="1" applyAlignment="1" applyProtection="1">
      <alignment horizontal="center" vertical="center" textRotation="255"/>
      <protection/>
    </xf>
    <xf numFmtId="38" fontId="0" fillId="0" borderId="11" xfId="0" applyNumberFormat="1" applyFont="1" applyFill="1" applyBorder="1" applyAlignment="1" applyProtection="1">
      <alignment horizontal="distributed" vertical="center"/>
      <protection/>
    </xf>
    <xf numFmtId="38" fontId="0" fillId="0" borderId="10" xfId="0" applyNumberFormat="1" applyFont="1" applyFill="1" applyBorder="1" applyAlignment="1">
      <alignment horizontal="center" vertical="center" textRotation="255"/>
    </xf>
    <xf numFmtId="38" fontId="0" fillId="0" borderId="11" xfId="0" applyNumberFormat="1" applyFont="1" applyFill="1" applyBorder="1" applyAlignment="1">
      <alignment horizontal="center" vertical="center" textRotation="255"/>
    </xf>
    <xf numFmtId="38" fontId="0" fillId="0" borderId="28" xfId="0" applyNumberFormat="1" applyFont="1" applyFill="1" applyBorder="1" applyAlignment="1">
      <alignment horizontal="distributed" vertical="center"/>
    </xf>
    <xf numFmtId="38" fontId="0" fillId="0" borderId="11" xfId="0" applyNumberFormat="1" applyFont="1" applyFill="1" applyBorder="1" applyAlignment="1" applyProtection="1">
      <alignment horizontal="center" vertical="center" textRotation="255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center" vertical="center" textRotation="255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distributed" vertical="center"/>
      <protection/>
    </xf>
    <xf numFmtId="0" fontId="14" fillId="0" borderId="28" xfId="0" applyFont="1" applyFill="1" applyBorder="1" applyAlignment="1" applyProtection="1">
      <alignment horizontal="distributed" vertical="center"/>
      <protection/>
    </xf>
    <xf numFmtId="0" fontId="11" fillId="0" borderId="0" xfId="0" applyFont="1" applyFill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 textRotation="255"/>
      <protection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 textRotation="255"/>
    </xf>
    <xf numFmtId="0" fontId="14" fillId="0" borderId="28" xfId="0" applyFont="1" applyFill="1" applyBorder="1" applyAlignment="1">
      <alignment horizontal="distributed" vertical="center"/>
    </xf>
    <xf numFmtId="38" fontId="0" fillId="0" borderId="40" xfId="0" applyNumberFormat="1" applyFill="1" applyBorder="1" applyAlignment="1" applyProtection="1">
      <alignment horizontal="center" vertical="center"/>
      <protection/>
    </xf>
    <xf numFmtId="38" fontId="0" fillId="0" borderId="33" xfId="0" applyNumberFormat="1" applyFill="1" applyBorder="1" applyAlignment="1" applyProtection="1">
      <alignment horizontal="center" vertical="center"/>
      <protection/>
    </xf>
    <xf numFmtId="38" fontId="0" fillId="0" borderId="0" xfId="0" applyNumberFormat="1" applyFill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51" xfId="0" applyFill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昭和62年農業０３６０４８T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1"/>
  <sheetViews>
    <sheetView tabSelected="1" zoomScale="75" zoomScaleNormal="75" zoomScalePageLayoutView="0" workbookViewId="0" topLeftCell="A1">
      <selection activeCell="B1" sqref="B1"/>
    </sheetView>
  </sheetViews>
  <sheetFormatPr defaultColWidth="8.796875" defaultRowHeight="15"/>
  <cols>
    <col min="1" max="1" width="6.09765625" style="188" customWidth="1"/>
    <col min="2" max="2" width="12.5" style="188" customWidth="1"/>
    <col min="3" max="12" width="12.59765625" style="188" customWidth="1"/>
    <col min="13" max="13" width="9" style="188" customWidth="1"/>
    <col min="14" max="14" width="6.3984375" style="188" customWidth="1"/>
    <col min="15" max="15" width="12.5" style="188" customWidth="1"/>
    <col min="16" max="16" width="11" style="188" customWidth="1"/>
    <col min="17" max="18" width="10.3984375" style="188" bestFit="1" customWidth="1"/>
    <col min="19" max="27" width="9.09765625" style="188" bestFit="1" customWidth="1"/>
    <col min="28" max="16384" width="9" style="188" customWidth="1"/>
  </cols>
  <sheetData>
    <row r="1" spans="1:28" s="184" customFormat="1" ht="15" customHeight="1">
      <c r="A1" s="112" t="s">
        <v>301</v>
      </c>
      <c r="B1" s="194"/>
      <c r="C1" s="2"/>
      <c r="D1" s="194"/>
      <c r="E1" s="194"/>
      <c r="F1" s="194"/>
      <c r="G1" s="194"/>
      <c r="H1" s="194"/>
      <c r="I1" s="194"/>
      <c r="J1" s="194"/>
      <c r="K1" s="194"/>
      <c r="L1" s="194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113" t="s">
        <v>302</v>
      </c>
      <c r="AB1" s="22"/>
    </row>
    <row r="2" spans="1:28" s="184" customFormat="1" ht="15" customHeight="1">
      <c r="A2" s="112"/>
      <c r="B2" s="194"/>
      <c r="C2" s="2"/>
      <c r="D2" s="194"/>
      <c r="E2" s="194"/>
      <c r="F2" s="194"/>
      <c r="G2" s="194"/>
      <c r="H2" s="194"/>
      <c r="I2" s="194"/>
      <c r="J2" s="194"/>
      <c r="K2" s="194"/>
      <c r="L2" s="194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113"/>
      <c r="AB2" s="22"/>
    </row>
    <row r="3" spans="1:28" s="186" customFormat="1" ht="21" customHeight="1">
      <c r="A3" s="337" t="s">
        <v>303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338"/>
      <c r="Z3" s="338"/>
      <c r="AA3" s="338"/>
      <c r="AB3" s="185"/>
    </row>
    <row r="4" spans="1:28" s="186" customFormat="1" ht="21" customHeight="1">
      <c r="A4" s="197"/>
      <c r="B4" s="122"/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85"/>
    </row>
    <row r="5" spans="1:28" s="184" customFormat="1" ht="18" customHeight="1">
      <c r="A5" s="339" t="s">
        <v>394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187"/>
    </row>
    <row r="6" spans="1:28" s="184" customFormat="1" ht="18" customHeight="1">
      <c r="A6" s="198"/>
      <c r="B6" s="122"/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87"/>
    </row>
    <row r="7" spans="1:28" s="184" customFormat="1" ht="15" customHeight="1">
      <c r="A7" s="341" t="s">
        <v>304</v>
      </c>
      <c r="B7" s="342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23"/>
      <c r="N7" s="341" t="s">
        <v>310</v>
      </c>
      <c r="O7" s="342"/>
      <c r="P7" s="342"/>
      <c r="Q7" s="342"/>
      <c r="R7" s="342"/>
      <c r="S7" s="342"/>
      <c r="T7" s="342"/>
      <c r="U7" s="342"/>
      <c r="V7" s="342"/>
      <c r="W7" s="342"/>
      <c r="X7" s="342"/>
      <c r="Y7" s="342"/>
      <c r="Z7" s="342"/>
      <c r="AA7" s="342"/>
      <c r="AB7" s="187"/>
    </row>
    <row r="8" spans="1:28" ht="15" customHeight="1" thickBo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4" t="s">
        <v>134</v>
      </c>
      <c r="M8" s="23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26" t="s">
        <v>134</v>
      </c>
      <c r="AB8" s="82"/>
    </row>
    <row r="9" spans="1:28" ht="15" customHeight="1">
      <c r="A9" s="310" t="s">
        <v>135</v>
      </c>
      <c r="B9" s="311"/>
      <c r="C9" s="318" t="s">
        <v>136</v>
      </c>
      <c r="D9" s="296" t="s">
        <v>305</v>
      </c>
      <c r="E9" s="297"/>
      <c r="F9" s="297"/>
      <c r="G9" s="298"/>
      <c r="H9" s="296" t="s">
        <v>307</v>
      </c>
      <c r="I9" s="297"/>
      <c r="J9" s="297"/>
      <c r="K9" s="297"/>
      <c r="L9" s="297"/>
      <c r="M9" s="23"/>
      <c r="N9" s="331" t="s">
        <v>153</v>
      </c>
      <c r="O9" s="332"/>
      <c r="P9" s="328" t="s">
        <v>395</v>
      </c>
      <c r="Q9" s="181" t="s">
        <v>154</v>
      </c>
      <c r="R9" s="27">
        <v>0.3</v>
      </c>
      <c r="S9" s="28">
        <v>0.5</v>
      </c>
      <c r="T9" s="28">
        <v>0.7</v>
      </c>
      <c r="U9" s="28">
        <v>1</v>
      </c>
      <c r="V9" s="28">
        <v>1.5</v>
      </c>
      <c r="W9" s="28">
        <v>2</v>
      </c>
      <c r="X9" s="28">
        <v>2.5</v>
      </c>
      <c r="Y9" s="29">
        <v>3</v>
      </c>
      <c r="Z9" s="30" t="s">
        <v>155</v>
      </c>
      <c r="AA9" s="325" t="s">
        <v>300</v>
      </c>
      <c r="AB9" s="82"/>
    </row>
    <row r="10" spans="1:28" ht="15" customHeight="1">
      <c r="A10" s="312"/>
      <c r="B10" s="313"/>
      <c r="C10" s="319"/>
      <c r="D10" s="291" t="s">
        <v>137</v>
      </c>
      <c r="E10" s="302" t="s">
        <v>396</v>
      </c>
      <c r="F10" s="303"/>
      <c r="G10" s="304"/>
      <c r="H10" s="321" t="s">
        <v>306</v>
      </c>
      <c r="I10" s="293" t="s">
        <v>156</v>
      </c>
      <c r="J10" s="293" t="s">
        <v>157</v>
      </c>
      <c r="K10" s="324" t="s">
        <v>308</v>
      </c>
      <c r="L10" s="299" t="s">
        <v>264</v>
      </c>
      <c r="M10" s="23"/>
      <c r="N10" s="333"/>
      <c r="O10" s="334"/>
      <c r="P10" s="329"/>
      <c r="Q10" s="181"/>
      <c r="R10" s="31" t="s">
        <v>158</v>
      </c>
      <c r="S10" s="32" t="s">
        <v>158</v>
      </c>
      <c r="T10" s="32" t="s">
        <v>158</v>
      </c>
      <c r="U10" s="32" t="s">
        <v>158</v>
      </c>
      <c r="V10" s="32" t="s">
        <v>158</v>
      </c>
      <c r="W10" s="32" t="s">
        <v>158</v>
      </c>
      <c r="X10" s="32" t="s">
        <v>158</v>
      </c>
      <c r="Y10" s="33" t="s">
        <v>158</v>
      </c>
      <c r="Z10" s="34"/>
      <c r="AA10" s="326"/>
      <c r="AB10" s="82"/>
    </row>
    <row r="11" spans="1:28" ht="15" customHeight="1">
      <c r="A11" s="312"/>
      <c r="B11" s="313"/>
      <c r="C11" s="319"/>
      <c r="D11" s="291"/>
      <c r="E11" s="305" t="s">
        <v>159</v>
      </c>
      <c r="F11" s="305" t="s">
        <v>160</v>
      </c>
      <c r="G11" s="308" t="s">
        <v>161</v>
      </c>
      <c r="H11" s="322"/>
      <c r="I11" s="294"/>
      <c r="J11" s="294"/>
      <c r="K11" s="294"/>
      <c r="L11" s="300"/>
      <c r="M11" s="23"/>
      <c r="N11" s="335"/>
      <c r="O11" s="336"/>
      <c r="P11" s="330"/>
      <c r="Q11" s="182" t="s">
        <v>162</v>
      </c>
      <c r="R11" s="35">
        <v>0.5</v>
      </c>
      <c r="S11" s="36">
        <v>0.7</v>
      </c>
      <c r="T11" s="36">
        <v>1</v>
      </c>
      <c r="U11" s="36">
        <v>1.5</v>
      </c>
      <c r="V11" s="36">
        <v>2</v>
      </c>
      <c r="W11" s="36">
        <v>2.5</v>
      </c>
      <c r="X11" s="36">
        <v>3</v>
      </c>
      <c r="Y11" s="37">
        <v>5</v>
      </c>
      <c r="Z11" s="38" t="s">
        <v>276</v>
      </c>
      <c r="AA11" s="327"/>
      <c r="AB11" s="82"/>
    </row>
    <row r="12" spans="1:28" ht="15" customHeight="1">
      <c r="A12" s="314"/>
      <c r="B12" s="315"/>
      <c r="C12" s="320"/>
      <c r="D12" s="292"/>
      <c r="E12" s="295"/>
      <c r="F12" s="295"/>
      <c r="G12" s="309"/>
      <c r="H12" s="323"/>
      <c r="I12" s="295"/>
      <c r="J12" s="295"/>
      <c r="K12" s="295"/>
      <c r="L12" s="301"/>
      <c r="M12" s="23"/>
      <c r="N12" s="90"/>
      <c r="O12" s="119"/>
      <c r="P12" s="90"/>
      <c r="Q12" s="90"/>
      <c r="R12" s="39"/>
      <c r="S12" s="39"/>
      <c r="T12" s="39"/>
      <c r="U12" s="39"/>
      <c r="V12" s="39"/>
      <c r="W12" s="39"/>
      <c r="X12" s="39"/>
      <c r="Y12" s="39"/>
      <c r="Z12" s="40"/>
      <c r="AA12" s="193"/>
      <c r="AB12" s="82"/>
    </row>
    <row r="13" spans="1:28" ht="15" customHeight="1">
      <c r="A13" s="316" t="s">
        <v>263</v>
      </c>
      <c r="B13" s="317"/>
      <c r="C13" s="254">
        <f aca="true" t="shared" si="0" ref="C13:J13">SUM(C15:C22,C24,C27,C33,C43,C50,C56,C64,C70)</f>
        <v>62098</v>
      </c>
      <c r="D13" s="255">
        <f t="shared" si="0"/>
        <v>2839</v>
      </c>
      <c r="E13" s="255">
        <f t="shared" si="0"/>
        <v>59259</v>
      </c>
      <c r="F13" s="255">
        <f t="shared" si="0"/>
        <v>7244</v>
      </c>
      <c r="G13" s="255">
        <f t="shared" si="0"/>
        <v>52015</v>
      </c>
      <c r="H13" s="255">
        <f t="shared" si="0"/>
        <v>48837</v>
      </c>
      <c r="I13" s="255">
        <f t="shared" si="0"/>
        <v>9678</v>
      </c>
      <c r="J13" s="255">
        <f t="shared" si="0"/>
        <v>2613</v>
      </c>
      <c r="K13" s="255">
        <f>SUM(K15:K22,K24,K27,K33,K43,K50,K56,K64,K70)</f>
        <v>882</v>
      </c>
      <c r="L13" s="255">
        <f>SUM(L15:L22,L24,L27,L33,L43,L50,L56,L64,L70)</f>
        <v>88</v>
      </c>
      <c r="M13" s="23"/>
      <c r="N13" s="288" t="s">
        <v>263</v>
      </c>
      <c r="O13" s="289"/>
      <c r="P13" s="258">
        <f aca="true" t="shared" si="1" ref="P13:AA13">SUM(P15:P22,P24,P27,P33,P43,P50,P56,P64,P70)</f>
        <v>62098</v>
      </c>
      <c r="Q13" s="259">
        <f t="shared" si="1"/>
        <v>13756</v>
      </c>
      <c r="R13" s="259">
        <f t="shared" si="1"/>
        <v>12531</v>
      </c>
      <c r="S13" s="259">
        <f t="shared" si="1"/>
        <v>9762</v>
      </c>
      <c r="T13" s="259">
        <f t="shared" si="1"/>
        <v>9678</v>
      </c>
      <c r="U13" s="259">
        <f t="shared" si="1"/>
        <v>8366</v>
      </c>
      <c r="V13" s="259">
        <f t="shared" si="1"/>
        <v>4051</v>
      </c>
      <c r="W13" s="259">
        <f t="shared" si="1"/>
        <v>1846</v>
      </c>
      <c r="X13" s="259">
        <f t="shared" si="1"/>
        <v>874</v>
      </c>
      <c r="Y13" s="259">
        <f t="shared" si="1"/>
        <v>937</v>
      </c>
      <c r="Z13" s="259">
        <f t="shared" si="1"/>
        <v>209</v>
      </c>
      <c r="AA13" s="259">
        <f t="shared" si="1"/>
        <v>88</v>
      </c>
      <c r="AB13" s="82"/>
    </row>
    <row r="14" spans="1:28" ht="15" customHeight="1">
      <c r="A14" s="84"/>
      <c r="B14" s="85"/>
      <c r="C14" s="256"/>
      <c r="D14" s="100"/>
      <c r="E14" s="100"/>
      <c r="F14" s="100"/>
      <c r="G14" s="100"/>
      <c r="H14" s="100"/>
      <c r="I14" s="100"/>
      <c r="J14" s="100"/>
      <c r="K14" s="100"/>
      <c r="L14" s="100"/>
      <c r="M14" s="23"/>
      <c r="N14" s="110"/>
      <c r="O14" s="111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82"/>
    </row>
    <row r="15" spans="1:28" ht="15" customHeight="1">
      <c r="A15" s="288" t="s">
        <v>1</v>
      </c>
      <c r="B15" s="290"/>
      <c r="C15" s="254">
        <f aca="true" t="shared" si="2" ref="C15:C22">SUM(D15:E15)</f>
        <v>7062</v>
      </c>
      <c r="D15" s="255">
        <v>421</v>
      </c>
      <c r="E15" s="255">
        <f aca="true" t="shared" si="3" ref="E15:E22">SUM(F15:G15)</f>
        <v>6641</v>
      </c>
      <c r="F15" s="255">
        <v>1194</v>
      </c>
      <c r="G15" s="255">
        <v>5447</v>
      </c>
      <c r="H15" s="255">
        <v>5981</v>
      </c>
      <c r="I15" s="255">
        <v>846</v>
      </c>
      <c r="J15" s="255">
        <v>146</v>
      </c>
      <c r="K15" s="255">
        <v>74</v>
      </c>
      <c r="L15" s="255">
        <v>15</v>
      </c>
      <c r="M15" s="23"/>
      <c r="N15" s="288" t="s">
        <v>1</v>
      </c>
      <c r="O15" s="290"/>
      <c r="P15" s="260">
        <f aca="true" t="shared" si="4" ref="P15:P22">SUM(Q15:AA15)</f>
        <v>7062</v>
      </c>
      <c r="Q15" s="260">
        <v>1290</v>
      </c>
      <c r="R15" s="260">
        <v>1288</v>
      </c>
      <c r="S15" s="260">
        <v>1136</v>
      </c>
      <c r="T15" s="260">
        <v>1326</v>
      </c>
      <c r="U15" s="260">
        <v>1220</v>
      </c>
      <c r="V15" s="260">
        <v>484</v>
      </c>
      <c r="W15" s="260">
        <v>171</v>
      </c>
      <c r="X15" s="260">
        <v>64</v>
      </c>
      <c r="Y15" s="260">
        <v>63</v>
      </c>
      <c r="Z15" s="260">
        <v>5</v>
      </c>
      <c r="AA15" s="260">
        <v>15</v>
      </c>
      <c r="AB15" s="82"/>
    </row>
    <row r="16" spans="1:28" ht="15" customHeight="1">
      <c r="A16" s="288" t="s">
        <v>2</v>
      </c>
      <c r="B16" s="290"/>
      <c r="C16" s="254">
        <f t="shared" si="2"/>
        <v>3422</v>
      </c>
      <c r="D16" s="255">
        <v>119</v>
      </c>
      <c r="E16" s="255">
        <f t="shared" si="3"/>
        <v>3303</v>
      </c>
      <c r="F16" s="255">
        <v>142</v>
      </c>
      <c r="G16" s="255">
        <v>3161</v>
      </c>
      <c r="H16" s="255">
        <v>2866</v>
      </c>
      <c r="I16" s="255">
        <v>380</v>
      </c>
      <c r="J16" s="255">
        <v>106</v>
      </c>
      <c r="K16" s="255">
        <v>59</v>
      </c>
      <c r="L16" s="255">
        <v>11</v>
      </c>
      <c r="M16" s="23"/>
      <c r="N16" s="288" t="s">
        <v>2</v>
      </c>
      <c r="O16" s="290"/>
      <c r="P16" s="260">
        <f t="shared" si="4"/>
        <v>3422</v>
      </c>
      <c r="Q16" s="260">
        <v>839</v>
      </c>
      <c r="R16" s="260">
        <v>968</v>
      </c>
      <c r="S16" s="260">
        <v>679</v>
      </c>
      <c r="T16" s="260">
        <v>563</v>
      </c>
      <c r="U16" s="260">
        <v>293</v>
      </c>
      <c r="V16" s="260">
        <v>50</v>
      </c>
      <c r="W16" s="260">
        <v>12</v>
      </c>
      <c r="X16" s="260">
        <v>3</v>
      </c>
      <c r="Y16" s="260">
        <v>3</v>
      </c>
      <c r="Z16" s="260">
        <v>1</v>
      </c>
      <c r="AA16" s="260">
        <v>11</v>
      </c>
      <c r="AB16" s="23"/>
    </row>
    <row r="17" spans="1:28" ht="15" customHeight="1">
      <c r="A17" s="288" t="s">
        <v>3</v>
      </c>
      <c r="B17" s="290"/>
      <c r="C17" s="254">
        <f t="shared" si="2"/>
        <v>4765</v>
      </c>
      <c r="D17" s="255">
        <v>248</v>
      </c>
      <c r="E17" s="255">
        <f t="shared" si="3"/>
        <v>4517</v>
      </c>
      <c r="F17" s="255">
        <v>530</v>
      </c>
      <c r="G17" s="255">
        <v>3987</v>
      </c>
      <c r="H17" s="255">
        <v>3720</v>
      </c>
      <c r="I17" s="255">
        <v>790</v>
      </c>
      <c r="J17" s="255">
        <v>205</v>
      </c>
      <c r="K17" s="255">
        <v>43</v>
      </c>
      <c r="L17" s="255">
        <v>7</v>
      </c>
      <c r="M17" s="23"/>
      <c r="N17" s="288" t="s">
        <v>3</v>
      </c>
      <c r="O17" s="290"/>
      <c r="P17" s="260">
        <f t="shared" si="4"/>
        <v>4765</v>
      </c>
      <c r="Q17" s="260">
        <v>1241</v>
      </c>
      <c r="R17" s="260">
        <v>879</v>
      </c>
      <c r="S17" s="260">
        <v>581</v>
      </c>
      <c r="T17" s="260">
        <v>605</v>
      </c>
      <c r="U17" s="260">
        <v>627</v>
      </c>
      <c r="V17" s="260">
        <v>316</v>
      </c>
      <c r="W17" s="260">
        <v>165</v>
      </c>
      <c r="X17" s="260">
        <v>99</v>
      </c>
      <c r="Y17" s="260">
        <v>189</v>
      </c>
      <c r="Z17" s="260">
        <v>56</v>
      </c>
      <c r="AA17" s="260">
        <v>7</v>
      </c>
      <c r="AB17" s="23"/>
    </row>
    <row r="18" spans="1:28" ht="15" customHeight="1">
      <c r="A18" s="307" t="s">
        <v>60</v>
      </c>
      <c r="B18" s="290"/>
      <c r="C18" s="254">
        <f t="shared" si="2"/>
        <v>3161</v>
      </c>
      <c r="D18" s="255">
        <v>121</v>
      </c>
      <c r="E18" s="255">
        <f t="shared" si="3"/>
        <v>3040</v>
      </c>
      <c r="F18" s="255">
        <v>238</v>
      </c>
      <c r="G18" s="255">
        <v>2802</v>
      </c>
      <c r="H18" s="255">
        <v>2590</v>
      </c>
      <c r="I18" s="255">
        <v>377</v>
      </c>
      <c r="J18" s="255">
        <v>147</v>
      </c>
      <c r="K18" s="255">
        <v>42</v>
      </c>
      <c r="L18" s="255">
        <v>5</v>
      </c>
      <c r="M18" s="23"/>
      <c r="N18" s="307" t="s">
        <v>60</v>
      </c>
      <c r="O18" s="290"/>
      <c r="P18" s="260">
        <f t="shared" si="4"/>
        <v>3161</v>
      </c>
      <c r="Q18" s="260">
        <v>596</v>
      </c>
      <c r="R18" s="260">
        <v>896</v>
      </c>
      <c r="S18" s="260">
        <v>777</v>
      </c>
      <c r="T18" s="260">
        <v>553</v>
      </c>
      <c r="U18" s="260">
        <v>230</v>
      </c>
      <c r="V18" s="260">
        <v>55</v>
      </c>
      <c r="W18" s="260">
        <v>17</v>
      </c>
      <c r="X18" s="260">
        <v>13</v>
      </c>
      <c r="Y18" s="260">
        <v>13</v>
      </c>
      <c r="Z18" s="260">
        <v>6</v>
      </c>
      <c r="AA18" s="260">
        <v>5</v>
      </c>
      <c r="AB18" s="23"/>
    </row>
    <row r="19" spans="1:28" ht="15" customHeight="1">
      <c r="A19" s="288" t="s">
        <v>5</v>
      </c>
      <c r="B19" s="290"/>
      <c r="C19" s="254">
        <f t="shared" si="2"/>
        <v>4238</v>
      </c>
      <c r="D19" s="255">
        <v>228</v>
      </c>
      <c r="E19" s="255">
        <f t="shared" si="3"/>
        <v>4010</v>
      </c>
      <c r="F19" s="255">
        <v>393</v>
      </c>
      <c r="G19" s="255">
        <v>3617</v>
      </c>
      <c r="H19" s="255">
        <v>3171</v>
      </c>
      <c r="I19" s="255">
        <v>750</v>
      </c>
      <c r="J19" s="255">
        <v>246</v>
      </c>
      <c r="K19" s="255">
        <v>66</v>
      </c>
      <c r="L19" s="255">
        <v>5</v>
      </c>
      <c r="M19" s="23"/>
      <c r="N19" s="288" t="s">
        <v>5</v>
      </c>
      <c r="O19" s="290"/>
      <c r="P19" s="260">
        <f t="shared" si="4"/>
        <v>4238</v>
      </c>
      <c r="Q19" s="260">
        <v>1219</v>
      </c>
      <c r="R19" s="260">
        <v>1283</v>
      </c>
      <c r="S19" s="260">
        <v>762</v>
      </c>
      <c r="T19" s="260">
        <v>551</v>
      </c>
      <c r="U19" s="260">
        <v>266</v>
      </c>
      <c r="V19" s="260">
        <v>75</v>
      </c>
      <c r="W19" s="260">
        <v>32</v>
      </c>
      <c r="X19" s="260">
        <v>13</v>
      </c>
      <c r="Y19" s="260">
        <v>16</v>
      </c>
      <c r="Z19" s="260">
        <v>16</v>
      </c>
      <c r="AA19" s="260">
        <v>5</v>
      </c>
      <c r="AB19" s="23"/>
    </row>
    <row r="20" spans="1:28" ht="15" customHeight="1">
      <c r="A20" s="288" t="s">
        <v>6</v>
      </c>
      <c r="B20" s="290"/>
      <c r="C20" s="254">
        <f t="shared" si="2"/>
        <v>2666</v>
      </c>
      <c r="D20" s="255">
        <v>105</v>
      </c>
      <c r="E20" s="255">
        <f t="shared" si="3"/>
        <v>2561</v>
      </c>
      <c r="F20" s="255">
        <v>581</v>
      </c>
      <c r="G20" s="255">
        <v>1980</v>
      </c>
      <c r="H20" s="255">
        <v>1959</v>
      </c>
      <c r="I20" s="255">
        <v>555</v>
      </c>
      <c r="J20" s="255">
        <v>126</v>
      </c>
      <c r="K20" s="255">
        <v>17</v>
      </c>
      <c r="L20" s="255">
        <v>9</v>
      </c>
      <c r="M20" s="23"/>
      <c r="N20" s="288" t="s">
        <v>6</v>
      </c>
      <c r="O20" s="290"/>
      <c r="P20" s="260">
        <f t="shared" si="4"/>
        <v>2666</v>
      </c>
      <c r="Q20" s="260">
        <v>334</v>
      </c>
      <c r="R20" s="260">
        <v>354</v>
      </c>
      <c r="S20" s="260">
        <v>315</v>
      </c>
      <c r="T20" s="260">
        <v>353</v>
      </c>
      <c r="U20" s="260">
        <v>429</v>
      </c>
      <c r="V20" s="260">
        <v>302</v>
      </c>
      <c r="W20" s="260">
        <v>211</v>
      </c>
      <c r="X20" s="260">
        <v>146</v>
      </c>
      <c r="Y20" s="260">
        <v>191</v>
      </c>
      <c r="Z20" s="260">
        <v>22</v>
      </c>
      <c r="AA20" s="260">
        <v>9</v>
      </c>
      <c r="AB20" s="23"/>
    </row>
    <row r="21" spans="1:28" ht="15" customHeight="1">
      <c r="A21" s="288" t="s">
        <v>7</v>
      </c>
      <c r="B21" s="290"/>
      <c r="C21" s="254">
        <f t="shared" si="2"/>
        <v>2522</v>
      </c>
      <c r="D21" s="255">
        <v>103</v>
      </c>
      <c r="E21" s="255">
        <f t="shared" si="3"/>
        <v>2419</v>
      </c>
      <c r="F21" s="255">
        <v>420</v>
      </c>
      <c r="G21" s="255">
        <v>1999</v>
      </c>
      <c r="H21" s="255">
        <v>1845</v>
      </c>
      <c r="I21" s="255">
        <v>465</v>
      </c>
      <c r="J21" s="255">
        <v>158</v>
      </c>
      <c r="K21" s="255">
        <v>53</v>
      </c>
      <c r="L21" s="255">
        <v>1</v>
      </c>
      <c r="M21" s="23"/>
      <c r="N21" s="288" t="s">
        <v>7</v>
      </c>
      <c r="O21" s="290"/>
      <c r="P21" s="260">
        <f t="shared" si="4"/>
        <v>2522</v>
      </c>
      <c r="Q21" s="260">
        <v>539</v>
      </c>
      <c r="R21" s="260">
        <v>417</v>
      </c>
      <c r="S21" s="260">
        <v>341</v>
      </c>
      <c r="T21" s="260">
        <v>348</v>
      </c>
      <c r="U21" s="260">
        <v>377</v>
      </c>
      <c r="V21" s="260">
        <v>231</v>
      </c>
      <c r="W21" s="260">
        <v>113</v>
      </c>
      <c r="X21" s="260">
        <v>58</v>
      </c>
      <c r="Y21" s="260">
        <v>86</v>
      </c>
      <c r="Z21" s="260">
        <v>11</v>
      </c>
      <c r="AA21" s="260">
        <v>1</v>
      </c>
      <c r="AB21" s="23"/>
    </row>
    <row r="22" spans="1:28" ht="15" customHeight="1">
      <c r="A22" s="288" t="s">
        <v>8</v>
      </c>
      <c r="B22" s="290"/>
      <c r="C22" s="254">
        <f t="shared" si="2"/>
        <v>2719</v>
      </c>
      <c r="D22" s="255">
        <v>159</v>
      </c>
      <c r="E22" s="255">
        <f t="shared" si="3"/>
        <v>2560</v>
      </c>
      <c r="F22" s="255">
        <v>824</v>
      </c>
      <c r="G22" s="255">
        <v>1736</v>
      </c>
      <c r="H22" s="255">
        <v>2137</v>
      </c>
      <c r="I22" s="255">
        <v>503</v>
      </c>
      <c r="J22" s="255">
        <v>44</v>
      </c>
      <c r="K22" s="255">
        <v>33</v>
      </c>
      <c r="L22" s="255">
        <v>2</v>
      </c>
      <c r="M22" s="23"/>
      <c r="N22" s="288" t="s">
        <v>8</v>
      </c>
      <c r="O22" s="290"/>
      <c r="P22" s="260">
        <f t="shared" si="4"/>
        <v>2719</v>
      </c>
      <c r="Q22" s="260">
        <v>219</v>
      </c>
      <c r="R22" s="260">
        <v>199</v>
      </c>
      <c r="S22" s="260">
        <v>193</v>
      </c>
      <c r="T22" s="260">
        <v>291</v>
      </c>
      <c r="U22" s="260">
        <v>650</v>
      </c>
      <c r="V22" s="260">
        <v>623</v>
      </c>
      <c r="W22" s="260">
        <v>343</v>
      </c>
      <c r="X22" s="260">
        <v>134</v>
      </c>
      <c r="Y22" s="260">
        <v>60</v>
      </c>
      <c r="Z22" s="260">
        <v>5</v>
      </c>
      <c r="AA22" s="260">
        <v>2</v>
      </c>
      <c r="AB22" s="23"/>
    </row>
    <row r="23" spans="1:28" ht="15" customHeight="1">
      <c r="A23" s="84"/>
      <c r="B23" s="85"/>
      <c r="C23" s="256"/>
      <c r="D23" s="100"/>
      <c r="E23" s="100"/>
      <c r="F23" s="100"/>
      <c r="G23" s="100"/>
      <c r="H23" s="100"/>
      <c r="I23" s="100"/>
      <c r="J23" s="100"/>
      <c r="K23" s="100"/>
      <c r="L23" s="100"/>
      <c r="M23" s="23"/>
      <c r="N23" s="41"/>
      <c r="O23" s="42"/>
      <c r="P23" s="261"/>
      <c r="Q23" s="261"/>
      <c r="R23" s="261"/>
      <c r="S23" s="261"/>
      <c r="T23" s="261"/>
      <c r="U23" s="261"/>
      <c r="V23" s="261"/>
      <c r="W23" s="261"/>
      <c r="X23" s="261"/>
      <c r="Y23" s="261"/>
      <c r="Z23" s="261"/>
      <c r="AA23" s="261"/>
      <c r="AB23" s="23"/>
    </row>
    <row r="24" spans="1:28" ht="15" customHeight="1">
      <c r="A24" s="288" t="s">
        <v>9</v>
      </c>
      <c r="B24" s="290"/>
      <c r="C24" s="254">
        <f>SUM(C25)</f>
        <v>254</v>
      </c>
      <c r="D24" s="255">
        <f aca="true" t="shared" si="5" ref="D24:L24">SUM(D25)</f>
        <v>9</v>
      </c>
      <c r="E24" s="255">
        <f t="shared" si="5"/>
        <v>245</v>
      </c>
      <c r="F24" s="255">
        <f t="shared" si="5"/>
        <v>2</v>
      </c>
      <c r="G24" s="255">
        <f t="shared" si="5"/>
        <v>243</v>
      </c>
      <c r="H24" s="255">
        <f t="shared" si="5"/>
        <v>193</v>
      </c>
      <c r="I24" s="255">
        <f t="shared" si="5"/>
        <v>46</v>
      </c>
      <c r="J24" s="255">
        <f t="shared" si="5"/>
        <v>12</v>
      </c>
      <c r="K24" s="255">
        <f t="shared" si="5"/>
        <v>2</v>
      </c>
      <c r="L24" s="255">
        <f t="shared" si="5"/>
        <v>1</v>
      </c>
      <c r="M24" s="23"/>
      <c r="N24" s="288" t="s">
        <v>9</v>
      </c>
      <c r="O24" s="290"/>
      <c r="P24" s="260">
        <f>SUM(P25)</f>
        <v>254</v>
      </c>
      <c r="Q24" s="260">
        <f aca="true" t="shared" si="6" ref="Q24:AA24">SUM(Q25)</f>
        <v>117</v>
      </c>
      <c r="R24" s="260">
        <f t="shared" si="6"/>
        <v>72</v>
      </c>
      <c r="S24" s="260">
        <f t="shared" si="6"/>
        <v>25</v>
      </c>
      <c r="T24" s="260">
        <f t="shared" si="6"/>
        <v>20</v>
      </c>
      <c r="U24" s="260">
        <f t="shared" si="6"/>
        <v>14</v>
      </c>
      <c r="V24" s="260">
        <f t="shared" si="6"/>
        <v>4</v>
      </c>
      <c r="W24" s="261" t="s">
        <v>400</v>
      </c>
      <c r="X24" s="261" t="s">
        <v>400</v>
      </c>
      <c r="Y24" s="260">
        <f t="shared" si="6"/>
        <v>1</v>
      </c>
      <c r="Z24" s="261" t="s">
        <v>400</v>
      </c>
      <c r="AA24" s="260">
        <f t="shared" si="6"/>
        <v>1</v>
      </c>
      <c r="AB24" s="23"/>
    </row>
    <row r="25" spans="1:28" ht="15" customHeight="1">
      <c r="A25" s="116"/>
      <c r="B25" s="42" t="s">
        <v>10</v>
      </c>
      <c r="C25" s="99">
        <f>SUM(D25:E25)</f>
        <v>254</v>
      </c>
      <c r="D25" s="97">
        <v>9</v>
      </c>
      <c r="E25" s="97">
        <f>SUM(F25:G25)</f>
        <v>245</v>
      </c>
      <c r="F25" s="97">
        <v>2</v>
      </c>
      <c r="G25" s="97">
        <v>243</v>
      </c>
      <c r="H25" s="97">
        <v>193</v>
      </c>
      <c r="I25" s="97">
        <v>46</v>
      </c>
      <c r="J25" s="97">
        <v>12</v>
      </c>
      <c r="K25" s="97">
        <v>2</v>
      </c>
      <c r="L25" s="97">
        <v>1</v>
      </c>
      <c r="M25" s="23"/>
      <c r="N25" s="116"/>
      <c r="O25" s="42" t="s">
        <v>10</v>
      </c>
      <c r="P25" s="189">
        <f>SUM(Q25:AA25)</f>
        <v>254</v>
      </c>
      <c r="Q25" s="189">
        <v>117</v>
      </c>
      <c r="R25" s="189">
        <v>72</v>
      </c>
      <c r="S25" s="189">
        <v>25</v>
      </c>
      <c r="T25" s="189">
        <v>20</v>
      </c>
      <c r="U25" s="189">
        <v>14</v>
      </c>
      <c r="V25" s="189">
        <v>4</v>
      </c>
      <c r="W25" s="189" t="s">
        <v>261</v>
      </c>
      <c r="X25" s="189" t="s">
        <v>261</v>
      </c>
      <c r="Y25" s="189">
        <v>1</v>
      </c>
      <c r="Z25" s="189" t="s">
        <v>261</v>
      </c>
      <c r="AA25" s="189">
        <v>1</v>
      </c>
      <c r="AB25" s="23"/>
    </row>
    <row r="26" spans="1:28" ht="15" customHeight="1">
      <c r="A26" s="116"/>
      <c r="B26" s="42"/>
      <c r="C26" s="99"/>
      <c r="D26" s="97"/>
      <c r="E26" s="97"/>
      <c r="F26" s="97"/>
      <c r="G26" s="97"/>
      <c r="H26" s="97"/>
      <c r="I26" s="23"/>
      <c r="J26" s="97"/>
      <c r="K26" s="97"/>
      <c r="L26" s="97"/>
      <c r="M26" s="23"/>
      <c r="N26" s="116"/>
      <c r="O26" s="42"/>
      <c r="P26" s="189"/>
      <c r="Q26" s="189"/>
      <c r="R26" s="189"/>
      <c r="S26" s="189"/>
      <c r="T26" s="189"/>
      <c r="U26" s="189"/>
      <c r="V26" s="189"/>
      <c r="W26" s="189"/>
      <c r="X26" s="189"/>
      <c r="Y26" s="189"/>
      <c r="Z26" s="189"/>
      <c r="AA26" s="189"/>
      <c r="AB26" s="23"/>
    </row>
    <row r="27" spans="1:28" ht="15" customHeight="1">
      <c r="A27" s="306" t="s">
        <v>11</v>
      </c>
      <c r="B27" s="290"/>
      <c r="C27" s="254">
        <f aca="true" t="shared" si="7" ref="C27:L27">SUM(C28:C31)</f>
        <v>3264</v>
      </c>
      <c r="D27" s="255">
        <f t="shared" si="7"/>
        <v>83</v>
      </c>
      <c r="E27" s="255">
        <f t="shared" si="7"/>
        <v>3181</v>
      </c>
      <c r="F27" s="255">
        <f t="shared" si="7"/>
        <v>345</v>
      </c>
      <c r="G27" s="255">
        <f t="shared" si="7"/>
        <v>2836</v>
      </c>
      <c r="H27" s="255">
        <f t="shared" si="7"/>
        <v>2647</v>
      </c>
      <c r="I27" s="255">
        <f t="shared" si="7"/>
        <v>487</v>
      </c>
      <c r="J27" s="255">
        <f t="shared" si="7"/>
        <v>86</v>
      </c>
      <c r="K27" s="255">
        <f t="shared" si="7"/>
        <v>34</v>
      </c>
      <c r="L27" s="255">
        <f t="shared" si="7"/>
        <v>10</v>
      </c>
      <c r="M27" s="23"/>
      <c r="N27" s="306" t="s">
        <v>11</v>
      </c>
      <c r="O27" s="290"/>
      <c r="P27" s="260">
        <f aca="true" t="shared" si="8" ref="P27:AA27">SUM(P28:P31)</f>
        <v>3264</v>
      </c>
      <c r="Q27" s="260">
        <f t="shared" si="8"/>
        <v>704</v>
      </c>
      <c r="R27" s="260">
        <f t="shared" si="8"/>
        <v>595</v>
      </c>
      <c r="S27" s="260">
        <f t="shared" si="8"/>
        <v>421</v>
      </c>
      <c r="T27" s="260">
        <f t="shared" si="8"/>
        <v>413</v>
      </c>
      <c r="U27" s="260">
        <f t="shared" si="8"/>
        <v>468</v>
      </c>
      <c r="V27" s="260">
        <f t="shared" si="8"/>
        <v>335</v>
      </c>
      <c r="W27" s="260">
        <f t="shared" si="8"/>
        <v>165</v>
      </c>
      <c r="X27" s="260">
        <f t="shared" si="8"/>
        <v>77</v>
      </c>
      <c r="Y27" s="260">
        <f t="shared" si="8"/>
        <v>69</v>
      </c>
      <c r="Z27" s="260">
        <f t="shared" si="8"/>
        <v>7</v>
      </c>
      <c r="AA27" s="260">
        <f t="shared" si="8"/>
        <v>10</v>
      </c>
      <c r="AB27" s="23"/>
    </row>
    <row r="28" spans="1:28" ht="15" customHeight="1">
      <c r="A28" s="116"/>
      <c r="B28" s="42" t="s">
        <v>12</v>
      </c>
      <c r="C28" s="99">
        <f>SUM(D28:E28)</f>
        <v>827</v>
      </c>
      <c r="D28" s="97">
        <v>25</v>
      </c>
      <c r="E28" s="97">
        <f>SUM(F28:G28)</f>
        <v>802</v>
      </c>
      <c r="F28" s="97">
        <v>96</v>
      </c>
      <c r="G28" s="97">
        <v>706</v>
      </c>
      <c r="H28" s="97">
        <v>636</v>
      </c>
      <c r="I28" s="97">
        <v>155</v>
      </c>
      <c r="J28" s="97">
        <v>23</v>
      </c>
      <c r="K28" s="97">
        <v>10</v>
      </c>
      <c r="L28" s="97">
        <v>3</v>
      </c>
      <c r="M28" s="23"/>
      <c r="N28" s="116"/>
      <c r="O28" s="42" t="s">
        <v>12</v>
      </c>
      <c r="P28" s="189">
        <f>SUM(Q28:AA28)</f>
        <v>827</v>
      </c>
      <c r="Q28" s="189">
        <v>243</v>
      </c>
      <c r="R28" s="189">
        <v>136</v>
      </c>
      <c r="S28" s="189">
        <v>102</v>
      </c>
      <c r="T28" s="189">
        <v>89</v>
      </c>
      <c r="U28" s="189">
        <v>99</v>
      </c>
      <c r="V28" s="189">
        <v>82</v>
      </c>
      <c r="W28" s="189">
        <v>35</v>
      </c>
      <c r="X28" s="189">
        <v>18</v>
      </c>
      <c r="Y28" s="189">
        <v>18</v>
      </c>
      <c r="Z28" s="189">
        <v>2</v>
      </c>
      <c r="AA28" s="189">
        <v>3</v>
      </c>
      <c r="AB28" s="23"/>
    </row>
    <row r="29" spans="1:28" ht="15" customHeight="1">
      <c r="A29" s="116"/>
      <c r="B29" s="42" t="s">
        <v>13</v>
      </c>
      <c r="C29" s="99">
        <f>SUM(D29:E29)</f>
        <v>694</v>
      </c>
      <c r="D29" s="97">
        <v>12</v>
      </c>
      <c r="E29" s="97">
        <f>SUM(F29:G29)</f>
        <v>682</v>
      </c>
      <c r="F29" s="97">
        <v>69</v>
      </c>
      <c r="G29" s="97">
        <v>613</v>
      </c>
      <c r="H29" s="97">
        <v>594</v>
      </c>
      <c r="I29" s="97">
        <v>75</v>
      </c>
      <c r="J29" s="97">
        <v>16</v>
      </c>
      <c r="K29" s="97">
        <v>4</v>
      </c>
      <c r="L29" s="97">
        <v>5</v>
      </c>
      <c r="M29" s="23"/>
      <c r="N29" s="116"/>
      <c r="O29" s="42" t="s">
        <v>13</v>
      </c>
      <c r="P29" s="189">
        <f>SUM(Q29:AA29)</f>
        <v>694</v>
      </c>
      <c r="Q29" s="189">
        <v>183</v>
      </c>
      <c r="R29" s="189">
        <v>136</v>
      </c>
      <c r="S29" s="189">
        <v>76</v>
      </c>
      <c r="T29" s="189">
        <v>73</v>
      </c>
      <c r="U29" s="189">
        <v>108</v>
      </c>
      <c r="V29" s="189">
        <v>45</v>
      </c>
      <c r="W29" s="189">
        <v>20</v>
      </c>
      <c r="X29" s="189">
        <v>21</v>
      </c>
      <c r="Y29" s="189">
        <v>24</v>
      </c>
      <c r="Z29" s="189">
        <v>3</v>
      </c>
      <c r="AA29" s="189">
        <v>5</v>
      </c>
      <c r="AB29" s="23"/>
    </row>
    <row r="30" spans="1:28" ht="15" customHeight="1">
      <c r="A30" s="116"/>
      <c r="B30" s="42" t="s">
        <v>14</v>
      </c>
      <c r="C30" s="99">
        <f>SUM(D30:E30)</f>
        <v>1069</v>
      </c>
      <c r="D30" s="97">
        <v>27</v>
      </c>
      <c r="E30" s="97">
        <f>SUM(F30:G30)</f>
        <v>1042</v>
      </c>
      <c r="F30" s="97">
        <v>65</v>
      </c>
      <c r="G30" s="97">
        <v>977</v>
      </c>
      <c r="H30" s="97">
        <v>874</v>
      </c>
      <c r="I30" s="97">
        <v>143</v>
      </c>
      <c r="J30" s="97">
        <v>40</v>
      </c>
      <c r="K30" s="97">
        <v>12</v>
      </c>
      <c r="L30" s="97" t="s">
        <v>261</v>
      </c>
      <c r="M30" s="23"/>
      <c r="N30" s="116"/>
      <c r="O30" s="42" t="s">
        <v>14</v>
      </c>
      <c r="P30" s="189">
        <f>SUM(Q30:AA30)</f>
        <v>1069</v>
      </c>
      <c r="Q30" s="189">
        <v>226</v>
      </c>
      <c r="R30" s="189">
        <v>269</v>
      </c>
      <c r="S30" s="189">
        <v>181</v>
      </c>
      <c r="T30" s="189">
        <v>155</v>
      </c>
      <c r="U30" s="189">
        <v>117</v>
      </c>
      <c r="V30" s="189">
        <v>66</v>
      </c>
      <c r="W30" s="189">
        <v>33</v>
      </c>
      <c r="X30" s="189">
        <v>16</v>
      </c>
      <c r="Y30" s="189">
        <v>6</v>
      </c>
      <c r="Z30" s="189" t="s">
        <v>261</v>
      </c>
      <c r="AA30" s="189" t="s">
        <v>261</v>
      </c>
      <c r="AB30" s="23"/>
    </row>
    <row r="31" spans="1:28" ht="15" customHeight="1">
      <c r="A31" s="40" t="s">
        <v>278</v>
      </c>
      <c r="B31" s="42" t="s">
        <v>15</v>
      </c>
      <c r="C31" s="99">
        <f>SUM(D31:E31)</f>
        <v>674</v>
      </c>
      <c r="D31" s="97">
        <v>19</v>
      </c>
      <c r="E31" s="97">
        <f>SUM(F31:G31)</f>
        <v>655</v>
      </c>
      <c r="F31" s="97">
        <v>115</v>
      </c>
      <c r="G31" s="97">
        <v>540</v>
      </c>
      <c r="H31" s="97">
        <v>543</v>
      </c>
      <c r="I31" s="97">
        <v>114</v>
      </c>
      <c r="J31" s="97">
        <v>7</v>
      </c>
      <c r="K31" s="97">
        <v>8</v>
      </c>
      <c r="L31" s="97">
        <v>2</v>
      </c>
      <c r="M31" s="23"/>
      <c r="N31" s="40" t="s">
        <v>278</v>
      </c>
      <c r="O31" s="42" t="s">
        <v>15</v>
      </c>
      <c r="P31" s="189">
        <f>SUM(Q31:AA31)</f>
        <v>674</v>
      </c>
      <c r="Q31" s="189">
        <v>52</v>
      </c>
      <c r="R31" s="189">
        <v>54</v>
      </c>
      <c r="S31" s="189">
        <v>62</v>
      </c>
      <c r="T31" s="189">
        <v>96</v>
      </c>
      <c r="U31" s="189">
        <v>144</v>
      </c>
      <c r="V31" s="189">
        <v>142</v>
      </c>
      <c r="W31" s="189">
        <v>77</v>
      </c>
      <c r="X31" s="189">
        <v>22</v>
      </c>
      <c r="Y31" s="189">
        <v>21</v>
      </c>
      <c r="Z31" s="189">
        <v>2</v>
      </c>
      <c r="AA31" s="189">
        <v>2</v>
      </c>
      <c r="AB31" s="23"/>
    </row>
    <row r="32" spans="1:28" ht="15" customHeight="1">
      <c r="A32" s="116"/>
      <c r="B32" s="42"/>
      <c r="C32" s="99"/>
      <c r="D32" s="97"/>
      <c r="E32" s="97"/>
      <c r="F32" s="97"/>
      <c r="G32" s="97"/>
      <c r="H32" s="97"/>
      <c r="I32" s="23"/>
      <c r="J32" s="97"/>
      <c r="K32" s="97"/>
      <c r="L32" s="97"/>
      <c r="M32" s="23"/>
      <c r="N32" s="116"/>
      <c r="O32" s="42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23"/>
    </row>
    <row r="33" spans="1:28" ht="15" customHeight="1">
      <c r="A33" s="288" t="s">
        <v>16</v>
      </c>
      <c r="B33" s="290"/>
      <c r="C33" s="254">
        <f aca="true" t="shared" si="9" ref="C33:L33">SUM(C34:C41)</f>
        <v>3070</v>
      </c>
      <c r="D33" s="255">
        <f t="shared" si="9"/>
        <v>112</v>
      </c>
      <c r="E33" s="255">
        <f t="shared" si="9"/>
        <v>2958</v>
      </c>
      <c r="F33" s="255">
        <f t="shared" si="9"/>
        <v>397</v>
      </c>
      <c r="G33" s="255">
        <f t="shared" si="9"/>
        <v>2561</v>
      </c>
      <c r="H33" s="255">
        <f t="shared" si="9"/>
        <v>2423</v>
      </c>
      <c r="I33" s="255">
        <f t="shared" si="9"/>
        <v>500</v>
      </c>
      <c r="J33" s="255">
        <f t="shared" si="9"/>
        <v>101</v>
      </c>
      <c r="K33" s="255">
        <f t="shared" si="9"/>
        <v>43</v>
      </c>
      <c r="L33" s="255">
        <f t="shared" si="9"/>
        <v>3</v>
      </c>
      <c r="M33" s="23"/>
      <c r="N33" s="288" t="s">
        <v>16</v>
      </c>
      <c r="O33" s="290"/>
      <c r="P33" s="260">
        <f aca="true" t="shared" si="10" ref="P33:AA33">SUM(P34:P41)</f>
        <v>3070</v>
      </c>
      <c r="Q33" s="260">
        <f t="shared" si="10"/>
        <v>677</v>
      </c>
      <c r="R33" s="260">
        <f t="shared" si="10"/>
        <v>546</v>
      </c>
      <c r="S33" s="260">
        <f t="shared" si="10"/>
        <v>397</v>
      </c>
      <c r="T33" s="260">
        <f t="shared" si="10"/>
        <v>436</v>
      </c>
      <c r="U33" s="260">
        <f t="shared" si="10"/>
        <v>485</v>
      </c>
      <c r="V33" s="260">
        <f t="shared" si="10"/>
        <v>309</v>
      </c>
      <c r="W33" s="260">
        <f t="shared" si="10"/>
        <v>142</v>
      </c>
      <c r="X33" s="260">
        <f t="shared" si="10"/>
        <v>50</v>
      </c>
      <c r="Y33" s="260">
        <f t="shared" si="10"/>
        <v>21</v>
      </c>
      <c r="Z33" s="260">
        <f t="shared" si="10"/>
        <v>4</v>
      </c>
      <c r="AA33" s="260">
        <f t="shared" si="10"/>
        <v>3</v>
      </c>
      <c r="AB33" s="23"/>
    </row>
    <row r="34" spans="1:28" ht="15" customHeight="1">
      <c r="A34" s="116"/>
      <c r="B34" s="42" t="s">
        <v>17</v>
      </c>
      <c r="C34" s="99">
        <f aca="true" t="shared" si="11" ref="C34:C41">SUM(D34:E34)</f>
        <v>322</v>
      </c>
      <c r="D34" s="97">
        <v>10</v>
      </c>
      <c r="E34" s="97">
        <f aca="true" t="shared" si="12" ref="E34:E41">SUM(F34:G34)</f>
        <v>312</v>
      </c>
      <c r="F34" s="97">
        <v>64</v>
      </c>
      <c r="G34" s="97">
        <v>248</v>
      </c>
      <c r="H34" s="97">
        <v>170</v>
      </c>
      <c r="I34" s="97">
        <v>117</v>
      </c>
      <c r="J34" s="97">
        <v>27</v>
      </c>
      <c r="K34" s="97">
        <v>8</v>
      </c>
      <c r="L34" s="97" t="s">
        <v>261</v>
      </c>
      <c r="M34" s="23"/>
      <c r="N34" s="116"/>
      <c r="O34" s="42" t="s">
        <v>17</v>
      </c>
      <c r="P34" s="189">
        <f aca="true" t="shared" si="13" ref="P34:P41">SUM(Q34:AA34)</f>
        <v>322</v>
      </c>
      <c r="Q34" s="189">
        <v>51</v>
      </c>
      <c r="R34" s="189">
        <v>51</v>
      </c>
      <c r="S34" s="189">
        <v>35</v>
      </c>
      <c r="T34" s="189">
        <v>47</v>
      </c>
      <c r="U34" s="189">
        <v>49</v>
      </c>
      <c r="V34" s="189">
        <v>46</v>
      </c>
      <c r="W34" s="189">
        <v>20</v>
      </c>
      <c r="X34" s="189">
        <v>11</v>
      </c>
      <c r="Y34" s="189">
        <v>12</v>
      </c>
      <c r="Z34" s="189" t="s">
        <v>261</v>
      </c>
      <c r="AA34" s="189" t="s">
        <v>261</v>
      </c>
      <c r="AB34" s="23"/>
    </row>
    <row r="35" spans="1:28" ht="15" customHeight="1">
      <c r="A35" s="116"/>
      <c r="B35" s="42" t="s">
        <v>18</v>
      </c>
      <c r="C35" s="99">
        <f t="shared" si="11"/>
        <v>860</v>
      </c>
      <c r="D35" s="97">
        <v>24</v>
      </c>
      <c r="E35" s="97">
        <f t="shared" si="12"/>
        <v>836</v>
      </c>
      <c r="F35" s="97">
        <v>159</v>
      </c>
      <c r="G35" s="97">
        <v>677</v>
      </c>
      <c r="H35" s="97">
        <v>762</v>
      </c>
      <c r="I35" s="97">
        <v>68</v>
      </c>
      <c r="J35" s="97">
        <v>11</v>
      </c>
      <c r="K35" s="97">
        <v>17</v>
      </c>
      <c r="L35" s="97">
        <v>2</v>
      </c>
      <c r="M35" s="23"/>
      <c r="N35" s="116"/>
      <c r="O35" s="42" t="s">
        <v>18</v>
      </c>
      <c r="P35" s="189">
        <f t="shared" si="13"/>
        <v>860</v>
      </c>
      <c r="Q35" s="189">
        <v>135</v>
      </c>
      <c r="R35" s="189">
        <v>147</v>
      </c>
      <c r="S35" s="189">
        <v>98</v>
      </c>
      <c r="T35" s="189">
        <v>120</v>
      </c>
      <c r="U35" s="189">
        <v>145</v>
      </c>
      <c r="V35" s="189">
        <v>118</v>
      </c>
      <c r="W35" s="189">
        <v>65</v>
      </c>
      <c r="X35" s="189">
        <v>23</v>
      </c>
      <c r="Y35" s="189">
        <v>6</v>
      </c>
      <c r="Z35" s="189">
        <v>1</v>
      </c>
      <c r="AA35" s="189">
        <v>2</v>
      </c>
      <c r="AB35" s="23"/>
    </row>
    <row r="36" spans="1:28" ht="15" customHeight="1">
      <c r="A36" s="116"/>
      <c r="B36" s="42" t="s">
        <v>19</v>
      </c>
      <c r="C36" s="99">
        <f t="shared" si="11"/>
        <v>611</v>
      </c>
      <c r="D36" s="97">
        <v>16</v>
      </c>
      <c r="E36" s="97">
        <f t="shared" si="12"/>
        <v>595</v>
      </c>
      <c r="F36" s="97">
        <v>132</v>
      </c>
      <c r="G36" s="97">
        <v>463</v>
      </c>
      <c r="H36" s="97">
        <v>535</v>
      </c>
      <c r="I36" s="97">
        <v>65</v>
      </c>
      <c r="J36" s="97">
        <v>9</v>
      </c>
      <c r="K36" s="97">
        <v>2</v>
      </c>
      <c r="L36" s="97" t="s">
        <v>261</v>
      </c>
      <c r="M36" s="23"/>
      <c r="N36" s="116"/>
      <c r="O36" s="42" t="s">
        <v>19</v>
      </c>
      <c r="P36" s="189">
        <f t="shared" si="13"/>
        <v>611</v>
      </c>
      <c r="Q36" s="189">
        <v>97</v>
      </c>
      <c r="R36" s="189">
        <v>71</v>
      </c>
      <c r="S36" s="189">
        <v>62</v>
      </c>
      <c r="T36" s="189">
        <v>89</v>
      </c>
      <c r="U36" s="189">
        <v>133</v>
      </c>
      <c r="V36" s="189">
        <v>101</v>
      </c>
      <c r="W36" s="189">
        <v>43</v>
      </c>
      <c r="X36" s="189">
        <v>9</v>
      </c>
      <c r="Y36" s="189">
        <v>3</v>
      </c>
      <c r="Z36" s="189">
        <v>3</v>
      </c>
      <c r="AA36" s="189" t="s">
        <v>261</v>
      </c>
      <c r="AB36" s="23"/>
    </row>
    <row r="37" spans="1:28" ht="15" customHeight="1">
      <c r="A37" s="116"/>
      <c r="B37" s="42" t="s">
        <v>20</v>
      </c>
      <c r="C37" s="99">
        <f t="shared" si="11"/>
        <v>168</v>
      </c>
      <c r="D37" s="97">
        <v>7</v>
      </c>
      <c r="E37" s="97">
        <f t="shared" si="12"/>
        <v>161</v>
      </c>
      <c r="F37" s="97">
        <v>9</v>
      </c>
      <c r="G37" s="97">
        <v>152</v>
      </c>
      <c r="H37" s="97">
        <v>143</v>
      </c>
      <c r="I37" s="97">
        <v>20</v>
      </c>
      <c r="J37" s="97">
        <v>5</v>
      </c>
      <c r="K37" s="97" t="s">
        <v>261</v>
      </c>
      <c r="L37" s="97" t="s">
        <v>261</v>
      </c>
      <c r="M37" s="23"/>
      <c r="N37" s="116"/>
      <c r="O37" s="42" t="s">
        <v>20</v>
      </c>
      <c r="P37" s="189">
        <f t="shared" si="13"/>
        <v>168</v>
      </c>
      <c r="Q37" s="189">
        <v>76</v>
      </c>
      <c r="R37" s="189">
        <v>19</v>
      </c>
      <c r="S37" s="189">
        <v>23</v>
      </c>
      <c r="T37" s="189">
        <v>21</v>
      </c>
      <c r="U37" s="189">
        <v>17</v>
      </c>
      <c r="V37" s="189">
        <v>9</v>
      </c>
      <c r="W37" s="189">
        <v>3</v>
      </c>
      <c r="X37" s="189" t="s">
        <v>311</v>
      </c>
      <c r="Y37" s="189" t="s">
        <v>261</v>
      </c>
      <c r="Z37" s="189" t="s">
        <v>261</v>
      </c>
      <c r="AA37" s="189" t="s">
        <v>261</v>
      </c>
      <c r="AB37" s="23"/>
    </row>
    <row r="38" spans="1:28" ht="15" customHeight="1">
      <c r="A38" s="116"/>
      <c r="B38" s="42" t="s">
        <v>21</v>
      </c>
      <c r="C38" s="99">
        <f t="shared" si="11"/>
        <v>233</v>
      </c>
      <c r="D38" s="97">
        <v>11</v>
      </c>
      <c r="E38" s="97">
        <f t="shared" si="12"/>
        <v>222</v>
      </c>
      <c r="F38" s="97">
        <v>2</v>
      </c>
      <c r="G38" s="97">
        <v>220</v>
      </c>
      <c r="H38" s="97">
        <v>192</v>
      </c>
      <c r="I38" s="97">
        <v>26</v>
      </c>
      <c r="J38" s="97">
        <v>12</v>
      </c>
      <c r="K38" s="97">
        <v>3</v>
      </c>
      <c r="L38" s="97" t="s">
        <v>261</v>
      </c>
      <c r="M38" s="23"/>
      <c r="N38" s="116"/>
      <c r="O38" s="42" t="s">
        <v>21</v>
      </c>
      <c r="P38" s="189">
        <f t="shared" si="13"/>
        <v>233</v>
      </c>
      <c r="Q38" s="189">
        <v>87</v>
      </c>
      <c r="R38" s="189">
        <v>67</v>
      </c>
      <c r="S38" s="189">
        <v>38</v>
      </c>
      <c r="T38" s="189">
        <v>25</v>
      </c>
      <c r="U38" s="189">
        <v>13</v>
      </c>
      <c r="V38" s="189">
        <v>3</v>
      </c>
      <c r="W38" s="189" t="s">
        <v>261</v>
      </c>
      <c r="X38" s="189" t="s">
        <v>261</v>
      </c>
      <c r="Y38" s="189" t="s">
        <v>261</v>
      </c>
      <c r="Z38" s="189" t="s">
        <v>261</v>
      </c>
      <c r="AA38" s="189" t="s">
        <v>261</v>
      </c>
      <c r="AB38" s="23"/>
    </row>
    <row r="39" spans="1:28" ht="15" customHeight="1">
      <c r="A39" s="116"/>
      <c r="B39" s="42" t="s">
        <v>22</v>
      </c>
      <c r="C39" s="99">
        <f t="shared" si="11"/>
        <v>721</v>
      </c>
      <c r="D39" s="97">
        <v>39</v>
      </c>
      <c r="E39" s="97">
        <f t="shared" si="12"/>
        <v>682</v>
      </c>
      <c r="F39" s="97">
        <v>27</v>
      </c>
      <c r="G39" s="97">
        <v>655</v>
      </c>
      <c r="H39" s="97">
        <v>494</v>
      </c>
      <c r="I39" s="97">
        <v>188</v>
      </c>
      <c r="J39" s="97">
        <v>32</v>
      </c>
      <c r="K39" s="97">
        <v>7</v>
      </c>
      <c r="L39" s="97" t="s">
        <v>261</v>
      </c>
      <c r="M39" s="23"/>
      <c r="N39" s="116"/>
      <c r="O39" s="42" t="s">
        <v>22</v>
      </c>
      <c r="P39" s="189">
        <f t="shared" si="13"/>
        <v>721</v>
      </c>
      <c r="Q39" s="189">
        <v>137</v>
      </c>
      <c r="R39" s="189">
        <v>159</v>
      </c>
      <c r="S39" s="189">
        <v>123</v>
      </c>
      <c r="T39" s="189">
        <v>125</v>
      </c>
      <c r="U39" s="189">
        <v>127</v>
      </c>
      <c r="V39" s="189">
        <v>32</v>
      </c>
      <c r="W39" s="189">
        <v>11</v>
      </c>
      <c r="X39" s="189">
        <v>7</v>
      </c>
      <c r="Y39" s="189" t="s">
        <v>261</v>
      </c>
      <c r="Z39" s="189" t="s">
        <v>261</v>
      </c>
      <c r="AA39" s="189" t="s">
        <v>261</v>
      </c>
      <c r="AB39" s="23"/>
    </row>
    <row r="40" spans="1:28" ht="15" customHeight="1">
      <c r="A40" s="116"/>
      <c r="B40" s="42" t="s">
        <v>23</v>
      </c>
      <c r="C40" s="99">
        <f t="shared" si="11"/>
        <v>112</v>
      </c>
      <c r="D40" s="97">
        <v>4</v>
      </c>
      <c r="E40" s="97">
        <f t="shared" si="12"/>
        <v>108</v>
      </c>
      <c r="F40" s="97">
        <v>1</v>
      </c>
      <c r="G40" s="97">
        <v>107</v>
      </c>
      <c r="H40" s="97">
        <v>99</v>
      </c>
      <c r="I40" s="97">
        <v>10</v>
      </c>
      <c r="J40" s="97">
        <v>2</v>
      </c>
      <c r="K40" s="97">
        <v>1</v>
      </c>
      <c r="L40" s="97" t="s">
        <v>261</v>
      </c>
      <c r="M40" s="23"/>
      <c r="N40" s="116"/>
      <c r="O40" s="42" t="s">
        <v>23</v>
      </c>
      <c r="P40" s="189">
        <f t="shared" si="13"/>
        <v>112</v>
      </c>
      <c r="Q40" s="189">
        <v>56</v>
      </c>
      <c r="R40" s="189">
        <v>28</v>
      </c>
      <c r="S40" s="189">
        <v>18</v>
      </c>
      <c r="T40" s="189">
        <v>9</v>
      </c>
      <c r="U40" s="189">
        <v>1</v>
      </c>
      <c r="V40" s="189" t="s">
        <v>261</v>
      </c>
      <c r="W40" s="189" t="s">
        <v>312</v>
      </c>
      <c r="X40" s="189" t="s">
        <v>312</v>
      </c>
      <c r="Y40" s="189" t="s">
        <v>261</v>
      </c>
      <c r="Z40" s="189" t="s">
        <v>313</v>
      </c>
      <c r="AA40" s="189" t="s">
        <v>261</v>
      </c>
      <c r="AB40" s="23"/>
    </row>
    <row r="41" spans="1:28" ht="15" customHeight="1">
      <c r="A41" s="116"/>
      <c r="B41" s="42" t="s">
        <v>24</v>
      </c>
      <c r="C41" s="99">
        <f t="shared" si="11"/>
        <v>43</v>
      </c>
      <c r="D41" s="97">
        <v>1</v>
      </c>
      <c r="E41" s="97">
        <f t="shared" si="12"/>
        <v>42</v>
      </c>
      <c r="F41" s="97">
        <v>3</v>
      </c>
      <c r="G41" s="97">
        <v>39</v>
      </c>
      <c r="H41" s="97">
        <v>28</v>
      </c>
      <c r="I41" s="97">
        <v>6</v>
      </c>
      <c r="J41" s="97">
        <v>3</v>
      </c>
      <c r="K41" s="97">
        <v>5</v>
      </c>
      <c r="L41" s="97">
        <v>1</v>
      </c>
      <c r="M41" s="23"/>
      <c r="N41" s="116"/>
      <c r="O41" s="42" t="s">
        <v>24</v>
      </c>
      <c r="P41" s="189">
        <f t="shared" si="13"/>
        <v>43</v>
      </c>
      <c r="Q41" s="189">
        <v>38</v>
      </c>
      <c r="R41" s="189">
        <v>4</v>
      </c>
      <c r="S41" s="189" t="s">
        <v>312</v>
      </c>
      <c r="T41" s="189" t="s">
        <v>312</v>
      </c>
      <c r="U41" s="189" t="s">
        <v>261</v>
      </c>
      <c r="V41" s="189" t="s">
        <v>261</v>
      </c>
      <c r="W41" s="189" t="s">
        <v>314</v>
      </c>
      <c r="X41" s="189" t="s">
        <v>314</v>
      </c>
      <c r="Y41" s="189" t="s">
        <v>314</v>
      </c>
      <c r="Z41" s="189" t="s">
        <v>312</v>
      </c>
      <c r="AA41" s="189">
        <v>1</v>
      </c>
      <c r="AB41" s="23"/>
    </row>
    <row r="42" spans="1:28" ht="15" customHeight="1">
      <c r="A42" s="116"/>
      <c r="B42" s="42"/>
      <c r="C42" s="99"/>
      <c r="D42" s="97"/>
      <c r="E42" s="97"/>
      <c r="F42" s="97"/>
      <c r="G42" s="97"/>
      <c r="H42" s="97"/>
      <c r="I42" s="97"/>
      <c r="J42" s="97"/>
      <c r="K42" s="97"/>
      <c r="L42" s="97"/>
      <c r="M42" s="23"/>
      <c r="N42" s="116"/>
      <c r="O42" s="42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B42" s="23"/>
    </row>
    <row r="43" spans="1:28" ht="15" customHeight="1">
      <c r="A43" s="288" t="s">
        <v>25</v>
      </c>
      <c r="B43" s="290"/>
      <c r="C43" s="254">
        <f aca="true" t="shared" si="14" ref="C43:L43">SUM(C44:C48)</f>
        <v>5062</v>
      </c>
      <c r="D43" s="255">
        <f t="shared" si="14"/>
        <v>139</v>
      </c>
      <c r="E43" s="255">
        <f t="shared" si="14"/>
        <v>4923</v>
      </c>
      <c r="F43" s="255">
        <f t="shared" si="14"/>
        <v>345</v>
      </c>
      <c r="G43" s="255">
        <f t="shared" si="14"/>
        <v>4578</v>
      </c>
      <c r="H43" s="255">
        <f t="shared" si="14"/>
        <v>4122</v>
      </c>
      <c r="I43" s="255">
        <f t="shared" si="14"/>
        <v>701</v>
      </c>
      <c r="J43" s="255">
        <f t="shared" si="14"/>
        <v>151</v>
      </c>
      <c r="K43" s="255">
        <f t="shared" si="14"/>
        <v>85</v>
      </c>
      <c r="L43" s="255">
        <f t="shared" si="14"/>
        <v>3</v>
      </c>
      <c r="M43" s="23"/>
      <c r="N43" s="288" t="s">
        <v>25</v>
      </c>
      <c r="O43" s="290"/>
      <c r="P43" s="260">
        <f aca="true" t="shared" si="15" ref="P43:AA43">SUM(P44:P48)</f>
        <v>5062</v>
      </c>
      <c r="Q43" s="260">
        <f t="shared" si="15"/>
        <v>1694</v>
      </c>
      <c r="R43" s="260">
        <f t="shared" si="15"/>
        <v>797</v>
      </c>
      <c r="S43" s="260">
        <f t="shared" si="15"/>
        <v>628</v>
      </c>
      <c r="T43" s="260">
        <f t="shared" si="15"/>
        <v>755</v>
      </c>
      <c r="U43" s="260">
        <f t="shared" si="15"/>
        <v>713</v>
      </c>
      <c r="V43" s="260">
        <f t="shared" si="15"/>
        <v>304</v>
      </c>
      <c r="W43" s="260">
        <f t="shared" si="15"/>
        <v>101</v>
      </c>
      <c r="X43" s="260">
        <f t="shared" si="15"/>
        <v>36</v>
      </c>
      <c r="Y43" s="260">
        <f t="shared" si="15"/>
        <v>30</v>
      </c>
      <c r="Z43" s="260">
        <f t="shared" si="15"/>
        <v>1</v>
      </c>
      <c r="AA43" s="260">
        <f t="shared" si="15"/>
        <v>3</v>
      </c>
      <c r="AB43" s="23"/>
    </row>
    <row r="44" spans="1:28" ht="15" customHeight="1">
      <c r="A44" s="116"/>
      <c r="B44" s="42" t="s">
        <v>26</v>
      </c>
      <c r="C44" s="99">
        <f>SUM(D44:E44)</f>
        <v>2222</v>
      </c>
      <c r="D44" s="97">
        <v>68</v>
      </c>
      <c r="E44" s="97">
        <f>SUM(F44:G44)</f>
        <v>2154</v>
      </c>
      <c r="F44" s="97">
        <v>185</v>
      </c>
      <c r="G44" s="97">
        <v>1969</v>
      </c>
      <c r="H44" s="97">
        <v>1725</v>
      </c>
      <c r="I44" s="97">
        <v>428</v>
      </c>
      <c r="J44" s="97">
        <v>57</v>
      </c>
      <c r="K44" s="97">
        <v>12</v>
      </c>
      <c r="L44" s="97" t="s">
        <v>261</v>
      </c>
      <c r="M44" s="23"/>
      <c r="N44" s="116"/>
      <c r="O44" s="42" t="s">
        <v>26</v>
      </c>
      <c r="P44" s="189">
        <f>SUM(Q44:AA44)</f>
        <v>2222</v>
      </c>
      <c r="Q44" s="189">
        <v>272</v>
      </c>
      <c r="R44" s="189">
        <v>321</v>
      </c>
      <c r="S44" s="189">
        <v>351</v>
      </c>
      <c r="T44" s="189">
        <v>521</v>
      </c>
      <c r="U44" s="189">
        <v>463</v>
      </c>
      <c r="V44" s="189">
        <v>201</v>
      </c>
      <c r="W44" s="189">
        <v>59</v>
      </c>
      <c r="X44" s="189">
        <v>18</v>
      </c>
      <c r="Y44" s="189">
        <v>15</v>
      </c>
      <c r="Z44" s="189">
        <v>1</v>
      </c>
      <c r="AA44" s="189" t="s">
        <v>314</v>
      </c>
      <c r="AB44" s="23"/>
    </row>
    <row r="45" spans="1:28" ht="15" customHeight="1">
      <c r="A45" s="116"/>
      <c r="B45" s="42" t="s">
        <v>27</v>
      </c>
      <c r="C45" s="99">
        <f>SUM(D45:E45)</f>
        <v>691</v>
      </c>
      <c r="D45" s="97">
        <v>21</v>
      </c>
      <c r="E45" s="97">
        <f>SUM(F45:G45)</f>
        <v>670</v>
      </c>
      <c r="F45" s="97">
        <v>62</v>
      </c>
      <c r="G45" s="97">
        <v>608</v>
      </c>
      <c r="H45" s="97">
        <v>558</v>
      </c>
      <c r="I45" s="97">
        <v>109</v>
      </c>
      <c r="J45" s="97">
        <v>20</v>
      </c>
      <c r="K45" s="97">
        <v>4</v>
      </c>
      <c r="L45" s="97" t="s">
        <v>261</v>
      </c>
      <c r="M45" s="23"/>
      <c r="N45" s="116"/>
      <c r="O45" s="42" t="s">
        <v>27</v>
      </c>
      <c r="P45" s="189">
        <f>SUM(Q45:AA45)</f>
        <v>691</v>
      </c>
      <c r="Q45" s="189">
        <v>204</v>
      </c>
      <c r="R45" s="189">
        <v>142</v>
      </c>
      <c r="S45" s="189">
        <v>121</v>
      </c>
      <c r="T45" s="189">
        <v>109</v>
      </c>
      <c r="U45" s="189">
        <v>76</v>
      </c>
      <c r="V45" s="189">
        <v>21</v>
      </c>
      <c r="W45" s="189">
        <v>11</v>
      </c>
      <c r="X45" s="189">
        <v>5</v>
      </c>
      <c r="Y45" s="189">
        <v>2</v>
      </c>
      <c r="Z45" s="189" t="s">
        <v>314</v>
      </c>
      <c r="AA45" s="189" t="s">
        <v>315</v>
      </c>
      <c r="AB45" s="23"/>
    </row>
    <row r="46" spans="1:28" ht="15" customHeight="1">
      <c r="A46" s="116"/>
      <c r="B46" s="42" t="s">
        <v>28</v>
      </c>
      <c r="C46" s="99">
        <f>SUM(D46:E46)</f>
        <v>639</v>
      </c>
      <c r="D46" s="97">
        <v>16</v>
      </c>
      <c r="E46" s="97">
        <f>SUM(F46:G46)</f>
        <v>623</v>
      </c>
      <c r="F46" s="97">
        <v>11</v>
      </c>
      <c r="G46" s="97">
        <v>612</v>
      </c>
      <c r="H46" s="97">
        <v>563</v>
      </c>
      <c r="I46" s="97">
        <v>14</v>
      </c>
      <c r="J46" s="97">
        <v>15</v>
      </c>
      <c r="K46" s="97">
        <v>45</v>
      </c>
      <c r="L46" s="97">
        <v>2</v>
      </c>
      <c r="M46" s="23"/>
      <c r="N46" s="116"/>
      <c r="O46" s="42" t="s">
        <v>28</v>
      </c>
      <c r="P46" s="189">
        <f>SUM(Q46:AA46)</f>
        <v>639</v>
      </c>
      <c r="Q46" s="189">
        <v>550</v>
      </c>
      <c r="R46" s="189">
        <v>49</v>
      </c>
      <c r="S46" s="189">
        <v>16</v>
      </c>
      <c r="T46" s="189">
        <v>3</v>
      </c>
      <c r="U46" s="189">
        <v>10</v>
      </c>
      <c r="V46" s="189">
        <v>5</v>
      </c>
      <c r="W46" s="189">
        <v>2</v>
      </c>
      <c r="X46" s="189" t="s">
        <v>314</v>
      </c>
      <c r="Y46" s="189">
        <v>2</v>
      </c>
      <c r="Z46" s="189" t="s">
        <v>315</v>
      </c>
      <c r="AA46" s="189">
        <v>2</v>
      </c>
      <c r="AB46" s="23"/>
    </row>
    <row r="47" spans="1:28" ht="15" customHeight="1">
      <c r="A47" s="116"/>
      <c r="B47" s="42" t="s">
        <v>29</v>
      </c>
      <c r="C47" s="99">
        <f>SUM(D47:E47)</f>
        <v>851</v>
      </c>
      <c r="D47" s="97">
        <v>25</v>
      </c>
      <c r="E47" s="97">
        <f>SUM(F47:G47)</f>
        <v>826</v>
      </c>
      <c r="F47" s="97">
        <v>83</v>
      </c>
      <c r="G47" s="97">
        <v>743</v>
      </c>
      <c r="H47" s="97">
        <v>637</v>
      </c>
      <c r="I47" s="97">
        <v>140</v>
      </c>
      <c r="J47" s="97">
        <v>51</v>
      </c>
      <c r="K47" s="97">
        <v>22</v>
      </c>
      <c r="L47" s="97">
        <v>1</v>
      </c>
      <c r="M47" s="23"/>
      <c r="N47" s="116"/>
      <c r="O47" s="42" t="s">
        <v>29</v>
      </c>
      <c r="P47" s="189">
        <f>SUM(Q47:AA47)</f>
        <v>851</v>
      </c>
      <c r="Q47" s="189">
        <v>297</v>
      </c>
      <c r="R47" s="189">
        <v>105</v>
      </c>
      <c r="S47" s="189">
        <v>65</v>
      </c>
      <c r="T47" s="189">
        <v>102</v>
      </c>
      <c r="U47" s="189">
        <v>156</v>
      </c>
      <c r="V47" s="189">
        <v>73</v>
      </c>
      <c r="W47" s="189">
        <v>28</v>
      </c>
      <c r="X47" s="189">
        <v>13</v>
      </c>
      <c r="Y47" s="189">
        <v>11</v>
      </c>
      <c r="Z47" s="189" t="s">
        <v>312</v>
      </c>
      <c r="AA47" s="189">
        <v>1</v>
      </c>
      <c r="AB47" s="23"/>
    </row>
    <row r="48" spans="1:28" ht="15" customHeight="1">
      <c r="A48" s="116"/>
      <c r="B48" s="42" t="s">
        <v>30</v>
      </c>
      <c r="C48" s="99">
        <f>SUM(D48:E48)</f>
        <v>659</v>
      </c>
      <c r="D48" s="97">
        <v>9</v>
      </c>
      <c r="E48" s="97">
        <f>SUM(F48:G48)</f>
        <v>650</v>
      </c>
      <c r="F48" s="97">
        <v>4</v>
      </c>
      <c r="G48" s="97">
        <v>646</v>
      </c>
      <c r="H48" s="97">
        <v>639</v>
      </c>
      <c r="I48" s="97">
        <v>10</v>
      </c>
      <c r="J48" s="97">
        <v>8</v>
      </c>
      <c r="K48" s="97">
        <v>2</v>
      </c>
      <c r="L48" s="97" t="s">
        <v>261</v>
      </c>
      <c r="M48" s="23"/>
      <c r="N48" s="116"/>
      <c r="O48" s="42" t="s">
        <v>30</v>
      </c>
      <c r="P48" s="189">
        <f>SUM(Q48:AA48)</f>
        <v>659</v>
      </c>
      <c r="Q48" s="189">
        <v>371</v>
      </c>
      <c r="R48" s="189">
        <v>180</v>
      </c>
      <c r="S48" s="189">
        <v>75</v>
      </c>
      <c r="T48" s="189">
        <v>20</v>
      </c>
      <c r="U48" s="189">
        <v>8</v>
      </c>
      <c r="V48" s="189">
        <v>4</v>
      </c>
      <c r="W48" s="189">
        <v>1</v>
      </c>
      <c r="X48" s="189" t="s">
        <v>314</v>
      </c>
      <c r="Y48" s="189" t="s">
        <v>314</v>
      </c>
      <c r="Z48" s="189" t="s">
        <v>312</v>
      </c>
      <c r="AA48" s="189" t="s">
        <v>315</v>
      </c>
      <c r="AB48" s="23"/>
    </row>
    <row r="49" spans="1:28" ht="15" customHeight="1">
      <c r="A49" s="116"/>
      <c r="B49" s="42"/>
      <c r="C49" s="99"/>
      <c r="D49" s="97"/>
      <c r="E49" s="97"/>
      <c r="F49" s="97"/>
      <c r="G49" s="97"/>
      <c r="H49" s="97"/>
      <c r="I49" s="97"/>
      <c r="J49" s="97"/>
      <c r="K49" s="97"/>
      <c r="L49" s="97"/>
      <c r="M49" s="23"/>
      <c r="N49" s="116"/>
      <c r="O49" s="42"/>
      <c r="P49" s="189"/>
      <c r="Q49" s="189"/>
      <c r="R49" s="189"/>
      <c r="S49" s="189"/>
      <c r="T49" s="189"/>
      <c r="U49" s="189"/>
      <c r="V49" s="189"/>
      <c r="W49" s="189"/>
      <c r="X49" s="189"/>
      <c r="Y49" s="189"/>
      <c r="Z49" s="189"/>
      <c r="AA49" s="189"/>
      <c r="AB49" s="23"/>
    </row>
    <row r="50" spans="1:28" ht="15" customHeight="1">
      <c r="A50" s="288" t="s">
        <v>31</v>
      </c>
      <c r="B50" s="290"/>
      <c r="C50" s="254">
        <f aca="true" t="shared" si="16" ref="C50:L50">SUM(C51:C54)</f>
        <v>6381</v>
      </c>
      <c r="D50" s="255">
        <f t="shared" si="16"/>
        <v>308</v>
      </c>
      <c r="E50" s="255">
        <f t="shared" si="16"/>
        <v>6073</v>
      </c>
      <c r="F50" s="255">
        <f t="shared" si="16"/>
        <v>619</v>
      </c>
      <c r="G50" s="255">
        <f t="shared" si="16"/>
        <v>5454</v>
      </c>
      <c r="H50" s="255">
        <f t="shared" si="16"/>
        <v>4775</v>
      </c>
      <c r="I50" s="255">
        <f t="shared" si="16"/>
        <v>1136</v>
      </c>
      <c r="J50" s="255">
        <f t="shared" si="16"/>
        <v>359</v>
      </c>
      <c r="K50" s="255">
        <f t="shared" si="16"/>
        <v>105</v>
      </c>
      <c r="L50" s="255">
        <f t="shared" si="16"/>
        <v>6</v>
      </c>
      <c r="M50" s="23"/>
      <c r="N50" s="288" t="s">
        <v>31</v>
      </c>
      <c r="O50" s="290"/>
      <c r="P50" s="260">
        <f aca="true" t="shared" si="17" ref="P50:AA50">SUM(P51:P54)</f>
        <v>6381</v>
      </c>
      <c r="Q50" s="260">
        <f t="shared" si="17"/>
        <v>1272</v>
      </c>
      <c r="R50" s="260">
        <f t="shared" si="17"/>
        <v>1199</v>
      </c>
      <c r="S50" s="260">
        <f t="shared" si="17"/>
        <v>1013</v>
      </c>
      <c r="T50" s="260">
        <f t="shared" si="17"/>
        <v>1129</v>
      </c>
      <c r="U50" s="260">
        <f t="shared" si="17"/>
        <v>1054</v>
      </c>
      <c r="V50" s="260">
        <f t="shared" si="17"/>
        <v>437</v>
      </c>
      <c r="W50" s="260">
        <f t="shared" si="17"/>
        <v>153</v>
      </c>
      <c r="X50" s="260">
        <f t="shared" si="17"/>
        <v>63</v>
      </c>
      <c r="Y50" s="260">
        <f t="shared" si="17"/>
        <v>48</v>
      </c>
      <c r="Z50" s="260">
        <f t="shared" si="17"/>
        <v>7</v>
      </c>
      <c r="AA50" s="260">
        <f t="shared" si="17"/>
        <v>6</v>
      </c>
      <c r="AB50" s="23"/>
    </row>
    <row r="51" spans="1:28" ht="15" customHeight="1">
      <c r="A51" s="46"/>
      <c r="B51" s="42" t="s">
        <v>32</v>
      </c>
      <c r="C51" s="99">
        <f>SUM(D51:E51)</f>
        <v>1840</v>
      </c>
      <c r="D51" s="97">
        <v>129</v>
      </c>
      <c r="E51" s="97">
        <f>SUM(F51:G51)</f>
        <v>1711</v>
      </c>
      <c r="F51" s="97">
        <v>180</v>
      </c>
      <c r="G51" s="97">
        <v>1531</v>
      </c>
      <c r="H51" s="97">
        <v>1275</v>
      </c>
      <c r="I51" s="97">
        <v>362</v>
      </c>
      <c r="J51" s="97">
        <v>158</v>
      </c>
      <c r="K51" s="97">
        <v>43</v>
      </c>
      <c r="L51" s="97">
        <v>2</v>
      </c>
      <c r="M51" s="23"/>
      <c r="N51" s="46"/>
      <c r="O51" s="42" t="s">
        <v>32</v>
      </c>
      <c r="P51" s="189">
        <f>SUM(Q51:AA51)</f>
        <v>1840</v>
      </c>
      <c r="Q51" s="189">
        <v>455</v>
      </c>
      <c r="R51" s="189">
        <v>393</v>
      </c>
      <c r="S51" s="189">
        <v>292</v>
      </c>
      <c r="T51" s="189">
        <v>299</v>
      </c>
      <c r="U51" s="189">
        <v>229</v>
      </c>
      <c r="V51" s="189">
        <v>98</v>
      </c>
      <c r="W51" s="189">
        <v>45</v>
      </c>
      <c r="X51" s="189">
        <v>18</v>
      </c>
      <c r="Y51" s="189">
        <v>6</v>
      </c>
      <c r="Z51" s="189">
        <v>3</v>
      </c>
      <c r="AA51" s="189">
        <v>2</v>
      </c>
      <c r="AB51" s="23"/>
    </row>
    <row r="52" spans="1:28" ht="15" customHeight="1">
      <c r="A52" s="46"/>
      <c r="B52" s="42" t="s">
        <v>33</v>
      </c>
      <c r="C52" s="99">
        <f>SUM(D52:E52)</f>
        <v>1007</v>
      </c>
      <c r="D52" s="97">
        <v>30</v>
      </c>
      <c r="E52" s="97">
        <f>SUM(F52:G52)</f>
        <v>977</v>
      </c>
      <c r="F52" s="97">
        <v>98</v>
      </c>
      <c r="G52" s="97">
        <v>879</v>
      </c>
      <c r="H52" s="97">
        <v>829</v>
      </c>
      <c r="I52" s="97">
        <v>132</v>
      </c>
      <c r="J52" s="97">
        <v>36</v>
      </c>
      <c r="K52" s="97">
        <v>10</v>
      </c>
      <c r="L52" s="97" t="s">
        <v>309</v>
      </c>
      <c r="M52" s="23"/>
      <c r="N52" s="46"/>
      <c r="O52" s="42" t="s">
        <v>33</v>
      </c>
      <c r="P52" s="189">
        <f>SUM(Q52:AA52)</f>
        <v>1007</v>
      </c>
      <c r="Q52" s="189">
        <v>199</v>
      </c>
      <c r="R52" s="189">
        <v>186</v>
      </c>
      <c r="S52" s="189">
        <v>160</v>
      </c>
      <c r="T52" s="189">
        <v>176</v>
      </c>
      <c r="U52" s="189">
        <v>177</v>
      </c>
      <c r="V52" s="189">
        <v>77</v>
      </c>
      <c r="W52" s="189">
        <v>19</v>
      </c>
      <c r="X52" s="189">
        <v>7</v>
      </c>
      <c r="Y52" s="189">
        <v>5</v>
      </c>
      <c r="Z52" s="189">
        <v>1</v>
      </c>
      <c r="AA52" s="189" t="s">
        <v>312</v>
      </c>
      <c r="AB52" s="23"/>
    </row>
    <row r="53" spans="1:28" ht="15" customHeight="1">
      <c r="A53" s="46"/>
      <c r="B53" s="42" t="s">
        <v>34</v>
      </c>
      <c r="C53" s="99">
        <f>SUM(D53:E53)</f>
        <v>2454</v>
      </c>
      <c r="D53" s="97">
        <v>118</v>
      </c>
      <c r="E53" s="97">
        <f>SUM(F53:G53)</f>
        <v>2336</v>
      </c>
      <c r="F53" s="97">
        <v>253</v>
      </c>
      <c r="G53" s="97">
        <v>2083</v>
      </c>
      <c r="H53" s="97">
        <v>1947</v>
      </c>
      <c r="I53" s="97">
        <v>378</v>
      </c>
      <c r="J53" s="97">
        <v>89</v>
      </c>
      <c r="K53" s="97">
        <v>38</v>
      </c>
      <c r="L53" s="97">
        <v>2</v>
      </c>
      <c r="M53" s="23"/>
      <c r="N53" s="46"/>
      <c r="O53" s="42" t="s">
        <v>34</v>
      </c>
      <c r="P53" s="189">
        <f>SUM(Q53:AA53)</f>
        <v>2454</v>
      </c>
      <c r="Q53" s="189">
        <v>351</v>
      </c>
      <c r="R53" s="189">
        <v>437</v>
      </c>
      <c r="S53" s="189">
        <v>396</v>
      </c>
      <c r="T53" s="189">
        <v>490</v>
      </c>
      <c r="U53" s="189">
        <v>479</v>
      </c>
      <c r="V53" s="189">
        <v>186</v>
      </c>
      <c r="W53" s="189">
        <v>65</v>
      </c>
      <c r="X53" s="189">
        <v>23</v>
      </c>
      <c r="Y53" s="189">
        <v>23</v>
      </c>
      <c r="Z53" s="189">
        <v>2</v>
      </c>
      <c r="AA53" s="189">
        <v>2</v>
      </c>
      <c r="AB53" s="23"/>
    </row>
    <row r="54" spans="1:28" ht="15" customHeight="1">
      <c r="A54" s="46"/>
      <c r="B54" s="42" t="s">
        <v>35</v>
      </c>
      <c r="C54" s="99">
        <f>SUM(D54:E54)</f>
        <v>1080</v>
      </c>
      <c r="D54" s="97">
        <v>31</v>
      </c>
      <c r="E54" s="97">
        <f>SUM(F54:G54)</f>
        <v>1049</v>
      </c>
      <c r="F54" s="97">
        <v>88</v>
      </c>
      <c r="G54" s="97">
        <v>961</v>
      </c>
      <c r="H54" s="97">
        <v>724</v>
      </c>
      <c r="I54" s="97">
        <v>264</v>
      </c>
      <c r="J54" s="97">
        <v>76</v>
      </c>
      <c r="K54" s="97">
        <v>14</v>
      </c>
      <c r="L54" s="97">
        <v>2</v>
      </c>
      <c r="M54" s="23"/>
      <c r="N54" s="46"/>
      <c r="O54" s="42" t="s">
        <v>35</v>
      </c>
      <c r="P54" s="189">
        <f>SUM(Q54:AA54)</f>
        <v>1080</v>
      </c>
      <c r="Q54" s="189">
        <v>267</v>
      </c>
      <c r="R54" s="189">
        <v>183</v>
      </c>
      <c r="S54" s="189">
        <v>165</v>
      </c>
      <c r="T54" s="189">
        <v>164</v>
      </c>
      <c r="U54" s="189">
        <v>169</v>
      </c>
      <c r="V54" s="189">
        <v>76</v>
      </c>
      <c r="W54" s="189">
        <v>24</v>
      </c>
      <c r="X54" s="189">
        <v>15</v>
      </c>
      <c r="Y54" s="189">
        <v>14</v>
      </c>
      <c r="Z54" s="189">
        <v>1</v>
      </c>
      <c r="AA54" s="189">
        <v>2</v>
      </c>
      <c r="AB54" s="23"/>
    </row>
    <row r="55" spans="1:28" ht="15" customHeight="1">
      <c r="A55" s="46"/>
      <c r="B55" s="42"/>
      <c r="C55" s="99"/>
      <c r="D55" s="97"/>
      <c r="E55" s="97"/>
      <c r="F55" s="97"/>
      <c r="G55" s="97"/>
      <c r="H55" s="97"/>
      <c r="I55" s="97"/>
      <c r="J55" s="97"/>
      <c r="K55" s="97"/>
      <c r="L55" s="97"/>
      <c r="M55" s="23"/>
      <c r="N55" s="46"/>
      <c r="O55" s="42"/>
      <c r="P55" s="189"/>
      <c r="Q55" s="189"/>
      <c r="R55" s="189"/>
      <c r="S55" s="189"/>
      <c r="T55" s="189"/>
      <c r="U55" s="189"/>
      <c r="V55" s="189"/>
      <c r="W55" s="189"/>
      <c r="X55" s="189"/>
      <c r="Y55" s="189"/>
      <c r="Z55" s="189"/>
      <c r="AA55" s="189"/>
      <c r="AB55" s="23"/>
    </row>
    <row r="56" spans="1:28" ht="15" customHeight="1">
      <c r="A56" s="288" t="s">
        <v>36</v>
      </c>
      <c r="B56" s="290"/>
      <c r="C56" s="254">
        <f aca="true" t="shared" si="18" ref="C56:J56">SUM(C57:C62)</f>
        <v>5729</v>
      </c>
      <c r="D56" s="255">
        <f t="shared" si="18"/>
        <v>270</v>
      </c>
      <c r="E56" s="255">
        <f t="shared" si="18"/>
        <v>5459</v>
      </c>
      <c r="F56" s="255">
        <f t="shared" si="18"/>
        <v>589</v>
      </c>
      <c r="G56" s="255">
        <f t="shared" si="18"/>
        <v>4870</v>
      </c>
      <c r="H56" s="255">
        <f t="shared" si="18"/>
        <v>3998</v>
      </c>
      <c r="I56" s="255">
        <f t="shared" si="18"/>
        <v>1178</v>
      </c>
      <c r="J56" s="255">
        <f t="shared" si="18"/>
        <v>414</v>
      </c>
      <c r="K56" s="255">
        <f>SUM(K57:K62)</f>
        <v>134</v>
      </c>
      <c r="L56" s="255">
        <f>SUM(L57:L62)</f>
        <v>5</v>
      </c>
      <c r="M56" s="23"/>
      <c r="N56" s="288" t="s">
        <v>36</v>
      </c>
      <c r="O56" s="290"/>
      <c r="P56" s="260">
        <f aca="true" t="shared" si="19" ref="P56:AA56">SUM(P57:P62)</f>
        <v>5729</v>
      </c>
      <c r="Q56" s="260">
        <f t="shared" si="19"/>
        <v>1083</v>
      </c>
      <c r="R56" s="260">
        <f t="shared" si="19"/>
        <v>1223</v>
      </c>
      <c r="S56" s="260">
        <f t="shared" si="19"/>
        <v>1072</v>
      </c>
      <c r="T56" s="260">
        <f t="shared" si="19"/>
        <v>1042</v>
      </c>
      <c r="U56" s="260">
        <f t="shared" si="19"/>
        <v>801</v>
      </c>
      <c r="V56" s="260">
        <f t="shared" si="19"/>
        <v>295</v>
      </c>
      <c r="W56" s="260">
        <f t="shared" si="19"/>
        <v>99</v>
      </c>
      <c r="X56" s="260">
        <f t="shared" si="19"/>
        <v>57</v>
      </c>
      <c r="Y56" s="260">
        <f t="shared" si="19"/>
        <v>40</v>
      </c>
      <c r="Z56" s="260">
        <f t="shared" si="19"/>
        <v>12</v>
      </c>
      <c r="AA56" s="260">
        <f t="shared" si="19"/>
        <v>5</v>
      </c>
      <c r="AB56" s="23"/>
    </row>
    <row r="57" spans="1:28" ht="15" customHeight="1">
      <c r="A57" s="116"/>
      <c r="B57" s="42" t="s">
        <v>37</v>
      </c>
      <c r="C57" s="99">
        <f aca="true" t="shared" si="20" ref="C57:C62">SUM(D57:E57)</f>
        <v>852</v>
      </c>
      <c r="D57" s="97">
        <v>35</v>
      </c>
      <c r="E57" s="97">
        <f aca="true" t="shared" si="21" ref="E57:E62">SUM(F57:G57)</f>
        <v>817</v>
      </c>
      <c r="F57" s="97">
        <v>59</v>
      </c>
      <c r="G57" s="97">
        <v>758</v>
      </c>
      <c r="H57" s="97">
        <v>677</v>
      </c>
      <c r="I57" s="97">
        <v>115</v>
      </c>
      <c r="J57" s="97">
        <v>39</v>
      </c>
      <c r="K57" s="97">
        <v>20</v>
      </c>
      <c r="L57" s="97">
        <v>1</v>
      </c>
      <c r="M57" s="23"/>
      <c r="N57" s="116"/>
      <c r="O57" s="42" t="s">
        <v>37</v>
      </c>
      <c r="P57" s="189">
        <f aca="true" t="shared" si="22" ref="P57:P62">SUM(Q57:AA57)</f>
        <v>852</v>
      </c>
      <c r="Q57" s="189">
        <v>159</v>
      </c>
      <c r="R57" s="189">
        <v>219</v>
      </c>
      <c r="S57" s="189">
        <v>183</v>
      </c>
      <c r="T57" s="189">
        <v>165</v>
      </c>
      <c r="U57" s="189">
        <v>85</v>
      </c>
      <c r="V57" s="189">
        <v>31</v>
      </c>
      <c r="W57" s="189">
        <v>5</v>
      </c>
      <c r="X57" s="189">
        <v>3</v>
      </c>
      <c r="Y57" s="189">
        <v>1</v>
      </c>
      <c r="Z57" s="189" t="s">
        <v>314</v>
      </c>
      <c r="AA57" s="189">
        <v>1</v>
      </c>
      <c r="AB57" s="23"/>
    </row>
    <row r="58" spans="1:28" ht="15" customHeight="1">
      <c r="A58" s="116"/>
      <c r="B58" s="42" t="s">
        <v>38</v>
      </c>
      <c r="C58" s="99">
        <f t="shared" si="20"/>
        <v>794</v>
      </c>
      <c r="D58" s="97">
        <v>55</v>
      </c>
      <c r="E58" s="97">
        <f t="shared" si="21"/>
        <v>739</v>
      </c>
      <c r="F58" s="97">
        <v>60</v>
      </c>
      <c r="G58" s="97">
        <v>679</v>
      </c>
      <c r="H58" s="97">
        <v>492</v>
      </c>
      <c r="I58" s="97">
        <v>198</v>
      </c>
      <c r="J58" s="97">
        <v>79</v>
      </c>
      <c r="K58" s="97">
        <v>22</v>
      </c>
      <c r="L58" s="97">
        <v>3</v>
      </c>
      <c r="M58" s="23"/>
      <c r="N58" s="116"/>
      <c r="O58" s="42" t="s">
        <v>38</v>
      </c>
      <c r="P58" s="189">
        <f t="shared" si="22"/>
        <v>794</v>
      </c>
      <c r="Q58" s="189">
        <v>175</v>
      </c>
      <c r="R58" s="189">
        <v>176</v>
      </c>
      <c r="S58" s="189">
        <v>143</v>
      </c>
      <c r="T58" s="189">
        <v>123</v>
      </c>
      <c r="U58" s="189">
        <v>109</v>
      </c>
      <c r="V58" s="189">
        <v>35</v>
      </c>
      <c r="W58" s="189">
        <v>19</v>
      </c>
      <c r="X58" s="189">
        <v>7</v>
      </c>
      <c r="Y58" s="189">
        <v>4</v>
      </c>
      <c r="Z58" s="189" t="s">
        <v>261</v>
      </c>
      <c r="AA58" s="189">
        <v>3</v>
      </c>
      <c r="AB58" s="23"/>
    </row>
    <row r="59" spans="1:28" ht="15" customHeight="1">
      <c r="A59" s="116"/>
      <c r="B59" s="42" t="s">
        <v>39</v>
      </c>
      <c r="C59" s="99">
        <f t="shared" si="20"/>
        <v>1563</v>
      </c>
      <c r="D59" s="97">
        <v>58</v>
      </c>
      <c r="E59" s="97">
        <f t="shared" si="21"/>
        <v>1505</v>
      </c>
      <c r="F59" s="97">
        <v>117</v>
      </c>
      <c r="G59" s="97">
        <v>1388</v>
      </c>
      <c r="H59" s="97">
        <v>1129</v>
      </c>
      <c r="I59" s="97">
        <v>324</v>
      </c>
      <c r="J59" s="97">
        <v>79</v>
      </c>
      <c r="K59" s="97">
        <v>30</v>
      </c>
      <c r="L59" s="97">
        <v>1</v>
      </c>
      <c r="M59" s="23"/>
      <c r="N59" s="116"/>
      <c r="O59" s="42" t="s">
        <v>39</v>
      </c>
      <c r="P59" s="189">
        <f t="shared" si="22"/>
        <v>1563</v>
      </c>
      <c r="Q59" s="189">
        <v>227</v>
      </c>
      <c r="R59" s="189">
        <v>363</v>
      </c>
      <c r="S59" s="189">
        <v>351</v>
      </c>
      <c r="T59" s="189">
        <v>362</v>
      </c>
      <c r="U59" s="189">
        <v>206</v>
      </c>
      <c r="V59" s="189">
        <v>38</v>
      </c>
      <c r="W59" s="189">
        <v>6</v>
      </c>
      <c r="X59" s="189">
        <v>2</v>
      </c>
      <c r="Y59" s="189">
        <v>2</v>
      </c>
      <c r="Z59" s="189">
        <v>5</v>
      </c>
      <c r="AA59" s="189">
        <v>1</v>
      </c>
      <c r="AB59" s="23"/>
    </row>
    <row r="60" spans="1:28" ht="15" customHeight="1">
      <c r="A60" s="116"/>
      <c r="B60" s="42" t="s">
        <v>40</v>
      </c>
      <c r="C60" s="99">
        <f t="shared" si="20"/>
        <v>1230</v>
      </c>
      <c r="D60" s="97">
        <v>75</v>
      </c>
      <c r="E60" s="97">
        <f t="shared" si="21"/>
        <v>1155</v>
      </c>
      <c r="F60" s="97">
        <v>184</v>
      </c>
      <c r="G60" s="97">
        <v>971</v>
      </c>
      <c r="H60" s="97">
        <v>791</v>
      </c>
      <c r="I60" s="97">
        <v>256</v>
      </c>
      <c r="J60" s="97">
        <v>131</v>
      </c>
      <c r="K60" s="97">
        <v>52</v>
      </c>
      <c r="L60" s="97" t="s">
        <v>261</v>
      </c>
      <c r="M60" s="23"/>
      <c r="N60" s="116"/>
      <c r="O60" s="42" t="s">
        <v>40</v>
      </c>
      <c r="P60" s="189">
        <f t="shared" si="22"/>
        <v>1230</v>
      </c>
      <c r="Q60" s="189">
        <v>321</v>
      </c>
      <c r="R60" s="189">
        <v>227</v>
      </c>
      <c r="S60" s="189">
        <v>180</v>
      </c>
      <c r="T60" s="189">
        <v>166</v>
      </c>
      <c r="U60" s="189">
        <v>166</v>
      </c>
      <c r="V60" s="189">
        <v>93</v>
      </c>
      <c r="W60" s="189">
        <v>40</v>
      </c>
      <c r="X60" s="189">
        <v>15</v>
      </c>
      <c r="Y60" s="189">
        <v>16</v>
      </c>
      <c r="Z60" s="189">
        <v>6</v>
      </c>
      <c r="AA60" s="189" t="s">
        <v>261</v>
      </c>
      <c r="AB60" s="23"/>
    </row>
    <row r="61" spans="1:28" ht="15" customHeight="1">
      <c r="A61" s="116"/>
      <c r="B61" s="42" t="s">
        <v>41</v>
      </c>
      <c r="C61" s="99">
        <f t="shared" si="20"/>
        <v>755</v>
      </c>
      <c r="D61" s="97">
        <v>31</v>
      </c>
      <c r="E61" s="97">
        <f t="shared" si="21"/>
        <v>724</v>
      </c>
      <c r="F61" s="97">
        <v>134</v>
      </c>
      <c r="G61" s="97">
        <v>590</v>
      </c>
      <c r="H61" s="97">
        <v>547</v>
      </c>
      <c r="I61" s="97">
        <v>187</v>
      </c>
      <c r="J61" s="97">
        <v>21</v>
      </c>
      <c r="K61" s="97" t="s">
        <v>261</v>
      </c>
      <c r="L61" s="97" t="s">
        <v>261</v>
      </c>
      <c r="M61" s="23"/>
      <c r="N61" s="116"/>
      <c r="O61" s="42" t="s">
        <v>41</v>
      </c>
      <c r="P61" s="189">
        <f t="shared" si="22"/>
        <v>755</v>
      </c>
      <c r="Q61" s="189">
        <v>60</v>
      </c>
      <c r="R61" s="189">
        <v>98</v>
      </c>
      <c r="S61" s="189">
        <v>127</v>
      </c>
      <c r="T61" s="189">
        <v>160</v>
      </c>
      <c r="U61" s="189">
        <v>178</v>
      </c>
      <c r="V61" s="189">
        <v>74</v>
      </c>
      <c r="W61" s="189">
        <v>20</v>
      </c>
      <c r="X61" s="189">
        <v>24</v>
      </c>
      <c r="Y61" s="189">
        <v>13</v>
      </c>
      <c r="Z61" s="189">
        <v>1</v>
      </c>
      <c r="AA61" s="189" t="s">
        <v>261</v>
      </c>
      <c r="AB61" s="23"/>
    </row>
    <row r="62" spans="1:28" ht="15" customHeight="1">
      <c r="A62" s="116"/>
      <c r="B62" s="42" t="s">
        <v>42</v>
      </c>
      <c r="C62" s="99">
        <f t="shared" si="20"/>
        <v>535</v>
      </c>
      <c r="D62" s="97">
        <v>16</v>
      </c>
      <c r="E62" s="97">
        <f t="shared" si="21"/>
        <v>519</v>
      </c>
      <c r="F62" s="97">
        <v>35</v>
      </c>
      <c r="G62" s="97">
        <v>484</v>
      </c>
      <c r="H62" s="97">
        <v>362</v>
      </c>
      <c r="I62" s="97">
        <v>98</v>
      </c>
      <c r="J62" s="97">
        <v>65</v>
      </c>
      <c r="K62" s="97">
        <v>10</v>
      </c>
      <c r="L62" s="97" t="s">
        <v>261</v>
      </c>
      <c r="M62" s="23"/>
      <c r="N62" s="116"/>
      <c r="O62" s="42" t="s">
        <v>42</v>
      </c>
      <c r="P62" s="189">
        <f t="shared" si="22"/>
        <v>535</v>
      </c>
      <c r="Q62" s="189">
        <v>141</v>
      </c>
      <c r="R62" s="189">
        <v>140</v>
      </c>
      <c r="S62" s="189">
        <v>88</v>
      </c>
      <c r="T62" s="189">
        <v>66</v>
      </c>
      <c r="U62" s="189">
        <v>57</v>
      </c>
      <c r="V62" s="189">
        <v>24</v>
      </c>
      <c r="W62" s="189">
        <v>9</v>
      </c>
      <c r="X62" s="189">
        <v>6</v>
      </c>
      <c r="Y62" s="189">
        <v>4</v>
      </c>
      <c r="Z62" s="189" t="s">
        <v>261</v>
      </c>
      <c r="AA62" s="189" t="s">
        <v>261</v>
      </c>
      <c r="AB62" s="23"/>
    </row>
    <row r="63" spans="1:28" ht="15" customHeight="1">
      <c r="A63" s="116"/>
      <c r="B63" s="42"/>
      <c r="C63" s="99"/>
      <c r="D63" s="97"/>
      <c r="E63" s="97"/>
      <c r="F63" s="97"/>
      <c r="G63" s="97"/>
      <c r="H63" s="97"/>
      <c r="I63" s="97"/>
      <c r="J63" s="97"/>
      <c r="K63" s="97"/>
      <c r="L63" s="97"/>
      <c r="M63" s="23"/>
      <c r="N63" s="116"/>
      <c r="O63" s="42"/>
      <c r="P63" s="189"/>
      <c r="Q63" s="189"/>
      <c r="R63" s="189"/>
      <c r="S63" s="189"/>
      <c r="T63" s="189"/>
      <c r="U63" s="189"/>
      <c r="V63" s="189"/>
      <c r="W63" s="189"/>
      <c r="X63" s="189"/>
      <c r="Y63" s="189"/>
      <c r="Z63" s="189"/>
      <c r="AA63" s="189"/>
      <c r="AB63" s="23"/>
    </row>
    <row r="64" spans="1:28" ht="15" customHeight="1">
      <c r="A64" s="288" t="s">
        <v>43</v>
      </c>
      <c r="B64" s="290"/>
      <c r="C64" s="254">
        <f aca="true" t="shared" si="23" ref="C64:L64">SUM(C65:C68)</f>
        <v>6770</v>
      </c>
      <c r="D64" s="255">
        <f t="shared" si="23"/>
        <v>351</v>
      </c>
      <c r="E64" s="255">
        <f t="shared" si="23"/>
        <v>6419</v>
      </c>
      <c r="F64" s="255">
        <f t="shared" si="23"/>
        <v>458</v>
      </c>
      <c r="G64" s="255">
        <f t="shared" si="23"/>
        <v>5961</v>
      </c>
      <c r="H64" s="255">
        <f t="shared" si="23"/>
        <v>5748</v>
      </c>
      <c r="I64" s="255">
        <f t="shared" si="23"/>
        <v>740</v>
      </c>
      <c r="J64" s="255">
        <f t="shared" si="23"/>
        <v>204</v>
      </c>
      <c r="K64" s="255">
        <f t="shared" si="23"/>
        <v>75</v>
      </c>
      <c r="L64" s="255">
        <f t="shared" si="23"/>
        <v>3</v>
      </c>
      <c r="M64" s="23"/>
      <c r="N64" s="288" t="s">
        <v>43</v>
      </c>
      <c r="O64" s="290"/>
      <c r="P64" s="260">
        <f aca="true" t="shared" si="24" ref="P64:AA64">SUM(P65:P68)</f>
        <v>6770</v>
      </c>
      <c r="Q64" s="260">
        <f t="shared" si="24"/>
        <v>1613</v>
      </c>
      <c r="R64" s="260">
        <f t="shared" si="24"/>
        <v>1552</v>
      </c>
      <c r="S64" s="260">
        <f t="shared" si="24"/>
        <v>1268</v>
      </c>
      <c r="T64" s="260">
        <f t="shared" si="24"/>
        <v>1177</v>
      </c>
      <c r="U64" s="260">
        <f t="shared" si="24"/>
        <v>642</v>
      </c>
      <c r="V64" s="260">
        <f t="shared" si="24"/>
        <v>193</v>
      </c>
      <c r="W64" s="260">
        <f t="shared" si="24"/>
        <v>113</v>
      </c>
      <c r="X64" s="260">
        <f t="shared" si="24"/>
        <v>59</v>
      </c>
      <c r="Y64" s="260">
        <f t="shared" si="24"/>
        <v>99</v>
      </c>
      <c r="Z64" s="260">
        <f t="shared" si="24"/>
        <v>51</v>
      </c>
      <c r="AA64" s="260">
        <f t="shared" si="24"/>
        <v>3</v>
      </c>
      <c r="AB64" s="23"/>
    </row>
    <row r="65" spans="1:28" ht="15" customHeight="1">
      <c r="A65" s="116"/>
      <c r="B65" s="42" t="s">
        <v>44</v>
      </c>
      <c r="C65" s="99">
        <f>SUM(D65:E65)</f>
        <v>2171</v>
      </c>
      <c r="D65" s="97">
        <v>136</v>
      </c>
      <c r="E65" s="97">
        <f>SUM(F65:G65)</f>
        <v>2035</v>
      </c>
      <c r="F65" s="97">
        <v>144</v>
      </c>
      <c r="G65" s="97">
        <v>1891</v>
      </c>
      <c r="H65" s="190">
        <v>1954</v>
      </c>
      <c r="I65" s="97">
        <v>158</v>
      </c>
      <c r="J65" s="97">
        <v>37</v>
      </c>
      <c r="K65" s="97">
        <v>20</v>
      </c>
      <c r="L65" s="97">
        <v>2</v>
      </c>
      <c r="M65" s="23"/>
      <c r="N65" s="116"/>
      <c r="O65" s="42" t="s">
        <v>44</v>
      </c>
      <c r="P65" s="189">
        <f>SUM(Q65:AA65)</f>
        <v>2171</v>
      </c>
      <c r="Q65" s="189">
        <v>391</v>
      </c>
      <c r="R65" s="189">
        <v>499</v>
      </c>
      <c r="S65" s="189">
        <v>410</v>
      </c>
      <c r="T65" s="189">
        <v>422</v>
      </c>
      <c r="U65" s="189">
        <v>239</v>
      </c>
      <c r="V65" s="189">
        <v>95</v>
      </c>
      <c r="W65" s="189">
        <v>50</v>
      </c>
      <c r="X65" s="189">
        <v>19</v>
      </c>
      <c r="Y65" s="189">
        <v>28</v>
      </c>
      <c r="Z65" s="189">
        <v>16</v>
      </c>
      <c r="AA65" s="189">
        <v>2</v>
      </c>
      <c r="AB65" s="23"/>
    </row>
    <row r="66" spans="1:28" ht="15" customHeight="1">
      <c r="A66" s="116"/>
      <c r="B66" s="42" t="s">
        <v>45</v>
      </c>
      <c r="C66" s="99">
        <f>SUM(D66:E66)</f>
        <v>2181</v>
      </c>
      <c r="D66" s="97">
        <v>135</v>
      </c>
      <c r="E66" s="97">
        <f>SUM(F66:G66)</f>
        <v>2046</v>
      </c>
      <c r="F66" s="97">
        <v>158</v>
      </c>
      <c r="G66" s="97">
        <v>1888</v>
      </c>
      <c r="H66" s="97">
        <v>1787</v>
      </c>
      <c r="I66" s="97">
        <v>271</v>
      </c>
      <c r="J66" s="97">
        <v>88</v>
      </c>
      <c r="K66" s="97">
        <v>34</v>
      </c>
      <c r="L66" s="97">
        <v>1</v>
      </c>
      <c r="M66" s="23"/>
      <c r="N66" s="116"/>
      <c r="O66" s="42" t="s">
        <v>45</v>
      </c>
      <c r="P66" s="189">
        <f>SUM(Q66:AA66)</f>
        <v>2181</v>
      </c>
      <c r="Q66" s="189">
        <v>737</v>
      </c>
      <c r="R66" s="189">
        <v>549</v>
      </c>
      <c r="S66" s="189">
        <v>385</v>
      </c>
      <c r="T66" s="189">
        <v>277</v>
      </c>
      <c r="U66" s="189">
        <v>157</v>
      </c>
      <c r="V66" s="189">
        <v>36</v>
      </c>
      <c r="W66" s="189">
        <v>13</v>
      </c>
      <c r="X66" s="189">
        <v>7</v>
      </c>
      <c r="Y66" s="189">
        <v>17</v>
      </c>
      <c r="Z66" s="189">
        <v>2</v>
      </c>
      <c r="AA66" s="189">
        <v>1</v>
      </c>
      <c r="AB66" s="23"/>
    </row>
    <row r="67" spans="1:28" ht="15" customHeight="1">
      <c r="A67" s="116"/>
      <c r="B67" s="42" t="s">
        <v>46</v>
      </c>
      <c r="C67" s="99">
        <f>SUM(D67:E67)</f>
        <v>1298</v>
      </c>
      <c r="D67" s="97">
        <v>57</v>
      </c>
      <c r="E67" s="97">
        <f>SUM(F67:G67)</f>
        <v>1241</v>
      </c>
      <c r="F67" s="97">
        <v>69</v>
      </c>
      <c r="G67" s="97">
        <v>1172</v>
      </c>
      <c r="H67" s="97">
        <v>1122</v>
      </c>
      <c r="I67" s="97">
        <v>119</v>
      </c>
      <c r="J67" s="97">
        <v>45</v>
      </c>
      <c r="K67" s="97">
        <v>12</v>
      </c>
      <c r="L67" s="97" t="s">
        <v>261</v>
      </c>
      <c r="M67" s="23"/>
      <c r="N67" s="116"/>
      <c r="O67" s="42" t="s">
        <v>46</v>
      </c>
      <c r="P67" s="189">
        <f>SUM(Q67:AA67)</f>
        <v>1298</v>
      </c>
      <c r="Q67" s="189">
        <v>372</v>
      </c>
      <c r="R67" s="189">
        <v>293</v>
      </c>
      <c r="S67" s="189">
        <v>216</v>
      </c>
      <c r="T67" s="189">
        <v>181</v>
      </c>
      <c r="U67" s="189">
        <v>100</v>
      </c>
      <c r="V67" s="189">
        <v>30</v>
      </c>
      <c r="W67" s="189">
        <v>28</v>
      </c>
      <c r="X67" s="189">
        <v>18</v>
      </c>
      <c r="Y67" s="189">
        <v>33</v>
      </c>
      <c r="Z67" s="189">
        <v>27</v>
      </c>
      <c r="AA67" s="189" t="s">
        <v>261</v>
      </c>
      <c r="AB67" s="23"/>
    </row>
    <row r="68" spans="1:28" ht="15" customHeight="1">
      <c r="A68" s="116"/>
      <c r="B68" s="42" t="s">
        <v>47</v>
      </c>
      <c r="C68" s="99">
        <f>SUM(D68:E68)</f>
        <v>1120</v>
      </c>
      <c r="D68" s="97">
        <v>23</v>
      </c>
      <c r="E68" s="97">
        <f>SUM(F68:G68)</f>
        <v>1097</v>
      </c>
      <c r="F68" s="97">
        <v>87</v>
      </c>
      <c r="G68" s="97">
        <v>1010</v>
      </c>
      <c r="H68" s="97">
        <v>885</v>
      </c>
      <c r="I68" s="97">
        <v>192</v>
      </c>
      <c r="J68" s="97">
        <v>34</v>
      </c>
      <c r="K68" s="97">
        <v>9</v>
      </c>
      <c r="L68" s="97" t="s">
        <v>261</v>
      </c>
      <c r="M68" s="23"/>
      <c r="N68" s="116"/>
      <c r="O68" s="42" t="s">
        <v>47</v>
      </c>
      <c r="P68" s="189">
        <f>SUM(Q68:AA68)</f>
        <v>1120</v>
      </c>
      <c r="Q68" s="189">
        <v>113</v>
      </c>
      <c r="R68" s="189">
        <v>211</v>
      </c>
      <c r="S68" s="189">
        <v>257</v>
      </c>
      <c r="T68" s="189">
        <v>297</v>
      </c>
      <c r="U68" s="189">
        <v>146</v>
      </c>
      <c r="V68" s="189">
        <v>32</v>
      </c>
      <c r="W68" s="189">
        <v>22</v>
      </c>
      <c r="X68" s="189">
        <v>15</v>
      </c>
      <c r="Y68" s="189">
        <v>21</v>
      </c>
      <c r="Z68" s="189">
        <v>6</v>
      </c>
      <c r="AA68" s="189" t="s">
        <v>309</v>
      </c>
      <c r="AB68" s="23"/>
    </row>
    <row r="69" spans="1:28" ht="15" customHeight="1">
      <c r="A69" s="116"/>
      <c r="B69" s="42"/>
      <c r="C69" s="99"/>
      <c r="D69" s="97"/>
      <c r="E69" s="97"/>
      <c r="F69" s="97"/>
      <c r="G69" s="97"/>
      <c r="H69" s="97"/>
      <c r="I69" s="97"/>
      <c r="J69" s="97"/>
      <c r="K69" s="97"/>
      <c r="L69" s="97"/>
      <c r="M69" s="23"/>
      <c r="N69" s="116"/>
      <c r="O69" s="42"/>
      <c r="P69" s="191"/>
      <c r="Q69" s="191"/>
      <c r="R69" s="191"/>
      <c r="S69" s="191"/>
      <c r="T69" s="191"/>
      <c r="U69" s="191"/>
      <c r="V69" s="191"/>
      <c r="W69" s="23"/>
      <c r="X69" s="191"/>
      <c r="Y69" s="191"/>
      <c r="Z69" s="191"/>
      <c r="AA69" s="191"/>
      <c r="AB69" s="23"/>
    </row>
    <row r="70" spans="1:28" ht="15" customHeight="1">
      <c r="A70" s="288" t="s">
        <v>279</v>
      </c>
      <c r="B70" s="290"/>
      <c r="C70" s="254">
        <f>SUM(C71)</f>
        <v>1013</v>
      </c>
      <c r="D70" s="255">
        <f aca="true" t="shared" si="25" ref="D70:L70">SUM(D71)</f>
        <v>63</v>
      </c>
      <c r="E70" s="255">
        <f t="shared" si="25"/>
        <v>950</v>
      </c>
      <c r="F70" s="255">
        <f t="shared" si="25"/>
        <v>167</v>
      </c>
      <c r="G70" s="255">
        <f t="shared" si="25"/>
        <v>783</v>
      </c>
      <c r="H70" s="255">
        <f t="shared" si="25"/>
        <v>662</v>
      </c>
      <c r="I70" s="255">
        <f t="shared" si="25"/>
        <v>224</v>
      </c>
      <c r="J70" s="255">
        <f t="shared" si="25"/>
        <v>108</v>
      </c>
      <c r="K70" s="255">
        <f t="shared" si="25"/>
        <v>17</v>
      </c>
      <c r="L70" s="255">
        <f t="shared" si="25"/>
        <v>2</v>
      </c>
      <c r="M70" s="23"/>
      <c r="N70" s="288" t="s">
        <v>48</v>
      </c>
      <c r="O70" s="290"/>
      <c r="P70" s="262">
        <f aca="true" t="shared" si="26" ref="P70:AA70">SUM(P71)</f>
        <v>1013</v>
      </c>
      <c r="Q70" s="262">
        <f t="shared" si="26"/>
        <v>319</v>
      </c>
      <c r="R70" s="262">
        <f t="shared" si="26"/>
        <v>263</v>
      </c>
      <c r="S70" s="262">
        <f t="shared" si="26"/>
        <v>154</v>
      </c>
      <c r="T70" s="262">
        <f t="shared" si="26"/>
        <v>116</v>
      </c>
      <c r="U70" s="262">
        <f t="shared" si="26"/>
        <v>97</v>
      </c>
      <c r="V70" s="262">
        <f t="shared" si="26"/>
        <v>38</v>
      </c>
      <c r="W70" s="262">
        <f t="shared" si="26"/>
        <v>9</v>
      </c>
      <c r="X70" s="262">
        <f t="shared" si="26"/>
        <v>2</v>
      </c>
      <c r="Y70" s="262">
        <f t="shared" si="26"/>
        <v>8</v>
      </c>
      <c r="Z70" s="262">
        <f t="shared" si="26"/>
        <v>5</v>
      </c>
      <c r="AA70" s="262">
        <f t="shared" si="26"/>
        <v>2</v>
      </c>
      <c r="AB70" s="82"/>
    </row>
    <row r="71" spans="1:28" ht="15" customHeight="1">
      <c r="A71" s="115"/>
      <c r="B71" s="47" t="s">
        <v>51</v>
      </c>
      <c r="C71" s="201">
        <f>SUM(D71:E71)</f>
        <v>1013</v>
      </c>
      <c r="D71" s="98">
        <v>63</v>
      </c>
      <c r="E71" s="202">
        <f>SUM(F71:G71)</f>
        <v>950</v>
      </c>
      <c r="F71" s="98">
        <v>167</v>
      </c>
      <c r="G71" s="98">
        <v>783</v>
      </c>
      <c r="H71" s="98">
        <v>662</v>
      </c>
      <c r="I71" s="98">
        <v>224</v>
      </c>
      <c r="J71" s="98">
        <v>108</v>
      </c>
      <c r="K71" s="98">
        <v>17</v>
      </c>
      <c r="L71" s="98">
        <v>2</v>
      </c>
      <c r="M71" s="23"/>
      <c r="N71" s="114"/>
      <c r="O71" s="49" t="s">
        <v>51</v>
      </c>
      <c r="P71" s="204">
        <f>SUM(Q71:AA71)</f>
        <v>1013</v>
      </c>
      <c r="Q71" s="192">
        <v>319</v>
      </c>
      <c r="R71" s="192">
        <v>263</v>
      </c>
      <c r="S71" s="192">
        <v>154</v>
      </c>
      <c r="T71" s="192">
        <v>116</v>
      </c>
      <c r="U71" s="192">
        <v>97</v>
      </c>
      <c r="V71" s="192">
        <v>38</v>
      </c>
      <c r="W71" s="192">
        <v>9</v>
      </c>
      <c r="X71" s="192">
        <v>2</v>
      </c>
      <c r="Y71" s="192">
        <v>8</v>
      </c>
      <c r="Z71" s="192">
        <v>5</v>
      </c>
      <c r="AA71" s="192">
        <v>2</v>
      </c>
      <c r="AB71" s="82"/>
    </row>
    <row r="72" spans="1:28" ht="15" customHeight="1">
      <c r="A72" s="44" t="s">
        <v>253</v>
      </c>
      <c r="B72" s="41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23"/>
      <c r="N72" s="44" t="s">
        <v>253</v>
      </c>
      <c r="O72" s="41"/>
      <c r="P72" s="191"/>
      <c r="Q72" s="191"/>
      <c r="R72" s="191"/>
      <c r="S72" s="191"/>
      <c r="T72" s="191"/>
      <c r="U72" s="191"/>
      <c r="V72" s="191"/>
      <c r="W72" s="191"/>
      <c r="X72" s="191"/>
      <c r="Y72" s="191"/>
      <c r="Z72" s="191"/>
      <c r="AA72" s="191"/>
      <c r="AB72" s="82"/>
    </row>
    <row r="73" spans="1:28" ht="15" customHeight="1">
      <c r="A73" s="257" t="s">
        <v>399</v>
      </c>
      <c r="B73" s="48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23"/>
      <c r="N73" s="226" t="s">
        <v>397</v>
      </c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82"/>
    </row>
    <row r="74" spans="1:28" ht="15" customHeight="1">
      <c r="A74" s="23" t="s">
        <v>280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</row>
    <row r="75" spans="1:28" ht="15" customHeight="1">
      <c r="A75" s="23" t="s">
        <v>281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</row>
    <row r="76" spans="1:28" ht="15" customHeight="1">
      <c r="A76" s="226" t="s">
        <v>398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</row>
    <row r="77" spans="1:28" ht="15" customHeight="1">
      <c r="A77" s="23" t="s">
        <v>282</v>
      </c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</row>
    <row r="78" spans="1:28" ht="15" customHeight="1">
      <c r="A78" s="23" t="s">
        <v>163</v>
      </c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</row>
    <row r="79" spans="1:28" ht="15" customHeight="1">
      <c r="A79" s="23" t="s">
        <v>164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</row>
    <row r="80" spans="1:28" ht="15" customHeight="1">
      <c r="A80" s="23" t="s">
        <v>265</v>
      </c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</row>
    <row r="81" spans="1:28" ht="15" customHeight="1">
      <c r="A81" s="226" t="s">
        <v>397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</row>
  </sheetData>
  <sheetProtection/>
  <mergeCells count="55">
    <mergeCell ref="A3:AA3"/>
    <mergeCell ref="A5:AA5"/>
    <mergeCell ref="A7:L7"/>
    <mergeCell ref="N7:AA7"/>
    <mergeCell ref="N56:O56"/>
    <mergeCell ref="N64:O64"/>
    <mergeCell ref="N22:O22"/>
    <mergeCell ref="N24:O24"/>
    <mergeCell ref="N16:O16"/>
    <mergeCell ref="N17:O17"/>
    <mergeCell ref="N70:O70"/>
    <mergeCell ref="AA9:AA11"/>
    <mergeCell ref="P9:P11"/>
    <mergeCell ref="N9:O11"/>
    <mergeCell ref="N27:O27"/>
    <mergeCell ref="N33:O33"/>
    <mergeCell ref="N43:O43"/>
    <mergeCell ref="N50:O50"/>
    <mergeCell ref="N20:O20"/>
    <mergeCell ref="N21:O21"/>
    <mergeCell ref="N18:O18"/>
    <mergeCell ref="N19:O19"/>
    <mergeCell ref="A70:B70"/>
    <mergeCell ref="H10:H12"/>
    <mergeCell ref="I10:I12"/>
    <mergeCell ref="K10:K12"/>
    <mergeCell ref="A43:B43"/>
    <mergeCell ref="A50:B50"/>
    <mergeCell ref="A56:B56"/>
    <mergeCell ref="A64:B64"/>
    <mergeCell ref="G11:G12"/>
    <mergeCell ref="A16:B16"/>
    <mergeCell ref="A17:B17"/>
    <mergeCell ref="A9:B12"/>
    <mergeCell ref="A13:B13"/>
    <mergeCell ref="A15:B15"/>
    <mergeCell ref="C9:C12"/>
    <mergeCell ref="A27:B27"/>
    <mergeCell ref="A33:B33"/>
    <mergeCell ref="A18:B18"/>
    <mergeCell ref="A19:B19"/>
    <mergeCell ref="A20:B20"/>
    <mergeCell ref="A21:B21"/>
    <mergeCell ref="A22:B22"/>
    <mergeCell ref="A24:B24"/>
    <mergeCell ref="N13:O13"/>
    <mergeCell ref="N15:O15"/>
    <mergeCell ref="D10:D12"/>
    <mergeCell ref="J10:J12"/>
    <mergeCell ref="D9:G9"/>
    <mergeCell ref="H9:L9"/>
    <mergeCell ref="L10:L12"/>
    <mergeCell ref="E10:G10"/>
    <mergeCell ref="E11:E12"/>
    <mergeCell ref="F11:F12"/>
  </mergeCells>
  <printOptions horizontalCentered="1"/>
  <pageMargins left="0.4724409448818898" right="0.4724409448818898" top="0.5905511811023623" bottom="0.3937007874015748" header="0" footer="0"/>
  <pageSetup fitToHeight="1" fitToWidth="1" horizontalDpi="300" verticalDpi="300" orientation="landscape" paperSize="8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7"/>
  <sheetViews>
    <sheetView zoomScale="75" zoomScaleNormal="75" zoomScalePageLayoutView="0" workbookViewId="0" topLeftCell="A1">
      <selection activeCell="B1" sqref="B1"/>
    </sheetView>
  </sheetViews>
  <sheetFormatPr defaultColWidth="8.796875" defaultRowHeight="18.75" customHeight="1"/>
  <cols>
    <col min="1" max="1" width="5.8984375" style="25" customWidth="1"/>
    <col min="2" max="2" width="12.8984375" style="25" customWidth="1"/>
    <col min="3" max="11" width="12.59765625" style="25" customWidth="1"/>
    <col min="12" max="12" width="15" style="25" customWidth="1"/>
    <col min="13" max="13" width="6.09765625" style="25" customWidth="1"/>
    <col min="14" max="14" width="12.5" style="25" customWidth="1"/>
    <col min="15" max="15" width="13.69921875" style="25" customWidth="1"/>
    <col min="16" max="16" width="13.3984375" style="25" customWidth="1"/>
    <col min="17" max="25" width="11.59765625" style="25" customWidth="1"/>
    <col min="26" max="16384" width="9" style="25" customWidth="1"/>
  </cols>
  <sheetData>
    <row r="1" spans="1:28" s="17" customFormat="1" ht="18.75" customHeight="1">
      <c r="A1" s="112" t="s">
        <v>316</v>
      </c>
      <c r="B1" s="16"/>
      <c r="C1" s="123"/>
      <c r="D1" s="16"/>
      <c r="E1" s="16"/>
      <c r="F1" s="16"/>
      <c r="G1" s="16"/>
      <c r="H1" s="16"/>
      <c r="I1" s="16"/>
      <c r="J1" s="16"/>
      <c r="K1" s="16"/>
      <c r="L1" s="16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13" t="s">
        <v>317</v>
      </c>
      <c r="Z1" s="121"/>
      <c r="AA1" s="121"/>
      <c r="AB1" s="15"/>
    </row>
    <row r="2" spans="1:28" s="17" customFormat="1" ht="18.75" customHeight="1">
      <c r="A2" s="112"/>
      <c r="B2" s="16"/>
      <c r="C2" s="123"/>
      <c r="D2" s="16"/>
      <c r="E2" s="16"/>
      <c r="F2" s="16"/>
      <c r="G2" s="16"/>
      <c r="H2" s="16"/>
      <c r="I2" s="16"/>
      <c r="J2" s="16"/>
      <c r="K2" s="16"/>
      <c r="L2" s="16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13"/>
      <c r="Z2" s="121"/>
      <c r="AA2" s="121"/>
      <c r="AB2" s="15"/>
    </row>
    <row r="3" spans="1:28" s="20" customFormat="1" ht="18.75" customHeight="1">
      <c r="A3" s="1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50"/>
      <c r="X3" s="50"/>
      <c r="Y3" s="124"/>
      <c r="Z3" s="124"/>
      <c r="AA3" s="124"/>
      <c r="AB3" s="124"/>
    </row>
    <row r="4" spans="1:28" s="17" customFormat="1" ht="18.75" customHeight="1">
      <c r="A4" s="339" t="s">
        <v>406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21"/>
      <c r="M4" s="339" t="s">
        <v>407</v>
      </c>
      <c r="N4" s="359"/>
      <c r="O4" s="359"/>
      <c r="P4" s="359"/>
      <c r="Q4" s="359"/>
      <c r="R4" s="359"/>
      <c r="S4" s="359"/>
      <c r="T4" s="359"/>
      <c r="U4" s="359"/>
      <c r="V4" s="359"/>
      <c r="W4" s="359"/>
      <c r="X4" s="359"/>
      <c r="Y4" s="359"/>
      <c r="Z4" s="121"/>
      <c r="AA4" s="121"/>
      <c r="AB4" s="121"/>
    </row>
    <row r="5" spans="1:28" ht="18.75" customHeight="1" thickBot="1">
      <c r="A5" s="23"/>
      <c r="B5" s="55"/>
      <c r="C5" s="55"/>
      <c r="D5" s="55"/>
      <c r="E5" s="55"/>
      <c r="F5" s="55"/>
      <c r="G5" s="55"/>
      <c r="H5" s="55"/>
      <c r="I5" s="55"/>
      <c r="J5" s="55"/>
      <c r="K5" s="45" t="s">
        <v>244</v>
      </c>
      <c r="L5" s="103"/>
      <c r="M5" s="51"/>
      <c r="N5" s="52"/>
      <c r="O5" s="52"/>
      <c r="P5" s="52"/>
      <c r="Q5" s="52"/>
      <c r="R5" s="52"/>
      <c r="S5" s="52"/>
      <c r="T5" s="52"/>
      <c r="U5" s="52"/>
      <c r="V5" s="51"/>
      <c r="W5" s="52"/>
      <c r="X5" s="52"/>
      <c r="Y5" s="53" t="s">
        <v>138</v>
      </c>
      <c r="Z5" s="103"/>
      <c r="AA5" s="103"/>
      <c r="AB5" s="103"/>
    </row>
    <row r="6" spans="1:28" ht="18.75" customHeight="1">
      <c r="A6" s="310" t="s">
        <v>135</v>
      </c>
      <c r="B6" s="351"/>
      <c r="C6" s="369" t="s">
        <v>402</v>
      </c>
      <c r="D6" s="370"/>
      <c r="E6" s="371"/>
      <c r="F6" s="369" t="s">
        <v>403</v>
      </c>
      <c r="G6" s="370"/>
      <c r="H6" s="371"/>
      <c r="I6" s="369" t="s">
        <v>232</v>
      </c>
      <c r="J6" s="370"/>
      <c r="K6" s="370"/>
      <c r="L6" s="103"/>
      <c r="M6" s="360" t="s">
        <v>135</v>
      </c>
      <c r="N6" s="361"/>
      <c r="O6" s="343" t="s">
        <v>404</v>
      </c>
      <c r="P6" s="344"/>
      <c r="Q6" s="344"/>
      <c r="R6" s="344"/>
      <c r="S6" s="344"/>
      <c r="T6" s="344"/>
      <c r="U6" s="344"/>
      <c r="V6" s="345"/>
      <c r="W6" s="354" t="s">
        <v>165</v>
      </c>
      <c r="X6" s="354" t="s">
        <v>245</v>
      </c>
      <c r="Y6" s="54" t="s">
        <v>246</v>
      </c>
      <c r="Z6" s="103"/>
      <c r="AA6" s="103"/>
      <c r="AB6" s="103"/>
    </row>
    <row r="7" spans="1:28" ht="18.75" customHeight="1">
      <c r="A7" s="352"/>
      <c r="B7" s="353"/>
      <c r="C7" s="57" t="s">
        <v>0</v>
      </c>
      <c r="D7" s="57" t="s">
        <v>49</v>
      </c>
      <c r="E7" s="57" t="s">
        <v>50</v>
      </c>
      <c r="F7" s="57" t="s">
        <v>0</v>
      </c>
      <c r="G7" s="57" t="s">
        <v>49</v>
      </c>
      <c r="H7" s="57" t="s">
        <v>50</v>
      </c>
      <c r="I7" s="57" t="s">
        <v>0</v>
      </c>
      <c r="J7" s="57" t="s">
        <v>49</v>
      </c>
      <c r="K7" s="58" t="s">
        <v>50</v>
      </c>
      <c r="L7" s="103"/>
      <c r="M7" s="362"/>
      <c r="N7" s="361"/>
      <c r="O7" s="346"/>
      <c r="P7" s="347"/>
      <c r="Q7" s="347"/>
      <c r="R7" s="347"/>
      <c r="S7" s="347"/>
      <c r="T7" s="347"/>
      <c r="U7" s="347"/>
      <c r="V7" s="348"/>
      <c r="W7" s="355"/>
      <c r="X7" s="355"/>
      <c r="Y7" s="56" t="s">
        <v>59</v>
      </c>
      <c r="Z7" s="103"/>
      <c r="AA7" s="103"/>
      <c r="AB7" s="103"/>
    </row>
    <row r="8" spans="1:28" ht="18.75" customHeight="1">
      <c r="A8" s="316" t="s">
        <v>52</v>
      </c>
      <c r="B8" s="317"/>
      <c r="C8" s="263">
        <f aca="true" t="shared" si="0" ref="C8:K8">SUM(C10:C17,C19,C22,C28,C38,C45,C51,C59,C65)</f>
        <v>290124</v>
      </c>
      <c r="D8" s="264">
        <f t="shared" si="0"/>
        <v>140225</v>
      </c>
      <c r="E8" s="264">
        <f t="shared" si="0"/>
        <v>149899</v>
      </c>
      <c r="F8" s="264">
        <f t="shared" si="0"/>
        <v>177068</v>
      </c>
      <c r="G8" s="264">
        <f t="shared" si="0"/>
        <v>89213</v>
      </c>
      <c r="H8" s="264">
        <f t="shared" si="0"/>
        <v>87855</v>
      </c>
      <c r="I8" s="264">
        <f t="shared" si="0"/>
        <v>67620</v>
      </c>
      <c r="J8" s="264">
        <f t="shared" si="0"/>
        <v>23466</v>
      </c>
      <c r="K8" s="264">
        <f t="shared" si="0"/>
        <v>44154</v>
      </c>
      <c r="L8" s="103"/>
      <c r="M8" s="362"/>
      <c r="N8" s="361"/>
      <c r="O8" s="367" t="s">
        <v>53</v>
      </c>
      <c r="P8" s="365" t="s">
        <v>54</v>
      </c>
      <c r="Q8" s="357" t="s">
        <v>405</v>
      </c>
      <c r="R8" s="358"/>
      <c r="S8" s="358"/>
      <c r="T8" s="358"/>
      <c r="U8" s="358"/>
      <c r="V8" s="349" t="s">
        <v>55</v>
      </c>
      <c r="W8" s="355"/>
      <c r="X8" s="355"/>
      <c r="Y8" s="118" t="s">
        <v>283</v>
      </c>
      <c r="Z8" s="103"/>
      <c r="AA8" s="103"/>
      <c r="AB8" s="103"/>
    </row>
    <row r="9" spans="1:28" ht="18.75" customHeight="1">
      <c r="A9" s="63"/>
      <c r="B9" s="64"/>
      <c r="C9" s="265"/>
      <c r="D9" s="266"/>
      <c r="E9" s="266"/>
      <c r="F9" s="266"/>
      <c r="G9" s="121"/>
      <c r="H9" s="266"/>
      <c r="I9" s="266"/>
      <c r="J9" s="266"/>
      <c r="K9" s="266"/>
      <c r="L9" s="103"/>
      <c r="M9" s="363"/>
      <c r="N9" s="364"/>
      <c r="O9" s="368"/>
      <c r="P9" s="366"/>
      <c r="Q9" s="59" t="s">
        <v>159</v>
      </c>
      <c r="R9" s="59" t="s">
        <v>56</v>
      </c>
      <c r="S9" s="60" t="s">
        <v>57</v>
      </c>
      <c r="T9" s="60" t="s">
        <v>139</v>
      </c>
      <c r="U9" s="61" t="s">
        <v>58</v>
      </c>
      <c r="V9" s="350"/>
      <c r="W9" s="356"/>
      <c r="X9" s="356"/>
      <c r="Y9" s="62" t="s">
        <v>284</v>
      </c>
      <c r="Z9" s="103"/>
      <c r="AA9" s="103"/>
      <c r="AB9" s="103"/>
    </row>
    <row r="10" spans="1:28" ht="18.75" customHeight="1">
      <c r="A10" s="288" t="s">
        <v>1</v>
      </c>
      <c r="B10" s="289"/>
      <c r="C10" s="258">
        <f aca="true" t="shared" si="1" ref="C10:C17">SUM(D10:E10)</f>
        <v>35311</v>
      </c>
      <c r="D10" s="259">
        <v>17060</v>
      </c>
      <c r="E10" s="259">
        <v>18251</v>
      </c>
      <c r="F10" s="259">
        <f aca="true" t="shared" si="2" ref="F10:F16">SUM(G10:H10)</f>
        <v>20547</v>
      </c>
      <c r="G10" s="255">
        <v>10752</v>
      </c>
      <c r="H10" s="259">
        <v>9795</v>
      </c>
      <c r="I10" s="259">
        <f aca="true" t="shared" si="3" ref="I10:I17">SUM(J10:K10)</f>
        <v>9435</v>
      </c>
      <c r="J10" s="259">
        <v>3376</v>
      </c>
      <c r="K10" s="259">
        <v>6059</v>
      </c>
      <c r="L10" s="103"/>
      <c r="M10" s="316" t="s">
        <v>52</v>
      </c>
      <c r="N10" s="317"/>
      <c r="O10" s="258">
        <f aca="true" t="shared" si="4" ref="O10:Y10">SUM(O12:O19,O21,O24,O30,O40,O47,O53,O61,O67)</f>
        <v>4948147</v>
      </c>
      <c r="P10" s="259">
        <f t="shared" si="4"/>
        <v>4199485</v>
      </c>
      <c r="Q10" s="259">
        <f t="shared" si="4"/>
        <v>172679</v>
      </c>
      <c r="R10" s="259">
        <f t="shared" si="4"/>
        <v>133054</v>
      </c>
      <c r="S10" s="259">
        <f t="shared" si="4"/>
        <v>2274</v>
      </c>
      <c r="T10" s="268">
        <f t="shared" si="4"/>
        <v>16860</v>
      </c>
      <c r="U10" s="259">
        <f t="shared" si="4"/>
        <v>20491</v>
      </c>
      <c r="V10" s="259">
        <f t="shared" si="4"/>
        <v>575983</v>
      </c>
      <c r="W10" s="259">
        <f t="shared" si="4"/>
        <v>7379</v>
      </c>
      <c r="X10" s="259">
        <f t="shared" si="4"/>
        <v>1039</v>
      </c>
      <c r="Y10" s="259">
        <f t="shared" si="4"/>
        <v>86811</v>
      </c>
      <c r="Z10" s="103"/>
      <c r="AA10" s="103"/>
      <c r="AB10" s="103"/>
    </row>
    <row r="11" spans="1:28" ht="18.75" customHeight="1">
      <c r="A11" s="288" t="s">
        <v>2</v>
      </c>
      <c r="B11" s="289"/>
      <c r="C11" s="258">
        <f t="shared" si="1"/>
        <v>15995</v>
      </c>
      <c r="D11" s="125">
        <v>7791</v>
      </c>
      <c r="E11" s="259">
        <v>8204</v>
      </c>
      <c r="F11" s="259">
        <f t="shared" si="2"/>
        <v>10136</v>
      </c>
      <c r="G11" s="259">
        <v>5045</v>
      </c>
      <c r="H11" s="259">
        <v>5091</v>
      </c>
      <c r="I11" s="259">
        <f t="shared" si="3"/>
        <v>3358</v>
      </c>
      <c r="J11" s="259">
        <v>1043</v>
      </c>
      <c r="K11" s="259">
        <v>2315</v>
      </c>
      <c r="L11" s="103"/>
      <c r="M11" s="63"/>
      <c r="N11" s="64"/>
      <c r="O11" s="269"/>
      <c r="P11" s="63"/>
      <c r="Q11" s="270"/>
      <c r="R11" s="63"/>
      <c r="S11" s="63"/>
      <c r="T11" s="271"/>
      <c r="U11" s="63"/>
      <c r="V11" s="63"/>
      <c r="W11" s="63"/>
      <c r="X11" s="63"/>
      <c r="Y11" s="63"/>
      <c r="Z11" s="103"/>
      <c r="AA11" s="103"/>
      <c r="AB11" s="103"/>
    </row>
    <row r="12" spans="1:28" ht="18.75" customHeight="1">
      <c r="A12" s="288" t="s">
        <v>3</v>
      </c>
      <c r="B12" s="289"/>
      <c r="C12" s="258">
        <f t="shared" si="1"/>
        <v>23223</v>
      </c>
      <c r="D12" s="259">
        <v>11267</v>
      </c>
      <c r="E12" s="259">
        <v>11956</v>
      </c>
      <c r="F12" s="259">
        <f t="shared" si="2"/>
        <v>13091</v>
      </c>
      <c r="G12" s="259">
        <v>7010</v>
      </c>
      <c r="H12" s="259">
        <v>6081</v>
      </c>
      <c r="I12" s="259">
        <f t="shared" si="3"/>
        <v>4901</v>
      </c>
      <c r="J12" s="259">
        <v>1987</v>
      </c>
      <c r="K12" s="259">
        <v>2914</v>
      </c>
      <c r="L12" s="103"/>
      <c r="M12" s="288" t="s">
        <v>1</v>
      </c>
      <c r="N12" s="289"/>
      <c r="O12" s="258">
        <f aca="true" t="shared" si="5" ref="O12:O19">SUM(P12:Q12,V12)</f>
        <v>560283</v>
      </c>
      <c r="P12" s="259">
        <v>466918</v>
      </c>
      <c r="Q12" s="259">
        <f aca="true" t="shared" si="6" ref="Q12:Q19">SUM(R12:U12)</f>
        <v>26681</v>
      </c>
      <c r="R12" s="259">
        <v>14509</v>
      </c>
      <c r="S12" s="259">
        <v>27</v>
      </c>
      <c r="T12" s="272" t="s">
        <v>400</v>
      </c>
      <c r="U12" s="259">
        <v>12145</v>
      </c>
      <c r="V12" s="259">
        <v>66684</v>
      </c>
      <c r="W12" s="259">
        <v>1310</v>
      </c>
      <c r="X12" s="259">
        <v>200</v>
      </c>
      <c r="Y12" s="259">
        <v>4990</v>
      </c>
      <c r="Z12" s="103"/>
      <c r="AA12" s="103"/>
      <c r="AB12" s="103"/>
    </row>
    <row r="13" spans="1:28" ht="18.75" customHeight="1">
      <c r="A13" s="288" t="s">
        <v>4</v>
      </c>
      <c r="B13" s="289"/>
      <c r="C13" s="258">
        <f t="shared" si="1"/>
        <v>13283</v>
      </c>
      <c r="D13" s="259">
        <v>6427</v>
      </c>
      <c r="E13" s="259">
        <v>6856</v>
      </c>
      <c r="F13" s="259">
        <f t="shared" si="2"/>
        <v>8646</v>
      </c>
      <c r="G13" s="259">
        <v>4220</v>
      </c>
      <c r="H13" s="259">
        <v>4426</v>
      </c>
      <c r="I13" s="259">
        <f t="shared" si="3"/>
        <v>2944</v>
      </c>
      <c r="J13" s="259">
        <v>869</v>
      </c>
      <c r="K13" s="259">
        <v>2075</v>
      </c>
      <c r="L13" s="103"/>
      <c r="M13" s="288" t="s">
        <v>2</v>
      </c>
      <c r="N13" s="289"/>
      <c r="O13" s="258">
        <f t="shared" si="5"/>
        <v>188333</v>
      </c>
      <c r="P13" s="259">
        <v>170619</v>
      </c>
      <c r="Q13" s="259">
        <f t="shared" si="6"/>
        <v>1461</v>
      </c>
      <c r="R13" s="259">
        <v>688</v>
      </c>
      <c r="S13" s="259">
        <v>5</v>
      </c>
      <c r="T13" s="271">
        <v>544</v>
      </c>
      <c r="U13" s="259">
        <v>224</v>
      </c>
      <c r="V13" s="259">
        <v>16253</v>
      </c>
      <c r="W13" s="259">
        <v>73</v>
      </c>
      <c r="X13" s="259">
        <v>6</v>
      </c>
      <c r="Y13" s="259">
        <v>3186</v>
      </c>
      <c r="Z13" s="103"/>
      <c r="AA13" s="103"/>
      <c r="AB13" s="103"/>
    </row>
    <row r="14" spans="1:28" ht="18.75" customHeight="1">
      <c r="A14" s="288" t="s">
        <v>5</v>
      </c>
      <c r="B14" s="289"/>
      <c r="C14" s="258">
        <f t="shared" si="1"/>
        <v>18098</v>
      </c>
      <c r="D14" s="259">
        <v>8649</v>
      </c>
      <c r="E14" s="259">
        <v>9449</v>
      </c>
      <c r="F14" s="259">
        <f t="shared" si="2"/>
        <v>11421</v>
      </c>
      <c r="G14" s="259">
        <v>5502</v>
      </c>
      <c r="H14" s="259">
        <v>5919</v>
      </c>
      <c r="I14" s="259">
        <f t="shared" si="3"/>
        <v>4129</v>
      </c>
      <c r="J14" s="259">
        <v>1203</v>
      </c>
      <c r="K14" s="259">
        <v>2926</v>
      </c>
      <c r="L14" s="103"/>
      <c r="M14" s="288" t="s">
        <v>3</v>
      </c>
      <c r="N14" s="289"/>
      <c r="O14" s="258">
        <f t="shared" si="5"/>
        <v>442258</v>
      </c>
      <c r="P14" s="259">
        <v>401677</v>
      </c>
      <c r="Q14" s="259">
        <f t="shared" si="6"/>
        <v>5986</v>
      </c>
      <c r="R14" s="259">
        <v>1560</v>
      </c>
      <c r="S14" s="259">
        <v>452</v>
      </c>
      <c r="T14" s="272" t="s">
        <v>400</v>
      </c>
      <c r="U14" s="259">
        <v>3974</v>
      </c>
      <c r="V14" s="259">
        <v>34595</v>
      </c>
      <c r="W14" s="259">
        <v>149</v>
      </c>
      <c r="X14" s="259">
        <v>10</v>
      </c>
      <c r="Y14" s="259">
        <v>5553</v>
      </c>
      <c r="Z14" s="103"/>
      <c r="AA14" s="103"/>
      <c r="AB14" s="103"/>
    </row>
    <row r="15" spans="1:28" ht="18.75" customHeight="1">
      <c r="A15" s="288" t="s">
        <v>6</v>
      </c>
      <c r="B15" s="289"/>
      <c r="C15" s="258">
        <f t="shared" si="1"/>
        <v>13584</v>
      </c>
      <c r="D15" s="259">
        <v>6610</v>
      </c>
      <c r="E15" s="259">
        <v>6974</v>
      </c>
      <c r="F15" s="259">
        <f t="shared" si="2"/>
        <v>7974</v>
      </c>
      <c r="G15" s="259">
        <v>4159</v>
      </c>
      <c r="H15" s="259">
        <v>3815</v>
      </c>
      <c r="I15" s="259">
        <f t="shared" si="3"/>
        <v>3186</v>
      </c>
      <c r="J15" s="259">
        <v>1338</v>
      </c>
      <c r="K15" s="259">
        <v>1848</v>
      </c>
      <c r="L15" s="103"/>
      <c r="M15" s="288" t="s">
        <v>4</v>
      </c>
      <c r="N15" s="289"/>
      <c r="O15" s="258">
        <f t="shared" si="5"/>
        <v>190082</v>
      </c>
      <c r="P15" s="259">
        <v>143522</v>
      </c>
      <c r="Q15" s="259">
        <f t="shared" si="6"/>
        <v>11958</v>
      </c>
      <c r="R15" s="259">
        <v>9250</v>
      </c>
      <c r="S15" s="259">
        <v>607</v>
      </c>
      <c r="T15" s="271">
        <v>1720</v>
      </c>
      <c r="U15" s="259">
        <v>381</v>
      </c>
      <c r="V15" s="259">
        <v>34602</v>
      </c>
      <c r="W15" s="259">
        <v>82</v>
      </c>
      <c r="X15" s="259">
        <v>120</v>
      </c>
      <c r="Y15" s="259">
        <v>7817</v>
      </c>
      <c r="Z15" s="103"/>
      <c r="AA15" s="103"/>
      <c r="AB15" s="103"/>
    </row>
    <row r="16" spans="1:28" ht="18.75" customHeight="1">
      <c r="A16" s="288" t="s">
        <v>7</v>
      </c>
      <c r="B16" s="289"/>
      <c r="C16" s="258">
        <f t="shared" si="1"/>
        <v>11763</v>
      </c>
      <c r="D16" s="259">
        <v>5705</v>
      </c>
      <c r="E16" s="259">
        <v>6058</v>
      </c>
      <c r="F16" s="259">
        <f t="shared" si="2"/>
        <v>7234</v>
      </c>
      <c r="G16" s="259">
        <v>3722</v>
      </c>
      <c r="H16" s="259">
        <v>3512</v>
      </c>
      <c r="I16" s="259">
        <f t="shared" si="3"/>
        <v>2878</v>
      </c>
      <c r="J16" s="259">
        <v>1085</v>
      </c>
      <c r="K16" s="259">
        <v>1793</v>
      </c>
      <c r="L16" s="103"/>
      <c r="M16" s="288" t="s">
        <v>5</v>
      </c>
      <c r="N16" s="289"/>
      <c r="O16" s="258">
        <f t="shared" si="5"/>
        <v>236641</v>
      </c>
      <c r="P16" s="259">
        <v>160130</v>
      </c>
      <c r="Q16" s="259">
        <f t="shared" si="6"/>
        <v>7952</v>
      </c>
      <c r="R16" s="259">
        <v>6340</v>
      </c>
      <c r="S16" s="259">
        <v>40</v>
      </c>
      <c r="T16" s="271">
        <v>1175</v>
      </c>
      <c r="U16" s="259">
        <v>397</v>
      </c>
      <c r="V16" s="259">
        <v>68559</v>
      </c>
      <c r="W16" s="259">
        <v>1694</v>
      </c>
      <c r="X16" s="259">
        <v>480</v>
      </c>
      <c r="Y16" s="259">
        <v>7166</v>
      </c>
      <c r="Z16" s="103"/>
      <c r="AA16" s="103"/>
      <c r="AB16" s="103"/>
    </row>
    <row r="17" spans="1:28" ht="18.75" customHeight="1">
      <c r="A17" s="288" t="s">
        <v>8</v>
      </c>
      <c r="B17" s="289"/>
      <c r="C17" s="258">
        <f t="shared" si="1"/>
        <v>14091</v>
      </c>
      <c r="D17" s="259">
        <v>6834</v>
      </c>
      <c r="E17" s="259">
        <v>7257</v>
      </c>
      <c r="F17" s="259">
        <f>SUM(G17:H17)</f>
        <v>8660</v>
      </c>
      <c r="G17" s="259">
        <v>4352</v>
      </c>
      <c r="H17" s="259">
        <v>4308</v>
      </c>
      <c r="I17" s="259">
        <f t="shared" si="3"/>
        <v>4405</v>
      </c>
      <c r="J17" s="259">
        <v>1623</v>
      </c>
      <c r="K17" s="259">
        <v>2782</v>
      </c>
      <c r="L17" s="103"/>
      <c r="M17" s="288" t="s">
        <v>6</v>
      </c>
      <c r="N17" s="289"/>
      <c r="O17" s="258">
        <f t="shared" si="5"/>
        <v>343178</v>
      </c>
      <c r="P17" s="259">
        <v>315832</v>
      </c>
      <c r="Q17" s="259">
        <f t="shared" si="6"/>
        <v>9224</v>
      </c>
      <c r="R17" s="259">
        <v>7565</v>
      </c>
      <c r="S17" s="259">
        <v>854</v>
      </c>
      <c r="T17" s="271">
        <v>30</v>
      </c>
      <c r="U17" s="259">
        <v>775</v>
      </c>
      <c r="V17" s="259">
        <v>18122</v>
      </c>
      <c r="W17" s="259">
        <v>673</v>
      </c>
      <c r="X17" s="259">
        <v>30</v>
      </c>
      <c r="Y17" s="259">
        <v>2042</v>
      </c>
      <c r="Z17" s="103"/>
      <c r="AA17" s="103"/>
      <c r="AB17" s="103"/>
    </row>
    <row r="18" spans="1:28" ht="18.75" customHeight="1">
      <c r="A18" s="63"/>
      <c r="B18" s="64"/>
      <c r="C18" s="265"/>
      <c r="D18" s="266"/>
      <c r="E18" s="266"/>
      <c r="F18" s="266"/>
      <c r="G18" s="266"/>
      <c r="H18" s="266"/>
      <c r="I18" s="266"/>
      <c r="J18" s="266"/>
      <c r="K18" s="266"/>
      <c r="L18" s="103"/>
      <c r="M18" s="288" t="s">
        <v>7</v>
      </c>
      <c r="N18" s="289"/>
      <c r="O18" s="258">
        <f t="shared" si="5"/>
        <v>238412</v>
      </c>
      <c r="P18" s="259">
        <v>217591</v>
      </c>
      <c r="Q18" s="259">
        <f t="shared" si="6"/>
        <v>1599</v>
      </c>
      <c r="R18" s="259">
        <v>1599</v>
      </c>
      <c r="S18" s="81" t="s">
        <v>400</v>
      </c>
      <c r="T18" s="272" t="s">
        <v>400</v>
      </c>
      <c r="U18" s="81" t="s">
        <v>400</v>
      </c>
      <c r="V18" s="259">
        <v>19222</v>
      </c>
      <c r="W18" s="259">
        <v>10</v>
      </c>
      <c r="X18" s="81" t="s">
        <v>400</v>
      </c>
      <c r="Y18" s="259">
        <v>640</v>
      </c>
      <c r="Z18" s="103"/>
      <c r="AA18" s="103"/>
      <c r="AB18" s="103"/>
    </row>
    <row r="19" spans="1:28" ht="18.75" customHeight="1">
      <c r="A19" s="288" t="s">
        <v>9</v>
      </c>
      <c r="B19" s="289"/>
      <c r="C19" s="258">
        <f aca="true" t="shared" si="7" ref="C19:K19">SUM(C20)</f>
        <v>1178</v>
      </c>
      <c r="D19" s="259">
        <f t="shared" si="7"/>
        <v>570</v>
      </c>
      <c r="E19" s="259">
        <f t="shared" si="7"/>
        <v>608</v>
      </c>
      <c r="F19" s="259">
        <f t="shared" si="7"/>
        <v>671</v>
      </c>
      <c r="G19" s="259">
        <f t="shared" si="7"/>
        <v>328</v>
      </c>
      <c r="H19" s="259">
        <f t="shared" si="7"/>
        <v>343</v>
      </c>
      <c r="I19" s="259">
        <f t="shared" si="7"/>
        <v>173</v>
      </c>
      <c r="J19" s="259">
        <f t="shared" si="7"/>
        <v>41</v>
      </c>
      <c r="K19" s="259">
        <f t="shared" si="7"/>
        <v>132</v>
      </c>
      <c r="L19" s="103"/>
      <c r="M19" s="288" t="s">
        <v>8</v>
      </c>
      <c r="N19" s="289"/>
      <c r="O19" s="258">
        <f t="shared" si="5"/>
        <v>372891</v>
      </c>
      <c r="P19" s="259">
        <v>365099</v>
      </c>
      <c r="Q19" s="259">
        <f t="shared" si="6"/>
        <v>2476</v>
      </c>
      <c r="R19" s="259">
        <v>2340</v>
      </c>
      <c r="S19" s="81" t="s">
        <v>400</v>
      </c>
      <c r="T19" s="271">
        <v>1</v>
      </c>
      <c r="U19" s="259">
        <v>135</v>
      </c>
      <c r="V19" s="259">
        <v>5316</v>
      </c>
      <c r="W19" s="259">
        <v>318</v>
      </c>
      <c r="X19" s="81" t="s">
        <v>400</v>
      </c>
      <c r="Y19" s="116">
        <v>5</v>
      </c>
      <c r="Z19" s="103"/>
      <c r="AA19" s="103"/>
      <c r="AB19" s="103"/>
    </row>
    <row r="20" spans="1:28" ht="18.75" customHeight="1">
      <c r="A20" s="116"/>
      <c r="B20" s="42" t="s">
        <v>10</v>
      </c>
      <c r="C20" s="205">
        <f>SUM(D20:E20)</f>
        <v>1178</v>
      </c>
      <c r="D20" s="66">
        <v>570</v>
      </c>
      <c r="E20" s="66">
        <v>608</v>
      </c>
      <c r="F20" s="66">
        <f>SUM(G20:H20)</f>
        <v>671</v>
      </c>
      <c r="G20" s="66">
        <v>328</v>
      </c>
      <c r="H20" s="66">
        <v>343</v>
      </c>
      <c r="I20" s="66">
        <f>SUM(J20:K20)</f>
        <v>173</v>
      </c>
      <c r="J20" s="66">
        <v>41</v>
      </c>
      <c r="K20" s="66">
        <v>132</v>
      </c>
      <c r="L20" s="103"/>
      <c r="M20" s="63"/>
      <c r="N20" s="64"/>
      <c r="O20" s="269"/>
      <c r="P20" s="63"/>
      <c r="Q20" s="63"/>
      <c r="R20" s="63"/>
      <c r="S20" s="63"/>
      <c r="T20" s="273"/>
      <c r="U20" s="63"/>
      <c r="V20" s="63"/>
      <c r="W20" s="63"/>
      <c r="X20" s="274"/>
      <c r="Y20" s="259"/>
      <c r="Z20" s="103"/>
      <c r="AA20" s="103"/>
      <c r="AB20" s="103"/>
    </row>
    <row r="21" spans="1:28" ht="18.75" customHeight="1">
      <c r="A21" s="116"/>
      <c r="B21" s="68"/>
      <c r="C21" s="43"/>
      <c r="D21" s="40"/>
      <c r="E21" s="40"/>
      <c r="F21" s="40"/>
      <c r="G21" s="40"/>
      <c r="H21" s="40"/>
      <c r="I21" s="40"/>
      <c r="J21" s="40"/>
      <c r="K21" s="40"/>
      <c r="L21" s="103"/>
      <c r="M21" s="288" t="s">
        <v>9</v>
      </c>
      <c r="N21" s="289"/>
      <c r="O21" s="258">
        <f>SUM(O22)</f>
        <v>10213</v>
      </c>
      <c r="P21" s="259">
        <f>SUM(P22)</f>
        <v>9211</v>
      </c>
      <c r="Q21" s="259">
        <f>SUM(Q22)</f>
        <v>3</v>
      </c>
      <c r="R21" s="259">
        <f>SUM(R22)</f>
        <v>3</v>
      </c>
      <c r="S21" s="81" t="s">
        <v>400</v>
      </c>
      <c r="T21" s="275" t="s">
        <v>400</v>
      </c>
      <c r="U21" s="81" t="s">
        <v>400</v>
      </c>
      <c r="V21" s="259">
        <f>SUM(V22)</f>
        <v>999</v>
      </c>
      <c r="W21" s="81" t="s">
        <v>400</v>
      </c>
      <c r="X21" s="81" t="s">
        <v>400</v>
      </c>
      <c r="Y21" s="259">
        <f>SUM(Y22)</f>
        <v>3792</v>
      </c>
      <c r="Z21" s="103"/>
      <c r="AA21" s="103"/>
      <c r="AB21" s="103"/>
    </row>
    <row r="22" spans="1:28" ht="18.75" customHeight="1">
      <c r="A22" s="288" t="s">
        <v>11</v>
      </c>
      <c r="B22" s="289"/>
      <c r="C22" s="258">
        <f aca="true" t="shared" si="8" ref="C22:K22">SUM(C23:C26)</f>
        <v>16074</v>
      </c>
      <c r="D22" s="259">
        <f t="shared" si="8"/>
        <v>7781</v>
      </c>
      <c r="E22" s="259">
        <f t="shared" si="8"/>
        <v>8293</v>
      </c>
      <c r="F22" s="259">
        <f t="shared" si="8"/>
        <v>9338</v>
      </c>
      <c r="G22" s="259">
        <f t="shared" si="8"/>
        <v>4838</v>
      </c>
      <c r="H22" s="259">
        <f t="shared" si="8"/>
        <v>4500</v>
      </c>
      <c r="I22" s="259">
        <f t="shared" si="8"/>
        <v>3215</v>
      </c>
      <c r="J22" s="259">
        <f t="shared" si="8"/>
        <v>1099</v>
      </c>
      <c r="K22" s="259">
        <f t="shared" si="8"/>
        <v>2116</v>
      </c>
      <c r="L22" s="103"/>
      <c r="M22" s="116"/>
      <c r="N22" s="42" t="s">
        <v>10</v>
      </c>
      <c r="O22" s="205">
        <f>SUM(P22:Q22,V22)</f>
        <v>10213</v>
      </c>
      <c r="P22" s="66">
        <v>9211</v>
      </c>
      <c r="Q22" s="66">
        <f>SUM(R22:U22)</f>
        <v>3</v>
      </c>
      <c r="R22" s="66">
        <v>3</v>
      </c>
      <c r="S22" s="67" t="s">
        <v>261</v>
      </c>
      <c r="T22" s="24" t="s">
        <v>261</v>
      </c>
      <c r="U22" s="67" t="s">
        <v>261</v>
      </c>
      <c r="V22" s="66">
        <v>999</v>
      </c>
      <c r="W22" s="67" t="s">
        <v>261</v>
      </c>
      <c r="X22" s="67" t="s">
        <v>261</v>
      </c>
      <c r="Y22" s="127">
        <v>3792</v>
      </c>
      <c r="Z22" s="103"/>
      <c r="AA22" s="103"/>
      <c r="AB22" s="103"/>
    </row>
    <row r="23" spans="1:28" ht="18.75" customHeight="1">
      <c r="A23" s="116"/>
      <c r="B23" s="42" t="s">
        <v>12</v>
      </c>
      <c r="C23" s="205">
        <f>SUM(D23:E23)</f>
        <v>4109</v>
      </c>
      <c r="D23" s="66">
        <v>2031</v>
      </c>
      <c r="E23" s="66">
        <v>2078</v>
      </c>
      <c r="F23" s="66">
        <f>SUM(G23:H23)</f>
        <v>2322</v>
      </c>
      <c r="G23" s="66">
        <v>1257</v>
      </c>
      <c r="H23" s="66">
        <v>1065</v>
      </c>
      <c r="I23" s="66">
        <f>SUM(J23:K23)</f>
        <v>776</v>
      </c>
      <c r="J23" s="66">
        <v>311</v>
      </c>
      <c r="K23" s="66">
        <v>465</v>
      </c>
      <c r="L23" s="103"/>
      <c r="M23" s="116"/>
      <c r="N23" s="42"/>
      <c r="O23" s="128"/>
      <c r="P23" s="46"/>
      <c r="Q23" s="46"/>
      <c r="R23" s="46"/>
      <c r="S23" s="46"/>
      <c r="T23" s="126"/>
      <c r="U23" s="46"/>
      <c r="V23" s="46"/>
      <c r="W23" s="46"/>
      <c r="X23" s="46"/>
      <c r="Y23" s="203"/>
      <c r="Z23" s="103"/>
      <c r="AA23" s="103"/>
      <c r="AB23" s="103"/>
    </row>
    <row r="24" spans="1:28" ht="18.75" customHeight="1">
      <c r="A24" s="116"/>
      <c r="B24" s="42" t="s">
        <v>13</v>
      </c>
      <c r="C24" s="205">
        <f>SUM(D24:E24)</f>
        <v>3472</v>
      </c>
      <c r="D24" s="66">
        <v>1704</v>
      </c>
      <c r="E24" s="66">
        <v>1768</v>
      </c>
      <c r="F24" s="66">
        <f>SUM(G24:H24)</f>
        <v>1995</v>
      </c>
      <c r="G24" s="66">
        <v>1051</v>
      </c>
      <c r="H24" s="66">
        <v>944</v>
      </c>
      <c r="I24" s="66">
        <f>SUM(J24:K24)</f>
        <v>723</v>
      </c>
      <c r="J24" s="66">
        <v>274</v>
      </c>
      <c r="K24" s="66">
        <v>449</v>
      </c>
      <c r="L24" s="103"/>
      <c r="M24" s="288" t="s">
        <v>11</v>
      </c>
      <c r="N24" s="289"/>
      <c r="O24" s="258">
        <f>SUM(O25:O28)</f>
        <v>295686</v>
      </c>
      <c r="P24" s="259">
        <f>SUM(P25:P28)</f>
        <v>289509</v>
      </c>
      <c r="Q24" s="259">
        <f>SUM(Q25:Q28)</f>
        <v>500</v>
      </c>
      <c r="R24" s="259">
        <f>SUM(R25:R28)</f>
        <v>316</v>
      </c>
      <c r="S24" s="259">
        <f>SUM(S25:S28)</f>
        <v>12</v>
      </c>
      <c r="T24" s="275" t="s">
        <v>400</v>
      </c>
      <c r="U24" s="259">
        <f>SUM(U25:U28)</f>
        <v>172</v>
      </c>
      <c r="V24" s="259">
        <f>SUM(V25:V28)</f>
        <v>5677</v>
      </c>
      <c r="W24" s="259">
        <f>SUM(W25:W28)</f>
        <v>69</v>
      </c>
      <c r="X24" s="81" t="s">
        <v>400</v>
      </c>
      <c r="Y24" s="259">
        <f>SUM(Y25:Y28)</f>
        <v>2193</v>
      </c>
      <c r="Z24" s="103"/>
      <c r="AA24" s="103"/>
      <c r="AB24" s="103"/>
    </row>
    <row r="25" spans="1:28" ht="18.75" customHeight="1">
      <c r="A25" s="116"/>
      <c r="B25" s="42" t="s">
        <v>14</v>
      </c>
      <c r="C25" s="205">
        <f>SUM(D25:E25)</f>
        <v>5121</v>
      </c>
      <c r="D25" s="66">
        <v>2447</v>
      </c>
      <c r="E25" s="66">
        <v>2674</v>
      </c>
      <c r="F25" s="66">
        <f>SUM(G25:H25)</f>
        <v>3004</v>
      </c>
      <c r="G25" s="66">
        <v>1516</v>
      </c>
      <c r="H25" s="66">
        <v>1488</v>
      </c>
      <c r="I25" s="66">
        <f>SUM(J25:K25)</f>
        <v>929</v>
      </c>
      <c r="J25" s="66">
        <v>264</v>
      </c>
      <c r="K25" s="66">
        <v>665</v>
      </c>
      <c r="L25" s="103"/>
      <c r="M25" s="116"/>
      <c r="N25" s="42" t="s">
        <v>12</v>
      </c>
      <c r="O25" s="205">
        <f>SUM(P25:Q25,V25)</f>
        <v>69421</v>
      </c>
      <c r="P25" s="129">
        <v>66053</v>
      </c>
      <c r="Q25" s="66">
        <f>SUM(R25:U25)</f>
        <v>24</v>
      </c>
      <c r="R25" s="66">
        <v>23</v>
      </c>
      <c r="S25" s="67" t="s">
        <v>261</v>
      </c>
      <c r="T25" s="24" t="s">
        <v>261</v>
      </c>
      <c r="U25" s="66">
        <v>1</v>
      </c>
      <c r="V25" s="66">
        <v>3344</v>
      </c>
      <c r="W25" s="66">
        <v>30</v>
      </c>
      <c r="X25" s="67" t="s">
        <v>261</v>
      </c>
      <c r="Y25" s="66">
        <v>15</v>
      </c>
      <c r="Z25" s="103"/>
      <c r="AA25" s="103"/>
      <c r="AB25" s="103"/>
    </row>
    <row r="26" spans="1:28" ht="18.75" customHeight="1">
      <c r="A26" s="40" t="s">
        <v>278</v>
      </c>
      <c r="B26" s="42" t="s">
        <v>15</v>
      </c>
      <c r="C26" s="205">
        <f>SUM(D26:E26)</f>
        <v>3372</v>
      </c>
      <c r="D26" s="66">
        <v>1599</v>
      </c>
      <c r="E26" s="66">
        <v>1773</v>
      </c>
      <c r="F26" s="66">
        <f>SUM(G26:H26)</f>
        <v>2017</v>
      </c>
      <c r="G26" s="66">
        <v>1014</v>
      </c>
      <c r="H26" s="66">
        <v>1003</v>
      </c>
      <c r="I26" s="66">
        <f>SUM(J26:K26)</f>
        <v>787</v>
      </c>
      <c r="J26" s="66">
        <v>250</v>
      </c>
      <c r="K26" s="66">
        <v>537</v>
      </c>
      <c r="L26" s="103"/>
      <c r="M26" s="116"/>
      <c r="N26" s="42" t="s">
        <v>13</v>
      </c>
      <c r="O26" s="205">
        <f>SUM(P26:Q26,V26)</f>
        <v>60800</v>
      </c>
      <c r="P26" s="66">
        <v>59361</v>
      </c>
      <c r="Q26" s="66">
        <f>SUM(R26:U26)</f>
        <v>38</v>
      </c>
      <c r="R26" s="66">
        <v>7</v>
      </c>
      <c r="S26" s="66">
        <v>1</v>
      </c>
      <c r="T26" s="24" t="s">
        <v>261</v>
      </c>
      <c r="U26" s="66">
        <v>30</v>
      </c>
      <c r="V26" s="66">
        <v>1401</v>
      </c>
      <c r="W26" s="67" t="s">
        <v>261</v>
      </c>
      <c r="X26" s="67" t="s">
        <v>261</v>
      </c>
      <c r="Y26" s="66">
        <v>22</v>
      </c>
      <c r="Z26" s="103"/>
      <c r="AA26" s="103"/>
      <c r="AB26" s="103"/>
    </row>
    <row r="27" spans="1:28" ht="18.75" customHeight="1">
      <c r="A27" s="116"/>
      <c r="B27" s="68"/>
      <c r="C27" s="43"/>
      <c r="D27" s="40"/>
      <c r="E27" s="40"/>
      <c r="F27" s="40"/>
      <c r="G27" s="40"/>
      <c r="H27" s="40"/>
      <c r="I27" s="40"/>
      <c r="J27" s="40"/>
      <c r="K27" s="40"/>
      <c r="L27" s="103"/>
      <c r="M27" s="116"/>
      <c r="N27" s="42" t="s">
        <v>14</v>
      </c>
      <c r="O27" s="205">
        <f>SUM(P27:Q27,V27)</f>
        <v>76519</v>
      </c>
      <c r="P27" s="66">
        <v>75441</v>
      </c>
      <c r="Q27" s="66">
        <f>SUM(R27:U27)</f>
        <v>252</v>
      </c>
      <c r="R27" s="66">
        <v>109</v>
      </c>
      <c r="S27" s="66">
        <v>11</v>
      </c>
      <c r="T27" s="24" t="s">
        <v>261</v>
      </c>
      <c r="U27" s="66">
        <v>132</v>
      </c>
      <c r="V27" s="66">
        <v>826</v>
      </c>
      <c r="W27" s="66">
        <v>7</v>
      </c>
      <c r="X27" s="67" t="s">
        <v>261</v>
      </c>
      <c r="Y27" s="66">
        <v>2153</v>
      </c>
      <c r="Z27" s="103"/>
      <c r="AA27" s="103"/>
      <c r="AB27" s="103"/>
    </row>
    <row r="28" spans="1:28" ht="18.75" customHeight="1">
      <c r="A28" s="288" t="s">
        <v>16</v>
      </c>
      <c r="B28" s="289"/>
      <c r="C28" s="258">
        <f aca="true" t="shared" si="9" ref="C28:K28">SUM(C29:C36)</f>
        <v>14708</v>
      </c>
      <c r="D28" s="259">
        <f t="shared" si="9"/>
        <v>7153</v>
      </c>
      <c r="E28" s="259">
        <f t="shared" si="9"/>
        <v>7555</v>
      </c>
      <c r="F28" s="259">
        <f t="shared" si="9"/>
        <v>9218</v>
      </c>
      <c r="G28" s="259">
        <f t="shared" si="9"/>
        <v>4587</v>
      </c>
      <c r="H28" s="259">
        <f t="shared" si="9"/>
        <v>4631</v>
      </c>
      <c r="I28" s="259">
        <f t="shared" si="9"/>
        <v>3622</v>
      </c>
      <c r="J28" s="259">
        <f t="shared" si="9"/>
        <v>1213</v>
      </c>
      <c r="K28" s="259">
        <f t="shared" si="9"/>
        <v>2409</v>
      </c>
      <c r="L28" s="103"/>
      <c r="M28" s="40" t="s">
        <v>285</v>
      </c>
      <c r="N28" s="42" t="s">
        <v>15</v>
      </c>
      <c r="O28" s="205">
        <f>SUM(P28:Q28,V28)</f>
        <v>88946</v>
      </c>
      <c r="P28" s="66">
        <v>88654</v>
      </c>
      <c r="Q28" s="66">
        <f>SUM(R28:U28)</f>
        <v>186</v>
      </c>
      <c r="R28" s="66">
        <v>177</v>
      </c>
      <c r="S28" s="67" t="s">
        <v>261</v>
      </c>
      <c r="T28" s="24" t="s">
        <v>261</v>
      </c>
      <c r="U28" s="66">
        <v>9</v>
      </c>
      <c r="V28" s="66">
        <v>106</v>
      </c>
      <c r="W28" s="66">
        <v>32</v>
      </c>
      <c r="X28" s="67" t="s">
        <v>261</v>
      </c>
      <c r="Y28" s="46">
        <v>3</v>
      </c>
      <c r="Z28" s="103"/>
      <c r="AA28" s="103"/>
      <c r="AB28" s="103"/>
    </row>
    <row r="29" spans="1:28" ht="18.75" customHeight="1">
      <c r="A29" s="116"/>
      <c r="B29" s="42" t="s">
        <v>17</v>
      </c>
      <c r="C29" s="205">
        <f aca="true" t="shared" si="10" ref="C29:C36">SUM(D29:E29)</f>
        <v>1572</v>
      </c>
      <c r="D29" s="66">
        <v>787</v>
      </c>
      <c r="E29" s="66">
        <v>785</v>
      </c>
      <c r="F29" s="66">
        <f aca="true" t="shared" si="11" ref="F29:F36">SUM(G29:H29)</f>
        <v>964</v>
      </c>
      <c r="G29" s="66">
        <v>503</v>
      </c>
      <c r="H29" s="103">
        <v>461</v>
      </c>
      <c r="I29" s="66">
        <f aca="true" t="shared" si="12" ref="I29:I36">SUM(J29:K29)</f>
        <v>429</v>
      </c>
      <c r="J29" s="66">
        <v>154</v>
      </c>
      <c r="K29" s="66">
        <v>275</v>
      </c>
      <c r="L29" s="103"/>
      <c r="M29" s="116"/>
      <c r="N29" s="42"/>
      <c r="O29" s="128"/>
      <c r="P29" s="46"/>
      <c r="Q29" s="46"/>
      <c r="R29" s="46"/>
      <c r="S29" s="46"/>
      <c r="T29" s="126"/>
      <c r="U29" s="46"/>
      <c r="V29" s="46"/>
      <c r="W29" s="46"/>
      <c r="X29" s="46"/>
      <c r="Y29" s="203"/>
      <c r="Z29" s="103"/>
      <c r="AA29" s="103"/>
      <c r="AB29" s="103"/>
    </row>
    <row r="30" spans="1:28" ht="18.75" customHeight="1">
      <c r="A30" s="116"/>
      <c r="B30" s="42" t="s">
        <v>18</v>
      </c>
      <c r="C30" s="205">
        <f t="shared" si="10"/>
        <v>4338</v>
      </c>
      <c r="D30" s="66">
        <v>2086</v>
      </c>
      <c r="E30" s="66">
        <v>2252</v>
      </c>
      <c r="F30" s="66">
        <f t="shared" si="11"/>
        <v>2581</v>
      </c>
      <c r="G30" s="66">
        <v>1292</v>
      </c>
      <c r="H30" s="66">
        <v>1289</v>
      </c>
      <c r="I30" s="66">
        <f t="shared" si="12"/>
        <v>1090</v>
      </c>
      <c r="J30" s="66">
        <v>375</v>
      </c>
      <c r="K30" s="66">
        <v>715</v>
      </c>
      <c r="L30" s="103"/>
      <c r="M30" s="288" t="s">
        <v>16</v>
      </c>
      <c r="N30" s="289"/>
      <c r="O30" s="258">
        <f aca="true" t="shared" si="13" ref="O30:W30">SUM(O31:O38)</f>
        <v>258641</v>
      </c>
      <c r="P30" s="259">
        <f t="shared" si="13"/>
        <v>247834</v>
      </c>
      <c r="Q30" s="259">
        <f t="shared" si="13"/>
        <v>1054</v>
      </c>
      <c r="R30" s="259">
        <f t="shared" si="13"/>
        <v>640</v>
      </c>
      <c r="S30" s="259">
        <f t="shared" si="13"/>
        <v>18</v>
      </c>
      <c r="T30" s="276">
        <f t="shared" si="13"/>
        <v>9</v>
      </c>
      <c r="U30" s="259">
        <f t="shared" si="13"/>
        <v>387</v>
      </c>
      <c r="V30" s="259">
        <f t="shared" si="13"/>
        <v>9753</v>
      </c>
      <c r="W30" s="259">
        <f t="shared" si="13"/>
        <v>27</v>
      </c>
      <c r="X30" s="81" t="s">
        <v>400</v>
      </c>
      <c r="Y30" s="259">
        <f>SUM(Y31:Y38)</f>
        <v>10544</v>
      </c>
      <c r="Z30" s="103"/>
      <c r="AA30" s="103"/>
      <c r="AB30" s="103"/>
    </row>
    <row r="31" spans="1:28" ht="18.75" customHeight="1">
      <c r="A31" s="116"/>
      <c r="B31" s="42" t="s">
        <v>19</v>
      </c>
      <c r="C31" s="205">
        <f t="shared" si="10"/>
        <v>3224</v>
      </c>
      <c r="D31" s="66">
        <v>1567</v>
      </c>
      <c r="E31" s="66">
        <v>1657</v>
      </c>
      <c r="F31" s="66">
        <f t="shared" si="11"/>
        <v>1918</v>
      </c>
      <c r="G31" s="66">
        <v>963</v>
      </c>
      <c r="H31" s="66">
        <v>955</v>
      </c>
      <c r="I31" s="66">
        <f t="shared" si="12"/>
        <v>929</v>
      </c>
      <c r="J31" s="66">
        <v>328</v>
      </c>
      <c r="K31" s="66">
        <v>601</v>
      </c>
      <c r="L31" s="103"/>
      <c r="M31" s="116"/>
      <c r="N31" s="42" t="s">
        <v>17</v>
      </c>
      <c r="O31" s="205">
        <f aca="true" t="shared" si="14" ref="O31:O38">SUM(P31:Q31,V31)</f>
        <v>34684</v>
      </c>
      <c r="P31" s="66">
        <v>34039</v>
      </c>
      <c r="Q31" s="66">
        <f aca="true" t="shared" si="15" ref="Q31:Q36">SUM(R31:U31)</f>
        <v>3</v>
      </c>
      <c r="R31" s="66">
        <v>3</v>
      </c>
      <c r="S31" s="67" t="s">
        <v>261</v>
      </c>
      <c r="T31" s="24" t="s">
        <v>261</v>
      </c>
      <c r="U31" s="67" t="s">
        <v>261</v>
      </c>
      <c r="V31" s="66">
        <v>642</v>
      </c>
      <c r="W31" s="67" t="s">
        <v>261</v>
      </c>
      <c r="X31" s="67" t="s">
        <v>261</v>
      </c>
      <c r="Y31" s="66">
        <v>0</v>
      </c>
      <c r="Z31" s="103"/>
      <c r="AA31" s="103"/>
      <c r="AB31" s="103"/>
    </row>
    <row r="32" spans="1:28" ht="18.75" customHeight="1">
      <c r="A32" s="116"/>
      <c r="B32" s="42" t="s">
        <v>20</v>
      </c>
      <c r="C32" s="205">
        <f t="shared" si="10"/>
        <v>736</v>
      </c>
      <c r="D32" s="66">
        <v>339</v>
      </c>
      <c r="E32" s="66">
        <v>397</v>
      </c>
      <c r="F32" s="66">
        <f t="shared" si="11"/>
        <v>438</v>
      </c>
      <c r="G32" s="66">
        <v>186</v>
      </c>
      <c r="H32" s="66">
        <v>252</v>
      </c>
      <c r="I32" s="66">
        <f t="shared" si="12"/>
        <v>151</v>
      </c>
      <c r="J32" s="66">
        <v>34</v>
      </c>
      <c r="K32" s="66">
        <v>117</v>
      </c>
      <c r="L32" s="103"/>
      <c r="M32" s="116"/>
      <c r="N32" s="42" t="s">
        <v>18</v>
      </c>
      <c r="O32" s="205">
        <f t="shared" si="14"/>
        <v>84599</v>
      </c>
      <c r="P32" s="66">
        <v>81805</v>
      </c>
      <c r="Q32" s="66">
        <f t="shared" si="15"/>
        <v>768</v>
      </c>
      <c r="R32" s="66">
        <v>438</v>
      </c>
      <c r="S32" s="66">
        <v>2</v>
      </c>
      <c r="T32" s="24" t="s">
        <v>261</v>
      </c>
      <c r="U32" s="66">
        <v>328</v>
      </c>
      <c r="V32" s="66">
        <v>2026</v>
      </c>
      <c r="W32" s="66">
        <v>16</v>
      </c>
      <c r="X32" s="67" t="s">
        <v>261</v>
      </c>
      <c r="Y32" s="66">
        <v>539</v>
      </c>
      <c r="Z32" s="103"/>
      <c r="AA32" s="103"/>
      <c r="AB32" s="103"/>
    </row>
    <row r="33" spans="1:28" ht="18.75" customHeight="1">
      <c r="A33" s="116"/>
      <c r="B33" s="42" t="s">
        <v>21</v>
      </c>
      <c r="C33" s="205">
        <f t="shared" si="10"/>
        <v>1041</v>
      </c>
      <c r="D33" s="66">
        <v>503</v>
      </c>
      <c r="E33" s="66">
        <v>538</v>
      </c>
      <c r="F33" s="66">
        <f t="shared" si="11"/>
        <v>687</v>
      </c>
      <c r="G33" s="66">
        <v>339</v>
      </c>
      <c r="H33" s="66">
        <v>348</v>
      </c>
      <c r="I33" s="66">
        <f t="shared" si="12"/>
        <v>193</v>
      </c>
      <c r="J33" s="66">
        <v>63</v>
      </c>
      <c r="K33" s="66">
        <v>130</v>
      </c>
      <c r="L33" s="103"/>
      <c r="M33" s="116"/>
      <c r="N33" s="42" t="s">
        <v>19</v>
      </c>
      <c r="O33" s="205">
        <f t="shared" si="14"/>
        <v>64430</v>
      </c>
      <c r="P33" s="66">
        <v>63936</v>
      </c>
      <c r="Q33" s="66">
        <f t="shared" si="15"/>
        <v>187</v>
      </c>
      <c r="R33" s="66">
        <v>128</v>
      </c>
      <c r="S33" s="67" t="s">
        <v>261</v>
      </c>
      <c r="T33" s="24" t="s">
        <v>261</v>
      </c>
      <c r="U33" s="66">
        <v>59</v>
      </c>
      <c r="V33" s="66">
        <v>307</v>
      </c>
      <c r="W33" s="66">
        <v>6</v>
      </c>
      <c r="X33" s="67" t="s">
        <v>261</v>
      </c>
      <c r="Y33" s="66">
        <v>99</v>
      </c>
      <c r="Z33" s="103"/>
      <c r="AA33" s="103"/>
      <c r="AB33" s="103"/>
    </row>
    <row r="34" spans="1:28" ht="18.75" customHeight="1">
      <c r="A34" s="116"/>
      <c r="B34" s="42" t="s">
        <v>22</v>
      </c>
      <c r="C34" s="205">
        <f t="shared" si="10"/>
        <v>3111</v>
      </c>
      <c r="D34" s="66">
        <v>1538</v>
      </c>
      <c r="E34" s="66">
        <v>1573</v>
      </c>
      <c r="F34" s="103">
        <f t="shared" si="11"/>
        <v>2174</v>
      </c>
      <c r="G34" s="66">
        <v>1085</v>
      </c>
      <c r="H34" s="66">
        <v>1089</v>
      </c>
      <c r="I34" s="66">
        <f t="shared" si="12"/>
        <v>695</v>
      </c>
      <c r="J34" s="66">
        <v>218</v>
      </c>
      <c r="K34" s="66">
        <v>477</v>
      </c>
      <c r="L34" s="103"/>
      <c r="M34" s="116"/>
      <c r="N34" s="42" t="s">
        <v>20</v>
      </c>
      <c r="O34" s="205">
        <f t="shared" si="14"/>
        <v>8968</v>
      </c>
      <c r="P34" s="66">
        <v>8187</v>
      </c>
      <c r="Q34" s="66">
        <f t="shared" si="15"/>
        <v>57</v>
      </c>
      <c r="R34" s="66">
        <v>57</v>
      </c>
      <c r="S34" s="67" t="s">
        <v>261</v>
      </c>
      <c r="T34" s="24" t="s">
        <v>261</v>
      </c>
      <c r="U34" s="67" t="s">
        <v>261</v>
      </c>
      <c r="V34" s="66">
        <v>724</v>
      </c>
      <c r="W34" s="67" t="s">
        <v>261</v>
      </c>
      <c r="X34" s="67" t="s">
        <v>261</v>
      </c>
      <c r="Y34" s="66">
        <v>3419</v>
      </c>
      <c r="Z34" s="103"/>
      <c r="AA34" s="103"/>
      <c r="AB34" s="103"/>
    </row>
    <row r="35" spans="1:28" ht="18.75" customHeight="1">
      <c r="A35" s="116"/>
      <c r="B35" s="42" t="s">
        <v>23</v>
      </c>
      <c r="C35" s="205">
        <f t="shared" si="10"/>
        <v>491</v>
      </c>
      <c r="D35" s="66">
        <v>232</v>
      </c>
      <c r="E35" s="66">
        <v>259</v>
      </c>
      <c r="F35" s="66">
        <f t="shared" si="11"/>
        <v>337</v>
      </c>
      <c r="G35" s="66">
        <v>161</v>
      </c>
      <c r="H35" s="66">
        <v>176</v>
      </c>
      <c r="I35" s="66">
        <f t="shared" si="12"/>
        <v>100</v>
      </c>
      <c r="J35" s="66">
        <v>31</v>
      </c>
      <c r="K35" s="66">
        <v>69</v>
      </c>
      <c r="L35" s="103"/>
      <c r="M35" s="116"/>
      <c r="N35" s="42" t="s">
        <v>21</v>
      </c>
      <c r="O35" s="205">
        <f t="shared" si="14"/>
        <v>10473</v>
      </c>
      <c r="P35" s="66">
        <v>9061</v>
      </c>
      <c r="Q35" s="66">
        <f t="shared" si="15"/>
        <v>5</v>
      </c>
      <c r="R35" s="66">
        <v>5</v>
      </c>
      <c r="S35" s="67" t="s">
        <v>261</v>
      </c>
      <c r="T35" s="24" t="s">
        <v>261</v>
      </c>
      <c r="U35" s="67" t="s">
        <v>261</v>
      </c>
      <c r="V35" s="66">
        <v>1407</v>
      </c>
      <c r="W35" s="67" t="s">
        <v>261</v>
      </c>
      <c r="X35" s="67" t="s">
        <v>261</v>
      </c>
      <c r="Y35" s="66">
        <v>1844</v>
      </c>
      <c r="Z35" s="103"/>
      <c r="AA35" s="103"/>
      <c r="AB35" s="103"/>
    </row>
    <row r="36" spans="1:28" ht="18.75" customHeight="1">
      <c r="A36" s="116"/>
      <c r="B36" s="42" t="s">
        <v>24</v>
      </c>
      <c r="C36" s="205">
        <f t="shared" si="10"/>
        <v>195</v>
      </c>
      <c r="D36" s="66">
        <v>101</v>
      </c>
      <c r="E36" s="66">
        <v>94</v>
      </c>
      <c r="F36" s="66">
        <f t="shared" si="11"/>
        <v>119</v>
      </c>
      <c r="G36" s="66">
        <v>58</v>
      </c>
      <c r="H36" s="66">
        <v>61</v>
      </c>
      <c r="I36" s="66">
        <f t="shared" si="12"/>
        <v>35</v>
      </c>
      <c r="J36" s="66">
        <v>10</v>
      </c>
      <c r="K36" s="66">
        <v>25</v>
      </c>
      <c r="L36" s="103"/>
      <c r="M36" s="116"/>
      <c r="N36" s="42" t="s">
        <v>22</v>
      </c>
      <c r="O36" s="205">
        <f t="shared" si="14"/>
        <v>51036</v>
      </c>
      <c r="P36" s="66">
        <v>47480</v>
      </c>
      <c r="Q36" s="66">
        <f t="shared" si="15"/>
        <v>25</v>
      </c>
      <c r="R36" s="66">
        <v>9</v>
      </c>
      <c r="S36" s="66">
        <v>16</v>
      </c>
      <c r="T36" s="24" t="s">
        <v>261</v>
      </c>
      <c r="U36" s="67" t="s">
        <v>261</v>
      </c>
      <c r="V36" s="66">
        <v>3531</v>
      </c>
      <c r="W36" s="67" t="s">
        <v>261</v>
      </c>
      <c r="X36" s="67" t="s">
        <v>261</v>
      </c>
      <c r="Y36" s="66">
        <v>2613</v>
      </c>
      <c r="Z36" s="103"/>
      <c r="AA36" s="103"/>
      <c r="AB36" s="103"/>
    </row>
    <row r="37" spans="1:28" ht="18.75" customHeight="1">
      <c r="A37" s="116"/>
      <c r="B37" s="68"/>
      <c r="C37" s="43"/>
      <c r="D37" s="40"/>
      <c r="E37" s="40"/>
      <c r="F37" s="103"/>
      <c r="G37" s="40"/>
      <c r="H37" s="40"/>
      <c r="I37" s="40"/>
      <c r="J37" s="40"/>
      <c r="K37" s="40"/>
      <c r="L37" s="103"/>
      <c r="M37" s="116"/>
      <c r="N37" s="42" t="s">
        <v>23</v>
      </c>
      <c r="O37" s="205">
        <f t="shared" si="14"/>
        <v>3804</v>
      </c>
      <c r="P37" s="66">
        <v>2998</v>
      </c>
      <c r="Q37" s="67" t="s">
        <v>261</v>
      </c>
      <c r="R37" s="67" t="s">
        <v>261</v>
      </c>
      <c r="S37" s="67" t="s">
        <v>261</v>
      </c>
      <c r="T37" s="24" t="s">
        <v>261</v>
      </c>
      <c r="U37" s="67" t="s">
        <v>261</v>
      </c>
      <c r="V37" s="66">
        <v>806</v>
      </c>
      <c r="W37" s="67" t="s">
        <v>261</v>
      </c>
      <c r="X37" s="67" t="s">
        <v>261</v>
      </c>
      <c r="Y37" s="66">
        <v>983</v>
      </c>
      <c r="Z37" s="103"/>
      <c r="AA37" s="103"/>
      <c r="AB37" s="103"/>
    </row>
    <row r="38" spans="1:28" ht="18.75" customHeight="1">
      <c r="A38" s="288" t="s">
        <v>25</v>
      </c>
      <c r="B38" s="289"/>
      <c r="C38" s="258">
        <f aca="true" t="shared" si="16" ref="C38:K38">SUM(C39:C43)</f>
        <v>25148</v>
      </c>
      <c r="D38" s="259">
        <f t="shared" si="16"/>
        <v>12128</v>
      </c>
      <c r="E38" s="259">
        <f t="shared" si="16"/>
        <v>13020</v>
      </c>
      <c r="F38" s="267">
        <f t="shared" si="16"/>
        <v>14874</v>
      </c>
      <c r="G38" s="259">
        <f t="shared" si="16"/>
        <v>7546</v>
      </c>
      <c r="H38" s="259">
        <f t="shared" si="16"/>
        <v>7328</v>
      </c>
      <c r="I38" s="259">
        <f t="shared" si="16"/>
        <v>5350</v>
      </c>
      <c r="J38" s="259">
        <f t="shared" si="16"/>
        <v>1788</v>
      </c>
      <c r="K38" s="259">
        <f t="shared" si="16"/>
        <v>3562</v>
      </c>
      <c r="L38" s="103"/>
      <c r="M38" s="116"/>
      <c r="N38" s="42" t="s">
        <v>24</v>
      </c>
      <c r="O38" s="205">
        <f t="shared" si="14"/>
        <v>647</v>
      </c>
      <c r="P38" s="66">
        <v>328</v>
      </c>
      <c r="Q38" s="66">
        <f>SUM(R38:U38)</f>
        <v>9</v>
      </c>
      <c r="R38" s="67" t="s">
        <v>261</v>
      </c>
      <c r="S38" s="67" t="s">
        <v>261</v>
      </c>
      <c r="T38" s="23">
        <v>9</v>
      </c>
      <c r="U38" s="67" t="s">
        <v>261</v>
      </c>
      <c r="V38" s="66">
        <v>310</v>
      </c>
      <c r="W38" s="66">
        <v>5</v>
      </c>
      <c r="X38" s="67" t="s">
        <v>261</v>
      </c>
      <c r="Y38" s="46">
        <v>1047</v>
      </c>
      <c r="Z38" s="103"/>
      <c r="AA38" s="103"/>
      <c r="AB38" s="103"/>
    </row>
    <row r="39" spans="1:28" ht="18.75" customHeight="1">
      <c r="A39" s="116"/>
      <c r="B39" s="42" t="s">
        <v>26</v>
      </c>
      <c r="C39" s="205">
        <f>SUM(D39:E39)</f>
        <v>10779</v>
      </c>
      <c r="D39" s="66">
        <v>5237</v>
      </c>
      <c r="E39" s="66">
        <v>5542</v>
      </c>
      <c r="F39" s="207">
        <f>SUM(G39:H39)</f>
        <v>6815</v>
      </c>
      <c r="G39" s="66">
        <v>3549</v>
      </c>
      <c r="H39" s="66">
        <v>3266</v>
      </c>
      <c r="I39" s="66">
        <f>SUM(J39:K39)</f>
        <v>2521</v>
      </c>
      <c r="J39" s="66">
        <v>858</v>
      </c>
      <c r="K39" s="66">
        <v>1663</v>
      </c>
      <c r="L39" s="103"/>
      <c r="M39" s="116"/>
      <c r="N39" s="42"/>
      <c r="O39" s="128"/>
      <c r="P39" s="46"/>
      <c r="Q39" s="46"/>
      <c r="R39" s="46"/>
      <c r="S39" s="46"/>
      <c r="T39" s="126"/>
      <c r="U39" s="66"/>
      <c r="V39" s="46"/>
      <c r="W39" s="46"/>
      <c r="X39" s="46"/>
      <c r="Y39" s="203"/>
      <c r="Z39" s="103"/>
      <c r="AA39" s="103"/>
      <c r="AB39" s="103"/>
    </row>
    <row r="40" spans="1:28" ht="18.75" customHeight="1">
      <c r="A40" s="116"/>
      <c r="B40" s="42" t="s">
        <v>27</v>
      </c>
      <c r="C40" s="205">
        <f>SUM(D40:E40)</f>
        <v>3480</v>
      </c>
      <c r="D40" s="66">
        <v>1642</v>
      </c>
      <c r="E40" s="66">
        <v>1838</v>
      </c>
      <c r="F40" s="66">
        <f>SUM(G40:H40)</f>
        <v>2128</v>
      </c>
      <c r="G40" s="66">
        <v>1081</v>
      </c>
      <c r="H40" s="66">
        <v>1047</v>
      </c>
      <c r="I40" s="66">
        <f>SUM(J40:K40)</f>
        <v>854</v>
      </c>
      <c r="J40" s="66">
        <v>309</v>
      </c>
      <c r="K40" s="66">
        <v>545</v>
      </c>
      <c r="L40" s="103"/>
      <c r="M40" s="288" t="s">
        <v>25</v>
      </c>
      <c r="N40" s="289"/>
      <c r="O40" s="259">
        <f>SUM(O41:O45)</f>
        <v>334964</v>
      </c>
      <c r="P40" s="259">
        <f>SUM(P41:P45)</f>
        <v>274950</v>
      </c>
      <c r="Q40" s="259">
        <f>SUM(Q41:Q45)</f>
        <v>13192</v>
      </c>
      <c r="R40" s="259">
        <f>SUM(R41:R45)</f>
        <v>12491</v>
      </c>
      <c r="S40" s="259">
        <f>SUM(S41:S45)</f>
        <v>47</v>
      </c>
      <c r="T40" s="275" t="s">
        <v>400</v>
      </c>
      <c r="U40" s="259">
        <f>SUM(U41:U45)</f>
        <v>654</v>
      </c>
      <c r="V40" s="259">
        <f>SUM(V41:V45)</f>
        <v>46822</v>
      </c>
      <c r="W40" s="259">
        <f>SUM(W41:W45)</f>
        <v>206</v>
      </c>
      <c r="X40" s="81" t="s">
        <v>400</v>
      </c>
      <c r="Y40" s="259">
        <f>SUM(Y41:Y45)</f>
        <v>2192</v>
      </c>
      <c r="Z40" s="103"/>
      <c r="AA40" s="103"/>
      <c r="AB40" s="103"/>
    </row>
    <row r="41" spans="1:28" ht="18.75" customHeight="1">
      <c r="A41" s="116"/>
      <c r="B41" s="42" t="s">
        <v>28</v>
      </c>
      <c r="C41" s="205">
        <f>SUM(D41:E41)</f>
        <v>3375</v>
      </c>
      <c r="D41" s="66">
        <v>1596</v>
      </c>
      <c r="E41" s="66">
        <v>1779</v>
      </c>
      <c r="F41" s="66">
        <f>SUM(G41:H41)</f>
        <v>1394</v>
      </c>
      <c r="G41" s="66">
        <v>634</v>
      </c>
      <c r="H41" s="66">
        <v>760</v>
      </c>
      <c r="I41" s="66">
        <f>SUM(J41:K41)</f>
        <v>496</v>
      </c>
      <c r="J41" s="66">
        <v>147</v>
      </c>
      <c r="K41" s="66">
        <v>349</v>
      </c>
      <c r="L41" s="103"/>
      <c r="M41" s="116"/>
      <c r="N41" s="42" t="s">
        <v>26</v>
      </c>
      <c r="O41" s="205">
        <f>SUM(P41:Q41,V41)</f>
        <v>196077</v>
      </c>
      <c r="P41" s="66">
        <v>181171</v>
      </c>
      <c r="Q41" s="126">
        <f>SUM(R41:U41)</f>
        <v>1384</v>
      </c>
      <c r="R41" s="66">
        <v>752</v>
      </c>
      <c r="S41" s="66">
        <v>11</v>
      </c>
      <c r="T41" s="24" t="s">
        <v>261</v>
      </c>
      <c r="U41" s="66">
        <v>621</v>
      </c>
      <c r="V41" s="66">
        <v>13522</v>
      </c>
      <c r="W41" s="66">
        <v>69</v>
      </c>
      <c r="X41" s="67" t="s">
        <v>261</v>
      </c>
      <c r="Y41" s="66">
        <v>1760</v>
      </c>
      <c r="Z41" s="103"/>
      <c r="AA41" s="103"/>
      <c r="AB41" s="103"/>
    </row>
    <row r="42" spans="1:28" ht="18.75" customHeight="1">
      <c r="A42" s="116"/>
      <c r="B42" s="42" t="s">
        <v>29</v>
      </c>
      <c r="C42" s="205">
        <f>SUM(D42:E42)</f>
        <v>4293</v>
      </c>
      <c r="D42" s="66">
        <v>2086</v>
      </c>
      <c r="E42" s="66">
        <v>2207</v>
      </c>
      <c r="F42" s="66">
        <f>SUM(G42:H42)</f>
        <v>2684</v>
      </c>
      <c r="G42" s="66">
        <v>1355</v>
      </c>
      <c r="H42" s="66">
        <v>1329</v>
      </c>
      <c r="I42" s="66">
        <f>SUM(J42:K42)</f>
        <v>929</v>
      </c>
      <c r="J42" s="66">
        <v>346</v>
      </c>
      <c r="K42" s="66">
        <v>583</v>
      </c>
      <c r="L42" s="103"/>
      <c r="M42" s="116"/>
      <c r="N42" s="42" t="s">
        <v>27</v>
      </c>
      <c r="O42" s="205">
        <f>SUM(P42:Q42,V42)</f>
        <v>41303</v>
      </c>
      <c r="P42" s="66">
        <v>25405</v>
      </c>
      <c r="Q42" s="66">
        <f>SUM(R42:U42)</f>
        <v>10002</v>
      </c>
      <c r="R42" s="66">
        <v>9980</v>
      </c>
      <c r="S42" s="66">
        <v>22</v>
      </c>
      <c r="T42" s="24" t="s">
        <v>261</v>
      </c>
      <c r="U42" s="67" t="s">
        <v>261</v>
      </c>
      <c r="V42" s="66">
        <v>5896</v>
      </c>
      <c r="W42" s="66">
        <v>35</v>
      </c>
      <c r="X42" s="67" t="s">
        <v>261</v>
      </c>
      <c r="Y42" s="126">
        <v>208</v>
      </c>
      <c r="Z42" s="103"/>
      <c r="AA42" s="103"/>
      <c r="AB42" s="103"/>
    </row>
    <row r="43" spans="1:28" ht="18.75" customHeight="1">
      <c r="A43" s="116"/>
      <c r="B43" s="42" t="s">
        <v>30</v>
      </c>
      <c r="C43" s="205">
        <f>SUM(D43:E43)</f>
        <v>3221</v>
      </c>
      <c r="D43" s="66">
        <v>1567</v>
      </c>
      <c r="E43" s="66">
        <v>1654</v>
      </c>
      <c r="F43" s="66">
        <f>SUM(G43:H43)</f>
        <v>1853</v>
      </c>
      <c r="G43" s="66">
        <v>927</v>
      </c>
      <c r="H43" s="66">
        <v>926</v>
      </c>
      <c r="I43" s="66">
        <f>SUM(J43:K43)</f>
        <v>550</v>
      </c>
      <c r="J43" s="66">
        <v>128</v>
      </c>
      <c r="K43" s="66">
        <v>422</v>
      </c>
      <c r="L43" s="103"/>
      <c r="M43" s="116"/>
      <c r="N43" s="42" t="s">
        <v>28</v>
      </c>
      <c r="O43" s="205">
        <f>SUM(P43:Q43,V43)</f>
        <v>12463</v>
      </c>
      <c r="P43" s="67" t="s">
        <v>261</v>
      </c>
      <c r="Q43" s="66">
        <f>SUM(R43:U43)</f>
        <v>1250</v>
      </c>
      <c r="R43" s="66">
        <v>1227</v>
      </c>
      <c r="S43" s="67" t="s">
        <v>261</v>
      </c>
      <c r="T43" s="24" t="s">
        <v>261</v>
      </c>
      <c r="U43" s="66">
        <v>23</v>
      </c>
      <c r="V43" s="66">
        <v>11213</v>
      </c>
      <c r="W43" s="67" t="s">
        <v>261</v>
      </c>
      <c r="X43" s="67" t="s">
        <v>261</v>
      </c>
      <c r="Y43" s="66">
        <v>9</v>
      </c>
      <c r="Z43" s="103"/>
      <c r="AA43" s="103"/>
      <c r="AB43" s="103"/>
    </row>
    <row r="44" spans="1:28" ht="18.75" customHeight="1">
      <c r="A44" s="116"/>
      <c r="B44" s="68"/>
      <c r="C44" s="43"/>
      <c r="D44" s="40"/>
      <c r="E44" s="40"/>
      <c r="F44" s="103"/>
      <c r="G44" s="40"/>
      <c r="H44" s="40"/>
      <c r="I44" s="40"/>
      <c r="J44" s="40"/>
      <c r="K44" s="40"/>
      <c r="L44" s="103"/>
      <c r="M44" s="116"/>
      <c r="N44" s="42" t="s">
        <v>29</v>
      </c>
      <c r="O44" s="205">
        <f>SUM(P44:Q44,V44)</f>
        <v>65534</v>
      </c>
      <c r="P44" s="66">
        <v>56131</v>
      </c>
      <c r="Q44" s="66">
        <f>SUM(R44:U44)</f>
        <v>506</v>
      </c>
      <c r="R44" s="66">
        <v>482</v>
      </c>
      <c r="S44" s="66">
        <v>14</v>
      </c>
      <c r="T44" s="24" t="s">
        <v>261</v>
      </c>
      <c r="U44" s="66">
        <v>10</v>
      </c>
      <c r="V44" s="66">
        <v>8897</v>
      </c>
      <c r="W44" s="66">
        <v>87</v>
      </c>
      <c r="X44" s="67" t="s">
        <v>261</v>
      </c>
      <c r="Y44" s="66">
        <v>212</v>
      </c>
      <c r="Z44" s="103"/>
      <c r="AA44" s="103"/>
      <c r="AB44" s="103"/>
    </row>
    <row r="45" spans="1:28" ht="18.75" customHeight="1">
      <c r="A45" s="288" t="s">
        <v>31</v>
      </c>
      <c r="B45" s="289"/>
      <c r="C45" s="258">
        <f aca="true" t="shared" si="17" ref="C45:K45">SUM(C46:C49)</f>
        <v>29428</v>
      </c>
      <c r="D45" s="259">
        <f t="shared" si="17"/>
        <v>14185</v>
      </c>
      <c r="E45" s="259">
        <f t="shared" si="17"/>
        <v>15243</v>
      </c>
      <c r="F45" s="259">
        <f t="shared" si="17"/>
        <v>18292</v>
      </c>
      <c r="G45" s="259">
        <f t="shared" si="17"/>
        <v>9110</v>
      </c>
      <c r="H45" s="259">
        <f t="shared" si="17"/>
        <v>9182</v>
      </c>
      <c r="I45" s="259">
        <f t="shared" si="17"/>
        <v>7015</v>
      </c>
      <c r="J45" s="259">
        <f t="shared" si="17"/>
        <v>2458</v>
      </c>
      <c r="K45" s="259">
        <f t="shared" si="17"/>
        <v>4557</v>
      </c>
      <c r="L45" s="103"/>
      <c r="M45" s="116"/>
      <c r="N45" s="42" t="s">
        <v>30</v>
      </c>
      <c r="O45" s="205">
        <f>SUM(P45:Q45,V45)</f>
        <v>19587</v>
      </c>
      <c r="P45" s="66">
        <v>12243</v>
      </c>
      <c r="Q45" s="66">
        <f>SUM(R45:U45)</f>
        <v>50</v>
      </c>
      <c r="R45" s="66">
        <v>50</v>
      </c>
      <c r="S45" s="67" t="s">
        <v>261</v>
      </c>
      <c r="T45" s="24" t="s">
        <v>261</v>
      </c>
      <c r="U45" s="67" t="s">
        <v>261</v>
      </c>
      <c r="V45" s="66">
        <v>7294</v>
      </c>
      <c r="W45" s="66">
        <v>15</v>
      </c>
      <c r="X45" s="67" t="s">
        <v>261</v>
      </c>
      <c r="Y45" s="66">
        <v>3</v>
      </c>
      <c r="Z45" s="103"/>
      <c r="AA45" s="103"/>
      <c r="AB45" s="103"/>
    </row>
    <row r="46" spans="1:28" ht="18.75" customHeight="1">
      <c r="A46" s="46"/>
      <c r="B46" s="42" t="s">
        <v>32</v>
      </c>
      <c r="C46" s="205">
        <f>SUM(D46:E46)</f>
        <v>8268</v>
      </c>
      <c r="D46" s="66">
        <v>3940</v>
      </c>
      <c r="E46" s="66">
        <v>4328</v>
      </c>
      <c r="F46" s="208">
        <f>SUM(G46:H46)</f>
        <v>4922</v>
      </c>
      <c r="G46" s="66">
        <v>2266</v>
      </c>
      <c r="H46" s="66">
        <v>2656</v>
      </c>
      <c r="I46" s="66">
        <f>SUM(J46:K46)</f>
        <v>2213</v>
      </c>
      <c r="J46" s="66">
        <v>672</v>
      </c>
      <c r="K46" s="66">
        <v>1541</v>
      </c>
      <c r="L46" s="103"/>
      <c r="M46" s="116"/>
      <c r="N46" s="42"/>
      <c r="O46" s="128"/>
      <c r="P46" s="46"/>
      <c r="Q46" s="126"/>
      <c r="R46" s="46"/>
      <c r="S46" s="46"/>
      <c r="T46" s="126"/>
      <c r="U46" s="46"/>
      <c r="V46" s="46"/>
      <c r="W46" s="46"/>
      <c r="X46" s="46"/>
      <c r="Y46" s="46"/>
      <c r="Z46" s="103"/>
      <c r="AA46" s="103"/>
      <c r="AB46" s="103"/>
    </row>
    <row r="47" spans="1:28" ht="18.75" customHeight="1">
      <c r="A47" s="46"/>
      <c r="B47" s="42" t="s">
        <v>33</v>
      </c>
      <c r="C47" s="205">
        <f>SUM(D47:E47)</f>
        <v>4591</v>
      </c>
      <c r="D47" s="66">
        <v>2186</v>
      </c>
      <c r="E47" s="66">
        <v>2405</v>
      </c>
      <c r="F47" s="66">
        <f>SUM(G47:H47)</f>
        <v>2945</v>
      </c>
      <c r="G47" s="66">
        <v>1486</v>
      </c>
      <c r="H47" s="66">
        <v>1459</v>
      </c>
      <c r="I47" s="66">
        <f>SUM(J47:K47)</f>
        <v>1083</v>
      </c>
      <c r="J47" s="66">
        <v>375</v>
      </c>
      <c r="K47" s="66">
        <v>708</v>
      </c>
      <c r="L47" s="103"/>
      <c r="M47" s="288" t="s">
        <v>31</v>
      </c>
      <c r="N47" s="289"/>
      <c r="O47" s="258">
        <f>SUM(O48:O51)</f>
        <v>499755</v>
      </c>
      <c r="P47" s="259">
        <f>SUM(P48:P51)</f>
        <v>400685</v>
      </c>
      <c r="Q47" s="107">
        <f>SUM(Q48:Q51)</f>
        <v>11971</v>
      </c>
      <c r="R47" s="259">
        <f>SUM(R48:R51)</f>
        <v>7560</v>
      </c>
      <c r="S47" s="81" t="s">
        <v>400</v>
      </c>
      <c r="T47" s="268">
        <f aca="true" t="shared" si="18" ref="T47:Y47">SUM(T48:T51)</f>
        <v>4100</v>
      </c>
      <c r="U47" s="259">
        <f t="shared" si="18"/>
        <v>311</v>
      </c>
      <c r="V47" s="259">
        <f t="shared" si="18"/>
        <v>87099</v>
      </c>
      <c r="W47" s="259">
        <f t="shared" si="18"/>
        <v>210</v>
      </c>
      <c r="X47" s="259">
        <f t="shared" si="18"/>
        <v>10</v>
      </c>
      <c r="Y47" s="259">
        <f t="shared" si="18"/>
        <v>10580</v>
      </c>
      <c r="Z47" s="103"/>
      <c r="AA47" s="103"/>
      <c r="AB47" s="103"/>
    </row>
    <row r="48" spans="1:28" ht="18.75" customHeight="1">
      <c r="A48" s="46"/>
      <c r="B48" s="42" t="s">
        <v>34</v>
      </c>
      <c r="C48" s="205">
        <f>SUM(D48:E48)</f>
        <v>11326</v>
      </c>
      <c r="D48" s="66">
        <v>5496</v>
      </c>
      <c r="E48" s="66">
        <v>5830</v>
      </c>
      <c r="F48" s="66">
        <f>SUM(G48:H48)</f>
        <v>7316</v>
      </c>
      <c r="G48" s="66">
        <v>3675</v>
      </c>
      <c r="H48" s="66">
        <v>3641</v>
      </c>
      <c r="I48" s="66">
        <f>SUM(J48:K48)</f>
        <v>2626</v>
      </c>
      <c r="J48" s="66">
        <v>988</v>
      </c>
      <c r="K48" s="66">
        <v>1638</v>
      </c>
      <c r="L48" s="103"/>
      <c r="M48" s="46"/>
      <c r="N48" s="42" t="s">
        <v>32</v>
      </c>
      <c r="O48" s="205">
        <f>SUM(P48:Q48,V48)</f>
        <v>127742</v>
      </c>
      <c r="P48" s="66">
        <v>90870</v>
      </c>
      <c r="Q48" s="66">
        <f>SUM(R48:U48)</f>
        <v>665</v>
      </c>
      <c r="R48" s="66">
        <v>284</v>
      </c>
      <c r="S48" s="67" t="s">
        <v>261</v>
      </c>
      <c r="T48" s="207">
        <v>381</v>
      </c>
      <c r="U48" s="67" t="s">
        <v>261</v>
      </c>
      <c r="V48" s="66">
        <v>36207</v>
      </c>
      <c r="W48" s="66">
        <v>123</v>
      </c>
      <c r="X48" s="66">
        <v>10</v>
      </c>
      <c r="Y48" s="66">
        <v>5574</v>
      </c>
      <c r="Z48" s="103"/>
      <c r="AA48" s="103"/>
      <c r="AB48" s="103"/>
    </row>
    <row r="49" spans="1:28" ht="18.75" customHeight="1">
      <c r="A49" s="46"/>
      <c r="B49" s="42" t="s">
        <v>35</v>
      </c>
      <c r="C49" s="205">
        <f>SUM(D49:E49)</f>
        <v>5243</v>
      </c>
      <c r="D49" s="66">
        <v>2563</v>
      </c>
      <c r="E49" s="66">
        <v>2680</v>
      </c>
      <c r="F49" s="66">
        <f>SUM(G49:H49)</f>
        <v>3109</v>
      </c>
      <c r="G49" s="66">
        <v>1683</v>
      </c>
      <c r="H49" s="66">
        <v>1426</v>
      </c>
      <c r="I49" s="66">
        <f>SUM(J49:K49)</f>
        <v>1093</v>
      </c>
      <c r="J49" s="66">
        <v>423</v>
      </c>
      <c r="K49" s="66">
        <v>670</v>
      </c>
      <c r="L49" s="103"/>
      <c r="M49" s="46"/>
      <c r="N49" s="42" t="s">
        <v>33</v>
      </c>
      <c r="O49" s="205">
        <f>SUM(P49:Q49,V49)</f>
        <v>79220</v>
      </c>
      <c r="P49" s="66">
        <v>67874</v>
      </c>
      <c r="Q49" s="66">
        <f>SUM(R49:U49)</f>
        <v>4168</v>
      </c>
      <c r="R49" s="66">
        <v>4158</v>
      </c>
      <c r="S49" s="67" t="s">
        <v>261</v>
      </c>
      <c r="T49" s="210" t="s">
        <v>261</v>
      </c>
      <c r="U49" s="66">
        <v>10</v>
      </c>
      <c r="V49" s="66">
        <v>7178</v>
      </c>
      <c r="W49" s="67" t="s">
        <v>261</v>
      </c>
      <c r="X49" s="67" t="s">
        <v>261</v>
      </c>
      <c r="Y49" s="66">
        <v>1221</v>
      </c>
      <c r="Z49" s="103"/>
      <c r="AA49" s="103"/>
      <c r="AB49" s="103"/>
    </row>
    <row r="50" spans="1:28" ht="18.75" customHeight="1">
      <c r="A50" s="46"/>
      <c r="B50" s="68"/>
      <c r="C50" s="43"/>
      <c r="D50" s="40"/>
      <c r="E50" s="40"/>
      <c r="F50" s="40"/>
      <c r="G50" s="40"/>
      <c r="H50" s="40"/>
      <c r="I50" s="40"/>
      <c r="J50" s="40"/>
      <c r="K50" s="40"/>
      <c r="L50" s="103"/>
      <c r="M50" s="46"/>
      <c r="N50" s="42" t="s">
        <v>34</v>
      </c>
      <c r="O50" s="205">
        <f>SUM(P50:Q50,V50)</f>
        <v>208998</v>
      </c>
      <c r="P50" s="66">
        <v>167572</v>
      </c>
      <c r="Q50" s="66">
        <f>SUM(R50:U50)</f>
        <v>5632</v>
      </c>
      <c r="R50" s="66">
        <v>1883</v>
      </c>
      <c r="S50" s="67" t="s">
        <v>261</v>
      </c>
      <c r="T50" s="207">
        <v>3719</v>
      </c>
      <c r="U50" s="66">
        <v>30</v>
      </c>
      <c r="V50" s="66">
        <v>35794</v>
      </c>
      <c r="W50" s="66">
        <v>53</v>
      </c>
      <c r="X50" s="67" t="s">
        <v>261</v>
      </c>
      <c r="Y50" s="66">
        <v>3078</v>
      </c>
      <c r="Z50" s="103"/>
      <c r="AA50" s="103"/>
      <c r="AB50" s="103"/>
    </row>
    <row r="51" spans="1:28" ht="18.75" customHeight="1">
      <c r="A51" s="288" t="s">
        <v>36</v>
      </c>
      <c r="B51" s="289"/>
      <c r="C51" s="258">
        <f aca="true" t="shared" si="19" ref="C51:K51">SUM(C52:C57)</f>
        <v>26047</v>
      </c>
      <c r="D51" s="259">
        <f t="shared" si="19"/>
        <v>12581</v>
      </c>
      <c r="E51" s="259">
        <f t="shared" si="19"/>
        <v>13466</v>
      </c>
      <c r="F51" s="259">
        <f t="shared" si="19"/>
        <v>16625</v>
      </c>
      <c r="G51" s="259">
        <f t="shared" si="19"/>
        <v>8297</v>
      </c>
      <c r="H51" s="259">
        <f t="shared" si="19"/>
        <v>8328</v>
      </c>
      <c r="I51" s="259">
        <f t="shared" si="19"/>
        <v>5428</v>
      </c>
      <c r="J51" s="259">
        <f t="shared" si="19"/>
        <v>2066</v>
      </c>
      <c r="K51" s="259">
        <f t="shared" si="19"/>
        <v>3362</v>
      </c>
      <c r="L51" s="103"/>
      <c r="M51" s="46"/>
      <c r="N51" s="42" t="s">
        <v>35</v>
      </c>
      <c r="O51" s="205">
        <f>SUM(P51:Q51,V51)</f>
        <v>83795</v>
      </c>
      <c r="P51" s="66">
        <v>74369</v>
      </c>
      <c r="Q51" s="66">
        <f>SUM(R51:U51)</f>
        <v>1506</v>
      </c>
      <c r="R51" s="66">
        <v>1235</v>
      </c>
      <c r="S51" s="67" t="s">
        <v>261</v>
      </c>
      <c r="T51" s="210" t="s">
        <v>261</v>
      </c>
      <c r="U51" s="212">
        <v>271</v>
      </c>
      <c r="V51" s="66">
        <v>7920</v>
      </c>
      <c r="W51" s="66">
        <v>34</v>
      </c>
      <c r="X51" s="67" t="s">
        <v>261</v>
      </c>
      <c r="Y51" s="66">
        <v>707</v>
      </c>
      <c r="Z51" s="103"/>
      <c r="AA51" s="103"/>
      <c r="AB51" s="103"/>
    </row>
    <row r="52" spans="1:28" ht="18.75" customHeight="1">
      <c r="A52" s="116"/>
      <c r="B52" s="42" t="s">
        <v>37</v>
      </c>
      <c r="C52" s="205">
        <f aca="true" t="shared" si="20" ref="C52:C57">SUM(D52:E52)</f>
        <v>3825</v>
      </c>
      <c r="D52" s="66">
        <v>1857</v>
      </c>
      <c r="E52" s="66">
        <v>1968</v>
      </c>
      <c r="F52" s="66">
        <f aca="true" t="shared" si="21" ref="F52:F57">SUM(G52:H52)</f>
        <v>2447</v>
      </c>
      <c r="G52" s="66">
        <v>1205</v>
      </c>
      <c r="H52" s="66">
        <v>1242</v>
      </c>
      <c r="I52" s="66">
        <f aca="true" t="shared" si="22" ref="I52:I57">SUM(J52:K52)</f>
        <v>654</v>
      </c>
      <c r="J52" s="66">
        <v>212</v>
      </c>
      <c r="K52" s="66">
        <v>442</v>
      </c>
      <c r="L52" s="103"/>
      <c r="M52" s="46"/>
      <c r="N52" s="42"/>
      <c r="O52" s="128"/>
      <c r="P52" s="46"/>
      <c r="Q52" s="46"/>
      <c r="R52" s="46"/>
      <c r="S52" s="46"/>
      <c r="T52" s="126"/>
      <c r="U52" s="46"/>
      <c r="V52" s="46"/>
      <c r="W52" s="46"/>
      <c r="X52" s="46"/>
      <c r="Y52" s="46"/>
      <c r="Z52" s="103"/>
      <c r="AA52" s="103"/>
      <c r="AB52" s="103"/>
    </row>
    <row r="53" spans="1:28" ht="18.75" customHeight="1">
      <c r="A53" s="116"/>
      <c r="B53" s="42" t="s">
        <v>38</v>
      </c>
      <c r="C53" s="205">
        <f t="shared" si="20"/>
        <v>3638</v>
      </c>
      <c r="D53" s="66">
        <v>1760</v>
      </c>
      <c r="E53" s="66">
        <v>1878</v>
      </c>
      <c r="F53" s="66">
        <f t="shared" si="21"/>
        <v>2307</v>
      </c>
      <c r="G53" s="66">
        <v>1165</v>
      </c>
      <c r="H53" s="66">
        <v>1142</v>
      </c>
      <c r="I53" s="66">
        <f t="shared" si="22"/>
        <v>750</v>
      </c>
      <c r="J53" s="66">
        <v>303</v>
      </c>
      <c r="K53" s="66">
        <v>447</v>
      </c>
      <c r="L53" s="103"/>
      <c r="M53" s="288" t="s">
        <v>36</v>
      </c>
      <c r="N53" s="289"/>
      <c r="O53" s="258">
        <f aca="true" t="shared" si="23" ref="O53:Y53">SUM(O54:O59)</f>
        <v>426170</v>
      </c>
      <c r="P53" s="259">
        <f t="shared" si="23"/>
        <v>374651</v>
      </c>
      <c r="Q53" s="259">
        <f t="shared" si="23"/>
        <v>6109</v>
      </c>
      <c r="R53" s="259">
        <f t="shared" si="23"/>
        <v>3316</v>
      </c>
      <c r="S53" s="259">
        <f t="shared" si="23"/>
        <v>5</v>
      </c>
      <c r="T53" s="268">
        <f t="shared" si="23"/>
        <v>2510</v>
      </c>
      <c r="U53" s="259">
        <f t="shared" si="23"/>
        <v>278</v>
      </c>
      <c r="V53" s="259">
        <f t="shared" si="23"/>
        <v>45410</v>
      </c>
      <c r="W53" s="259">
        <f t="shared" si="23"/>
        <v>591</v>
      </c>
      <c r="X53" s="259">
        <f t="shared" si="23"/>
        <v>153</v>
      </c>
      <c r="Y53" s="259">
        <f t="shared" si="23"/>
        <v>8495</v>
      </c>
      <c r="Z53" s="103"/>
      <c r="AA53" s="103"/>
      <c r="AB53" s="103"/>
    </row>
    <row r="54" spans="1:28" ht="18.75" customHeight="1">
      <c r="A54" s="116"/>
      <c r="B54" s="42" t="s">
        <v>39</v>
      </c>
      <c r="C54" s="205">
        <f t="shared" si="20"/>
        <v>6947</v>
      </c>
      <c r="D54" s="66">
        <v>3351</v>
      </c>
      <c r="E54" s="66">
        <v>3596</v>
      </c>
      <c r="F54" s="66">
        <f t="shared" si="21"/>
        <v>4574</v>
      </c>
      <c r="G54" s="66">
        <v>2228</v>
      </c>
      <c r="H54" s="66">
        <v>2346</v>
      </c>
      <c r="I54" s="66">
        <f t="shared" si="22"/>
        <v>1404</v>
      </c>
      <c r="J54" s="66">
        <v>460</v>
      </c>
      <c r="K54" s="66">
        <v>944</v>
      </c>
      <c r="L54" s="103"/>
      <c r="M54" s="116"/>
      <c r="N54" s="42" t="s">
        <v>37</v>
      </c>
      <c r="O54" s="205">
        <f aca="true" t="shared" si="24" ref="O54:O59">SUM(P54:Q54,V54)</f>
        <v>53868</v>
      </c>
      <c r="P54" s="66">
        <v>49832</v>
      </c>
      <c r="Q54" s="66">
        <f aca="true" t="shared" si="25" ref="Q54:Q59">SUM(R54:U54)</f>
        <v>107</v>
      </c>
      <c r="R54" s="66">
        <v>106</v>
      </c>
      <c r="S54" s="66">
        <v>1</v>
      </c>
      <c r="T54" s="24" t="s">
        <v>261</v>
      </c>
      <c r="U54" s="67" t="s">
        <v>261</v>
      </c>
      <c r="V54" s="66">
        <v>3929</v>
      </c>
      <c r="W54" s="67" t="s">
        <v>261</v>
      </c>
      <c r="X54" s="67" t="s">
        <v>261</v>
      </c>
      <c r="Y54" s="66">
        <v>721</v>
      </c>
      <c r="Z54" s="103"/>
      <c r="AA54" s="103"/>
      <c r="AB54" s="103"/>
    </row>
    <row r="55" spans="1:28" ht="18.75" customHeight="1">
      <c r="A55" s="116"/>
      <c r="B55" s="42" t="s">
        <v>40</v>
      </c>
      <c r="C55" s="205">
        <f t="shared" si="20"/>
        <v>5691</v>
      </c>
      <c r="D55" s="66">
        <v>2747</v>
      </c>
      <c r="E55" s="66">
        <v>2944</v>
      </c>
      <c r="F55" s="66">
        <f t="shared" si="21"/>
        <v>3529</v>
      </c>
      <c r="G55" s="66">
        <v>1819</v>
      </c>
      <c r="H55" s="66">
        <v>1710</v>
      </c>
      <c r="I55" s="66">
        <f t="shared" si="22"/>
        <v>1276</v>
      </c>
      <c r="J55" s="66">
        <v>560</v>
      </c>
      <c r="K55" s="66">
        <v>716</v>
      </c>
      <c r="L55" s="103"/>
      <c r="M55" s="116"/>
      <c r="N55" s="42" t="s">
        <v>38</v>
      </c>
      <c r="O55" s="205">
        <f t="shared" si="24"/>
        <v>55243</v>
      </c>
      <c r="P55" s="66">
        <v>52004</v>
      </c>
      <c r="Q55" s="66">
        <f t="shared" si="25"/>
        <v>5</v>
      </c>
      <c r="R55" s="66">
        <v>1</v>
      </c>
      <c r="S55" s="66">
        <v>4</v>
      </c>
      <c r="T55" s="24" t="s">
        <v>261</v>
      </c>
      <c r="U55" s="67" t="s">
        <v>261</v>
      </c>
      <c r="V55" s="66">
        <v>3234</v>
      </c>
      <c r="W55" s="67" t="s">
        <v>261</v>
      </c>
      <c r="X55" s="67" t="s">
        <v>261</v>
      </c>
      <c r="Y55" s="66">
        <v>677</v>
      </c>
      <c r="Z55" s="103"/>
      <c r="AA55" s="103"/>
      <c r="AB55" s="103"/>
    </row>
    <row r="56" spans="1:28" ht="18.75" customHeight="1">
      <c r="A56" s="116"/>
      <c r="B56" s="42" t="s">
        <v>41</v>
      </c>
      <c r="C56" s="205">
        <f t="shared" si="20"/>
        <v>3479</v>
      </c>
      <c r="D56" s="66">
        <v>1675</v>
      </c>
      <c r="E56" s="66">
        <v>1804</v>
      </c>
      <c r="F56" s="66">
        <f t="shared" si="21"/>
        <v>2253</v>
      </c>
      <c r="G56" s="66">
        <v>1091</v>
      </c>
      <c r="H56" s="66">
        <v>1162</v>
      </c>
      <c r="I56" s="66">
        <f t="shared" si="22"/>
        <v>885</v>
      </c>
      <c r="J56" s="66">
        <v>343</v>
      </c>
      <c r="K56" s="66">
        <v>542</v>
      </c>
      <c r="L56" s="103"/>
      <c r="M56" s="116"/>
      <c r="N56" s="42" t="s">
        <v>39</v>
      </c>
      <c r="O56" s="205">
        <f t="shared" si="24"/>
        <v>107854</v>
      </c>
      <c r="P56" s="66">
        <v>93476</v>
      </c>
      <c r="Q56" s="66">
        <f t="shared" si="25"/>
        <v>3289</v>
      </c>
      <c r="R56" s="66">
        <v>684</v>
      </c>
      <c r="S56" s="67" t="s">
        <v>261</v>
      </c>
      <c r="T56" s="207">
        <v>2390</v>
      </c>
      <c r="U56" s="66">
        <v>215</v>
      </c>
      <c r="V56" s="66">
        <v>11089</v>
      </c>
      <c r="W56" s="66">
        <v>410</v>
      </c>
      <c r="X56" s="66">
        <v>153</v>
      </c>
      <c r="Y56" s="66">
        <v>4635</v>
      </c>
      <c r="Z56" s="103"/>
      <c r="AA56" s="103"/>
      <c r="AB56" s="103"/>
    </row>
    <row r="57" spans="1:28" ht="18.75" customHeight="1">
      <c r="A57" s="116"/>
      <c r="B57" s="42" t="s">
        <v>42</v>
      </c>
      <c r="C57" s="205">
        <f t="shared" si="20"/>
        <v>2467</v>
      </c>
      <c r="D57" s="66">
        <v>1191</v>
      </c>
      <c r="E57" s="66">
        <v>1276</v>
      </c>
      <c r="F57" s="66">
        <f t="shared" si="21"/>
        <v>1515</v>
      </c>
      <c r="G57" s="66">
        <v>789</v>
      </c>
      <c r="H57" s="66">
        <v>726</v>
      </c>
      <c r="I57" s="66">
        <f t="shared" si="22"/>
        <v>459</v>
      </c>
      <c r="J57" s="66">
        <v>188</v>
      </c>
      <c r="K57" s="66">
        <v>271</v>
      </c>
      <c r="L57" s="103"/>
      <c r="M57" s="116"/>
      <c r="N57" s="42" t="s">
        <v>40</v>
      </c>
      <c r="O57" s="205">
        <f t="shared" si="24"/>
        <v>98071</v>
      </c>
      <c r="P57" s="66">
        <v>91893</v>
      </c>
      <c r="Q57" s="66">
        <f t="shared" si="25"/>
        <v>392</v>
      </c>
      <c r="R57" s="66">
        <v>329</v>
      </c>
      <c r="S57" s="67" t="s">
        <v>261</v>
      </c>
      <c r="T57" s="183" t="s">
        <v>261</v>
      </c>
      <c r="U57" s="66">
        <v>63</v>
      </c>
      <c r="V57" s="66">
        <v>5786</v>
      </c>
      <c r="W57" s="66">
        <v>146</v>
      </c>
      <c r="X57" s="67" t="s">
        <v>261</v>
      </c>
      <c r="Y57" s="66">
        <v>872</v>
      </c>
      <c r="Z57" s="103"/>
      <c r="AA57" s="103"/>
      <c r="AB57" s="103"/>
    </row>
    <row r="58" spans="1:28" ht="18.75" customHeight="1">
      <c r="A58" s="116"/>
      <c r="B58" s="68"/>
      <c r="C58" s="43"/>
      <c r="D58" s="40"/>
      <c r="E58" s="40"/>
      <c r="F58" s="40"/>
      <c r="G58" s="40"/>
      <c r="H58" s="40"/>
      <c r="I58" s="40"/>
      <c r="J58" s="40"/>
      <c r="K58" s="40"/>
      <c r="L58" s="103"/>
      <c r="M58" s="116"/>
      <c r="N58" s="42" t="s">
        <v>41</v>
      </c>
      <c r="O58" s="205">
        <f t="shared" si="24"/>
        <v>76257</v>
      </c>
      <c r="P58" s="66">
        <v>54337</v>
      </c>
      <c r="Q58" s="66">
        <f t="shared" si="25"/>
        <v>1855</v>
      </c>
      <c r="R58" s="66">
        <v>1735</v>
      </c>
      <c r="S58" s="67" t="s">
        <v>261</v>
      </c>
      <c r="T58" s="23">
        <v>120</v>
      </c>
      <c r="U58" s="67" t="s">
        <v>261</v>
      </c>
      <c r="V58" s="66">
        <v>20065</v>
      </c>
      <c r="W58" s="66">
        <v>35</v>
      </c>
      <c r="X58" s="67" t="s">
        <v>261</v>
      </c>
      <c r="Y58" s="66">
        <v>1402</v>
      </c>
      <c r="Z58" s="103"/>
      <c r="AA58" s="103"/>
      <c r="AB58" s="103"/>
    </row>
    <row r="59" spans="1:28" ht="18.75" customHeight="1">
      <c r="A59" s="288" t="s">
        <v>43</v>
      </c>
      <c r="B59" s="289"/>
      <c r="C59" s="258">
        <f aca="true" t="shared" si="26" ref="C59:K59">SUM(C60:C63)</f>
        <v>27862</v>
      </c>
      <c r="D59" s="259">
        <f t="shared" si="26"/>
        <v>13403</v>
      </c>
      <c r="E59" s="259">
        <f t="shared" si="26"/>
        <v>14459</v>
      </c>
      <c r="F59" s="259">
        <f t="shared" si="26"/>
        <v>17756</v>
      </c>
      <c r="G59" s="259">
        <f t="shared" si="26"/>
        <v>8524</v>
      </c>
      <c r="H59" s="259">
        <f t="shared" si="26"/>
        <v>9232</v>
      </c>
      <c r="I59" s="259">
        <f t="shared" si="26"/>
        <v>6326</v>
      </c>
      <c r="J59" s="259">
        <f t="shared" si="26"/>
        <v>1842</v>
      </c>
      <c r="K59" s="259">
        <f t="shared" si="26"/>
        <v>4484</v>
      </c>
      <c r="L59" s="103"/>
      <c r="M59" s="116"/>
      <c r="N59" s="42" t="s">
        <v>42</v>
      </c>
      <c r="O59" s="205">
        <f t="shared" si="24"/>
        <v>34877</v>
      </c>
      <c r="P59" s="66">
        <v>33109</v>
      </c>
      <c r="Q59" s="66">
        <f t="shared" si="25"/>
        <v>461</v>
      </c>
      <c r="R59" s="66">
        <v>461</v>
      </c>
      <c r="S59" s="67" t="s">
        <v>261</v>
      </c>
      <c r="T59" s="183" t="s">
        <v>261</v>
      </c>
      <c r="U59" s="67" t="s">
        <v>261</v>
      </c>
      <c r="V59" s="66">
        <v>1307</v>
      </c>
      <c r="W59" s="67" t="s">
        <v>261</v>
      </c>
      <c r="X59" s="67" t="s">
        <v>261</v>
      </c>
      <c r="Y59" s="66">
        <v>188</v>
      </c>
      <c r="Z59" s="103"/>
      <c r="AA59" s="103"/>
      <c r="AB59" s="103"/>
    </row>
    <row r="60" spans="1:28" ht="18.75" customHeight="1">
      <c r="A60" s="116"/>
      <c r="B60" s="42" t="s">
        <v>44</v>
      </c>
      <c r="C60" s="205">
        <f>SUM(D60:E60)</f>
        <v>9023</v>
      </c>
      <c r="D60" s="66">
        <v>4340</v>
      </c>
      <c r="E60" s="66">
        <v>4683</v>
      </c>
      <c r="F60" s="66">
        <f>SUM(G60:H60)</f>
        <v>6117</v>
      </c>
      <c r="G60" s="66">
        <v>3019</v>
      </c>
      <c r="H60" s="66">
        <v>3098</v>
      </c>
      <c r="I60" s="66">
        <f>SUM(J60:K60)</f>
        <v>2129</v>
      </c>
      <c r="J60" s="66">
        <v>677</v>
      </c>
      <c r="K60" s="66">
        <v>1452</v>
      </c>
      <c r="L60" s="103"/>
      <c r="M60" s="116"/>
      <c r="N60" s="42"/>
      <c r="O60" s="128"/>
      <c r="P60" s="46"/>
      <c r="Q60" s="46"/>
      <c r="R60" s="46"/>
      <c r="S60" s="46"/>
      <c r="T60" s="126"/>
      <c r="U60" s="46"/>
      <c r="V60" s="46"/>
      <c r="W60" s="46"/>
      <c r="X60" s="46"/>
      <c r="Y60" s="46"/>
      <c r="Z60" s="103"/>
      <c r="AA60" s="103"/>
      <c r="AB60" s="103"/>
    </row>
    <row r="61" spans="1:28" ht="18.75" customHeight="1">
      <c r="A61" s="116"/>
      <c r="B61" s="42" t="s">
        <v>45</v>
      </c>
      <c r="C61" s="205">
        <f>SUM(D61:E61)</f>
        <v>8557</v>
      </c>
      <c r="D61" s="66">
        <v>4154</v>
      </c>
      <c r="E61" s="66">
        <v>4403</v>
      </c>
      <c r="F61" s="66">
        <f>SUM(G61:H61)</f>
        <v>5232</v>
      </c>
      <c r="G61" s="66">
        <v>2437</v>
      </c>
      <c r="H61" s="66">
        <v>2795</v>
      </c>
      <c r="I61" s="66">
        <f>SUM(J61:K61)</f>
        <v>2030</v>
      </c>
      <c r="J61" s="66">
        <v>562</v>
      </c>
      <c r="K61" s="66">
        <v>1468</v>
      </c>
      <c r="L61" s="103"/>
      <c r="M61" s="288" t="s">
        <v>43</v>
      </c>
      <c r="N61" s="289"/>
      <c r="O61" s="258">
        <f aca="true" t="shared" si="27" ref="O61:Y61">SUM(O62:O65)</f>
        <v>488791</v>
      </c>
      <c r="P61" s="259">
        <f t="shared" si="27"/>
        <v>329004</v>
      </c>
      <c r="Q61" s="259">
        <f t="shared" si="27"/>
        <v>71891</v>
      </c>
      <c r="R61" s="259">
        <f t="shared" si="27"/>
        <v>64397</v>
      </c>
      <c r="S61" s="259">
        <f t="shared" si="27"/>
        <v>90</v>
      </c>
      <c r="T61" s="268">
        <f t="shared" si="27"/>
        <v>6771</v>
      </c>
      <c r="U61" s="259">
        <f t="shared" si="27"/>
        <v>633</v>
      </c>
      <c r="V61" s="259">
        <f t="shared" si="27"/>
        <v>87896</v>
      </c>
      <c r="W61" s="259">
        <f t="shared" si="27"/>
        <v>1318</v>
      </c>
      <c r="X61" s="259">
        <f t="shared" si="27"/>
        <v>30</v>
      </c>
      <c r="Y61" s="259">
        <f t="shared" si="27"/>
        <v>15977</v>
      </c>
      <c r="Z61" s="103"/>
      <c r="AA61" s="103"/>
      <c r="AB61" s="103"/>
    </row>
    <row r="62" spans="1:28" ht="18.75" customHeight="1">
      <c r="A62" s="116"/>
      <c r="B62" s="42" t="s">
        <v>46</v>
      </c>
      <c r="C62" s="205">
        <f>SUM(D62:E62)</f>
        <v>5425</v>
      </c>
      <c r="D62" s="66">
        <v>2604</v>
      </c>
      <c r="E62" s="66">
        <v>2821</v>
      </c>
      <c r="F62" s="66">
        <f>SUM(G62:H62)</f>
        <v>3317</v>
      </c>
      <c r="G62" s="66">
        <v>1557</v>
      </c>
      <c r="H62" s="66">
        <v>1760</v>
      </c>
      <c r="I62" s="66">
        <f>SUM(J62:K62)</f>
        <v>1139</v>
      </c>
      <c r="J62" s="66">
        <v>295</v>
      </c>
      <c r="K62" s="66">
        <v>844</v>
      </c>
      <c r="L62" s="103"/>
      <c r="M62" s="116"/>
      <c r="N62" s="42" t="s">
        <v>44</v>
      </c>
      <c r="O62" s="205">
        <f>SUM(P62:Q62,V62)</f>
        <v>168045</v>
      </c>
      <c r="P62" s="66">
        <v>118383</v>
      </c>
      <c r="Q62" s="66">
        <f>SUM(R62:U62)</f>
        <v>18900</v>
      </c>
      <c r="R62" s="66">
        <v>17490</v>
      </c>
      <c r="S62" s="66">
        <v>90</v>
      </c>
      <c r="T62" s="209">
        <v>1275</v>
      </c>
      <c r="U62" s="66">
        <v>45</v>
      </c>
      <c r="V62" s="66">
        <v>30762</v>
      </c>
      <c r="W62" s="66">
        <v>470</v>
      </c>
      <c r="X62" s="67" t="s">
        <v>261</v>
      </c>
      <c r="Y62" s="66">
        <v>5354</v>
      </c>
      <c r="Z62" s="103"/>
      <c r="AA62" s="103"/>
      <c r="AB62" s="103"/>
    </row>
    <row r="63" spans="1:28" ht="18.75" customHeight="1">
      <c r="A63" s="116"/>
      <c r="B63" s="42" t="s">
        <v>47</v>
      </c>
      <c r="C63" s="205">
        <f>SUM(D63:E63)</f>
        <v>4857</v>
      </c>
      <c r="D63" s="66">
        <v>2305</v>
      </c>
      <c r="E63" s="66">
        <v>2552</v>
      </c>
      <c r="F63" s="66">
        <f>SUM(G63:H63)</f>
        <v>3090</v>
      </c>
      <c r="G63" s="66">
        <v>1511</v>
      </c>
      <c r="H63" s="66">
        <v>1579</v>
      </c>
      <c r="I63" s="66">
        <f>SUM(J63:K63)</f>
        <v>1028</v>
      </c>
      <c r="J63" s="66">
        <v>308</v>
      </c>
      <c r="K63" s="66">
        <v>720</v>
      </c>
      <c r="L63" s="103"/>
      <c r="M63" s="116"/>
      <c r="N63" s="42" t="s">
        <v>45</v>
      </c>
      <c r="O63" s="205">
        <f>SUM(P63:Q63,V63)</f>
        <v>114796</v>
      </c>
      <c r="P63" s="66">
        <v>79317</v>
      </c>
      <c r="Q63" s="66">
        <f>SUM(R63:U63)</f>
        <v>9641</v>
      </c>
      <c r="R63" s="66">
        <v>7028</v>
      </c>
      <c r="S63" s="67" t="s">
        <v>261</v>
      </c>
      <c r="T63" s="209">
        <v>2038</v>
      </c>
      <c r="U63" s="66">
        <v>575</v>
      </c>
      <c r="V63" s="66">
        <v>25838</v>
      </c>
      <c r="W63" s="66">
        <v>2</v>
      </c>
      <c r="X63" s="66">
        <v>30</v>
      </c>
      <c r="Y63" s="66">
        <v>3879</v>
      </c>
      <c r="Z63" s="103"/>
      <c r="AA63" s="103"/>
      <c r="AB63" s="103"/>
    </row>
    <row r="64" spans="1:28" ht="18.75" customHeight="1">
      <c r="A64" s="116"/>
      <c r="B64" s="68"/>
      <c r="C64" s="43"/>
      <c r="D64" s="40"/>
      <c r="E64" s="40"/>
      <c r="F64" s="40"/>
      <c r="G64" s="40"/>
      <c r="H64" s="40"/>
      <c r="I64" s="40"/>
      <c r="J64" s="40"/>
      <c r="K64" s="40"/>
      <c r="L64" s="103"/>
      <c r="M64" s="116"/>
      <c r="N64" s="42" t="s">
        <v>46</v>
      </c>
      <c r="O64" s="205">
        <f>SUM(P64:Q64,V64)</f>
        <v>111838</v>
      </c>
      <c r="P64" s="66">
        <v>59964</v>
      </c>
      <c r="Q64" s="66">
        <f>SUM(R64:U64)</f>
        <v>27285</v>
      </c>
      <c r="R64" s="66">
        <v>24114</v>
      </c>
      <c r="S64" s="67" t="s">
        <v>261</v>
      </c>
      <c r="T64" s="209">
        <v>3158</v>
      </c>
      <c r="U64" s="66">
        <v>13</v>
      </c>
      <c r="V64" s="66">
        <v>24589</v>
      </c>
      <c r="W64" s="66">
        <v>840</v>
      </c>
      <c r="X64" s="67" t="s">
        <v>261</v>
      </c>
      <c r="Y64" s="66">
        <v>2934</v>
      </c>
      <c r="Z64" s="103"/>
      <c r="AA64" s="103"/>
      <c r="AB64" s="103"/>
    </row>
    <row r="65" spans="1:28" ht="18.75" customHeight="1">
      <c r="A65" s="288" t="s">
        <v>48</v>
      </c>
      <c r="B65" s="289"/>
      <c r="C65" s="258">
        <f>SUM(C66)</f>
        <v>4331</v>
      </c>
      <c r="D65" s="259">
        <f aca="true" t="shared" si="28" ref="D65:K65">SUM(D66)</f>
        <v>2081</v>
      </c>
      <c r="E65" s="259">
        <f t="shared" si="28"/>
        <v>2250</v>
      </c>
      <c r="F65" s="259">
        <f t="shared" si="28"/>
        <v>2585</v>
      </c>
      <c r="G65" s="259">
        <f t="shared" si="28"/>
        <v>1221</v>
      </c>
      <c r="H65" s="259">
        <f t="shared" si="28"/>
        <v>1364</v>
      </c>
      <c r="I65" s="259">
        <f t="shared" si="28"/>
        <v>1255</v>
      </c>
      <c r="J65" s="259">
        <f t="shared" si="28"/>
        <v>435</v>
      </c>
      <c r="K65" s="259">
        <f t="shared" si="28"/>
        <v>820</v>
      </c>
      <c r="L65" s="103"/>
      <c r="M65" s="116"/>
      <c r="N65" s="42" t="s">
        <v>47</v>
      </c>
      <c r="O65" s="205">
        <f>SUM(P65:Q65,V65)</f>
        <v>94112</v>
      </c>
      <c r="P65" s="66">
        <v>71340</v>
      </c>
      <c r="Q65" s="66">
        <f>SUM(R65:U65)</f>
        <v>16065</v>
      </c>
      <c r="R65" s="66">
        <v>15765</v>
      </c>
      <c r="S65" s="67" t="s">
        <v>261</v>
      </c>
      <c r="T65" s="126">
        <v>300</v>
      </c>
      <c r="U65" s="67" t="s">
        <v>261</v>
      </c>
      <c r="V65" s="66">
        <v>6707</v>
      </c>
      <c r="W65" s="66">
        <v>6</v>
      </c>
      <c r="X65" s="67" t="s">
        <v>261</v>
      </c>
      <c r="Y65" s="66">
        <v>3810</v>
      </c>
      <c r="Z65" s="103"/>
      <c r="AA65" s="103"/>
      <c r="AB65" s="103"/>
    </row>
    <row r="66" spans="1:28" ht="18.75" customHeight="1">
      <c r="A66" s="115"/>
      <c r="B66" s="47" t="s">
        <v>51</v>
      </c>
      <c r="C66" s="206">
        <f>SUM(D66:E66)</f>
        <v>4331</v>
      </c>
      <c r="D66" s="69">
        <v>2081</v>
      </c>
      <c r="E66" s="69">
        <v>2250</v>
      </c>
      <c r="F66" s="69">
        <f>SUM(G66:H66)</f>
        <v>2585</v>
      </c>
      <c r="G66" s="69">
        <v>1221</v>
      </c>
      <c r="H66" s="69">
        <v>1364</v>
      </c>
      <c r="I66" s="69">
        <f>SUM(J66:K66)</f>
        <v>1255</v>
      </c>
      <c r="J66" s="69">
        <v>435</v>
      </c>
      <c r="K66" s="69">
        <v>820</v>
      </c>
      <c r="L66" s="103"/>
      <c r="M66" s="116"/>
      <c r="N66" s="42"/>
      <c r="O66" s="128"/>
      <c r="P66" s="46"/>
      <c r="Q66" s="46"/>
      <c r="R66" s="46"/>
      <c r="S66" s="46"/>
      <c r="T66" s="126"/>
      <c r="U66" s="46"/>
      <c r="V66" s="46"/>
      <c r="W66" s="46"/>
      <c r="X66" s="46"/>
      <c r="Y66" s="46"/>
      <c r="Z66" s="103"/>
      <c r="AA66" s="103"/>
      <c r="AB66" s="103"/>
    </row>
    <row r="67" spans="1:28" ht="18.75" customHeight="1">
      <c r="A67" s="44" t="s">
        <v>253</v>
      </c>
      <c r="B67" s="23"/>
      <c r="C67" s="66"/>
      <c r="D67" s="66"/>
      <c r="E67" s="66"/>
      <c r="F67" s="66"/>
      <c r="G67" s="66"/>
      <c r="H67" s="66"/>
      <c r="I67" s="46"/>
      <c r="J67" s="46"/>
      <c r="K67" s="46"/>
      <c r="L67" s="103"/>
      <c r="M67" s="288" t="s">
        <v>48</v>
      </c>
      <c r="N67" s="289"/>
      <c r="O67" s="258">
        <f>SUM(O68)</f>
        <v>61849</v>
      </c>
      <c r="P67" s="259">
        <f>SUM(P68)</f>
        <v>32253</v>
      </c>
      <c r="Q67" s="259">
        <f>SUM(Q68)</f>
        <v>622</v>
      </c>
      <c r="R67" s="259">
        <f>SUM(R68)</f>
        <v>480</v>
      </c>
      <c r="S67" s="259">
        <f>SUM(S68)</f>
        <v>117</v>
      </c>
      <c r="T67" s="275" t="s">
        <v>400</v>
      </c>
      <c r="U67" s="259">
        <f>SUM(U68)</f>
        <v>25</v>
      </c>
      <c r="V67" s="259">
        <f>SUM(V68)</f>
        <v>28974</v>
      </c>
      <c r="W67" s="259">
        <f>SUM(W68)</f>
        <v>649</v>
      </c>
      <c r="X67" s="81" t="s">
        <v>400</v>
      </c>
      <c r="Y67" s="259">
        <f>SUM(Y68)</f>
        <v>1639</v>
      </c>
      <c r="Z67" s="103"/>
      <c r="AA67" s="103"/>
      <c r="AB67" s="103"/>
    </row>
    <row r="68" spans="1:28" ht="18.75" customHeight="1">
      <c r="A68" s="72" t="s">
        <v>233</v>
      </c>
      <c r="B68" s="46"/>
      <c r="C68" s="66"/>
      <c r="D68" s="66"/>
      <c r="E68" s="66"/>
      <c r="F68" s="66"/>
      <c r="G68" s="66"/>
      <c r="H68" s="66"/>
      <c r="I68" s="46"/>
      <c r="J68" s="46"/>
      <c r="K68" s="46"/>
      <c r="L68" s="103"/>
      <c r="M68" s="115"/>
      <c r="N68" s="47" t="s">
        <v>51</v>
      </c>
      <c r="O68" s="213">
        <f>SUM(P68:Q68,V68)</f>
        <v>61849</v>
      </c>
      <c r="P68" s="70">
        <v>32253</v>
      </c>
      <c r="Q68" s="70">
        <f>SUM(R68:U68)</f>
        <v>622</v>
      </c>
      <c r="R68" s="70">
        <v>480</v>
      </c>
      <c r="S68" s="70">
        <v>117</v>
      </c>
      <c r="T68" s="214" t="s">
        <v>261</v>
      </c>
      <c r="U68" s="70">
        <v>25</v>
      </c>
      <c r="V68" s="70">
        <v>28974</v>
      </c>
      <c r="W68" s="70">
        <v>649</v>
      </c>
      <c r="X68" s="71" t="s">
        <v>261</v>
      </c>
      <c r="Y68" s="70">
        <v>1639</v>
      </c>
      <c r="Z68" s="103"/>
      <c r="AA68" s="103"/>
      <c r="AB68" s="103"/>
    </row>
    <row r="69" spans="1:28" ht="18.75" customHeight="1">
      <c r="A69" s="73" t="s">
        <v>127</v>
      </c>
      <c r="B69" s="46"/>
      <c r="C69" s="66"/>
      <c r="D69" s="66"/>
      <c r="E69" s="66"/>
      <c r="F69" s="66"/>
      <c r="G69" s="66"/>
      <c r="H69" s="66"/>
      <c r="I69" s="46"/>
      <c r="J69" s="46"/>
      <c r="K69" s="46"/>
      <c r="L69" s="103"/>
      <c r="M69" s="44" t="s">
        <v>253</v>
      </c>
      <c r="N69" s="46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103"/>
      <c r="AA69" s="103"/>
      <c r="AB69" s="103"/>
    </row>
    <row r="70" spans="1:28" ht="18.75" customHeight="1">
      <c r="A70" s="72" t="s">
        <v>140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103"/>
      <c r="M70" s="23" t="s">
        <v>243</v>
      </c>
      <c r="N70" s="48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103"/>
      <c r="AA70" s="103"/>
      <c r="AB70" s="103"/>
    </row>
    <row r="71" spans="1:28" ht="18.75" customHeight="1">
      <c r="A71" s="72" t="s">
        <v>230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103"/>
      <c r="M71" s="226" t="s">
        <v>401</v>
      </c>
      <c r="N71" s="48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103"/>
      <c r="AA71" s="103"/>
      <c r="AB71" s="103"/>
    </row>
    <row r="72" spans="1:28" ht="18.75" customHeight="1">
      <c r="A72" s="72" t="s">
        <v>141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103"/>
      <c r="M72" s="46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</row>
    <row r="73" spans="1:28" ht="18.75" customHeight="1">
      <c r="A73" s="226" t="s">
        <v>401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</row>
    <row r="74" spans="1:28" ht="18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</row>
    <row r="75" spans="1:28" ht="18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</row>
    <row r="76" spans="1:28" ht="18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</row>
    <row r="77" spans="1:28" ht="18.75" customHeight="1">
      <c r="A77" s="72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</row>
  </sheetData>
  <sheetProtection/>
  <mergeCells count="48">
    <mergeCell ref="A4:K4"/>
    <mergeCell ref="M4:Y4"/>
    <mergeCell ref="M6:N9"/>
    <mergeCell ref="P8:P9"/>
    <mergeCell ref="O8:O9"/>
    <mergeCell ref="A8:B8"/>
    <mergeCell ref="C6:E6"/>
    <mergeCell ref="F6:H6"/>
    <mergeCell ref="W6:W9"/>
    <mergeCell ref="I6:K6"/>
    <mergeCell ref="M53:N53"/>
    <mergeCell ref="M61:N61"/>
    <mergeCell ref="M67:N67"/>
    <mergeCell ref="Q8:U8"/>
    <mergeCell ref="M24:N24"/>
    <mergeCell ref="M30:N30"/>
    <mergeCell ref="M40:N40"/>
    <mergeCell ref="M47:N47"/>
    <mergeCell ref="M17:N17"/>
    <mergeCell ref="M18:N18"/>
    <mergeCell ref="M19:N19"/>
    <mergeCell ref="M21:N21"/>
    <mergeCell ref="M13:N13"/>
    <mergeCell ref="M14:N14"/>
    <mergeCell ref="M15:N15"/>
    <mergeCell ref="M16:N16"/>
    <mergeCell ref="A65:B65"/>
    <mergeCell ref="M10:N10"/>
    <mergeCell ref="M12:N12"/>
    <mergeCell ref="X6:X9"/>
    <mergeCell ref="A38:B38"/>
    <mergeCell ref="A45:B45"/>
    <mergeCell ref="A51:B51"/>
    <mergeCell ref="A59:B59"/>
    <mergeCell ref="A17:B17"/>
    <mergeCell ref="A19:B19"/>
    <mergeCell ref="A22:B22"/>
    <mergeCell ref="A28:B28"/>
    <mergeCell ref="A13:B13"/>
    <mergeCell ref="A14:B14"/>
    <mergeCell ref="A15:B15"/>
    <mergeCell ref="A16:B16"/>
    <mergeCell ref="O6:V7"/>
    <mergeCell ref="V8:V9"/>
    <mergeCell ref="A12:B12"/>
    <mergeCell ref="A6:B7"/>
    <mergeCell ref="A10:B10"/>
    <mergeCell ref="A11:B11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6"/>
  <sheetViews>
    <sheetView zoomScaleSheetLayoutView="75" zoomScalePageLayoutView="0" workbookViewId="0" topLeftCell="A1">
      <selection activeCell="B1" sqref="B1"/>
    </sheetView>
  </sheetViews>
  <sheetFormatPr defaultColWidth="8.796875" defaultRowHeight="15"/>
  <cols>
    <col min="1" max="1" width="5.8984375" style="25" customWidth="1"/>
    <col min="2" max="2" width="12.5" style="25" customWidth="1"/>
    <col min="3" max="11" width="12.59765625" style="25" customWidth="1"/>
    <col min="12" max="12" width="9" style="25" customWidth="1"/>
    <col min="13" max="13" width="11.19921875" style="25" customWidth="1"/>
    <col min="14" max="14" width="7" style="25" customWidth="1"/>
    <col min="15" max="16" width="18.59765625" style="25" customWidth="1"/>
    <col min="17" max="17" width="24.09765625" style="25" customWidth="1"/>
    <col min="18" max="19" width="18.59765625" style="25" customWidth="1"/>
    <col min="20" max="20" width="20.5" style="25" customWidth="1"/>
    <col min="21" max="16384" width="9" style="25" customWidth="1"/>
  </cols>
  <sheetData>
    <row r="1" spans="1:22" ht="15" customHeight="1">
      <c r="A1" s="112" t="s">
        <v>318</v>
      </c>
      <c r="B1" s="103"/>
      <c r="C1" s="12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13" t="s">
        <v>319</v>
      </c>
      <c r="U1" s="103"/>
      <c r="V1" s="103"/>
    </row>
    <row r="2" spans="1:22" ht="15" customHeight="1">
      <c r="A2" s="75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2" s="17" customFormat="1" ht="21" customHeight="1">
      <c r="A3" s="339" t="s">
        <v>408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122"/>
      <c r="M3" s="122"/>
      <c r="N3" s="122"/>
      <c r="O3" s="122"/>
      <c r="P3" s="122"/>
      <c r="Q3" s="122"/>
      <c r="R3" s="122"/>
      <c r="S3" s="122"/>
      <c r="T3" s="122"/>
      <c r="U3" s="121"/>
      <c r="V3" s="121"/>
    </row>
    <row r="4" spans="1:22" s="17" customFormat="1" ht="21" customHeight="1">
      <c r="A4" s="200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122"/>
      <c r="M4" s="122"/>
      <c r="N4" s="122"/>
      <c r="O4" s="122"/>
      <c r="P4" s="122"/>
      <c r="Q4" s="122"/>
      <c r="R4" s="122"/>
      <c r="S4" s="122"/>
      <c r="T4" s="122"/>
      <c r="U4" s="121"/>
      <c r="V4" s="121"/>
    </row>
    <row r="5" spans="1:22" s="17" customFormat="1" ht="15" customHeight="1">
      <c r="A5" s="341" t="s">
        <v>329</v>
      </c>
      <c r="B5" s="405"/>
      <c r="C5" s="405"/>
      <c r="D5" s="405"/>
      <c r="E5" s="405"/>
      <c r="F5" s="405"/>
      <c r="G5" s="405"/>
      <c r="H5" s="405"/>
      <c r="I5" s="405"/>
      <c r="J5" s="405"/>
      <c r="K5" s="405"/>
      <c r="L5" s="121"/>
      <c r="M5" s="341" t="s">
        <v>413</v>
      </c>
      <c r="N5" s="405"/>
      <c r="O5" s="405"/>
      <c r="P5" s="405"/>
      <c r="Q5" s="405"/>
      <c r="R5" s="405"/>
      <c r="S5" s="405"/>
      <c r="T5" s="405"/>
      <c r="U5" s="148"/>
      <c r="V5" s="148"/>
    </row>
    <row r="6" spans="12:22" s="17" customFormat="1" ht="18" customHeight="1">
      <c r="L6" s="22"/>
      <c r="U6" s="148"/>
      <c r="V6" s="148"/>
    </row>
    <row r="7" spans="1:22" ht="15" customHeight="1" thickBot="1">
      <c r="A7" s="103"/>
      <c r="B7" s="103"/>
      <c r="C7" s="103"/>
      <c r="D7" s="103"/>
      <c r="E7" s="103"/>
      <c r="F7" s="103" t="s">
        <v>166</v>
      </c>
      <c r="G7" s="103"/>
      <c r="H7" s="103"/>
      <c r="I7" s="103"/>
      <c r="J7" s="103"/>
      <c r="K7" s="103"/>
      <c r="L7" s="103"/>
      <c r="M7" s="121"/>
      <c r="N7" s="121"/>
      <c r="O7" s="121"/>
      <c r="P7" s="121"/>
      <c r="Q7" s="103" t="s">
        <v>166</v>
      </c>
      <c r="R7" s="121"/>
      <c r="S7" s="121"/>
      <c r="T7" s="121"/>
      <c r="U7" s="104"/>
      <c r="V7" s="104"/>
    </row>
    <row r="8" spans="1:22" ht="15" customHeight="1">
      <c r="A8" s="374" t="s">
        <v>142</v>
      </c>
      <c r="B8" s="375"/>
      <c r="C8" s="402" t="s">
        <v>61</v>
      </c>
      <c r="D8" s="392"/>
      <c r="E8" s="393"/>
      <c r="F8" s="403" t="s">
        <v>411</v>
      </c>
      <c r="G8" s="381"/>
      <c r="H8" s="382"/>
      <c r="I8" s="403" t="s">
        <v>412</v>
      </c>
      <c r="J8" s="381"/>
      <c r="K8" s="381"/>
      <c r="L8" s="103"/>
      <c r="M8" s="374" t="s">
        <v>234</v>
      </c>
      <c r="N8" s="375"/>
      <c r="O8" s="380" t="s">
        <v>167</v>
      </c>
      <c r="P8" s="381"/>
      <c r="Q8" s="382"/>
      <c r="R8" s="380" t="s">
        <v>240</v>
      </c>
      <c r="S8" s="381"/>
      <c r="T8" s="381"/>
      <c r="U8" s="104"/>
      <c r="V8" s="104"/>
    </row>
    <row r="9" spans="1:22" ht="15" customHeight="1">
      <c r="A9" s="376"/>
      <c r="B9" s="377"/>
      <c r="C9" s="385" t="s">
        <v>62</v>
      </c>
      <c r="D9" s="385" t="s">
        <v>63</v>
      </c>
      <c r="E9" s="383" t="s">
        <v>143</v>
      </c>
      <c r="F9" s="385" t="s">
        <v>62</v>
      </c>
      <c r="G9" s="385" t="s">
        <v>63</v>
      </c>
      <c r="H9" s="383" t="s">
        <v>143</v>
      </c>
      <c r="I9" s="385" t="s">
        <v>62</v>
      </c>
      <c r="J9" s="385" t="s">
        <v>63</v>
      </c>
      <c r="K9" s="389" t="s">
        <v>143</v>
      </c>
      <c r="L9" s="103"/>
      <c r="M9" s="376"/>
      <c r="N9" s="377"/>
      <c r="O9" s="385" t="s">
        <v>168</v>
      </c>
      <c r="P9" s="387" t="s">
        <v>320</v>
      </c>
      <c r="Q9" s="383" t="s">
        <v>144</v>
      </c>
      <c r="R9" s="385" t="s">
        <v>168</v>
      </c>
      <c r="S9" s="387" t="s">
        <v>320</v>
      </c>
      <c r="T9" s="389" t="s">
        <v>144</v>
      </c>
      <c r="U9" s="104"/>
      <c r="V9" s="104"/>
    </row>
    <row r="10" spans="1:22" ht="15" customHeight="1">
      <c r="A10" s="378"/>
      <c r="B10" s="379"/>
      <c r="C10" s="386"/>
      <c r="D10" s="386"/>
      <c r="E10" s="384"/>
      <c r="F10" s="386"/>
      <c r="G10" s="386"/>
      <c r="H10" s="384"/>
      <c r="I10" s="386"/>
      <c r="J10" s="386"/>
      <c r="K10" s="404"/>
      <c r="L10" s="103"/>
      <c r="M10" s="378"/>
      <c r="N10" s="379"/>
      <c r="O10" s="386"/>
      <c r="P10" s="386"/>
      <c r="Q10" s="388"/>
      <c r="R10" s="386"/>
      <c r="S10" s="386"/>
      <c r="T10" s="390"/>
      <c r="U10" s="104"/>
      <c r="V10" s="104"/>
    </row>
    <row r="11" spans="1:22" ht="15" customHeight="1">
      <c r="A11" s="76"/>
      <c r="B11" s="77"/>
      <c r="C11" s="78"/>
      <c r="D11" s="79"/>
      <c r="E11" s="76"/>
      <c r="F11" s="76"/>
      <c r="G11" s="79"/>
      <c r="H11" s="76"/>
      <c r="I11" s="76"/>
      <c r="J11" s="79"/>
      <c r="K11" s="76"/>
      <c r="L11" s="103"/>
      <c r="M11" s="76"/>
      <c r="N11" s="77"/>
      <c r="O11" s="103"/>
      <c r="P11" s="103"/>
      <c r="Q11" s="103"/>
      <c r="R11" s="103"/>
      <c r="S11" s="103"/>
      <c r="T11" s="103"/>
      <c r="U11" s="104"/>
      <c r="V11" s="104"/>
    </row>
    <row r="12" spans="1:22" ht="15" customHeight="1">
      <c r="A12" s="372" t="s">
        <v>256</v>
      </c>
      <c r="B12" s="373"/>
      <c r="C12" s="80">
        <v>44500</v>
      </c>
      <c r="D12" s="67">
        <v>222100</v>
      </c>
      <c r="E12" s="67">
        <f>D12*1000/(C12*10)</f>
        <v>499.1011235955056</v>
      </c>
      <c r="F12" s="67">
        <v>0</v>
      </c>
      <c r="G12" s="67">
        <v>0</v>
      </c>
      <c r="H12" s="67">
        <v>174</v>
      </c>
      <c r="I12" s="67">
        <v>12</v>
      </c>
      <c r="J12" s="67">
        <v>18</v>
      </c>
      <c r="K12" s="67">
        <f>J12*1000/(I12*10)</f>
        <v>150</v>
      </c>
      <c r="L12" s="103"/>
      <c r="M12" s="372" t="s">
        <v>256</v>
      </c>
      <c r="N12" s="373"/>
      <c r="O12" s="280">
        <v>288</v>
      </c>
      <c r="P12" s="127">
        <v>4950</v>
      </c>
      <c r="Q12" s="67">
        <f>ROUND(P12*1000/(O12*10),-1)</f>
        <v>1720</v>
      </c>
      <c r="R12" s="97">
        <v>527</v>
      </c>
      <c r="S12" s="97">
        <v>9490</v>
      </c>
      <c r="T12" s="67">
        <f>ROUND(S12*1000/(R12*10),-1)</f>
        <v>1800</v>
      </c>
      <c r="U12" s="104"/>
      <c r="V12" s="104"/>
    </row>
    <row r="13" spans="1:22" ht="15" customHeight="1">
      <c r="A13" s="396" t="s">
        <v>321</v>
      </c>
      <c r="B13" s="397"/>
      <c r="C13" s="80">
        <v>44100</v>
      </c>
      <c r="D13" s="67">
        <v>194000</v>
      </c>
      <c r="E13" s="67">
        <f>D13*1000/(C13*10)</f>
        <v>439.9092970521542</v>
      </c>
      <c r="F13" s="67">
        <v>0</v>
      </c>
      <c r="G13" s="67">
        <v>0</v>
      </c>
      <c r="H13" s="67">
        <v>153</v>
      </c>
      <c r="I13" s="67">
        <v>13</v>
      </c>
      <c r="J13" s="67">
        <v>17</v>
      </c>
      <c r="K13" s="67">
        <v>134</v>
      </c>
      <c r="L13" s="103"/>
      <c r="M13" s="396" t="s">
        <v>325</v>
      </c>
      <c r="N13" s="373"/>
      <c r="O13" s="280">
        <v>273</v>
      </c>
      <c r="P13" s="127">
        <v>4310</v>
      </c>
      <c r="Q13" s="67">
        <f>ROUND(P13*1000/(O13*10),-1)</f>
        <v>1580</v>
      </c>
      <c r="R13" s="97">
        <v>483</v>
      </c>
      <c r="S13" s="97">
        <v>8600</v>
      </c>
      <c r="T13" s="67">
        <f>ROUND(S13*1000/(R13*10),-1)</f>
        <v>1780</v>
      </c>
      <c r="U13" s="104"/>
      <c r="V13" s="104"/>
    </row>
    <row r="14" spans="1:22" ht="15" customHeight="1">
      <c r="A14" s="396" t="s">
        <v>322</v>
      </c>
      <c r="B14" s="397"/>
      <c r="C14" s="80">
        <v>43700</v>
      </c>
      <c r="D14" s="67">
        <v>216300</v>
      </c>
      <c r="E14" s="67">
        <f>D14*1000/(C14*10)</f>
        <v>494.9656750572082</v>
      </c>
      <c r="F14" s="67" t="s">
        <v>261</v>
      </c>
      <c r="G14" s="67" t="s">
        <v>261</v>
      </c>
      <c r="H14" s="67" t="s">
        <v>261</v>
      </c>
      <c r="I14" s="67">
        <v>19</v>
      </c>
      <c r="J14" s="67">
        <v>23</v>
      </c>
      <c r="K14" s="67">
        <v>123</v>
      </c>
      <c r="L14" s="103"/>
      <c r="M14" s="396" t="s">
        <v>326</v>
      </c>
      <c r="N14" s="397"/>
      <c r="O14" s="190">
        <v>254</v>
      </c>
      <c r="P14" s="190">
        <v>4240</v>
      </c>
      <c r="Q14" s="67">
        <f>ROUND(P14*1000/(O14*10),-1)</f>
        <v>1670</v>
      </c>
      <c r="R14" s="281">
        <v>449</v>
      </c>
      <c r="S14" s="190">
        <v>8220</v>
      </c>
      <c r="T14" s="67">
        <f>ROUND(S14*1000/(R14*10),-1)</f>
        <v>1830</v>
      </c>
      <c r="U14" s="104"/>
      <c r="V14" s="104"/>
    </row>
    <row r="15" spans="1:22" ht="15" customHeight="1">
      <c r="A15" s="396" t="s">
        <v>323</v>
      </c>
      <c r="B15" s="397"/>
      <c r="C15" s="80">
        <v>40900</v>
      </c>
      <c r="D15" s="67">
        <v>200400</v>
      </c>
      <c r="E15" s="67">
        <f>D15*1000/(C15*10)</f>
        <v>489.9755501222494</v>
      </c>
      <c r="F15" s="67" t="s">
        <v>261</v>
      </c>
      <c r="G15" s="67" t="s">
        <v>261</v>
      </c>
      <c r="H15" s="67" t="s">
        <v>261</v>
      </c>
      <c r="I15" s="67">
        <v>36</v>
      </c>
      <c r="J15" s="67">
        <v>116</v>
      </c>
      <c r="K15" s="67">
        <f>J15*1000/(I15*10)</f>
        <v>322.22222222222223</v>
      </c>
      <c r="L15" s="103"/>
      <c r="M15" s="396" t="s">
        <v>327</v>
      </c>
      <c r="N15" s="397"/>
      <c r="O15" s="190">
        <v>265</v>
      </c>
      <c r="P15" s="190">
        <v>4400</v>
      </c>
      <c r="Q15" s="67">
        <f>ROUND(P15*1000/(O15*10),-1)</f>
        <v>1660</v>
      </c>
      <c r="R15" s="281">
        <v>439</v>
      </c>
      <c r="S15" s="117">
        <v>8170</v>
      </c>
      <c r="T15" s="67">
        <f>ROUND(S15*1000/(R15*10),-1)</f>
        <v>1860</v>
      </c>
      <c r="U15" s="104"/>
      <c r="V15" s="104"/>
    </row>
    <row r="16" spans="1:22" ht="15" customHeight="1">
      <c r="A16" s="398" t="s">
        <v>324</v>
      </c>
      <c r="B16" s="399"/>
      <c r="C16" s="277">
        <v>40500</v>
      </c>
      <c r="D16" s="81">
        <v>199300</v>
      </c>
      <c r="E16" s="81">
        <f>D16*1000/(C16*10)</f>
        <v>492.0987654320988</v>
      </c>
      <c r="F16" s="81">
        <v>0</v>
      </c>
      <c r="G16" s="81">
        <v>0</v>
      </c>
      <c r="H16" s="81">
        <v>183</v>
      </c>
      <c r="I16" s="81">
        <v>412</v>
      </c>
      <c r="J16" s="81">
        <v>1560</v>
      </c>
      <c r="K16" s="81">
        <v>378</v>
      </c>
      <c r="L16" s="103"/>
      <c r="M16" s="398" t="s">
        <v>328</v>
      </c>
      <c r="N16" s="401"/>
      <c r="O16" s="106">
        <v>249</v>
      </c>
      <c r="P16" s="107">
        <v>4330</v>
      </c>
      <c r="Q16" s="81">
        <f>ROUND(P16*1000/(O16*10),-1)</f>
        <v>1740</v>
      </c>
      <c r="R16" s="282">
        <v>447</v>
      </c>
      <c r="S16" s="283">
        <v>7820</v>
      </c>
      <c r="T16" s="81">
        <f>ROUND(S16*1000/(R16*10),-1)</f>
        <v>1750</v>
      </c>
      <c r="U16" s="104"/>
      <c r="V16" s="104"/>
    </row>
    <row r="17" spans="1:22" ht="15" customHeight="1">
      <c r="A17" s="82"/>
      <c r="B17" s="83"/>
      <c r="C17" s="278"/>
      <c r="D17" s="279"/>
      <c r="E17" s="279"/>
      <c r="F17" s="279"/>
      <c r="G17" s="279"/>
      <c r="H17" s="279"/>
      <c r="I17" s="279"/>
      <c r="J17" s="279"/>
      <c r="K17" s="279"/>
      <c r="L17" s="103"/>
      <c r="M17" s="82"/>
      <c r="N17" s="83"/>
      <c r="O17" s="103"/>
      <c r="P17" s="103"/>
      <c r="Q17" s="103"/>
      <c r="R17" s="104"/>
      <c r="S17" s="103"/>
      <c r="T17" s="103"/>
      <c r="U17" s="104"/>
      <c r="V17" s="104"/>
    </row>
    <row r="18" spans="1:22" ht="15" customHeight="1">
      <c r="A18" s="288" t="s">
        <v>1</v>
      </c>
      <c r="B18" s="290"/>
      <c r="C18" s="277">
        <v>4450</v>
      </c>
      <c r="D18" s="81">
        <v>22700</v>
      </c>
      <c r="E18" s="81">
        <f>D18*1000/(C18*10)</f>
        <v>510.1123595505618</v>
      </c>
      <c r="F18" s="81">
        <v>0</v>
      </c>
      <c r="G18" s="81">
        <v>0</v>
      </c>
      <c r="H18" s="81">
        <v>250</v>
      </c>
      <c r="I18" s="81">
        <v>15</v>
      </c>
      <c r="J18" s="81">
        <v>29</v>
      </c>
      <c r="K18" s="81">
        <v>192</v>
      </c>
      <c r="L18" s="103"/>
      <c r="M18" s="394" t="s">
        <v>1</v>
      </c>
      <c r="N18" s="395"/>
      <c r="O18" s="80">
        <v>43</v>
      </c>
      <c r="P18" s="97">
        <v>84</v>
      </c>
      <c r="Q18" s="67">
        <v>1870</v>
      </c>
      <c r="R18" s="67">
        <v>42</v>
      </c>
      <c r="S18" s="67">
        <v>823</v>
      </c>
      <c r="T18" s="67">
        <f aca="true" t="shared" si="0" ref="T18:T25">ROUND(S18*1000/(R18*10),-1)</f>
        <v>1960</v>
      </c>
      <c r="U18" s="104"/>
      <c r="V18" s="104"/>
    </row>
    <row r="19" spans="1:22" ht="15" customHeight="1">
      <c r="A19" s="288" t="s">
        <v>2</v>
      </c>
      <c r="B19" s="290"/>
      <c r="C19" s="277">
        <v>1710</v>
      </c>
      <c r="D19" s="81">
        <v>7570</v>
      </c>
      <c r="E19" s="81">
        <f>D19*1000/(C19*10)</f>
        <v>442.6900584795322</v>
      </c>
      <c r="F19" s="81" t="s">
        <v>400</v>
      </c>
      <c r="G19" s="81" t="s">
        <v>400</v>
      </c>
      <c r="H19" s="81" t="s">
        <v>400</v>
      </c>
      <c r="I19" s="81">
        <v>2</v>
      </c>
      <c r="J19" s="81">
        <v>6</v>
      </c>
      <c r="K19" s="81">
        <f>J19*1000/(I19*10)</f>
        <v>300</v>
      </c>
      <c r="L19" s="103"/>
      <c r="M19" s="394" t="s">
        <v>2</v>
      </c>
      <c r="N19" s="395"/>
      <c r="O19" s="23">
        <v>4</v>
      </c>
      <c r="P19" s="190">
        <v>59</v>
      </c>
      <c r="Q19" s="67">
        <v>1475</v>
      </c>
      <c r="R19" s="82">
        <v>16</v>
      </c>
      <c r="S19" s="23">
        <v>250</v>
      </c>
      <c r="T19" s="67">
        <f t="shared" si="0"/>
        <v>1560</v>
      </c>
      <c r="U19" s="104"/>
      <c r="V19" s="104"/>
    </row>
    <row r="20" spans="1:22" ht="15" customHeight="1">
      <c r="A20" s="288" t="s">
        <v>3</v>
      </c>
      <c r="B20" s="290"/>
      <c r="C20" s="277">
        <v>3730</v>
      </c>
      <c r="D20" s="81">
        <v>19400</v>
      </c>
      <c r="E20" s="81">
        <f>D20*1000/(C20*10)</f>
        <v>520.1072386058981</v>
      </c>
      <c r="F20" s="81" t="s">
        <v>400</v>
      </c>
      <c r="G20" s="81" t="s">
        <v>400</v>
      </c>
      <c r="H20" s="81" t="s">
        <v>400</v>
      </c>
      <c r="I20" s="81">
        <v>75</v>
      </c>
      <c r="J20" s="81">
        <v>286</v>
      </c>
      <c r="K20" s="81">
        <f>J20*1000/(I20*10)</f>
        <v>381.3333333333333</v>
      </c>
      <c r="L20" s="103"/>
      <c r="M20" s="394" t="s">
        <v>3</v>
      </c>
      <c r="N20" s="395"/>
      <c r="O20" s="23">
        <v>21</v>
      </c>
      <c r="P20" s="190">
        <v>359</v>
      </c>
      <c r="Q20" s="67">
        <f>ROUND(P20*1000/(O20*10),-1)</f>
        <v>1710</v>
      </c>
      <c r="R20" s="82">
        <v>38</v>
      </c>
      <c r="S20" s="103">
        <v>722</v>
      </c>
      <c r="T20" s="67">
        <f t="shared" si="0"/>
        <v>1900</v>
      </c>
      <c r="U20" s="104"/>
      <c r="V20" s="104"/>
    </row>
    <row r="21" spans="1:22" ht="15" customHeight="1">
      <c r="A21" s="307" t="s">
        <v>60</v>
      </c>
      <c r="B21" s="290"/>
      <c r="C21" s="277">
        <v>1420</v>
      </c>
      <c r="D21" s="81">
        <v>6190</v>
      </c>
      <c r="E21" s="81">
        <f>D21*1000/(C21*10)</f>
        <v>435.9154929577465</v>
      </c>
      <c r="F21" s="81" t="s">
        <v>400</v>
      </c>
      <c r="G21" s="81" t="s">
        <v>400</v>
      </c>
      <c r="H21" s="81" t="s">
        <v>400</v>
      </c>
      <c r="I21" s="81">
        <v>3</v>
      </c>
      <c r="J21" s="81">
        <v>9</v>
      </c>
      <c r="K21" s="81">
        <f>J21*1000/(I21*10)</f>
        <v>300</v>
      </c>
      <c r="L21" s="103"/>
      <c r="M21" s="400" t="s">
        <v>60</v>
      </c>
      <c r="N21" s="395"/>
      <c r="O21" s="23">
        <v>12</v>
      </c>
      <c r="P21" s="190">
        <v>169</v>
      </c>
      <c r="Q21" s="67">
        <f>ROUND(P21*1000/(O21*10),-1)</f>
        <v>1410</v>
      </c>
      <c r="R21" s="82">
        <v>43</v>
      </c>
      <c r="S21" s="23">
        <v>718</v>
      </c>
      <c r="T21" s="67">
        <f t="shared" si="0"/>
        <v>1670</v>
      </c>
      <c r="U21" s="104"/>
      <c r="V21" s="104"/>
    </row>
    <row r="22" spans="1:22" ht="15" customHeight="1">
      <c r="A22" s="288" t="s">
        <v>5</v>
      </c>
      <c r="B22" s="290"/>
      <c r="C22" s="277">
        <v>1610</v>
      </c>
      <c r="D22" s="81">
        <v>7260</v>
      </c>
      <c r="E22" s="81">
        <v>540</v>
      </c>
      <c r="F22" s="81">
        <v>0</v>
      </c>
      <c r="G22" s="81" t="s">
        <v>400</v>
      </c>
      <c r="H22" s="81" t="s">
        <v>400</v>
      </c>
      <c r="I22" s="81">
        <v>3</v>
      </c>
      <c r="J22" s="81">
        <v>9</v>
      </c>
      <c r="K22" s="81">
        <v>304</v>
      </c>
      <c r="L22" s="103"/>
      <c r="M22" s="394" t="s">
        <v>5</v>
      </c>
      <c r="N22" s="395"/>
      <c r="O22" s="80">
        <v>12</v>
      </c>
      <c r="P22" s="97">
        <v>191</v>
      </c>
      <c r="Q22" s="67">
        <f>ROUND(P22*1000/(O22*10),-1)</f>
        <v>1590</v>
      </c>
      <c r="R22" s="67">
        <v>33</v>
      </c>
      <c r="S22" s="67">
        <v>558</v>
      </c>
      <c r="T22" s="67">
        <f t="shared" si="0"/>
        <v>1690</v>
      </c>
      <c r="U22" s="104"/>
      <c r="V22" s="104"/>
    </row>
    <row r="23" spans="1:22" ht="15" customHeight="1">
      <c r="A23" s="288" t="s">
        <v>6</v>
      </c>
      <c r="B23" s="290"/>
      <c r="C23" s="277">
        <v>2970</v>
      </c>
      <c r="D23" s="81">
        <v>15000</v>
      </c>
      <c r="E23" s="81">
        <v>504</v>
      </c>
      <c r="F23" s="81" t="s">
        <v>400</v>
      </c>
      <c r="G23" s="81" t="s">
        <v>400</v>
      </c>
      <c r="H23" s="81" t="s">
        <v>400</v>
      </c>
      <c r="I23" s="81">
        <v>56</v>
      </c>
      <c r="J23" s="81">
        <v>202</v>
      </c>
      <c r="K23" s="81">
        <v>360</v>
      </c>
      <c r="L23" s="103"/>
      <c r="M23" s="394" t="s">
        <v>6</v>
      </c>
      <c r="N23" s="395"/>
      <c r="O23" s="23">
        <v>15</v>
      </c>
      <c r="P23" s="190">
        <v>252</v>
      </c>
      <c r="Q23" s="67">
        <f>ROUND(P23*1000/(O23*10),-1)</f>
        <v>1680</v>
      </c>
      <c r="R23" s="82">
        <v>27</v>
      </c>
      <c r="S23" s="23">
        <v>516</v>
      </c>
      <c r="T23" s="67">
        <f t="shared" si="0"/>
        <v>1910</v>
      </c>
      <c r="U23" s="104"/>
      <c r="V23" s="104"/>
    </row>
    <row r="24" spans="1:22" ht="15" customHeight="1">
      <c r="A24" s="288" t="s">
        <v>7</v>
      </c>
      <c r="B24" s="290"/>
      <c r="C24" s="277">
        <v>2160</v>
      </c>
      <c r="D24" s="81">
        <v>10700</v>
      </c>
      <c r="E24" s="81">
        <v>496</v>
      </c>
      <c r="F24" s="81" t="s">
        <v>400</v>
      </c>
      <c r="G24" s="81" t="s">
        <v>400</v>
      </c>
      <c r="H24" s="81" t="s">
        <v>400</v>
      </c>
      <c r="I24" s="81">
        <v>34</v>
      </c>
      <c r="J24" s="81">
        <v>173</v>
      </c>
      <c r="K24" s="81">
        <v>510</v>
      </c>
      <c r="L24" s="103"/>
      <c r="M24" s="394" t="s">
        <v>7</v>
      </c>
      <c r="N24" s="395"/>
      <c r="O24" s="23">
        <v>5</v>
      </c>
      <c r="P24" s="190">
        <v>92</v>
      </c>
      <c r="Q24" s="67">
        <f>ROUND(P24*1000/(O24*10),-1)</f>
        <v>1840</v>
      </c>
      <c r="R24" s="82">
        <v>16</v>
      </c>
      <c r="S24" s="23">
        <v>258</v>
      </c>
      <c r="T24" s="67">
        <f t="shared" si="0"/>
        <v>1610</v>
      </c>
      <c r="U24" s="104"/>
      <c r="V24" s="104"/>
    </row>
    <row r="25" spans="1:22" ht="15" customHeight="1">
      <c r="A25" s="288" t="s">
        <v>8</v>
      </c>
      <c r="B25" s="290"/>
      <c r="C25" s="277">
        <v>3410</v>
      </c>
      <c r="D25" s="81">
        <v>19500</v>
      </c>
      <c r="E25" s="81">
        <v>571</v>
      </c>
      <c r="F25" s="81" t="s">
        <v>400</v>
      </c>
      <c r="G25" s="81" t="s">
        <v>400</v>
      </c>
      <c r="H25" s="81" t="s">
        <v>400</v>
      </c>
      <c r="I25" s="81">
        <v>130</v>
      </c>
      <c r="J25" s="81">
        <v>532</v>
      </c>
      <c r="K25" s="81">
        <f>J25*1000/(I25*10)</f>
        <v>409.2307692307692</v>
      </c>
      <c r="L25" s="103"/>
      <c r="M25" s="394" t="s">
        <v>8</v>
      </c>
      <c r="N25" s="395"/>
      <c r="O25" s="23">
        <v>3</v>
      </c>
      <c r="P25" s="190">
        <v>53</v>
      </c>
      <c r="Q25" s="67">
        <v>1750</v>
      </c>
      <c r="R25" s="82">
        <v>15</v>
      </c>
      <c r="S25" s="23">
        <v>344</v>
      </c>
      <c r="T25" s="67">
        <f t="shared" si="0"/>
        <v>2290</v>
      </c>
      <c r="U25" s="104"/>
      <c r="V25" s="104"/>
    </row>
    <row r="26" spans="1:22" ht="15" customHeight="1">
      <c r="A26" s="84"/>
      <c r="B26" s="85"/>
      <c r="C26" s="277"/>
      <c r="D26" s="81"/>
      <c r="E26" s="81"/>
      <c r="F26" s="81"/>
      <c r="G26" s="81"/>
      <c r="H26" s="81"/>
      <c r="I26" s="81"/>
      <c r="J26" s="81"/>
      <c r="K26" s="81"/>
      <c r="L26" s="103"/>
      <c r="M26" s="41"/>
      <c r="N26" s="42"/>
      <c r="O26" s="23"/>
      <c r="P26" s="190"/>
      <c r="Q26" s="23"/>
      <c r="R26" s="82"/>
      <c r="S26" s="23"/>
      <c r="T26" s="23"/>
      <c r="U26" s="104"/>
      <c r="V26" s="104"/>
    </row>
    <row r="27" spans="1:22" ht="15" customHeight="1">
      <c r="A27" s="288" t="s">
        <v>9</v>
      </c>
      <c r="B27" s="290"/>
      <c r="C27" s="277">
        <f>SUM(C28)</f>
        <v>90</v>
      </c>
      <c r="D27" s="81">
        <f>SUM(D28)</f>
        <v>348</v>
      </c>
      <c r="E27" s="81">
        <f>D27*1000/(C27*10)</f>
        <v>386.6666666666667</v>
      </c>
      <c r="F27" s="81" t="s">
        <v>400</v>
      </c>
      <c r="G27" s="81" t="s">
        <v>400</v>
      </c>
      <c r="H27" s="81" t="s">
        <v>400</v>
      </c>
      <c r="I27" s="81" t="s">
        <v>400</v>
      </c>
      <c r="J27" s="81" t="s">
        <v>400</v>
      </c>
      <c r="K27" s="81" t="s">
        <v>400</v>
      </c>
      <c r="L27" s="81"/>
      <c r="M27" s="394" t="s">
        <v>9</v>
      </c>
      <c r="N27" s="395"/>
      <c r="O27" s="80">
        <v>2</v>
      </c>
      <c r="P27" s="97">
        <v>28</v>
      </c>
      <c r="Q27" s="67">
        <f>ROUND(P27*1000/(O27*10),-1)</f>
        <v>1400</v>
      </c>
      <c r="R27" s="67">
        <v>3</v>
      </c>
      <c r="S27" s="67">
        <v>47</v>
      </c>
      <c r="T27" s="67">
        <v>1580</v>
      </c>
      <c r="U27" s="104"/>
      <c r="V27" s="104"/>
    </row>
    <row r="28" spans="1:22" ht="15" customHeight="1">
      <c r="A28" s="116"/>
      <c r="B28" s="42" t="s">
        <v>10</v>
      </c>
      <c r="C28" s="80">
        <v>90</v>
      </c>
      <c r="D28" s="67">
        <v>348</v>
      </c>
      <c r="E28" s="67">
        <f>D28*1000/(C28*10)</f>
        <v>386.6666666666667</v>
      </c>
      <c r="F28" s="211" t="s">
        <v>261</v>
      </c>
      <c r="G28" s="211" t="s">
        <v>261</v>
      </c>
      <c r="H28" s="211" t="s">
        <v>261</v>
      </c>
      <c r="I28" s="67" t="s">
        <v>261</v>
      </c>
      <c r="J28" s="67" t="s">
        <v>261</v>
      </c>
      <c r="K28" s="67" t="s">
        <v>261</v>
      </c>
      <c r="L28" s="103"/>
      <c r="M28" s="394" t="s">
        <v>169</v>
      </c>
      <c r="N28" s="395"/>
      <c r="O28" s="23">
        <v>10</v>
      </c>
      <c r="P28" s="190">
        <v>167</v>
      </c>
      <c r="Q28" s="67">
        <f>ROUND(P28*1000/(O28*10),-1)</f>
        <v>1670</v>
      </c>
      <c r="R28" s="82">
        <v>12</v>
      </c>
      <c r="S28" s="23">
        <v>211</v>
      </c>
      <c r="T28" s="67">
        <f aca="true" t="shared" si="1" ref="T28:T34">ROUND(S28*1000/(R28*10),-1)</f>
        <v>1760</v>
      </c>
      <c r="U28" s="104"/>
      <c r="V28" s="104"/>
    </row>
    <row r="29" spans="1:22" ht="15" customHeight="1">
      <c r="A29" s="116"/>
      <c r="B29" s="42"/>
      <c r="C29" s="86"/>
      <c r="D29" s="87"/>
      <c r="E29" s="87"/>
      <c r="F29" s="87"/>
      <c r="G29" s="87"/>
      <c r="H29" s="87"/>
      <c r="I29" s="87"/>
      <c r="J29" s="87"/>
      <c r="K29" s="87"/>
      <c r="L29" s="103"/>
      <c r="M29" s="394" t="s">
        <v>170</v>
      </c>
      <c r="N29" s="395"/>
      <c r="O29" s="23">
        <v>15</v>
      </c>
      <c r="P29" s="190">
        <v>236</v>
      </c>
      <c r="Q29" s="67">
        <f>ROUND(P29*1000/(O29*10),-1)</f>
        <v>1570</v>
      </c>
      <c r="R29" s="82">
        <v>18</v>
      </c>
      <c r="S29" s="23">
        <v>317</v>
      </c>
      <c r="T29" s="67">
        <f t="shared" si="1"/>
        <v>1760</v>
      </c>
      <c r="U29" s="104"/>
      <c r="V29" s="104"/>
    </row>
    <row r="30" spans="1:22" ht="15" customHeight="1">
      <c r="A30" s="306" t="s">
        <v>11</v>
      </c>
      <c r="B30" s="290"/>
      <c r="C30" s="277">
        <v>2700</v>
      </c>
      <c r="D30" s="81">
        <v>14200</v>
      </c>
      <c r="E30" s="81">
        <v>528</v>
      </c>
      <c r="F30" s="81" t="s">
        <v>400</v>
      </c>
      <c r="G30" s="81" t="s">
        <v>400</v>
      </c>
      <c r="H30" s="81" t="s">
        <v>400</v>
      </c>
      <c r="I30" s="81">
        <f>SUM(I31:I34)</f>
        <v>47</v>
      </c>
      <c r="J30" s="81">
        <f>SUM(J31:J34)</f>
        <v>160</v>
      </c>
      <c r="K30" s="81">
        <f>J30*1000/(I30*10)</f>
        <v>340.4255319148936</v>
      </c>
      <c r="L30" s="103"/>
      <c r="M30" s="394" t="s">
        <v>171</v>
      </c>
      <c r="N30" s="395"/>
      <c r="O30" s="23">
        <v>53</v>
      </c>
      <c r="P30" s="190">
        <v>975</v>
      </c>
      <c r="Q30" s="67">
        <f>ROUND(P30*1000/(O30*10),-1)</f>
        <v>1840</v>
      </c>
      <c r="R30" s="82">
        <v>47</v>
      </c>
      <c r="S30" s="23">
        <v>838</v>
      </c>
      <c r="T30" s="67">
        <f t="shared" si="1"/>
        <v>1780</v>
      </c>
      <c r="U30" s="104"/>
      <c r="V30" s="104"/>
    </row>
    <row r="31" spans="1:22" ht="15" customHeight="1">
      <c r="A31" s="116"/>
      <c r="B31" s="42" t="s">
        <v>12</v>
      </c>
      <c r="C31" s="80">
        <v>597</v>
      </c>
      <c r="D31" s="67">
        <v>3190</v>
      </c>
      <c r="E31" s="67">
        <v>535</v>
      </c>
      <c r="F31" s="67" t="s">
        <v>261</v>
      </c>
      <c r="G31" s="67" t="s">
        <v>261</v>
      </c>
      <c r="H31" s="67" t="s">
        <v>261</v>
      </c>
      <c r="I31" s="67">
        <v>19</v>
      </c>
      <c r="J31" s="67">
        <v>56</v>
      </c>
      <c r="K31" s="67">
        <v>297</v>
      </c>
      <c r="L31" s="103"/>
      <c r="M31" s="394" t="s">
        <v>172</v>
      </c>
      <c r="N31" s="395"/>
      <c r="O31" s="80">
        <v>30</v>
      </c>
      <c r="P31" s="97">
        <v>569</v>
      </c>
      <c r="Q31" s="67">
        <f>ROUND(P31*1000/(O31*10),-1)</f>
        <v>1900</v>
      </c>
      <c r="R31" s="67">
        <v>42</v>
      </c>
      <c r="S31" s="67">
        <v>641</v>
      </c>
      <c r="T31" s="67">
        <f t="shared" si="1"/>
        <v>1530</v>
      </c>
      <c r="U31" s="104"/>
      <c r="V31" s="104"/>
    </row>
    <row r="32" spans="1:22" ht="15" customHeight="1">
      <c r="A32" s="116"/>
      <c r="B32" s="42" t="s">
        <v>13</v>
      </c>
      <c r="C32" s="80">
        <v>600</v>
      </c>
      <c r="D32" s="67">
        <v>3120</v>
      </c>
      <c r="E32" s="67">
        <f>D32*1000/(C32*10)</f>
        <v>520</v>
      </c>
      <c r="F32" s="67" t="s">
        <v>261</v>
      </c>
      <c r="G32" s="67" t="s">
        <v>261</v>
      </c>
      <c r="H32" s="67" t="s">
        <v>261</v>
      </c>
      <c r="I32" s="67">
        <v>17</v>
      </c>
      <c r="J32" s="67">
        <v>68</v>
      </c>
      <c r="K32" s="67">
        <f>J32*1000/(I32*10)</f>
        <v>400</v>
      </c>
      <c r="L32" s="103"/>
      <c r="M32" s="394" t="s">
        <v>173</v>
      </c>
      <c r="N32" s="395"/>
      <c r="O32" s="23">
        <v>9</v>
      </c>
      <c r="P32" s="190">
        <v>149</v>
      </c>
      <c r="Q32" s="67">
        <v>1656</v>
      </c>
      <c r="R32" s="82">
        <v>29</v>
      </c>
      <c r="S32" s="23">
        <v>457</v>
      </c>
      <c r="T32" s="67">
        <f t="shared" si="1"/>
        <v>1580</v>
      </c>
      <c r="U32" s="104"/>
      <c r="V32" s="104"/>
    </row>
    <row r="33" spans="1:22" ht="15" customHeight="1">
      <c r="A33" s="116"/>
      <c r="B33" s="42" t="s">
        <v>14</v>
      </c>
      <c r="C33" s="80">
        <v>728</v>
      </c>
      <c r="D33" s="67">
        <v>3600</v>
      </c>
      <c r="E33" s="67">
        <f>D33*1000/(C33*10)</f>
        <v>494.5054945054945</v>
      </c>
      <c r="F33" s="67" t="s">
        <v>261</v>
      </c>
      <c r="G33" s="67" t="s">
        <v>261</v>
      </c>
      <c r="H33" s="67" t="s">
        <v>261</v>
      </c>
      <c r="I33" s="67">
        <v>5</v>
      </c>
      <c r="J33" s="67">
        <v>19</v>
      </c>
      <c r="K33" s="67">
        <v>370</v>
      </c>
      <c r="L33" s="103"/>
      <c r="M33" s="394" t="s">
        <v>174</v>
      </c>
      <c r="N33" s="395"/>
      <c r="O33" s="23">
        <v>10</v>
      </c>
      <c r="P33" s="190">
        <v>139</v>
      </c>
      <c r="Q33" s="67">
        <f>ROUND(P33*1000/(O33*10),-1)</f>
        <v>1390</v>
      </c>
      <c r="R33" s="23">
        <v>57</v>
      </c>
      <c r="S33" s="23">
        <v>962</v>
      </c>
      <c r="T33" s="67">
        <f t="shared" si="1"/>
        <v>1690</v>
      </c>
      <c r="U33" s="104"/>
      <c r="V33" s="104"/>
    </row>
    <row r="34" spans="1:22" ht="18" customHeight="1">
      <c r="A34" s="21" t="s">
        <v>278</v>
      </c>
      <c r="B34" s="42" t="s">
        <v>15</v>
      </c>
      <c r="C34" s="80">
        <v>771</v>
      </c>
      <c r="D34" s="67">
        <v>4320</v>
      </c>
      <c r="E34" s="67">
        <f>D34*1000/(C34*10)</f>
        <v>560.3112840466927</v>
      </c>
      <c r="F34" s="67" t="s">
        <v>261</v>
      </c>
      <c r="G34" s="67" t="s">
        <v>261</v>
      </c>
      <c r="H34" s="67" t="s">
        <v>261</v>
      </c>
      <c r="I34" s="67">
        <v>6</v>
      </c>
      <c r="J34" s="67">
        <v>17</v>
      </c>
      <c r="K34" s="67">
        <v>280</v>
      </c>
      <c r="L34" s="103"/>
      <c r="M34" s="394" t="s">
        <v>175</v>
      </c>
      <c r="N34" s="395"/>
      <c r="O34" s="23">
        <v>5</v>
      </c>
      <c r="P34" s="190">
        <v>83</v>
      </c>
      <c r="Q34" s="67">
        <f>ROUND(P34*1000/(O34*10),-1)</f>
        <v>1660</v>
      </c>
      <c r="R34" s="23">
        <v>9</v>
      </c>
      <c r="S34" s="23">
        <v>152</v>
      </c>
      <c r="T34" s="67">
        <f t="shared" si="1"/>
        <v>1690</v>
      </c>
      <c r="U34" s="104"/>
      <c r="V34" s="104"/>
    </row>
    <row r="35" spans="1:22" ht="15" customHeight="1">
      <c r="A35" s="116"/>
      <c r="B35" s="42"/>
      <c r="C35" s="86"/>
      <c r="D35" s="67"/>
      <c r="E35" s="87"/>
      <c r="F35" s="87"/>
      <c r="G35" s="87"/>
      <c r="H35" s="87"/>
      <c r="I35" s="87"/>
      <c r="J35" s="87"/>
      <c r="K35" s="87"/>
      <c r="L35" s="103"/>
      <c r="M35" s="84"/>
      <c r="N35" s="132"/>
      <c r="O35" s="104"/>
      <c r="P35" s="104"/>
      <c r="Q35" s="104"/>
      <c r="R35" s="104"/>
      <c r="S35" s="104"/>
      <c r="T35" s="104"/>
      <c r="U35" s="104"/>
      <c r="V35" s="104"/>
    </row>
    <row r="36" spans="1:22" ht="15" customHeight="1">
      <c r="A36" s="288" t="s">
        <v>16</v>
      </c>
      <c r="B36" s="290"/>
      <c r="C36" s="277">
        <v>2240</v>
      </c>
      <c r="D36" s="81">
        <v>11900</v>
      </c>
      <c r="E36" s="81">
        <v>530</v>
      </c>
      <c r="F36" s="81" t="s">
        <v>400</v>
      </c>
      <c r="G36" s="81" t="s">
        <v>400</v>
      </c>
      <c r="H36" s="81" t="s">
        <v>400</v>
      </c>
      <c r="I36" s="81">
        <f>SUM(I37:I44)</f>
        <v>7</v>
      </c>
      <c r="J36" s="81">
        <f>SUM(J37:J44)</f>
        <v>30</v>
      </c>
      <c r="K36" s="81">
        <f>J36*1000/(I36*10)</f>
        <v>428.57142857142856</v>
      </c>
      <c r="L36" s="103"/>
      <c r="M36" s="88"/>
      <c r="N36" s="135"/>
      <c r="O36" s="94"/>
      <c r="P36" s="94"/>
      <c r="Q36" s="94"/>
      <c r="R36" s="94"/>
      <c r="S36" s="94"/>
      <c r="T36" s="94"/>
      <c r="U36" s="104"/>
      <c r="V36" s="104"/>
    </row>
    <row r="37" spans="1:22" ht="15" customHeight="1">
      <c r="A37" s="116"/>
      <c r="B37" s="42" t="s">
        <v>17</v>
      </c>
      <c r="C37" s="80">
        <v>308</v>
      </c>
      <c r="D37" s="67">
        <v>1660</v>
      </c>
      <c r="E37" s="67">
        <f>D37*1000/(C37*10)</f>
        <v>538.961038961039</v>
      </c>
      <c r="F37" s="67" t="s">
        <v>261</v>
      </c>
      <c r="G37" s="67" t="s">
        <v>261</v>
      </c>
      <c r="H37" s="67" t="s">
        <v>261</v>
      </c>
      <c r="I37" s="67">
        <v>2</v>
      </c>
      <c r="J37" s="67">
        <v>8</v>
      </c>
      <c r="K37" s="67">
        <v>396</v>
      </c>
      <c r="L37" s="103"/>
      <c r="M37" s="23"/>
      <c r="N37" s="103"/>
      <c r="O37" s="103"/>
      <c r="P37" s="103"/>
      <c r="Q37" s="103"/>
      <c r="R37" s="103"/>
      <c r="S37" s="103"/>
      <c r="T37" s="103"/>
      <c r="U37" s="104"/>
      <c r="V37" s="104"/>
    </row>
    <row r="38" spans="1:22" ht="15" customHeight="1">
      <c r="A38" s="116"/>
      <c r="B38" s="42" t="s">
        <v>18</v>
      </c>
      <c r="C38" s="80">
        <v>802</v>
      </c>
      <c r="D38" s="67">
        <v>4360</v>
      </c>
      <c r="E38" s="67">
        <f>D38*1000/(C38*10)</f>
        <v>543.6408977556109</v>
      </c>
      <c r="F38" s="67" t="s">
        <v>261</v>
      </c>
      <c r="G38" s="67" t="s">
        <v>261</v>
      </c>
      <c r="H38" s="67" t="s">
        <v>261</v>
      </c>
      <c r="I38" s="67">
        <v>0</v>
      </c>
      <c r="J38" s="67">
        <v>0</v>
      </c>
      <c r="K38" s="67">
        <v>317</v>
      </c>
      <c r="L38" s="103"/>
      <c r="M38" s="103"/>
      <c r="N38" s="103"/>
      <c r="O38" s="103"/>
      <c r="P38" s="103"/>
      <c r="Q38" s="103"/>
      <c r="R38" s="103"/>
      <c r="S38" s="103"/>
      <c r="T38" s="103"/>
      <c r="U38" s="104"/>
      <c r="V38" s="104"/>
    </row>
    <row r="39" spans="1:22" ht="15" customHeight="1">
      <c r="A39" s="116"/>
      <c r="B39" s="42" t="s">
        <v>19</v>
      </c>
      <c r="C39" s="80">
        <v>631</v>
      </c>
      <c r="D39" s="67">
        <v>3580</v>
      </c>
      <c r="E39" s="67">
        <v>568</v>
      </c>
      <c r="F39" s="67" t="s">
        <v>261</v>
      </c>
      <c r="G39" s="67" t="s">
        <v>261</v>
      </c>
      <c r="H39" s="67" t="s">
        <v>261</v>
      </c>
      <c r="I39" s="67">
        <v>5</v>
      </c>
      <c r="J39" s="67">
        <v>22</v>
      </c>
      <c r="K39" s="67">
        <v>431</v>
      </c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104"/>
    </row>
    <row r="40" spans="1:22" ht="15" customHeight="1">
      <c r="A40" s="116"/>
      <c r="B40" s="42" t="s">
        <v>20</v>
      </c>
      <c r="C40" s="80">
        <v>56</v>
      </c>
      <c r="D40" s="67">
        <v>265</v>
      </c>
      <c r="E40" s="67">
        <f>D40*1000/(C40*10)</f>
        <v>473.2142857142857</v>
      </c>
      <c r="F40" s="67" t="s">
        <v>261</v>
      </c>
      <c r="G40" s="67" t="s">
        <v>261</v>
      </c>
      <c r="H40" s="67" t="s">
        <v>261</v>
      </c>
      <c r="I40" s="67" t="s">
        <v>261</v>
      </c>
      <c r="J40" s="67" t="s">
        <v>261</v>
      </c>
      <c r="K40" s="67" t="s">
        <v>261</v>
      </c>
      <c r="L40" s="103"/>
      <c r="M40" s="103"/>
      <c r="N40" s="103"/>
      <c r="O40" s="103"/>
      <c r="P40" s="103"/>
      <c r="Q40" s="103"/>
      <c r="R40" s="103"/>
      <c r="S40" s="103"/>
      <c r="T40" s="103"/>
      <c r="U40" s="104"/>
      <c r="V40" s="104"/>
    </row>
    <row r="41" spans="1:22" ht="15" customHeight="1">
      <c r="A41" s="116"/>
      <c r="B41" s="42" t="s">
        <v>21</v>
      </c>
      <c r="C41" s="80">
        <v>62</v>
      </c>
      <c r="D41" s="67">
        <v>290</v>
      </c>
      <c r="E41" s="67">
        <f>D41*1000/(C41*10)</f>
        <v>467.741935483871</v>
      </c>
      <c r="F41" s="67" t="s">
        <v>261</v>
      </c>
      <c r="G41" s="67" t="s">
        <v>261</v>
      </c>
      <c r="H41" s="67" t="s">
        <v>261</v>
      </c>
      <c r="I41" s="67" t="s">
        <v>261</v>
      </c>
      <c r="J41" s="67" t="s">
        <v>261</v>
      </c>
      <c r="K41" s="67" t="s">
        <v>261</v>
      </c>
      <c r="L41" s="103"/>
      <c r="M41" s="103"/>
      <c r="N41" s="103"/>
      <c r="O41" s="103"/>
      <c r="P41" s="103"/>
      <c r="Q41" s="103"/>
      <c r="R41" s="103"/>
      <c r="S41" s="103"/>
      <c r="T41" s="103"/>
      <c r="U41" s="104"/>
      <c r="V41" s="104"/>
    </row>
    <row r="42" spans="1:22" ht="18" customHeight="1">
      <c r="A42" s="116"/>
      <c r="B42" s="42" t="s">
        <v>22</v>
      </c>
      <c r="C42" s="80">
        <v>355</v>
      </c>
      <c r="D42" s="67">
        <v>1630</v>
      </c>
      <c r="E42" s="67">
        <v>458</v>
      </c>
      <c r="F42" s="67" t="s">
        <v>261</v>
      </c>
      <c r="G42" s="67" t="s">
        <v>261</v>
      </c>
      <c r="H42" s="67" t="s">
        <v>261</v>
      </c>
      <c r="I42" s="67" t="s">
        <v>261</v>
      </c>
      <c r="J42" s="67" t="s">
        <v>261</v>
      </c>
      <c r="K42" s="67" t="s">
        <v>261</v>
      </c>
      <c r="L42" s="103"/>
      <c r="U42" s="104"/>
      <c r="V42" s="104"/>
    </row>
    <row r="43" spans="1:22" ht="15" customHeight="1">
      <c r="A43" s="116"/>
      <c r="B43" s="42" t="s">
        <v>23</v>
      </c>
      <c r="C43" s="80">
        <v>25</v>
      </c>
      <c r="D43" s="67">
        <v>91</v>
      </c>
      <c r="E43" s="67">
        <v>362</v>
      </c>
      <c r="F43" s="67" t="s">
        <v>261</v>
      </c>
      <c r="G43" s="67" t="s">
        <v>261</v>
      </c>
      <c r="H43" s="67" t="s">
        <v>261</v>
      </c>
      <c r="I43" s="67" t="s">
        <v>261</v>
      </c>
      <c r="J43" s="67" t="s">
        <v>261</v>
      </c>
      <c r="K43" s="67" t="s">
        <v>261</v>
      </c>
      <c r="L43" s="103"/>
      <c r="M43" s="341" t="s">
        <v>414</v>
      </c>
      <c r="N43" s="405"/>
      <c r="O43" s="405"/>
      <c r="P43" s="405"/>
      <c r="Q43" s="405"/>
      <c r="R43" s="405"/>
      <c r="S43" s="405"/>
      <c r="T43" s="405"/>
      <c r="U43" s="104"/>
      <c r="V43" s="104"/>
    </row>
    <row r="44" spans="1:22" ht="15" customHeight="1">
      <c r="A44" s="116"/>
      <c r="B44" s="42" t="s">
        <v>24</v>
      </c>
      <c r="C44" s="80">
        <v>4</v>
      </c>
      <c r="D44" s="67">
        <v>13</v>
      </c>
      <c r="E44" s="67">
        <f>D44*1000/(C44*10)</f>
        <v>325</v>
      </c>
      <c r="F44" s="67" t="s">
        <v>261</v>
      </c>
      <c r="G44" s="67" t="s">
        <v>261</v>
      </c>
      <c r="H44" s="67" t="s">
        <v>261</v>
      </c>
      <c r="I44" s="67" t="s">
        <v>261</v>
      </c>
      <c r="J44" s="67" t="s">
        <v>261</v>
      </c>
      <c r="K44" s="67" t="s">
        <v>261</v>
      </c>
      <c r="L44" s="103"/>
      <c r="M44" s="103"/>
      <c r="N44" s="103"/>
      <c r="O44" s="103"/>
      <c r="P44" s="103"/>
      <c r="Q44" s="103"/>
      <c r="R44" s="103"/>
      <c r="S44" s="103"/>
      <c r="T44" s="103"/>
      <c r="U44" s="104"/>
      <c r="V44" s="104"/>
    </row>
    <row r="45" spans="1:22" ht="15" customHeight="1" thickBot="1">
      <c r="A45" s="116"/>
      <c r="B45" s="42"/>
      <c r="C45" s="86"/>
      <c r="D45" s="67"/>
      <c r="E45" s="87"/>
      <c r="F45" s="87"/>
      <c r="G45" s="87"/>
      <c r="H45" s="87"/>
      <c r="I45" s="87"/>
      <c r="J45" s="87"/>
      <c r="K45" s="87"/>
      <c r="L45" s="103"/>
      <c r="M45" s="121"/>
      <c r="N45" s="121"/>
      <c r="O45" s="121"/>
      <c r="P45" s="121"/>
      <c r="Q45" s="103" t="s">
        <v>166</v>
      </c>
      <c r="R45" s="121"/>
      <c r="S45" s="121"/>
      <c r="T45" s="121"/>
      <c r="U45" s="104"/>
      <c r="V45" s="104"/>
    </row>
    <row r="46" spans="1:22" ht="15" customHeight="1">
      <c r="A46" s="288" t="s">
        <v>25</v>
      </c>
      <c r="B46" s="290"/>
      <c r="C46" s="277">
        <v>2810</v>
      </c>
      <c r="D46" s="81">
        <v>14200</v>
      </c>
      <c r="E46" s="81">
        <v>504</v>
      </c>
      <c r="F46" s="81">
        <v>0</v>
      </c>
      <c r="G46" s="81">
        <v>0</v>
      </c>
      <c r="H46" s="81">
        <v>178</v>
      </c>
      <c r="I46" s="81">
        <f>SUM(I47:I51)</f>
        <v>7</v>
      </c>
      <c r="J46" s="81">
        <f>SUM(J47:J51)</f>
        <v>14</v>
      </c>
      <c r="K46" s="81">
        <f>J46*1000/(I46*10)</f>
        <v>200</v>
      </c>
      <c r="L46" s="103"/>
      <c r="M46" s="374" t="s">
        <v>234</v>
      </c>
      <c r="N46" s="375"/>
      <c r="O46" s="391" t="s">
        <v>330</v>
      </c>
      <c r="P46" s="392"/>
      <c r="Q46" s="393"/>
      <c r="R46" s="391" t="s">
        <v>331</v>
      </c>
      <c r="S46" s="392"/>
      <c r="T46" s="392"/>
      <c r="U46" s="104"/>
      <c r="V46" s="104"/>
    </row>
    <row r="47" spans="1:22" ht="15" customHeight="1">
      <c r="A47" s="116"/>
      <c r="B47" s="42" t="s">
        <v>26</v>
      </c>
      <c r="C47" s="80">
        <v>1800</v>
      </c>
      <c r="D47" s="67">
        <v>9080</v>
      </c>
      <c r="E47" s="67">
        <f>D47*1000/(C47*10)</f>
        <v>504.44444444444446</v>
      </c>
      <c r="F47" s="67">
        <v>0</v>
      </c>
      <c r="G47" s="67">
        <v>0</v>
      </c>
      <c r="H47" s="67">
        <v>160</v>
      </c>
      <c r="I47" s="67">
        <v>4</v>
      </c>
      <c r="J47" s="67">
        <v>8</v>
      </c>
      <c r="K47" s="67">
        <v>208</v>
      </c>
      <c r="L47" s="103"/>
      <c r="M47" s="376"/>
      <c r="N47" s="377"/>
      <c r="O47" s="385" t="s">
        <v>286</v>
      </c>
      <c r="P47" s="387" t="s">
        <v>320</v>
      </c>
      <c r="Q47" s="383" t="s">
        <v>144</v>
      </c>
      <c r="R47" s="385" t="s">
        <v>286</v>
      </c>
      <c r="S47" s="387" t="s">
        <v>320</v>
      </c>
      <c r="T47" s="389" t="s">
        <v>144</v>
      </c>
      <c r="U47" s="104"/>
      <c r="V47" s="104"/>
    </row>
    <row r="48" spans="1:22" ht="15" customHeight="1">
      <c r="A48" s="116"/>
      <c r="B48" s="42" t="s">
        <v>27</v>
      </c>
      <c r="C48" s="80">
        <v>244</v>
      </c>
      <c r="D48" s="67">
        <v>1190</v>
      </c>
      <c r="E48" s="67">
        <v>489</v>
      </c>
      <c r="F48" s="67">
        <v>0</v>
      </c>
      <c r="G48" s="67">
        <v>0</v>
      </c>
      <c r="H48" s="67">
        <v>165</v>
      </c>
      <c r="I48" s="67">
        <v>0</v>
      </c>
      <c r="J48" s="67">
        <v>0</v>
      </c>
      <c r="K48" s="67">
        <v>153</v>
      </c>
      <c r="L48" s="103"/>
      <c r="M48" s="378"/>
      <c r="N48" s="379"/>
      <c r="O48" s="386"/>
      <c r="P48" s="386"/>
      <c r="Q48" s="388"/>
      <c r="R48" s="386"/>
      <c r="S48" s="386"/>
      <c r="T48" s="390"/>
      <c r="U48" s="104"/>
      <c r="V48" s="104"/>
    </row>
    <row r="49" spans="1:22" ht="15" customHeight="1">
      <c r="A49" s="116"/>
      <c r="B49" s="42" t="s">
        <v>28</v>
      </c>
      <c r="C49" s="80" t="s">
        <v>261</v>
      </c>
      <c r="D49" s="67" t="s">
        <v>261</v>
      </c>
      <c r="E49" s="67" t="s">
        <v>261</v>
      </c>
      <c r="F49" s="67" t="s">
        <v>261</v>
      </c>
      <c r="G49" s="67" t="s">
        <v>261</v>
      </c>
      <c r="H49" s="67" t="s">
        <v>261</v>
      </c>
      <c r="I49" s="67" t="s">
        <v>261</v>
      </c>
      <c r="J49" s="67" t="s">
        <v>261</v>
      </c>
      <c r="K49" s="67" t="s">
        <v>261</v>
      </c>
      <c r="L49" s="103"/>
      <c r="M49" s="93"/>
      <c r="N49" s="77"/>
      <c r="O49" s="103"/>
      <c r="P49" s="103"/>
      <c r="Q49" s="103"/>
      <c r="R49" s="103"/>
      <c r="S49" s="103"/>
      <c r="T49" s="103"/>
      <c r="U49" s="104"/>
      <c r="V49" s="104"/>
    </row>
    <row r="50" spans="1:22" ht="15" customHeight="1">
      <c r="A50" s="116"/>
      <c r="B50" s="42" t="s">
        <v>29</v>
      </c>
      <c r="C50" s="80">
        <v>654</v>
      </c>
      <c r="D50" s="67">
        <v>3340</v>
      </c>
      <c r="E50" s="67">
        <v>510</v>
      </c>
      <c r="F50" s="67">
        <v>0</v>
      </c>
      <c r="G50" s="67">
        <v>0</v>
      </c>
      <c r="H50" s="67">
        <v>200</v>
      </c>
      <c r="I50" s="67">
        <v>2</v>
      </c>
      <c r="J50" s="67">
        <v>5</v>
      </c>
      <c r="K50" s="67">
        <v>235</v>
      </c>
      <c r="L50" s="103"/>
      <c r="M50" s="372" t="s">
        <v>287</v>
      </c>
      <c r="N50" s="373"/>
      <c r="O50" s="101">
        <v>1180</v>
      </c>
      <c r="P50" s="65">
        <v>1730</v>
      </c>
      <c r="Q50" s="67">
        <f>P50*1000/(O50*10)</f>
        <v>146.61016949152543</v>
      </c>
      <c r="R50" s="67">
        <v>400</v>
      </c>
      <c r="S50" s="67">
        <v>368</v>
      </c>
      <c r="T50" s="67">
        <f>S50*1000/(R50*10)</f>
        <v>92</v>
      </c>
      <c r="U50" s="104"/>
      <c r="V50" s="104"/>
    </row>
    <row r="51" spans="1:22" ht="15" customHeight="1">
      <c r="A51" s="116"/>
      <c r="B51" s="42" t="s">
        <v>30</v>
      </c>
      <c r="C51" s="80">
        <v>111</v>
      </c>
      <c r="D51" s="67">
        <v>551</v>
      </c>
      <c r="E51" s="67">
        <f>D51*1000/(C51*10)</f>
        <v>496.39639639639637</v>
      </c>
      <c r="F51" s="67" t="s">
        <v>261</v>
      </c>
      <c r="G51" s="67" t="s">
        <v>261</v>
      </c>
      <c r="H51" s="67" t="s">
        <v>261</v>
      </c>
      <c r="I51" s="67">
        <v>1</v>
      </c>
      <c r="J51" s="67">
        <v>1</v>
      </c>
      <c r="K51" s="67">
        <v>149</v>
      </c>
      <c r="L51" s="103"/>
      <c r="M51" s="396" t="s">
        <v>325</v>
      </c>
      <c r="N51" s="397"/>
      <c r="O51" s="117">
        <v>991</v>
      </c>
      <c r="P51" s="117">
        <v>1290</v>
      </c>
      <c r="Q51" s="97">
        <f>P51*1000/(O51*10)</f>
        <v>130.1715438950555</v>
      </c>
      <c r="R51" s="134">
        <v>350</v>
      </c>
      <c r="S51" s="117">
        <v>284</v>
      </c>
      <c r="T51" s="67">
        <f>S51*1000/(R51*10)</f>
        <v>81.14285714285714</v>
      </c>
      <c r="U51" s="104"/>
      <c r="V51" s="104"/>
    </row>
    <row r="52" spans="1:22" ht="15" customHeight="1">
      <c r="A52" s="116"/>
      <c r="B52" s="42"/>
      <c r="C52" s="86"/>
      <c r="D52" s="67"/>
      <c r="E52" s="87"/>
      <c r="F52" s="87"/>
      <c r="G52" s="87"/>
      <c r="H52" s="87"/>
      <c r="I52" s="87"/>
      <c r="J52" s="87"/>
      <c r="K52" s="87"/>
      <c r="L52" s="103"/>
      <c r="M52" s="396" t="s">
        <v>326</v>
      </c>
      <c r="N52" s="397"/>
      <c r="O52" s="117">
        <v>842</v>
      </c>
      <c r="P52" s="117">
        <v>1060</v>
      </c>
      <c r="Q52" s="97">
        <f>P52*1000/(O52*10)</f>
        <v>125.89073634204276</v>
      </c>
      <c r="R52" s="134">
        <v>317</v>
      </c>
      <c r="S52" s="117">
        <v>282</v>
      </c>
      <c r="T52" s="67">
        <f>S52*1000/(R52*10)</f>
        <v>88.9589905362776</v>
      </c>
      <c r="U52" s="104"/>
      <c r="V52" s="104"/>
    </row>
    <row r="53" spans="1:22" ht="15" customHeight="1">
      <c r="A53" s="288" t="s">
        <v>31</v>
      </c>
      <c r="B53" s="290"/>
      <c r="C53" s="277">
        <v>3900</v>
      </c>
      <c r="D53" s="81">
        <v>18800</v>
      </c>
      <c r="E53" s="81">
        <f>D53*1000/(C53*10)</f>
        <v>482.05128205128204</v>
      </c>
      <c r="F53" s="81" t="s">
        <v>400</v>
      </c>
      <c r="G53" s="81" t="s">
        <v>400</v>
      </c>
      <c r="H53" s="81" t="s">
        <v>400</v>
      </c>
      <c r="I53" s="81">
        <f>SUM(I54:I57)</f>
        <v>15</v>
      </c>
      <c r="J53" s="81">
        <f>SUM(J54:J57)</f>
        <v>56</v>
      </c>
      <c r="K53" s="81">
        <f>J53*1000/(I53*10)</f>
        <v>373.3333333333333</v>
      </c>
      <c r="L53" s="103"/>
      <c r="M53" s="396" t="s">
        <v>327</v>
      </c>
      <c r="N53" s="397"/>
      <c r="O53" s="117">
        <v>1230</v>
      </c>
      <c r="P53" s="117">
        <v>1930</v>
      </c>
      <c r="Q53" s="97">
        <f>P53*1000/(O53*10)</f>
        <v>156.91056910569105</v>
      </c>
      <c r="R53" s="134">
        <v>343</v>
      </c>
      <c r="S53" s="117">
        <v>309</v>
      </c>
      <c r="T53" s="67">
        <f>S53*1000/(R53*10)</f>
        <v>90.08746355685132</v>
      </c>
      <c r="U53" s="104"/>
      <c r="V53" s="104"/>
    </row>
    <row r="54" spans="1:22" ht="15" customHeight="1">
      <c r="A54" s="46"/>
      <c r="B54" s="42" t="s">
        <v>32</v>
      </c>
      <c r="C54" s="80">
        <v>896</v>
      </c>
      <c r="D54" s="67">
        <v>410</v>
      </c>
      <c r="E54" s="67">
        <v>448</v>
      </c>
      <c r="F54" s="67" t="s">
        <v>261</v>
      </c>
      <c r="G54" s="67" t="s">
        <v>261</v>
      </c>
      <c r="H54" s="67" t="s">
        <v>261</v>
      </c>
      <c r="I54" s="67">
        <v>7</v>
      </c>
      <c r="J54" s="67">
        <v>25</v>
      </c>
      <c r="K54" s="67">
        <f>J54*1000/(I54*10)</f>
        <v>357.14285714285717</v>
      </c>
      <c r="L54" s="103"/>
      <c r="M54" s="398" t="s">
        <v>328</v>
      </c>
      <c r="N54" s="399"/>
      <c r="O54" s="125">
        <v>1120</v>
      </c>
      <c r="P54" s="125">
        <v>1490</v>
      </c>
      <c r="Q54" s="255">
        <f>P54*1000/(O54*10)</f>
        <v>133.03571428571428</v>
      </c>
      <c r="R54" s="133">
        <v>338</v>
      </c>
      <c r="S54" s="133">
        <v>314</v>
      </c>
      <c r="T54" s="81">
        <f>S54*1000/(R54*10)</f>
        <v>92.89940828402366</v>
      </c>
      <c r="U54" s="104"/>
      <c r="V54" s="104"/>
    </row>
    <row r="55" spans="1:22" ht="15" customHeight="1">
      <c r="A55" s="46"/>
      <c r="B55" s="42" t="s">
        <v>33</v>
      </c>
      <c r="C55" s="80">
        <v>705</v>
      </c>
      <c r="D55" s="67">
        <v>3520</v>
      </c>
      <c r="E55" s="67">
        <f>D55*1000/(C55*10)</f>
        <v>499.290780141844</v>
      </c>
      <c r="F55" s="67" t="s">
        <v>261</v>
      </c>
      <c r="G55" s="67" t="s">
        <v>261</v>
      </c>
      <c r="H55" s="67" t="s">
        <v>261</v>
      </c>
      <c r="I55" s="67">
        <v>1</v>
      </c>
      <c r="J55" s="67">
        <v>4</v>
      </c>
      <c r="K55" s="67">
        <v>350</v>
      </c>
      <c r="L55" s="103"/>
      <c r="M55" s="2"/>
      <c r="N55" s="3"/>
      <c r="O55" s="103"/>
      <c r="P55" s="103"/>
      <c r="Q55" s="103"/>
      <c r="R55" s="104"/>
      <c r="S55" s="103"/>
      <c r="T55" s="103"/>
      <c r="U55" s="104"/>
      <c r="V55" s="104"/>
    </row>
    <row r="56" spans="1:22" ht="15" customHeight="1">
      <c r="A56" s="46"/>
      <c r="B56" s="42" t="s">
        <v>34</v>
      </c>
      <c r="C56" s="80">
        <v>1570</v>
      </c>
      <c r="D56" s="67">
        <v>7670</v>
      </c>
      <c r="E56" s="67">
        <f>D56*1000/(C56*10)</f>
        <v>488.5350318471338</v>
      </c>
      <c r="F56" s="67" t="s">
        <v>261</v>
      </c>
      <c r="G56" s="67" t="s">
        <v>261</v>
      </c>
      <c r="H56" s="67" t="s">
        <v>261</v>
      </c>
      <c r="I56" s="67">
        <v>4</v>
      </c>
      <c r="J56" s="67">
        <v>15</v>
      </c>
      <c r="K56" s="67">
        <v>370</v>
      </c>
      <c r="L56" s="103"/>
      <c r="M56" s="394" t="s">
        <v>1</v>
      </c>
      <c r="N56" s="395"/>
      <c r="O56" s="80">
        <v>66</v>
      </c>
      <c r="P56" s="67">
        <v>104</v>
      </c>
      <c r="Q56" s="67">
        <f aca="true" t="shared" si="2" ref="Q56:Q63">P56*1000/(O56*10)</f>
        <v>157.57575757575756</v>
      </c>
      <c r="R56" s="67">
        <v>23</v>
      </c>
      <c r="S56" s="67">
        <v>25</v>
      </c>
      <c r="T56" s="67">
        <v>107</v>
      </c>
      <c r="U56" s="104"/>
      <c r="V56" s="104"/>
    </row>
    <row r="57" spans="1:22" ht="15" customHeight="1">
      <c r="A57" s="46"/>
      <c r="B57" s="42" t="s">
        <v>35</v>
      </c>
      <c r="C57" s="80">
        <v>724</v>
      </c>
      <c r="D57" s="67">
        <v>3570</v>
      </c>
      <c r="E57" s="67">
        <f>D57*1000/(C57*10)</f>
        <v>493.0939226519337</v>
      </c>
      <c r="F57" s="67" t="s">
        <v>261</v>
      </c>
      <c r="G57" s="67" t="s">
        <v>261</v>
      </c>
      <c r="H57" s="67" t="s">
        <v>261</v>
      </c>
      <c r="I57" s="67">
        <v>3</v>
      </c>
      <c r="J57" s="67">
        <v>12</v>
      </c>
      <c r="K57" s="67">
        <f>J57*1000/(I57*10)</f>
        <v>400</v>
      </c>
      <c r="L57" s="103"/>
      <c r="M57" s="394" t="s">
        <v>2</v>
      </c>
      <c r="N57" s="395"/>
      <c r="O57" s="103">
        <v>57</v>
      </c>
      <c r="P57" s="103">
        <v>80</v>
      </c>
      <c r="Q57" s="67">
        <f t="shared" si="2"/>
        <v>140.35087719298247</v>
      </c>
      <c r="R57" s="104">
        <v>10</v>
      </c>
      <c r="S57" s="103">
        <v>9</v>
      </c>
      <c r="T57" s="67">
        <f>S57*1000/(R57*10)</f>
        <v>90</v>
      </c>
      <c r="U57" s="104"/>
      <c r="V57" s="104"/>
    </row>
    <row r="58" spans="1:22" ht="15" customHeight="1">
      <c r="A58" s="46"/>
      <c r="B58" s="42"/>
      <c r="C58" s="86"/>
      <c r="D58" s="67"/>
      <c r="E58" s="67"/>
      <c r="F58" s="87"/>
      <c r="G58" s="87"/>
      <c r="H58" s="87"/>
      <c r="I58" s="87"/>
      <c r="J58" s="87"/>
      <c r="K58" s="67"/>
      <c r="L58" s="103"/>
      <c r="M58" s="394" t="s">
        <v>3</v>
      </c>
      <c r="N58" s="395"/>
      <c r="O58" s="103">
        <v>59</v>
      </c>
      <c r="P58" s="103">
        <v>69</v>
      </c>
      <c r="Q58" s="67">
        <f t="shared" si="2"/>
        <v>116.94915254237289</v>
      </c>
      <c r="R58" s="104">
        <v>13</v>
      </c>
      <c r="S58" s="103">
        <v>11</v>
      </c>
      <c r="T58" s="67">
        <f>S58*1000/(R58*10)</f>
        <v>84.61538461538461</v>
      </c>
      <c r="U58" s="104"/>
      <c r="V58" s="104"/>
    </row>
    <row r="59" spans="1:22" ht="15" customHeight="1">
      <c r="A59" s="288" t="s">
        <v>36</v>
      </c>
      <c r="B59" s="290"/>
      <c r="C59" s="277">
        <v>3700</v>
      </c>
      <c r="D59" s="81">
        <v>16600</v>
      </c>
      <c r="E59" s="81">
        <f>D59*1000/(C59*10)</f>
        <v>448.64864864864865</v>
      </c>
      <c r="F59" s="81" t="s">
        <v>400</v>
      </c>
      <c r="G59" s="81" t="s">
        <v>400</v>
      </c>
      <c r="H59" s="81" t="s">
        <v>400</v>
      </c>
      <c r="I59" s="81">
        <f>SUM(I60:I65)</f>
        <v>13</v>
      </c>
      <c r="J59" s="81">
        <f>SUM(J60:J65)</f>
        <v>44</v>
      </c>
      <c r="K59" s="81">
        <f>J59*1000/(I59*10)</f>
        <v>338.46153846153845</v>
      </c>
      <c r="L59" s="103"/>
      <c r="M59" s="400" t="s">
        <v>60</v>
      </c>
      <c r="N59" s="395"/>
      <c r="O59" s="103">
        <v>151</v>
      </c>
      <c r="P59" s="103">
        <v>181</v>
      </c>
      <c r="Q59" s="67">
        <f t="shared" si="2"/>
        <v>119.86754966887418</v>
      </c>
      <c r="R59" s="104">
        <v>67</v>
      </c>
      <c r="S59" s="103">
        <v>52</v>
      </c>
      <c r="T59" s="67">
        <f>S59*1000/(R59*10)</f>
        <v>77.61194029850746</v>
      </c>
      <c r="U59" s="104"/>
      <c r="V59" s="104"/>
    </row>
    <row r="60" spans="1:22" ht="15" customHeight="1">
      <c r="A60" s="116"/>
      <c r="B60" s="42" t="s">
        <v>37</v>
      </c>
      <c r="C60" s="80">
        <v>540</v>
      </c>
      <c r="D60" s="67">
        <v>2410</v>
      </c>
      <c r="E60" s="67">
        <v>447</v>
      </c>
      <c r="F60" s="67" t="s">
        <v>261</v>
      </c>
      <c r="G60" s="67" t="s">
        <v>261</v>
      </c>
      <c r="H60" s="67" t="s">
        <v>261</v>
      </c>
      <c r="I60" s="67">
        <v>1</v>
      </c>
      <c r="J60" s="67">
        <v>1</v>
      </c>
      <c r="K60" s="67">
        <v>300</v>
      </c>
      <c r="L60" s="103"/>
      <c r="M60" s="394" t="s">
        <v>5</v>
      </c>
      <c r="N60" s="395"/>
      <c r="O60" s="80">
        <v>104</v>
      </c>
      <c r="P60" s="67">
        <v>135</v>
      </c>
      <c r="Q60" s="67">
        <f t="shared" si="2"/>
        <v>129.80769230769232</v>
      </c>
      <c r="R60" s="67">
        <v>44</v>
      </c>
      <c r="S60" s="67">
        <v>43</v>
      </c>
      <c r="T60" s="67">
        <v>97</v>
      </c>
      <c r="U60" s="104"/>
      <c r="V60" s="104"/>
    </row>
    <row r="61" spans="1:22" ht="15" customHeight="1">
      <c r="A61" s="116"/>
      <c r="B61" s="42" t="s">
        <v>38</v>
      </c>
      <c r="C61" s="80">
        <v>509</v>
      </c>
      <c r="D61" s="67">
        <v>2300</v>
      </c>
      <c r="E61" s="67">
        <v>453</v>
      </c>
      <c r="F61" s="67" t="s">
        <v>261</v>
      </c>
      <c r="G61" s="67" t="s">
        <v>261</v>
      </c>
      <c r="H61" s="67" t="s">
        <v>261</v>
      </c>
      <c r="I61" s="67">
        <v>3</v>
      </c>
      <c r="J61" s="67">
        <v>11</v>
      </c>
      <c r="K61" s="67">
        <f>J61*1000/(I61*10)</f>
        <v>366.6666666666667</v>
      </c>
      <c r="L61" s="103"/>
      <c r="M61" s="394" t="s">
        <v>6</v>
      </c>
      <c r="N61" s="395"/>
      <c r="O61" s="103">
        <v>39</v>
      </c>
      <c r="P61" s="103">
        <v>45</v>
      </c>
      <c r="Q61" s="67">
        <f t="shared" si="2"/>
        <v>115.38461538461539</v>
      </c>
      <c r="R61" s="104">
        <v>10</v>
      </c>
      <c r="S61" s="103">
        <v>8</v>
      </c>
      <c r="T61" s="67">
        <f>S61*1000/(R61*10)</f>
        <v>80</v>
      </c>
      <c r="U61" s="104"/>
      <c r="V61" s="104"/>
    </row>
    <row r="62" spans="1:22" ht="15" customHeight="1">
      <c r="A62" s="116"/>
      <c r="B62" s="42" t="s">
        <v>39</v>
      </c>
      <c r="C62" s="80">
        <v>915</v>
      </c>
      <c r="D62" s="67">
        <v>4140</v>
      </c>
      <c r="E62" s="67">
        <f>D62*1000/(C62*10)</f>
        <v>452.4590163934426</v>
      </c>
      <c r="F62" s="67" t="s">
        <v>261</v>
      </c>
      <c r="G62" s="67" t="s">
        <v>261</v>
      </c>
      <c r="H62" s="67" t="s">
        <v>261</v>
      </c>
      <c r="I62" s="67">
        <v>3</v>
      </c>
      <c r="J62" s="67">
        <v>10</v>
      </c>
      <c r="K62" s="67">
        <v>335</v>
      </c>
      <c r="L62" s="103"/>
      <c r="M62" s="394" t="s">
        <v>7</v>
      </c>
      <c r="N62" s="395"/>
      <c r="O62" s="103">
        <v>20</v>
      </c>
      <c r="P62" s="103">
        <v>24</v>
      </c>
      <c r="Q62" s="67">
        <f t="shared" si="2"/>
        <v>120</v>
      </c>
      <c r="R62" s="104">
        <v>4</v>
      </c>
      <c r="S62" s="103">
        <v>5</v>
      </c>
      <c r="T62" s="67">
        <v>120</v>
      </c>
      <c r="U62" s="104"/>
      <c r="V62" s="104"/>
    </row>
    <row r="63" spans="1:22" ht="15" customHeight="1">
      <c r="A63" s="116"/>
      <c r="B63" s="42" t="s">
        <v>40</v>
      </c>
      <c r="C63" s="80">
        <v>902</v>
      </c>
      <c r="D63" s="67">
        <v>4100</v>
      </c>
      <c r="E63" s="67">
        <v>454</v>
      </c>
      <c r="F63" s="67" t="s">
        <v>261</v>
      </c>
      <c r="G63" s="67" t="s">
        <v>261</v>
      </c>
      <c r="H63" s="67" t="s">
        <v>261</v>
      </c>
      <c r="I63" s="67">
        <v>3</v>
      </c>
      <c r="J63" s="67">
        <v>11</v>
      </c>
      <c r="K63" s="67">
        <f>J63*1000/(I63*10)</f>
        <v>366.6666666666667</v>
      </c>
      <c r="L63" s="103"/>
      <c r="M63" s="394" t="s">
        <v>8</v>
      </c>
      <c r="N63" s="395"/>
      <c r="O63" s="103">
        <v>29</v>
      </c>
      <c r="P63" s="103">
        <v>43</v>
      </c>
      <c r="Q63" s="67">
        <f t="shared" si="2"/>
        <v>148.27586206896552</v>
      </c>
      <c r="R63" s="104">
        <v>2</v>
      </c>
      <c r="S63" s="103">
        <v>2</v>
      </c>
      <c r="T63" s="67">
        <v>120</v>
      </c>
      <c r="U63" s="104"/>
      <c r="V63" s="104"/>
    </row>
    <row r="64" spans="1:22" ht="15" customHeight="1">
      <c r="A64" s="116"/>
      <c r="B64" s="42" t="s">
        <v>41</v>
      </c>
      <c r="C64" s="80">
        <v>514</v>
      </c>
      <c r="D64" s="67">
        <v>2180</v>
      </c>
      <c r="E64" s="67">
        <f>D64*1000/(C64*10)</f>
        <v>424.12451361867704</v>
      </c>
      <c r="F64" s="67" t="s">
        <v>261</v>
      </c>
      <c r="G64" s="67" t="s">
        <v>261</v>
      </c>
      <c r="H64" s="67" t="s">
        <v>261</v>
      </c>
      <c r="I64" s="67">
        <v>3</v>
      </c>
      <c r="J64" s="67">
        <v>10</v>
      </c>
      <c r="K64" s="67">
        <f>J64*1000/(I64*10)</f>
        <v>333.3333333333333</v>
      </c>
      <c r="L64" s="103"/>
      <c r="M64" s="41"/>
      <c r="N64" s="42"/>
      <c r="O64" s="103"/>
      <c r="P64" s="103"/>
      <c r="Q64" s="103"/>
      <c r="R64" s="104"/>
      <c r="S64" s="103"/>
      <c r="T64" s="103"/>
      <c r="U64" s="104"/>
      <c r="V64" s="104"/>
    </row>
    <row r="65" spans="1:22" ht="15" customHeight="1">
      <c r="A65" s="116"/>
      <c r="B65" s="42" t="s">
        <v>42</v>
      </c>
      <c r="C65" s="80">
        <v>316</v>
      </c>
      <c r="D65" s="67">
        <v>1460</v>
      </c>
      <c r="E65" s="67">
        <f>D65*1000/(C65*10)</f>
        <v>462.0253164556962</v>
      </c>
      <c r="F65" s="67" t="s">
        <v>261</v>
      </c>
      <c r="G65" s="67" t="s">
        <v>261</v>
      </c>
      <c r="H65" s="67" t="s">
        <v>261</v>
      </c>
      <c r="I65" s="67">
        <v>0</v>
      </c>
      <c r="J65" s="67">
        <v>1</v>
      </c>
      <c r="K65" s="67">
        <v>430</v>
      </c>
      <c r="L65" s="103"/>
      <c r="M65" s="394" t="s">
        <v>9</v>
      </c>
      <c r="N65" s="395"/>
      <c r="O65" s="80">
        <v>2</v>
      </c>
      <c r="P65" s="67">
        <v>2</v>
      </c>
      <c r="Q65" s="67">
        <v>95</v>
      </c>
      <c r="R65" s="67">
        <v>1</v>
      </c>
      <c r="S65" s="67">
        <v>1</v>
      </c>
      <c r="T65" s="67">
        <v>60</v>
      </c>
      <c r="U65" s="104"/>
      <c r="V65" s="104"/>
    </row>
    <row r="66" spans="1:22" ht="15" customHeight="1">
      <c r="A66" s="116"/>
      <c r="B66" s="42"/>
      <c r="C66" s="86"/>
      <c r="D66" s="67"/>
      <c r="E66" s="87"/>
      <c r="F66" s="87"/>
      <c r="G66" s="87"/>
      <c r="H66" s="87"/>
      <c r="I66" s="87"/>
      <c r="J66" s="87"/>
      <c r="K66" s="87"/>
      <c r="L66" s="103"/>
      <c r="M66" s="394" t="s">
        <v>169</v>
      </c>
      <c r="N66" s="395"/>
      <c r="O66" s="103">
        <v>34</v>
      </c>
      <c r="P66" s="103">
        <v>42</v>
      </c>
      <c r="Q66" s="67">
        <f>P66*1000/(O66*10)</f>
        <v>123.52941176470588</v>
      </c>
      <c r="R66" s="104">
        <v>4</v>
      </c>
      <c r="S66" s="103">
        <v>4</v>
      </c>
      <c r="T66" s="67">
        <v>90</v>
      </c>
      <c r="U66" s="104"/>
      <c r="V66" s="104"/>
    </row>
    <row r="67" spans="1:22" ht="15" customHeight="1">
      <c r="A67" s="288" t="s">
        <v>43</v>
      </c>
      <c r="B67" s="290"/>
      <c r="C67" s="277">
        <v>3220</v>
      </c>
      <c r="D67" s="81">
        <v>13600</v>
      </c>
      <c r="E67" s="81">
        <v>423</v>
      </c>
      <c r="F67" s="81" t="s">
        <v>400</v>
      </c>
      <c r="G67" s="81" t="s">
        <v>400</v>
      </c>
      <c r="H67" s="81" t="s">
        <v>400</v>
      </c>
      <c r="I67" s="81">
        <f>SUM(I68:I71)</f>
        <v>5</v>
      </c>
      <c r="J67" s="81">
        <f>SUM(J68:J71)</f>
        <v>8</v>
      </c>
      <c r="K67" s="81">
        <v>148</v>
      </c>
      <c r="L67" s="103"/>
      <c r="M67" s="394" t="s">
        <v>170</v>
      </c>
      <c r="N67" s="395"/>
      <c r="O67" s="103">
        <v>55</v>
      </c>
      <c r="P67" s="103">
        <v>89</v>
      </c>
      <c r="Q67" s="67">
        <f>P67*1000/(O67*10)</f>
        <v>161.8181818181818</v>
      </c>
      <c r="R67" s="104">
        <v>18</v>
      </c>
      <c r="S67" s="103">
        <v>18</v>
      </c>
      <c r="T67" s="67">
        <v>102</v>
      </c>
      <c r="U67" s="104"/>
      <c r="V67" s="104"/>
    </row>
    <row r="68" spans="1:22" ht="15" customHeight="1">
      <c r="A68" s="116"/>
      <c r="B68" s="42" t="s">
        <v>44</v>
      </c>
      <c r="C68" s="80">
        <v>1090</v>
      </c>
      <c r="D68" s="67">
        <v>4580</v>
      </c>
      <c r="E68" s="67">
        <v>420</v>
      </c>
      <c r="F68" s="67" t="s">
        <v>261</v>
      </c>
      <c r="G68" s="67" t="s">
        <v>261</v>
      </c>
      <c r="H68" s="67" t="s">
        <v>261</v>
      </c>
      <c r="I68" s="67">
        <v>5</v>
      </c>
      <c r="J68" s="67">
        <v>6</v>
      </c>
      <c r="K68" s="67">
        <f>J68*1000/(I68*10)</f>
        <v>120</v>
      </c>
      <c r="L68" s="103"/>
      <c r="M68" s="394" t="s">
        <v>171</v>
      </c>
      <c r="N68" s="395"/>
      <c r="O68" s="103">
        <v>75</v>
      </c>
      <c r="P68" s="103">
        <v>117</v>
      </c>
      <c r="Q68" s="67">
        <f>P68*1000/(O68*10)</f>
        <v>156</v>
      </c>
      <c r="R68" s="104">
        <v>18</v>
      </c>
      <c r="S68" s="103">
        <v>19</v>
      </c>
      <c r="T68" s="67">
        <f>S68*1000/(R68*10)</f>
        <v>105.55555555555556</v>
      </c>
      <c r="U68" s="104"/>
      <c r="V68" s="104"/>
    </row>
    <row r="69" spans="1:22" ht="15" customHeight="1">
      <c r="A69" s="116"/>
      <c r="B69" s="42" t="s">
        <v>45</v>
      </c>
      <c r="C69" s="80">
        <v>784</v>
      </c>
      <c r="D69" s="67">
        <v>3350</v>
      </c>
      <c r="E69" s="67">
        <f>D69*1000/(C69*10)</f>
        <v>427.2959183673469</v>
      </c>
      <c r="F69" s="67" t="s">
        <v>261</v>
      </c>
      <c r="G69" s="67" t="s">
        <v>261</v>
      </c>
      <c r="H69" s="67" t="s">
        <v>261</v>
      </c>
      <c r="I69" s="67">
        <v>0</v>
      </c>
      <c r="J69" s="67">
        <v>2</v>
      </c>
      <c r="K69" s="67">
        <v>450</v>
      </c>
      <c r="L69" s="103"/>
      <c r="M69" s="394" t="s">
        <v>172</v>
      </c>
      <c r="N69" s="395"/>
      <c r="O69" s="80">
        <v>133</v>
      </c>
      <c r="P69" s="67">
        <v>163</v>
      </c>
      <c r="Q69" s="67">
        <f>P69*1000/(O69*10)</f>
        <v>122.55639097744361</v>
      </c>
      <c r="R69" s="67">
        <v>25</v>
      </c>
      <c r="S69" s="67">
        <v>33</v>
      </c>
      <c r="T69" s="67">
        <f>S69*1000/(R69*10)</f>
        <v>132</v>
      </c>
      <c r="U69" s="104"/>
      <c r="V69" s="104"/>
    </row>
    <row r="70" spans="1:22" ht="15" customHeight="1">
      <c r="A70" s="116"/>
      <c r="B70" s="42" t="s">
        <v>46</v>
      </c>
      <c r="C70" s="80">
        <v>629</v>
      </c>
      <c r="D70" s="67">
        <v>2620</v>
      </c>
      <c r="E70" s="67">
        <v>416</v>
      </c>
      <c r="F70" s="67" t="s">
        <v>261</v>
      </c>
      <c r="G70" s="67" t="s">
        <v>261</v>
      </c>
      <c r="H70" s="67" t="s">
        <v>261</v>
      </c>
      <c r="I70" s="67" t="s">
        <v>261</v>
      </c>
      <c r="J70" s="67" t="s">
        <v>261</v>
      </c>
      <c r="K70" s="67" t="s">
        <v>261</v>
      </c>
      <c r="L70" s="103"/>
      <c r="M70" s="394" t="s">
        <v>173</v>
      </c>
      <c r="N70" s="395"/>
      <c r="O70" s="103">
        <v>80</v>
      </c>
      <c r="P70" s="103">
        <v>112</v>
      </c>
      <c r="Q70" s="67">
        <f>P70*1000/(O70*10)</f>
        <v>140</v>
      </c>
      <c r="R70" s="104">
        <v>20</v>
      </c>
      <c r="S70" s="103">
        <v>19</v>
      </c>
      <c r="T70" s="67">
        <f>S70*1000/(R70*10)</f>
        <v>95</v>
      </c>
      <c r="U70" s="104"/>
      <c r="V70" s="104"/>
    </row>
    <row r="71" spans="1:22" ht="15" customHeight="1">
      <c r="A71" s="116"/>
      <c r="B71" s="42" t="s">
        <v>47</v>
      </c>
      <c r="C71" s="80">
        <v>721</v>
      </c>
      <c r="D71" s="67">
        <v>3070</v>
      </c>
      <c r="E71" s="67">
        <f>D71*1000/(C71*10)</f>
        <v>425.7975034674064</v>
      </c>
      <c r="F71" s="67" t="s">
        <v>261</v>
      </c>
      <c r="G71" s="67" t="s">
        <v>261</v>
      </c>
      <c r="H71" s="67" t="s">
        <v>261</v>
      </c>
      <c r="I71" s="67" t="s">
        <v>261</v>
      </c>
      <c r="J71" s="67" t="s">
        <v>261</v>
      </c>
      <c r="K71" s="67" t="s">
        <v>261</v>
      </c>
      <c r="L71" s="103"/>
      <c r="M71" s="394" t="s">
        <v>174</v>
      </c>
      <c r="N71" s="395"/>
      <c r="O71" s="103">
        <v>158</v>
      </c>
      <c r="P71" s="103">
        <v>448</v>
      </c>
      <c r="Q71" s="67">
        <v>125</v>
      </c>
      <c r="R71" s="104">
        <v>143</v>
      </c>
      <c r="S71" s="103">
        <v>114</v>
      </c>
      <c r="T71" s="67">
        <f>S71*1000/(R71*10)</f>
        <v>79.72027972027972</v>
      </c>
      <c r="U71" s="104"/>
      <c r="V71" s="104"/>
    </row>
    <row r="72" spans="1:22" ht="15" customHeight="1">
      <c r="A72" s="116"/>
      <c r="B72" s="42"/>
      <c r="C72" s="86"/>
      <c r="D72" s="87"/>
      <c r="E72" s="87"/>
      <c r="F72" s="87"/>
      <c r="G72" s="87"/>
      <c r="H72" s="87"/>
      <c r="I72" s="87"/>
      <c r="J72" s="87"/>
      <c r="K72" s="87"/>
      <c r="L72" s="103"/>
      <c r="M72" s="394" t="s">
        <v>175</v>
      </c>
      <c r="N72" s="395"/>
      <c r="O72" s="103">
        <v>10</v>
      </c>
      <c r="P72" s="103">
        <v>13</v>
      </c>
      <c r="Q72" s="67">
        <v>129</v>
      </c>
      <c r="R72" s="104">
        <v>3</v>
      </c>
      <c r="S72" s="103">
        <v>3</v>
      </c>
      <c r="T72" s="67">
        <v>93</v>
      </c>
      <c r="U72" s="104"/>
      <c r="V72" s="104"/>
    </row>
    <row r="73" spans="1:22" ht="15" customHeight="1">
      <c r="A73" s="288" t="s">
        <v>48</v>
      </c>
      <c r="B73" s="290"/>
      <c r="C73" s="277">
        <f>SUM(C74)</f>
        <v>343</v>
      </c>
      <c r="D73" s="81">
        <f>SUM(D74)</f>
        <v>1370</v>
      </c>
      <c r="E73" s="81">
        <v>398</v>
      </c>
      <c r="F73" s="81" t="s">
        <v>400</v>
      </c>
      <c r="G73" s="81" t="s">
        <v>400</v>
      </c>
      <c r="H73" s="81" t="s">
        <v>400</v>
      </c>
      <c r="I73" s="81" t="s">
        <v>400</v>
      </c>
      <c r="J73" s="81" t="s">
        <v>400</v>
      </c>
      <c r="K73" s="81" t="s">
        <v>400</v>
      </c>
      <c r="L73" s="103"/>
      <c r="M73" s="105"/>
      <c r="N73" s="131"/>
      <c r="O73" s="130"/>
      <c r="P73" s="130"/>
      <c r="Q73" s="130"/>
      <c r="R73" s="130"/>
      <c r="S73" s="130"/>
      <c r="T73" s="130"/>
      <c r="U73" s="103"/>
      <c r="V73" s="103"/>
    </row>
    <row r="74" spans="1:22" ht="15" customHeight="1">
      <c r="A74" s="115"/>
      <c r="B74" s="47" t="s">
        <v>51</v>
      </c>
      <c r="C74" s="89">
        <v>343</v>
      </c>
      <c r="D74" s="71">
        <v>1370</v>
      </c>
      <c r="E74" s="71">
        <v>398</v>
      </c>
      <c r="F74" s="71" t="s">
        <v>277</v>
      </c>
      <c r="G74" s="71" t="s">
        <v>277</v>
      </c>
      <c r="H74" s="71" t="s">
        <v>277</v>
      </c>
      <c r="I74" s="71" t="s">
        <v>277</v>
      </c>
      <c r="J74" s="71" t="s">
        <v>277</v>
      </c>
      <c r="K74" s="71" t="s">
        <v>277</v>
      </c>
      <c r="L74" s="103"/>
      <c r="M74" s="136"/>
      <c r="N74" s="136"/>
      <c r="O74" s="104"/>
      <c r="P74" s="104"/>
      <c r="Q74" s="104"/>
      <c r="R74" s="104"/>
      <c r="S74" s="104"/>
      <c r="T74" s="104"/>
      <c r="U74" s="103"/>
      <c r="V74" s="103"/>
    </row>
    <row r="75" spans="1:22" ht="15" customHeight="1">
      <c r="A75" s="226" t="s">
        <v>409</v>
      </c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103"/>
      <c r="M75" s="84"/>
      <c r="N75" s="103"/>
      <c r="O75" s="103"/>
      <c r="P75" s="103"/>
      <c r="Q75" s="103"/>
      <c r="R75" s="103"/>
      <c r="S75" s="103"/>
      <c r="T75" s="103"/>
      <c r="U75" s="103"/>
      <c r="V75" s="103"/>
    </row>
    <row r="76" spans="1:22" ht="15" customHeight="1">
      <c r="A76" s="226" t="s">
        <v>410</v>
      </c>
      <c r="B76" s="23"/>
      <c r="C76" s="23"/>
      <c r="D76" s="90"/>
      <c r="E76" s="90"/>
      <c r="F76" s="90"/>
      <c r="G76" s="90"/>
      <c r="H76" s="90"/>
      <c r="I76" s="90"/>
      <c r="J76" s="90"/>
      <c r="K76" s="90"/>
      <c r="L76" s="103"/>
      <c r="M76" s="82"/>
      <c r="N76" s="103"/>
      <c r="O76" s="103"/>
      <c r="P76" s="103"/>
      <c r="Q76" s="103"/>
      <c r="R76" s="103"/>
      <c r="S76" s="103"/>
      <c r="T76" s="103"/>
      <c r="U76" s="103"/>
      <c r="V76" s="103"/>
    </row>
  </sheetData>
  <sheetProtection/>
  <mergeCells count="98">
    <mergeCell ref="A5:K5"/>
    <mergeCell ref="M5:T5"/>
    <mergeCell ref="M43:T43"/>
    <mergeCell ref="A27:B27"/>
    <mergeCell ref="A30:B30"/>
    <mergeCell ref="A36:B36"/>
    <mergeCell ref="A18:B18"/>
    <mergeCell ref="A19:B19"/>
    <mergeCell ref="A20:B20"/>
    <mergeCell ref="A12:B12"/>
    <mergeCell ref="A53:B53"/>
    <mergeCell ref="A59:B59"/>
    <mergeCell ref="A67:B67"/>
    <mergeCell ref="A73:B73"/>
    <mergeCell ref="A14:B14"/>
    <mergeCell ref="A15:B15"/>
    <mergeCell ref="A16:B16"/>
    <mergeCell ref="A46:B46"/>
    <mergeCell ref="A22:B22"/>
    <mergeCell ref="A23:B23"/>
    <mergeCell ref="A24:B24"/>
    <mergeCell ref="A25:B25"/>
    <mergeCell ref="A8:B10"/>
    <mergeCell ref="C8:E8"/>
    <mergeCell ref="F8:H8"/>
    <mergeCell ref="I8:K8"/>
    <mergeCell ref="C9:C10"/>
    <mergeCell ref="D9:D10"/>
    <mergeCell ref="K9:K10"/>
    <mergeCell ref="M19:N19"/>
    <mergeCell ref="M20:N20"/>
    <mergeCell ref="M21:N21"/>
    <mergeCell ref="A13:B13"/>
    <mergeCell ref="M13:N13"/>
    <mergeCell ref="M14:N14"/>
    <mergeCell ref="M15:N15"/>
    <mergeCell ref="M16:N16"/>
    <mergeCell ref="M18:N18"/>
    <mergeCell ref="A21:B21"/>
    <mergeCell ref="M25:N25"/>
    <mergeCell ref="M71:N71"/>
    <mergeCell ref="M72:N72"/>
    <mergeCell ref="M53:N53"/>
    <mergeCell ref="M54:N54"/>
    <mergeCell ref="M59:N59"/>
    <mergeCell ref="M61:N61"/>
    <mergeCell ref="M69:N69"/>
    <mergeCell ref="M70:N70"/>
    <mergeCell ref="M68:N68"/>
    <mergeCell ref="M32:N32"/>
    <mergeCell ref="M51:N51"/>
    <mergeCell ref="M60:N60"/>
    <mergeCell ref="M65:N65"/>
    <mergeCell ref="M50:N50"/>
    <mergeCell ref="M52:N52"/>
    <mergeCell ref="M66:N66"/>
    <mergeCell ref="M67:N67"/>
    <mergeCell ref="M62:N62"/>
    <mergeCell ref="M56:N56"/>
    <mergeCell ref="M57:N57"/>
    <mergeCell ref="M58:N58"/>
    <mergeCell ref="M63:N63"/>
    <mergeCell ref="M22:N22"/>
    <mergeCell ref="M23:N23"/>
    <mergeCell ref="M24:N24"/>
    <mergeCell ref="M27:N27"/>
    <mergeCell ref="M33:N33"/>
    <mergeCell ref="M34:N34"/>
    <mergeCell ref="M28:N28"/>
    <mergeCell ref="M29:N29"/>
    <mergeCell ref="M30:N30"/>
    <mergeCell ref="M31:N31"/>
    <mergeCell ref="R47:R48"/>
    <mergeCell ref="S47:S48"/>
    <mergeCell ref="T47:T48"/>
    <mergeCell ref="M46:N48"/>
    <mergeCell ref="O46:Q46"/>
    <mergeCell ref="O47:O48"/>
    <mergeCell ref="P47:P48"/>
    <mergeCell ref="Q47:Q48"/>
    <mergeCell ref="R46:T46"/>
    <mergeCell ref="R8:T8"/>
    <mergeCell ref="O9:O10"/>
    <mergeCell ref="P9:P10"/>
    <mergeCell ref="Q9:Q10"/>
    <mergeCell ref="R9:R10"/>
    <mergeCell ref="S9:S10"/>
    <mergeCell ref="T9:T10"/>
    <mergeCell ref="A3:K3"/>
    <mergeCell ref="M12:N12"/>
    <mergeCell ref="M8:N10"/>
    <mergeCell ref="O8:Q8"/>
    <mergeCell ref="E9:E10"/>
    <mergeCell ref="F9:F10"/>
    <mergeCell ref="G9:G10"/>
    <mergeCell ref="H9:H10"/>
    <mergeCell ref="I9:I10"/>
    <mergeCell ref="J9:J1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2"/>
  <sheetViews>
    <sheetView zoomScale="75" zoomScaleNormal="75" zoomScalePageLayoutView="0" workbookViewId="0" topLeftCell="A1">
      <selection activeCell="B1" sqref="B1"/>
    </sheetView>
  </sheetViews>
  <sheetFormatPr defaultColWidth="8.796875" defaultRowHeight="15"/>
  <cols>
    <col min="1" max="2" width="9" style="25" customWidth="1"/>
    <col min="3" max="20" width="12.59765625" style="25" customWidth="1"/>
    <col min="21" max="16384" width="9" style="25" customWidth="1"/>
  </cols>
  <sheetData>
    <row r="1" spans="1:20" ht="15" customHeight="1">
      <c r="A1" s="112" t="s">
        <v>332</v>
      </c>
      <c r="B1" s="103"/>
      <c r="C1" s="12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13" t="s">
        <v>333</v>
      </c>
    </row>
    <row r="2" spans="1:20" ht="15" customHeight="1">
      <c r="A2" s="75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s="17" customFormat="1" ht="15" customHeight="1">
      <c r="A3" s="18"/>
      <c r="B3" s="16"/>
      <c r="C3" s="21"/>
      <c r="D3" s="21"/>
      <c r="E3" s="21"/>
      <c r="F3" s="21"/>
      <c r="G3" s="21"/>
      <c r="H3" s="21"/>
      <c r="I3" s="21"/>
      <c r="J3" s="21"/>
      <c r="K3" s="21"/>
      <c r="L3" s="21"/>
      <c r="M3" s="121"/>
      <c r="N3" s="121"/>
      <c r="O3" s="121"/>
      <c r="P3" s="121"/>
      <c r="Q3" s="121"/>
      <c r="R3" s="121"/>
      <c r="S3" s="121"/>
      <c r="T3" s="121"/>
    </row>
    <row r="4" spans="1:20" s="17" customFormat="1" ht="18" customHeight="1">
      <c r="A4" s="341" t="s">
        <v>415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</row>
    <row r="5" spans="1:20" ht="1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 t="s">
        <v>231</v>
      </c>
      <c r="Q5" s="103"/>
      <c r="R5" s="103"/>
      <c r="S5" s="103"/>
      <c r="T5" s="103"/>
    </row>
    <row r="6" spans="1:20" ht="15" customHeight="1">
      <c r="A6" s="374" t="s">
        <v>234</v>
      </c>
      <c r="B6" s="375"/>
      <c r="C6" s="402" t="s">
        <v>176</v>
      </c>
      <c r="D6" s="392"/>
      <c r="E6" s="393"/>
      <c r="F6" s="391" t="s">
        <v>416</v>
      </c>
      <c r="G6" s="392"/>
      <c r="H6" s="393"/>
      <c r="I6" s="391" t="s">
        <v>334</v>
      </c>
      <c r="J6" s="392"/>
      <c r="K6" s="393"/>
      <c r="L6" s="402" t="s">
        <v>177</v>
      </c>
      <c r="M6" s="392"/>
      <c r="N6" s="393"/>
      <c r="O6" s="402" t="s">
        <v>178</v>
      </c>
      <c r="P6" s="392"/>
      <c r="Q6" s="393"/>
      <c r="R6" s="391" t="s">
        <v>335</v>
      </c>
      <c r="S6" s="392"/>
      <c r="T6" s="392"/>
    </row>
    <row r="7" spans="1:20" ht="15" customHeight="1">
      <c r="A7" s="376"/>
      <c r="B7" s="377"/>
      <c r="C7" s="385" t="s">
        <v>168</v>
      </c>
      <c r="D7" s="385" t="s">
        <v>63</v>
      </c>
      <c r="E7" s="406" t="s">
        <v>341</v>
      </c>
      <c r="F7" s="385" t="s">
        <v>168</v>
      </c>
      <c r="G7" s="385" t="s">
        <v>63</v>
      </c>
      <c r="H7" s="406" t="s">
        <v>341</v>
      </c>
      <c r="I7" s="385" t="s">
        <v>168</v>
      </c>
      <c r="J7" s="385" t="s">
        <v>63</v>
      </c>
      <c r="K7" s="406" t="s">
        <v>341</v>
      </c>
      <c r="L7" s="385" t="s">
        <v>168</v>
      </c>
      <c r="M7" s="385" t="s">
        <v>63</v>
      </c>
      <c r="N7" s="406" t="s">
        <v>341</v>
      </c>
      <c r="O7" s="385" t="s">
        <v>168</v>
      </c>
      <c r="P7" s="385" t="s">
        <v>63</v>
      </c>
      <c r="Q7" s="406" t="s">
        <v>341</v>
      </c>
      <c r="R7" s="385" t="s">
        <v>168</v>
      </c>
      <c r="S7" s="385" t="s">
        <v>63</v>
      </c>
      <c r="T7" s="407" t="s">
        <v>341</v>
      </c>
    </row>
    <row r="8" spans="1:20" ht="15" customHeight="1">
      <c r="A8" s="378"/>
      <c r="B8" s="379"/>
      <c r="C8" s="386"/>
      <c r="D8" s="386"/>
      <c r="E8" s="388"/>
      <c r="F8" s="386"/>
      <c r="G8" s="386"/>
      <c r="H8" s="388"/>
      <c r="I8" s="386"/>
      <c r="J8" s="386"/>
      <c r="K8" s="388"/>
      <c r="L8" s="386"/>
      <c r="M8" s="386"/>
      <c r="N8" s="388"/>
      <c r="O8" s="386"/>
      <c r="P8" s="386"/>
      <c r="Q8" s="388"/>
      <c r="R8" s="386"/>
      <c r="S8" s="386"/>
      <c r="T8" s="390"/>
    </row>
    <row r="9" spans="1:20" ht="15" customHeight="1">
      <c r="A9" s="76"/>
      <c r="B9" s="7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1:20" ht="15" customHeight="1">
      <c r="A10" s="372" t="s">
        <v>256</v>
      </c>
      <c r="B10" s="373"/>
      <c r="C10" s="215">
        <v>240</v>
      </c>
      <c r="D10" s="215">
        <v>6830</v>
      </c>
      <c r="E10" s="215">
        <v>4705</v>
      </c>
      <c r="F10" s="215">
        <v>166</v>
      </c>
      <c r="G10" s="215">
        <v>6590</v>
      </c>
      <c r="H10" s="215">
        <v>4612</v>
      </c>
      <c r="I10" s="215">
        <v>265</v>
      </c>
      <c r="J10" s="215">
        <v>6790</v>
      </c>
      <c r="K10" s="215">
        <v>3745</v>
      </c>
      <c r="L10" s="215">
        <v>27</v>
      </c>
      <c r="M10" s="215">
        <v>453</v>
      </c>
      <c r="N10" s="215">
        <v>243</v>
      </c>
      <c r="O10" s="215">
        <v>137</v>
      </c>
      <c r="P10" s="215">
        <v>2200</v>
      </c>
      <c r="Q10" s="215">
        <v>1382</v>
      </c>
      <c r="R10" s="215">
        <v>102</v>
      </c>
      <c r="S10" s="215">
        <v>952</v>
      </c>
      <c r="T10" s="215">
        <v>601</v>
      </c>
    </row>
    <row r="11" spans="1:20" ht="15" customHeight="1">
      <c r="A11" s="396" t="s">
        <v>325</v>
      </c>
      <c r="B11" s="397"/>
      <c r="C11" s="284">
        <v>228</v>
      </c>
      <c r="D11" s="92">
        <v>6060</v>
      </c>
      <c r="E11" s="92">
        <v>4150</v>
      </c>
      <c r="F11" s="92">
        <v>158</v>
      </c>
      <c r="G11" s="92">
        <v>6420</v>
      </c>
      <c r="H11" s="92">
        <v>4643</v>
      </c>
      <c r="I11" s="92">
        <v>260</v>
      </c>
      <c r="J11" s="92">
        <v>6490</v>
      </c>
      <c r="K11" s="92">
        <v>3473</v>
      </c>
      <c r="L11" s="92">
        <v>26</v>
      </c>
      <c r="M11" s="92">
        <v>416</v>
      </c>
      <c r="N11" s="92">
        <v>235</v>
      </c>
      <c r="O11" s="92">
        <v>129</v>
      </c>
      <c r="P11" s="92">
        <v>2130</v>
      </c>
      <c r="Q11" s="92">
        <v>1440</v>
      </c>
      <c r="R11" s="92">
        <v>93</v>
      </c>
      <c r="S11" s="92">
        <v>848</v>
      </c>
      <c r="T11" s="92">
        <v>563</v>
      </c>
    </row>
    <row r="12" spans="1:20" ht="15" customHeight="1">
      <c r="A12" s="396" t="s">
        <v>326</v>
      </c>
      <c r="B12" s="397"/>
      <c r="C12" s="215">
        <v>214</v>
      </c>
      <c r="D12" s="215">
        <v>5990</v>
      </c>
      <c r="E12" s="92">
        <v>4131</v>
      </c>
      <c r="F12" s="216">
        <v>155</v>
      </c>
      <c r="G12" s="215">
        <v>6490</v>
      </c>
      <c r="H12" s="92">
        <v>4698</v>
      </c>
      <c r="I12" s="216">
        <v>255</v>
      </c>
      <c r="J12" s="216">
        <v>6490</v>
      </c>
      <c r="K12" s="92">
        <v>3481</v>
      </c>
      <c r="L12" s="216">
        <v>26</v>
      </c>
      <c r="M12" s="216">
        <v>425</v>
      </c>
      <c r="N12" s="92">
        <v>242</v>
      </c>
      <c r="O12" s="215">
        <v>142</v>
      </c>
      <c r="P12" s="215">
        <v>2740</v>
      </c>
      <c r="Q12" s="92">
        <v>2083</v>
      </c>
      <c r="R12" s="216">
        <v>95</v>
      </c>
      <c r="S12" s="92">
        <v>786</v>
      </c>
      <c r="T12" s="92">
        <v>482</v>
      </c>
    </row>
    <row r="13" spans="1:20" ht="15" customHeight="1">
      <c r="A13" s="396" t="s">
        <v>327</v>
      </c>
      <c r="B13" s="397"/>
      <c r="C13" s="215">
        <v>213</v>
      </c>
      <c r="D13" s="215">
        <v>5940</v>
      </c>
      <c r="E13" s="92">
        <v>4113</v>
      </c>
      <c r="F13" s="216">
        <v>159</v>
      </c>
      <c r="G13" s="215">
        <v>6280</v>
      </c>
      <c r="H13" s="92">
        <v>4622</v>
      </c>
      <c r="I13" s="216">
        <v>258</v>
      </c>
      <c r="J13" s="216">
        <v>5980</v>
      </c>
      <c r="K13" s="92">
        <v>3138</v>
      </c>
      <c r="L13" s="216">
        <v>26</v>
      </c>
      <c r="M13" s="216">
        <v>405</v>
      </c>
      <c r="N13" s="92">
        <v>230</v>
      </c>
      <c r="O13" s="215">
        <v>139</v>
      </c>
      <c r="P13" s="215">
        <v>2340</v>
      </c>
      <c r="Q13" s="92">
        <v>1723</v>
      </c>
      <c r="R13" s="216">
        <v>95</v>
      </c>
      <c r="S13" s="92">
        <v>775</v>
      </c>
      <c r="T13" s="92">
        <v>479</v>
      </c>
    </row>
    <row r="14" spans="1:20" ht="15" customHeight="1">
      <c r="A14" s="398" t="s">
        <v>324</v>
      </c>
      <c r="B14" s="399"/>
      <c r="C14" s="217">
        <v>214</v>
      </c>
      <c r="D14" s="217">
        <v>5740</v>
      </c>
      <c r="E14" s="139">
        <v>3810</v>
      </c>
      <c r="F14" s="218">
        <f>SUM(F16:F23,F25:F32)</f>
        <v>159</v>
      </c>
      <c r="G14" s="217">
        <v>6270</v>
      </c>
      <c r="H14" s="139">
        <f>SUM(H16:H23,H25:H32)</f>
        <v>4520</v>
      </c>
      <c r="I14" s="218">
        <f>SUM(I16:I23,I25:I32)</f>
        <v>259</v>
      </c>
      <c r="J14" s="218">
        <v>6360</v>
      </c>
      <c r="K14" s="139">
        <v>3270</v>
      </c>
      <c r="L14" s="218">
        <f>SUM(L16:L23,L25:L32)</f>
        <v>28</v>
      </c>
      <c r="M14" s="218">
        <v>430</v>
      </c>
      <c r="N14" s="139">
        <f aca="true" t="shared" si="0" ref="N14:S14">SUM(N16:N23,N25:N32)</f>
        <v>231</v>
      </c>
      <c r="O14" s="217">
        <f t="shared" si="0"/>
        <v>130</v>
      </c>
      <c r="P14" s="217">
        <f t="shared" si="0"/>
        <v>2130</v>
      </c>
      <c r="Q14" s="139">
        <f t="shared" si="0"/>
        <v>1490</v>
      </c>
      <c r="R14" s="218">
        <f t="shared" si="0"/>
        <v>93</v>
      </c>
      <c r="S14" s="139">
        <f t="shared" si="0"/>
        <v>780</v>
      </c>
      <c r="T14" s="139">
        <v>473</v>
      </c>
    </row>
    <row r="15" spans="1:20" ht="15" customHeight="1">
      <c r="A15" s="82"/>
      <c r="B15" s="83"/>
      <c r="C15" s="137"/>
      <c r="D15" s="137"/>
      <c r="E15" s="137"/>
      <c r="F15" s="103"/>
      <c r="G15" s="137"/>
      <c r="H15" s="137"/>
      <c r="I15" s="138"/>
      <c r="J15" s="138"/>
      <c r="K15" s="138"/>
      <c r="L15" s="138"/>
      <c r="M15" s="138"/>
      <c r="N15" s="138"/>
      <c r="O15" s="137"/>
      <c r="P15" s="137"/>
      <c r="Q15" s="137"/>
      <c r="R15" s="138"/>
      <c r="S15" s="137"/>
      <c r="T15" s="137"/>
    </row>
    <row r="16" spans="1:20" ht="15" customHeight="1">
      <c r="A16" s="394" t="s">
        <v>1</v>
      </c>
      <c r="B16" s="395"/>
      <c r="C16" s="284">
        <v>61</v>
      </c>
      <c r="D16" s="92">
        <v>1980</v>
      </c>
      <c r="E16" s="92">
        <v>1848</v>
      </c>
      <c r="F16" s="216">
        <v>24</v>
      </c>
      <c r="G16" s="92">
        <v>1260</v>
      </c>
      <c r="H16" s="92">
        <v>1131</v>
      </c>
      <c r="I16" s="92">
        <v>46</v>
      </c>
      <c r="J16" s="92">
        <v>1380</v>
      </c>
      <c r="K16" s="92">
        <v>1197</v>
      </c>
      <c r="L16" s="92">
        <v>3</v>
      </c>
      <c r="M16" s="92">
        <v>64</v>
      </c>
      <c r="N16" s="92">
        <v>40</v>
      </c>
      <c r="O16" s="92">
        <v>7</v>
      </c>
      <c r="P16" s="92">
        <v>164</v>
      </c>
      <c r="Q16" s="92">
        <v>113</v>
      </c>
      <c r="R16" s="92">
        <v>18</v>
      </c>
      <c r="S16" s="92">
        <v>173</v>
      </c>
      <c r="T16" s="92">
        <v>135</v>
      </c>
    </row>
    <row r="17" spans="1:20" ht="15" customHeight="1">
      <c r="A17" s="394" t="s">
        <v>2</v>
      </c>
      <c r="B17" s="395"/>
      <c r="C17" s="215">
        <v>11</v>
      </c>
      <c r="D17" s="215">
        <v>260</v>
      </c>
      <c r="E17" s="92">
        <v>104</v>
      </c>
      <c r="F17" s="92">
        <v>8</v>
      </c>
      <c r="G17" s="215">
        <v>225</v>
      </c>
      <c r="H17" s="92">
        <v>165</v>
      </c>
      <c r="I17" s="216">
        <v>12</v>
      </c>
      <c r="J17" s="216">
        <v>312</v>
      </c>
      <c r="K17" s="92">
        <v>81</v>
      </c>
      <c r="L17" s="216">
        <v>4</v>
      </c>
      <c r="M17" s="216">
        <v>56</v>
      </c>
      <c r="N17" s="92">
        <v>31</v>
      </c>
      <c r="O17" s="215">
        <v>3</v>
      </c>
      <c r="P17" s="215">
        <v>30</v>
      </c>
      <c r="Q17" s="92">
        <v>5</v>
      </c>
      <c r="R17" s="216">
        <v>5</v>
      </c>
      <c r="S17" s="92">
        <v>42</v>
      </c>
      <c r="T17" s="92">
        <v>24</v>
      </c>
    </row>
    <row r="18" spans="1:20" ht="15" customHeight="1">
      <c r="A18" s="394" t="s">
        <v>3</v>
      </c>
      <c r="B18" s="395"/>
      <c r="C18" s="215">
        <v>16</v>
      </c>
      <c r="D18" s="215">
        <v>535</v>
      </c>
      <c r="E18" s="92">
        <v>385</v>
      </c>
      <c r="F18" s="216">
        <v>23</v>
      </c>
      <c r="G18" s="215">
        <v>898</v>
      </c>
      <c r="H18" s="92">
        <v>768</v>
      </c>
      <c r="I18" s="216">
        <v>20</v>
      </c>
      <c r="J18" s="216">
        <v>660</v>
      </c>
      <c r="K18" s="92">
        <v>396</v>
      </c>
      <c r="L18" s="216">
        <v>4</v>
      </c>
      <c r="M18" s="216">
        <v>85</v>
      </c>
      <c r="N18" s="92">
        <v>75</v>
      </c>
      <c r="O18" s="215">
        <v>5</v>
      </c>
      <c r="P18" s="215">
        <v>105</v>
      </c>
      <c r="Q18" s="92">
        <v>88</v>
      </c>
      <c r="R18" s="216">
        <v>19</v>
      </c>
      <c r="S18" s="92">
        <v>177</v>
      </c>
      <c r="T18" s="92">
        <v>153</v>
      </c>
    </row>
    <row r="19" spans="1:20" ht="15" customHeight="1">
      <c r="A19" s="400" t="s">
        <v>60</v>
      </c>
      <c r="B19" s="395"/>
      <c r="C19" s="215">
        <v>18</v>
      </c>
      <c r="D19" s="215">
        <v>296</v>
      </c>
      <c r="E19" s="92">
        <v>69</v>
      </c>
      <c r="F19" s="216">
        <v>6</v>
      </c>
      <c r="G19" s="215">
        <v>154</v>
      </c>
      <c r="H19" s="92">
        <v>79</v>
      </c>
      <c r="I19" s="216">
        <v>18</v>
      </c>
      <c r="J19" s="216">
        <v>346</v>
      </c>
      <c r="K19" s="92">
        <v>126</v>
      </c>
      <c r="L19" s="216">
        <v>1</v>
      </c>
      <c r="M19" s="216">
        <v>9</v>
      </c>
      <c r="N19" s="92">
        <v>5</v>
      </c>
      <c r="O19" s="215">
        <v>6</v>
      </c>
      <c r="P19" s="215">
        <v>76</v>
      </c>
      <c r="Q19" s="92">
        <v>41</v>
      </c>
      <c r="R19" s="216">
        <v>2</v>
      </c>
      <c r="S19" s="92">
        <v>12</v>
      </c>
      <c r="T19" s="92">
        <v>7</v>
      </c>
    </row>
    <row r="20" spans="1:20" ht="15" customHeight="1">
      <c r="A20" s="394" t="s">
        <v>5</v>
      </c>
      <c r="B20" s="395"/>
      <c r="C20" s="284">
        <v>5</v>
      </c>
      <c r="D20" s="92">
        <v>149</v>
      </c>
      <c r="E20" s="92">
        <v>87</v>
      </c>
      <c r="F20" s="216">
        <v>5</v>
      </c>
      <c r="G20" s="92">
        <v>172</v>
      </c>
      <c r="H20" s="92">
        <v>109</v>
      </c>
      <c r="I20" s="92">
        <v>11</v>
      </c>
      <c r="J20" s="92">
        <v>231</v>
      </c>
      <c r="K20" s="92">
        <v>65</v>
      </c>
      <c r="L20" s="92">
        <v>1</v>
      </c>
      <c r="M20" s="92">
        <v>1</v>
      </c>
      <c r="N20" s="92">
        <v>2</v>
      </c>
      <c r="O20" s="92">
        <v>40</v>
      </c>
      <c r="P20" s="92">
        <v>624</v>
      </c>
      <c r="Q20" s="92">
        <v>559</v>
      </c>
      <c r="R20" s="92">
        <v>6</v>
      </c>
      <c r="S20" s="92">
        <v>35</v>
      </c>
      <c r="T20" s="92">
        <v>5</v>
      </c>
    </row>
    <row r="21" spans="1:20" ht="15" customHeight="1">
      <c r="A21" s="394" t="s">
        <v>6</v>
      </c>
      <c r="B21" s="395"/>
      <c r="C21" s="215">
        <v>12</v>
      </c>
      <c r="D21" s="215">
        <v>388</v>
      </c>
      <c r="E21" s="92">
        <v>285</v>
      </c>
      <c r="F21" s="92">
        <v>14</v>
      </c>
      <c r="G21" s="215">
        <v>500</v>
      </c>
      <c r="H21" s="92">
        <v>419</v>
      </c>
      <c r="I21" s="216">
        <v>15</v>
      </c>
      <c r="J21" s="216">
        <v>500</v>
      </c>
      <c r="K21" s="92">
        <v>331</v>
      </c>
      <c r="L21" s="216">
        <v>2</v>
      </c>
      <c r="M21" s="216">
        <v>41</v>
      </c>
      <c r="N21" s="92">
        <v>37</v>
      </c>
      <c r="O21" s="215">
        <v>4</v>
      </c>
      <c r="P21" s="215">
        <v>80</v>
      </c>
      <c r="Q21" s="92">
        <v>64</v>
      </c>
      <c r="R21" s="216">
        <v>5</v>
      </c>
      <c r="S21" s="92">
        <v>45</v>
      </c>
      <c r="T21" s="92">
        <v>34</v>
      </c>
    </row>
    <row r="22" spans="1:20" ht="15" customHeight="1">
      <c r="A22" s="394" t="s">
        <v>7</v>
      </c>
      <c r="B22" s="395"/>
      <c r="C22" s="215">
        <v>4</v>
      </c>
      <c r="D22" s="215">
        <v>86</v>
      </c>
      <c r="E22" s="92">
        <v>3</v>
      </c>
      <c r="F22" s="216">
        <v>2</v>
      </c>
      <c r="G22" s="215">
        <v>55</v>
      </c>
      <c r="H22" s="92">
        <v>1</v>
      </c>
      <c r="I22" s="216">
        <v>8</v>
      </c>
      <c r="J22" s="216">
        <v>162</v>
      </c>
      <c r="K22" s="92">
        <v>17</v>
      </c>
      <c r="L22" s="216">
        <v>1</v>
      </c>
      <c r="M22" s="216">
        <v>7</v>
      </c>
      <c r="N22" s="92">
        <v>1</v>
      </c>
      <c r="O22" s="215">
        <v>2</v>
      </c>
      <c r="P22" s="215">
        <v>27</v>
      </c>
      <c r="Q22" s="92">
        <v>2</v>
      </c>
      <c r="R22" s="216">
        <v>2</v>
      </c>
      <c r="S22" s="92">
        <v>13</v>
      </c>
      <c r="T22" s="92">
        <v>3</v>
      </c>
    </row>
    <row r="23" spans="1:20" ht="15" customHeight="1">
      <c r="A23" s="394" t="s">
        <v>8</v>
      </c>
      <c r="B23" s="395"/>
      <c r="C23" s="215">
        <v>19</v>
      </c>
      <c r="D23" s="215">
        <v>731</v>
      </c>
      <c r="E23" s="92">
        <v>640</v>
      </c>
      <c r="F23" s="216">
        <v>26</v>
      </c>
      <c r="G23" s="215">
        <v>1300</v>
      </c>
      <c r="H23" s="92">
        <v>1093</v>
      </c>
      <c r="I23" s="216">
        <v>23</v>
      </c>
      <c r="J23" s="216">
        <v>598</v>
      </c>
      <c r="K23" s="92">
        <v>92</v>
      </c>
      <c r="L23" s="216">
        <v>0</v>
      </c>
      <c r="M23" s="216">
        <v>6</v>
      </c>
      <c r="N23" s="92">
        <v>2</v>
      </c>
      <c r="O23" s="215">
        <v>5</v>
      </c>
      <c r="P23" s="215">
        <v>117</v>
      </c>
      <c r="Q23" s="92">
        <v>82</v>
      </c>
      <c r="R23" s="216">
        <v>1</v>
      </c>
      <c r="S23" s="92">
        <v>8</v>
      </c>
      <c r="T23" s="92">
        <v>3</v>
      </c>
    </row>
    <row r="24" spans="1:20" ht="15" customHeight="1">
      <c r="A24" s="41"/>
      <c r="B24" s="42"/>
      <c r="C24" s="215"/>
      <c r="D24" s="215"/>
      <c r="E24" s="215"/>
      <c r="F24" s="216"/>
      <c r="G24" s="215"/>
      <c r="H24" s="215"/>
      <c r="I24" s="216"/>
      <c r="J24" s="216"/>
      <c r="K24" s="216"/>
      <c r="L24" s="216"/>
      <c r="M24" s="216"/>
      <c r="N24" s="216"/>
      <c r="O24" s="215"/>
      <c r="P24" s="215"/>
      <c r="Q24" s="215"/>
      <c r="R24" s="216"/>
      <c r="S24" s="215"/>
      <c r="T24" s="215"/>
    </row>
    <row r="25" spans="1:20" ht="15" customHeight="1">
      <c r="A25" s="394" t="s">
        <v>9</v>
      </c>
      <c r="B25" s="395"/>
      <c r="C25" s="284">
        <v>0</v>
      </c>
      <c r="D25" s="92">
        <v>6</v>
      </c>
      <c r="E25" s="92" t="s">
        <v>400</v>
      </c>
      <c r="F25" s="216">
        <v>0</v>
      </c>
      <c r="G25" s="92">
        <v>10</v>
      </c>
      <c r="H25" s="92" t="s">
        <v>400</v>
      </c>
      <c r="I25" s="92">
        <v>1</v>
      </c>
      <c r="J25" s="92">
        <v>18</v>
      </c>
      <c r="K25" s="92" t="s">
        <v>400</v>
      </c>
      <c r="L25" s="92">
        <v>0</v>
      </c>
      <c r="M25" s="92">
        <v>2</v>
      </c>
      <c r="N25" s="92" t="s">
        <v>400</v>
      </c>
      <c r="O25" s="92">
        <v>0</v>
      </c>
      <c r="P25" s="92">
        <v>5</v>
      </c>
      <c r="Q25" s="92" t="s">
        <v>400</v>
      </c>
      <c r="R25" s="92">
        <v>0</v>
      </c>
      <c r="S25" s="92">
        <v>1</v>
      </c>
      <c r="T25" s="92" t="s">
        <v>400</v>
      </c>
    </row>
    <row r="26" spans="1:20" ht="15" customHeight="1">
      <c r="A26" s="394" t="s">
        <v>169</v>
      </c>
      <c r="B26" s="395"/>
      <c r="C26" s="215">
        <v>5</v>
      </c>
      <c r="D26" s="215">
        <v>126</v>
      </c>
      <c r="E26" s="92">
        <v>50</v>
      </c>
      <c r="F26" s="92">
        <v>6</v>
      </c>
      <c r="G26" s="215">
        <v>174</v>
      </c>
      <c r="H26" s="92">
        <v>71</v>
      </c>
      <c r="I26" s="216">
        <v>9</v>
      </c>
      <c r="J26" s="216">
        <v>247</v>
      </c>
      <c r="K26" s="92">
        <v>64</v>
      </c>
      <c r="L26" s="216">
        <v>0</v>
      </c>
      <c r="M26" s="216">
        <v>6</v>
      </c>
      <c r="N26" s="92" t="s">
        <v>400</v>
      </c>
      <c r="O26" s="215">
        <v>4</v>
      </c>
      <c r="P26" s="215">
        <v>50</v>
      </c>
      <c r="Q26" s="92">
        <v>20</v>
      </c>
      <c r="R26" s="216">
        <v>3</v>
      </c>
      <c r="S26" s="92">
        <v>23</v>
      </c>
      <c r="T26" s="92">
        <v>12</v>
      </c>
    </row>
    <row r="27" spans="1:20" ht="15" customHeight="1">
      <c r="A27" s="394" t="s">
        <v>170</v>
      </c>
      <c r="B27" s="395"/>
      <c r="C27" s="215">
        <v>8</v>
      </c>
      <c r="D27" s="215">
        <v>16</v>
      </c>
      <c r="E27" s="92">
        <v>78</v>
      </c>
      <c r="F27" s="216">
        <v>16</v>
      </c>
      <c r="G27" s="215">
        <v>706</v>
      </c>
      <c r="H27" s="92">
        <v>521</v>
      </c>
      <c r="I27" s="216">
        <v>22</v>
      </c>
      <c r="J27" s="216">
        <v>410</v>
      </c>
      <c r="K27" s="92">
        <v>167</v>
      </c>
      <c r="L27" s="216">
        <v>0</v>
      </c>
      <c r="M27" s="216">
        <v>8</v>
      </c>
      <c r="N27" s="92">
        <v>0</v>
      </c>
      <c r="O27" s="215">
        <v>6</v>
      </c>
      <c r="P27" s="215">
        <v>88</v>
      </c>
      <c r="Q27" s="92">
        <v>23</v>
      </c>
      <c r="R27" s="216">
        <v>4</v>
      </c>
      <c r="S27" s="92">
        <v>39</v>
      </c>
      <c r="T27" s="92">
        <v>21</v>
      </c>
    </row>
    <row r="28" spans="1:20" ht="15" customHeight="1">
      <c r="A28" s="394" t="s">
        <v>171</v>
      </c>
      <c r="B28" s="395"/>
      <c r="C28" s="215">
        <v>0</v>
      </c>
      <c r="D28" s="215">
        <v>214</v>
      </c>
      <c r="E28" s="92">
        <v>91</v>
      </c>
      <c r="F28" s="216">
        <v>2</v>
      </c>
      <c r="G28" s="215">
        <v>78</v>
      </c>
      <c r="H28" s="92">
        <v>17</v>
      </c>
      <c r="I28" s="216">
        <v>22</v>
      </c>
      <c r="J28" s="216">
        <v>408</v>
      </c>
      <c r="K28" s="92">
        <v>173</v>
      </c>
      <c r="L28" s="216">
        <v>2</v>
      </c>
      <c r="M28" s="216">
        <v>20</v>
      </c>
      <c r="N28" s="92">
        <v>6</v>
      </c>
      <c r="O28" s="215">
        <v>6</v>
      </c>
      <c r="P28" s="215">
        <v>97</v>
      </c>
      <c r="Q28" s="92">
        <v>53</v>
      </c>
      <c r="R28" s="216">
        <v>13</v>
      </c>
      <c r="S28" s="92">
        <v>99</v>
      </c>
      <c r="T28" s="92">
        <v>38</v>
      </c>
    </row>
    <row r="29" spans="1:20" ht="15" customHeight="1">
      <c r="A29" s="394" t="s">
        <v>172</v>
      </c>
      <c r="B29" s="395"/>
      <c r="C29" s="284">
        <v>13</v>
      </c>
      <c r="D29" s="92">
        <v>298</v>
      </c>
      <c r="E29" s="92">
        <v>13</v>
      </c>
      <c r="F29" s="216">
        <v>8</v>
      </c>
      <c r="G29" s="92">
        <v>217</v>
      </c>
      <c r="H29" s="92">
        <v>3</v>
      </c>
      <c r="I29" s="92">
        <v>20</v>
      </c>
      <c r="J29" s="92">
        <v>440</v>
      </c>
      <c r="K29" s="92">
        <v>38</v>
      </c>
      <c r="L29" s="92">
        <v>3</v>
      </c>
      <c r="M29" s="92">
        <v>39</v>
      </c>
      <c r="N29" s="92">
        <v>17</v>
      </c>
      <c r="O29" s="92">
        <v>13</v>
      </c>
      <c r="P29" s="92">
        <v>191</v>
      </c>
      <c r="Q29" s="92">
        <v>109</v>
      </c>
      <c r="R29" s="92">
        <v>4</v>
      </c>
      <c r="S29" s="92">
        <v>30</v>
      </c>
      <c r="T29" s="92">
        <v>5</v>
      </c>
    </row>
    <row r="30" spans="1:20" ht="15" customHeight="1">
      <c r="A30" s="394" t="s">
        <v>173</v>
      </c>
      <c r="B30" s="395"/>
      <c r="C30" s="215">
        <v>10</v>
      </c>
      <c r="D30" s="215">
        <v>208</v>
      </c>
      <c r="E30" s="92">
        <v>11</v>
      </c>
      <c r="F30" s="216">
        <v>9</v>
      </c>
      <c r="G30" s="215">
        <v>236</v>
      </c>
      <c r="H30" s="92">
        <v>30</v>
      </c>
      <c r="I30" s="216">
        <v>11</v>
      </c>
      <c r="J30" s="216">
        <v>254</v>
      </c>
      <c r="K30" s="92">
        <v>14</v>
      </c>
      <c r="L30" s="216">
        <v>3</v>
      </c>
      <c r="M30" s="216">
        <v>38</v>
      </c>
      <c r="N30" s="92">
        <v>4</v>
      </c>
      <c r="O30" s="215">
        <v>20</v>
      </c>
      <c r="P30" s="215">
        <v>367</v>
      </c>
      <c r="Q30" s="92">
        <v>285</v>
      </c>
      <c r="R30" s="216">
        <v>3</v>
      </c>
      <c r="S30" s="92">
        <v>26</v>
      </c>
      <c r="T30" s="92">
        <v>4</v>
      </c>
    </row>
    <row r="31" spans="1:20" ht="15" customHeight="1">
      <c r="A31" s="394" t="s">
        <v>174</v>
      </c>
      <c r="B31" s="395"/>
      <c r="C31" s="215">
        <v>8</v>
      </c>
      <c r="D31" s="215">
        <v>130</v>
      </c>
      <c r="E31" s="92">
        <v>12</v>
      </c>
      <c r="F31" s="215">
        <v>6</v>
      </c>
      <c r="G31" s="215">
        <v>138</v>
      </c>
      <c r="H31" s="92">
        <v>6</v>
      </c>
      <c r="I31" s="215">
        <v>16</v>
      </c>
      <c r="J31" s="215">
        <v>274</v>
      </c>
      <c r="K31" s="92">
        <v>49</v>
      </c>
      <c r="L31" s="215">
        <v>3</v>
      </c>
      <c r="M31" s="215">
        <v>26</v>
      </c>
      <c r="N31" s="92">
        <v>4</v>
      </c>
      <c r="O31" s="215">
        <v>5</v>
      </c>
      <c r="P31" s="215">
        <v>57</v>
      </c>
      <c r="Q31" s="92">
        <v>9</v>
      </c>
      <c r="R31" s="215">
        <v>3</v>
      </c>
      <c r="S31" s="92">
        <v>22</v>
      </c>
      <c r="T31" s="92">
        <v>1</v>
      </c>
    </row>
    <row r="32" spans="1:20" ht="15" customHeight="1">
      <c r="A32" s="394" t="s">
        <v>175</v>
      </c>
      <c r="B32" s="395"/>
      <c r="C32" s="215">
        <v>4</v>
      </c>
      <c r="D32" s="215">
        <v>159</v>
      </c>
      <c r="E32" s="92">
        <v>135</v>
      </c>
      <c r="F32" s="215">
        <v>4</v>
      </c>
      <c r="G32" s="215">
        <v>140</v>
      </c>
      <c r="H32" s="92">
        <v>107</v>
      </c>
      <c r="I32" s="215">
        <v>5</v>
      </c>
      <c r="J32" s="215">
        <v>118</v>
      </c>
      <c r="K32" s="92">
        <v>56</v>
      </c>
      <c r="L32" s="215">
        <v>1</v>
      </c>
      <c r="M32" s="215">
        <v>12</v>
      </c>
      <c r="N32" s="92">
        <v>7</v>
      </c>
      <c r="O32" s="215">
        <v>4</v>
      </c>
      <c r="P32" s="215">
        <v>52</v>
      </c>
      <c r="Q32" s="92">
        <v>37</v>
      </c>
      <c r="R32" s="215">
        <v>5</v>
      </c>
      <c r="S32" s="92">
        <v>35</v>
      </c>
      <c r="T32" s="92">
        <v>28</v>
      </c>
    </row>
    <row r="33" spans="1:20" ht="15" customHeight="1">
      <c r="A33" s="84"/>
      <c r="B33" s="132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</row>
    <row r="34" spans="1:20" ht="15" customHeight="1">
      <c r="A34" s="88"/>
      <c r="B34" s="135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</row>
    <row r="35" spans="1:20" ht="15" customHeight="1">
      <c r="A35" s="23" t="s">
        <v>241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:20" ht="1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ht="1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s="17" customFormat="1" ht="18" customHeight="1">
      <c r="A41" s="341" t="s">
        <v>418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405"/>
      <c r="M41" s="405"/>
      <c r="N41" s="405"/>
      <c r="O41" s="405"/>
      <c r="P41" s="405"/>
      <c r="Q41" s="405"/>
      <c r="R41" s="405"/>
      <c r="S41" s="405"/>
      <c r="T41" s="405"/>
    </row>
    <row r="42" spans="1:20" ht="15" customHeight="1" thickBo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</row>
    <row r="43" spans="1:20" ht="15" customHeight="1">
      <c r="A43" s="374" t="s">
        <v>234</v>
      </c>
      <c r="B43" s="375"/>
      <c r="C43" s="391" t="s">
        <v>336</v>
      </c>
      <c r="D43" s="392"/>
      <c r="E43" s="393"/>
      <c r="F43" s="391" t="s">
        <v>337</v>
      </c>
      <c r="G43" s="392"/>
      <c r="H43" s="393"/>
      <c r="I43" s="391" t="s">
        <v>417</v>
      </c>
      <c r="J43" s="392"/>
      <c r="K43" s="393"/>
      <c r="L43" s="402" t="s">
        <v>288</v>
      </c>
      <c r="M43" s="392"/>
      <c r="N43" s="393"/>
      <c r="O43" s="402" t="s">
        <v>289</v>
      </c>
      <c r="P43" s="392"/>
      <c r="Q43" s="393"/>
      <c r="R43" s="391" t="s">
        <v>338</v>
      </c>
      <c r="S43" s="392"/>
      <c r="T43" s="392"/>
    </row>
    <row r="44" spans="1:20" ht="15" customHeight="1">
      <c r="A44" s="376"/>
      <c r="B44" s="377"/>
      <c r="C44" s="385" t="s">
        <v>290</v>
      </c>
      <c r="D44" s="385" t="s">
        <v>63</v>
      </c>
      <c r="E44" s="383" t="s">
        <v>145</v>
      </c>
      <c r="F44" s="385" t="s">
        <v>290</v>
      </c>
      <c r="G44" s="385" t="s">
        <v>63</v>
      </c>
      <c r="H44" s="383" t="s">
        <v>145</v>
      </c>
      <c r="I44" s="385" t="s">
        <v>290</v>
      </c>
      <c r="J44" s="385" t="s">
        <v>63</v>
      </c>
      <c r="K44" s="383" t="s">
        <v>145</v>
      </c>
      <c r="L44" s="385" t="s">
        <v>290</v>
      </c>
      <c r="M44" s="385" t="s">
        <v>63</v>
      </c>
      <c r="N44" s="383" t="s">
        <v>145</v>
      </c>
      <c r="O44" s="385" t="s">
        <v>290</v>
      </c>
      <c r="P44" s="385" t="s">
        <v>63</v>
      </c>
      <c r="Q44" s="383" t="s">
        <v>145</v>
      </c>
      <c r="R44" s="385" t="s">
        <v>290</v>
      </c>
      <c r="S44" s="385" t="s">
        <v>63</v>
      </c>
      <c r="T44" s="389" t="s">
        <v>145</v>
      </c>
    </row>
    <row r="45" spans="1:20" ht="15" customHeight="1">
      <c r="A45" s="378"/>
      <c r="B45" s="379"/>
      <c r="C45" s="386"/>
      <c r="D45" s="386"/>
      <c r="E45" s="388"/>
      <c r="F45" s="386"/>
      <c r="G45" s="386"/>
      <c r="H45" s="388"/>
      <c r="I45" s="386"/>
      <c r="J45" s="386"/>
      <c r="K45" s="388"/>
      <c r="L45" s="386"/>
      <c r="M45" s="386"/>
      <c r="N45" s="388"/>
      <c r="O45" s="386"/>
      <c r="P45" s="386"/>
      <c r="Q45" s="388"/>
      <c r="R45" s="386"/>
      <c r="S45" s="386"/>
      <c r="T45" s="390"/>
    </row>
    <row r="46" spans="1:20" ht="15" customHeight="1">
      <c r="A46" s="76"/>
      <c r="B46" s="7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</row>
    <row r="47" spans="1:20" ht="15" customHeight="1">
      <c r="A47" s="372" t="s">
        <v>291</v>
      </c>
      <c r="B47" s="373"/>
      <c r="C47" s="215">
        <v>720</v>
      </c>
      <c r="D47" s="215">
        <v>34700</v>
      </c>
      <c r="E47" s="215">
        <v>28778</v>
      </c>
      <c r="F47" s="215">
        <v>115</v>
      </c>
      <c r="G47" s="215">
        <v>2180</v>
      </c>
      <c r="H47" s="215">
        <v>1520</v>
      </c>
      <c r="I47" s="215">
        <v>235</v>
      </c>
      <c r="J47" s="215">
        <v>7850</v>
      </c>
      <c r="K47" s="215">
        <v>5503</v>
      </c>
      <c r="L47" s="215">
        <v>334</v>
      </c>
      <c r="M47" s="215">
        <v>9760</v>
      </c>
      <c r="N47" s="215">
        <v>5388</v>
      </c>
      <c r="O47" s="23">
        <v>126</v>
      </c>
      <c r="P47" s="207">
        <v>1980</v>
      </c>
      <c r="Q47" s="215">
        <v>1415</v>
      </c>
      <c r="R47" s="215">
        <v>174</v>
      </c>
      <c r="S47" s="215">
        <v>4680</v>
      </c>
      <c r="T47" s="215">
        <v>3157</v>
      </c>
    </row>
    <row r="48" spans="1:20" ht="15" customHeight="1">
      <c r="A48" s="396" t="s">
        <v>325</v>
      </c>
      <c r="B48" s="397"/>
      <c r="C48" s="284">
        <v>730</v>
      </c>
      <c r="D48" s="92">
        <v>33200</v>
      </c>
      <c r="E48" s="92">
        <v>27234</v>
      </c>
      <c r="F48" s="92">
        <v>127</v>
      </c>
      <c r="G48" s="92">
        <v>2370</v>
      </c>
      <c r="H48" s="92">
        <v>1754</v>
      </c>
      <c r="I48" s="92">
        <v>245</v>
      </c>
      <c r="J48" s="92">
        <v>7810</v>
      </c>
      <c r="K48" s="92">
        <v>5496</v>
      </c>
      <c r="L48" s="92">
        <v>328</v>
      </c>
      <c r="M48" s="92">
        <v>9500</v>
      </c>
      <c r="N48" s="92">
        <v>5156</v>
      </c>
      <c r="O48" s="23">
        <v>126</v>
      </c>
      <c r="P48" s="207">
        <v>1980</v>
      </c>
      <c r="Q48" s="92">
        <v>1420</v>
      </c>
      <c r="R48" s="92">
        <v>175</v>
      </c>
      <c r="S48" s="92">
        <v>4600</v>
      </c>
      <c r="T48" s="92">
        <v>3131</v>
      </c>
    </row>
    <row r="49" spans="1:20" ht="15" customHeight="1">
      <c r="A49" s="396" t="s">
        <v>326</v>
      </c>
      <c r="B49" s="397"/>
      <c r="C49" s="215">
        <v>714</v>
      </c>
      <c r="D49" s="215">
        <v>33800</v>
      </c>
      <c r="E49" s="92">
        <v>27731</v>
      </c>
      <c r="F49" s="216">
        <v>138</v>
      </c>
      <c r="G49" s="92">
        <v>2790</v>
      </c>
      <c r="H49" s="216">
        <v>2185</v>
      </c>
      <c r="I49" s="216">
        <v>238</v>
      </c>
      <c r="J49" s="216">
        <v>7810</v>
      </c>
      <c r="K49" s="216">
        <v>5614</v>
      </c>
      <c r="L49" s="92">
        <v>323</v>
      </c>
      <c r="M49" s="215">
        <v>9570</v>
      </c>
      <c r="N49" s="215">
        <v>5671</v>
      </c>
      <c r="O49" s="23">
        <v>118</v>
      </c>
      <c r="P49" s="207">
        <v>1880</v>
      </c>
      <c r="Q49" s="92">
        <v>1353</v>
      </c>
      <c r="R49" s="216">
        <v>170</v>
      </c>
      <c r="S49" s="215">
        <v>4240</v>
      </c>
      <c r="T49" s="92">
        <v>2751</v>
      </c>
    </row>
    <row r="50" spans="1:20" ht="15" customHeight="1">
      <c r="A50" s="396" t="s">
        <v>327</v>
      </c>
      <c r="B50" s="397"/>
      <c r="C50" s="215">
        <v>727</v>
      </c>
      <c r="D50" s="215">
        <v>31100</v>
      </c>
      <c r="E50" s="92">
        <v>25520</v>
      </c>
      <c r="F50" s="216">
        <v>132</v>
      </c>
      <c r="G50" s="92">
        <v>3200</v>
      </c>
      <c r="H50" s="216">
        <v>2589</v>
      </c>
      <c r="I50" s="216">
        <v>209</v>
      </c>
      <c r="J50" s="216">
        <v>6760</v>
      </c>
      <c r="K50" s="216">
        <v>4746</v>
      </c>
      <c r="L50" s="92">
        <v>305</v>
      </c>
      <c r="M50" s="215">
        <v>9360</v>
      </c>
      <c r="N50" s="215">
        <v>5505</v>
      </c>
      <c r="O50" s="23">
        <v>129</v>
      </c>
      <c r="P50" s="207">
        <v>2140</v>
      </c>
      <c r="Q50" s="92">
        <v>1604</v>
      </c>
      <c r="R50" s="216">
        <v>170</v>
      </c>
      <c r="S50" s="215">
        <v>4270</v>
      </c>
      <c r="T50" s="92">
        <v>2748</v>
      </c>
    </row>
    <row r="51" spans="1:20" ht="15" customHeight="1">
      <c r="A51" s="398" t="s">
        <v>324</v>
      </c>
      <c r="B51" s="399"/>
      <c r="C51" s="217">
        <f>SUM(C53:C60,C62:C69)</f>
        <v>738</v>
      </c>
      <c r="D51" s="217">
        <v>33500</v>
      </c>
      <c r="E51" s="139">
        <v>27400</v>
      </c>
      <c r="F51" s="218">
        <f>SUM(F53:F60,F62:F69)</f>
        <v>129</v>
      </c>
      <c r="G51" s="139">
        <v>3070</v>
      </c>
      <c r="H51" s="218">
        <v>2300</v>
      </c>
      <c r="I51" s="218">
        <f>SUM(I53:I60,I62:I69)</f>
        <v>201</v>
      </c>
      <c r="J51" s="218">
        <v>6600</v>
      </c>
      <c r="K51" s="218">
        <v>4560</v>
      </c>
      <c r="L51" s="139">
        <f>SUM(L53:L60,L62:L69)</f>
        <v>298</v>
      </c>
      <c r="M51" s="217">
        <v>8320</v>
      </c>
      <c r="N51" s="217">
        <v>4820</v>
      </c>
      <c r="O51" s="276">
        <f>SUM(O53:O60,O62:O69)</f>
        <v>115</v>
      </c>
      <c r="P51" s="268">
        <v>1810</v>
      </c>
      <c r="Q51" s="139">
        <v>1280</v>
      </c>
      <c r="R51" s="218">
        <f>SUM(R53:R60,R62:R69)</f>
        <v>170</v>
      </c>
      <c r="S51" s="217">
        <v>4310</v>
      </c>
      <c r="T51" s="139">
        <v>2790</v>
      </c>
    </row>
    <row r="52" spans="1:20" ht="15" customHeight="1">
      <c r="A52" s="82"/>
      <c r="B52" s="83"/>
      <c r="C52" s="215"/>
      <c r="D52" s="215"/>
      <c r="E52" s="215"/>
      <c r="F52" s="23"/>
      <c r="G52" s="215"/>
      <c r="H52" s="216"/>
      <c r="I52" s="216"/>
      <c r="J52" s="216"/>
      <c r="K52" s="216"/>
      <c r="L52" s="216"/>
      <c r="M52" s="215"/>
      <c r="N52" s="215"/>
      <c r="O52" s="23"/>
      <c r="P52" s="23"/>
      <c r="Q52" s="215"/>
      <c r="R52" s="216"/>
      <c r="S52" s="215"/>
      <c r="T52" s="215"/>
    </row>
    <row r="53" spans="1:20" ht="15" customHeight="1">
      <c r="A53" s="394" t="s">
        <v>1</v>
      </c>
      <c r="B53" s="395"/>
      <c r="C53" s="284">
        <v>172</v>
      </c>
      <c r="D53" s="92">
        <v>8490</v>
      </c>
      <c r="E53" s="92">
        <v>7643</v>
      </c>
      <c r="F53" s="216">
        <v>11</v>
      </c>
      <c r="G53" s="92">
        <v>307</v>
      </c>
      <c r="H53" s="92">
        <v>274</v>
      </c>
      <c r="I53" s="92">
        <v>41</v>
      </c>
      <c r="J53" s="92">
        <v>1560</v>
      </c>
      <c r="K53" s="92">
        <v>1231</v>
      </c>
      <c r="L53" s="92">
        <v>33</v>
      </c>
      <c r="M53" s="92">
        <v>979</v>
      </c>
      <c r="N53" s="92">
        <v>530</v>
      </c>
      <c r="O53" s="23">
        <v>41</v>
      </c>
      <c r="P53" s="23">
        <v>849</v>
      </c>
      <c r="Q53" s="92">
        <v>780</v>
      </c>
      <c r="R53" s="92">
        <v>51</v>
      </c>
      <c r="S53" s="92">
        <v>1590</v>
      </c>
      <c r="T53" s="92">
        <v>1424</v>
      </c>
    </row>
    <row r="54" spans="1:20" ht="15" customHeight="1">
      <c r="A54" s="394" t="s">
        <v>2</v>
      </c>
      <c r="B54" s="395"/>
      <c r="C54" s="215">
        <v>8</v>
      </c>
      <c r="D54" s="215">
        <v>218</v>
      </c>
      <c r="E54" s="92">
        <v>57</v>
      </c>
      <c r="F54" s="92">
        <v>4</v>
      </c>
      <c r="G54" s="92">
        <v>44</v>
      </c>
      <c r="H54" s="216">
        <v>9</v>
      </c>
      <c r="I54" s="216">
        <v>7</v>
      </c>
      <c r="J54" s="216">
        <v>207</v>
      </c>
      <c r="K54" s="216">
        <v>135</v>
      </c>
      <c r="L54" s="92">
        <v>17</v>
      </c>
      <c r="M54" s="215">
        <v>335</v>
      </c>
      <c r="N54" s="215">
        <v>124</v>
      </c>
      <c r="O54" s="23">
        <v>6</v>
      </c>
      <c r="P54" s="23">
        <v>60</v>
      </c>
      <c r="Q54" s="92">
        <v>40</v>
      </c>
      <c r="R54" s="216">
        <v>9</v>
      </c>
      <c r="S54" s="215">
        <v>207</v>
      </c>
      <c r="T54" s="92">
        <v>98</v>
      </c>
    </row>
    <row r="55" spans="1:20" ht="15" customHeight="1">
      <c r="A55" s="394" t="s">
        <v>3</v>
      </c>
      <c r="B55" s="395"/>
      <c r="C55" s="215">
        <v>32</v>
      </c>
      <c r="D55" s="215">
        <v>1150</v>
      </c>
      <c r="E55" s="92">
        <v>697</v>
      </c>
      <c r="F55" s="216">
        <v>9</v>
      </c>
      <c r="G55" s="92">
        <v>171</v>
      </c>
      <c r="H55" s="216">
        <v>135</v>
      </c>
      <c r="I55" s="216">
        <v>10</v>
      </c>
      <c r="J55" s="216">
        <v>340</v>
      </c>
      <c r="K55" s="216">
        <v>277</v>
      </c>
      <c r="L55" s="92">
        <v>20</v>
      </c>
      <c r="M55" s="215">
        <v>573</v>
      </c>
      <c r="N55" s="215">
        <v>385</v>
      </c>
      <c r="O55" s="23">
        <v>12</v>
      </c>
      <c r="P55" s="23">
        <v>194</v>
      </c>
      <c r="Q55" s="92">
        <v>155</v>
      </c>
      <c r="R55" s="216">
        <v>15</v>
      </c>
      <c r="S55" s="215">
        <v>456</v>
      </c>
      <c r="T55" s="92">
        <v>337</v>
      </c>
    </row>
    <row r="56" spans="1:20" ht="15" customHeight="1">
      <c r="A56" s="400" t="s">
        <v>60</v>
      </c>
      <c r="B56" s="395"/>
      <c r="C56" s="215">
        <v>13</v>
      </c>
      <c r="D56" s="215">
        <v>371</v>
      </c>
      <c r="E56" s="92">
        <v>92</v>
      </c>
      <c r="F56" s="216">
        <v>2</v>
      </c>
      <c r="G56" s="92">
        <v>20</v>
      </c>
      <c r="H56" s="216">
        <v>7</v>
      </c>
      <c r="I56" s="216">
        <v>6</v>
      </c>
      <c r="J56" s="216">
        <v>130</v>
      </c>
      <c r="K56" s="216">
        <v>80</v>
      </c>
      <c r="L56" s="92">
        <v>17</v>
      </c>
      <c r="M56" s="215">
        <v>340</v>
      </c>
      <c r="N56" s="215">
        <v>55</v>
      </c>
      <c r="O56" s="23">
        <v>2</v>
      </c>
      <c r="P56" s="23">
        <v>19</v>
      </c>
      <c r="Q56" s="92">
        <v>12</v>
      </c>
      <c r="R56" s="216">
        <v>12</v>
      </c>
      <c r="S56" s="215">
        <v>269</v>
      </c>
      <c r="T56" s="92">
        <v>180</v>
      </c>
    </row>
    <row r="57" spans="1:20" ht="15" customHeight="1">
      <c r="A57" s="394" t="s">
        <v>5</v>
      </c>
      <c r="B57" s="395"/>
      <c r="C57" s="284">
        <v>16</v>
      </c>
      <c r="D57" s="92">
        <v>336</v>
      </c>
      <c r="E57" s="92">
        <v>15</v>
      </c>
      <c r="F57" s="216">
        <v>8</v>
      </c>
      <c r="G57" s="92">
        <v>170</v>
      </c>
      <c r="H57" s="92">
        <v>129</v>
      </c>
      <c r="I57" s="92">
        <v>9</v>
      </c>
      <c r="J57" s="92">
        <v>204</v>
      </c>
      <c r="K57" s="92">
        <v>31</v>
      </c>
      <c r="L57" s="92">
        <v>22</v>
      </c>
      <c r="M57" s="92">
        <v>560</v>
      </c>
      <c r="N57" s="92">
        <v>256</v>
      </c>
      <c r="O57" s="23">
        <v>3</v>
      </c>
      <c r="P57" s="23">
        <v>27</v>
      </c>
      <c r="Q57" s="92">
        <v>2</v>
      </c>
      <c r="R57" s="92">
        <v>3</v>
      </c>
      <c r="S57" s="92">
        <v>59</v>
      </c>
      <c r="T57" s="92">
        <v>19</v>
      </c>
    </row>
    <row r="58" spans="1:20" ht="15" customHeight="1">
      <c r="A58" s="394" t="s">
        <v>6</v>
      </c>
      <c r="B58" s="395"/>
      <c r="C58" s="215">
        <v>35</v>
      </c>
      <c r="D58" s="215">
        <v>1350</v>
      </c>
      <c r="E58" s="92">
        <v>1045</v>
      </c>
      <c r="F58" s="92">
        <v>5</v>
      </c>
      <c r="G58" s="92">
        <v>93</v>
      </c>
      <c r="H58" s="216">
        <v>75</v>
      </c>
      <c r="I58" s="216">
        <v>7</v>
      </c>
      <c r="J58" s="216">
        <v>218</v>
      </c>
      <c r="K58" s="216">
        <v>164</v>
      </c>
      <c r="L58" s="92">
        <v>13</v>
      </c>
      <c r="M58" s="215">
        <v>391</v>
      </c>
      <c r="N58" s="215">
        <v>273</v>
      </c>
      <c r="O58" s="23">
        <v>7</v>
      </c>
      <c r="P58" s="23">
        <v>115</v>
      </c>
      <c r="Q58" s="92">
        <v>86</v>
      </c>
      <c r="R58" s="216">
        <v>9</v>
      </c>
      <c r="S58" s="215">
        <v>267</v>
      </c>
      <c r="T58" s="92">
        <v>197</v>
      </c>
    </row>
    <row r="59" spans="1:20" ht="15" customHeight="1">
      <c r="A59" s="394" t="s">
        <v>7</v>
      </c>
      <c r="B59" s="395"/>
      <c r="C59" s="215">
        <v>103</v>
      </c>
      <c r="D59" s="215">
        <v>5890</v>
      </c>
      <c r="E59" s="92">
        <v>5890</v>
      </c>
      <c r="F59" s="216">
        <v>10</v>
      </c>
      <c r="G59" s="92">
        <v>142</v>
      </c>
      <c r="H59" s="216">
        <v>65</v>
      </c>
      <c r="I59" s="216">
        <v>19</v>
      </c>
      <c r="J59" s="216">
        <v>655</v>
      </c>
      <c r="K59" s="216">
        <v>523</v>
      </c>
      <c r="L59" s="92">
        <v>8</v>
      </c>
      <c r="M59" s="215">
        <v>176</v>
      </c>
      <c r="N59" s="215">
        <v>20</v>
      </c>
      <c r="O59" s="23">
        <v>2</v>
      </c>
      <c r="P59" s="23">
        <v>21</v>
      </c>
      <c r="Q59" s="92">
        <v>2</v>
      </c>
      <c r="R59" s="216">
        <v>3</v>
      </c>
      <c r="S59" s="215">
        <v>62</v>
      </c>
      <c r="T59" s="92">
        <v>6</v>
      </c>
    </row>
    <row r="60" spans="1:20" ht="15" customHeight="1">
      <c r="A60" s="394" t="s">
        <v>8</v>
      </c>
      <c r="B60" s="395"/>
      <c r="C60" s="215">
        <v>13</v>
      </c>
      <c r="D60" s="215">
        <v>502</v>
      </c>
      <c r="E60" s="92">
        <v>310</v>
      </c>
      <c r="F60" s="216">
        <v>38</v>
      </c>
      <c r="G60" s="92">
        <v>1400</v>
      </c>
      <c r="H60" s="216">
        <v>1241</v>
      </c>
      <c r="I60" s="216">
        <v>30</v>
      </c>
      <c r="J60" s="216">
        <v>1090</v>
      </c>
      <c r="K60" s="216">
        <v>908</v>
      </c>
      <c r="L60" s="92">
        <v>53</v>
      </c>
      <c r="M60" s="215">
        <v>110</v>
      </c>
      <c r="N60" s="215">
        <v>1991</v>
      </c>
      <c r="O60" s="23">
        <v>8</v>
      </c>
      <c r="P60" s="23">
        <v>157</v>
      </c>
      <c r="Q60" s="92">
        <v>111</v>
      </c>
      <c r="R60" s="216">
        <v>6</v>
      </c>
      <c r="S60" s="215">
        <v>168</v>
      </c>
      <c r="T60" s="92">
        <v>130</v>
      </c>
    </row>
    <row r="61" spans="1:20" ht="15" customHeight="1">
      <c r="A61" s="41"/>
      <c r="B61" s="42"/>
      <c r="C61" s="215"/>
      <c r="D61" s="215"/>
      <c r="E61" s="215"/>
      <c r="F61" s="216"/>
      <c r="G61" s="215"/>
      <c r="H61" s="216"/>
      <c r="I61" s="216"/>
      <c r="J61" s="216"/>
      <c r="K61" s="216"/>
      <c r="L61" s="216"/>
      <c r="M61" s="215"/>
      <c r="N61" s="215"/>
      <c r="O61" s="23"/>
      <c r="P61" s="23"/>
      <c r="Q61" s="215"/>
      <c r="R61" s="216"/>
      <c r="S61" s="215"/>
      <c r="T61" s="215"/>
    </row>
    <row r="62" spans="1:20" ht="15" customHeight="1">
      <c r="A62" s="394" t="s">
        <v>9</v>
      </c>
      <c r="B62" s="395"/>
      <c r="C62" s="284">
        <v>1</v>
      </c>
      <c r="D62" s="92">
        <v>28</v>
      </c>
      <c r="E62" s="92" t="s">
        <v>400</v>
      </c>
      <c r="F62" s="92">
        <v>0</v>
      </c>
      <c r="G62" s="92">
        <v>1</v>
      </c>
      <c r="H62" s="92" t="s">
        <v>400</v>
      </c>
      <c r="I62" s="92">
        <v>0</v>
      </c>
      <c r="J62" s="92">
        <v>7</v>
      </c>
      <c r="K62" s="92" t="s">
        <v>400</v>
      </c>
      <c r="L62" s="92">
        <v>1</v>
      </c>
      <c r="M62" s="92">
        <v>17</v>
      </c>
      <c r="N62" s="92" t="s">
        <v>400</v>
      </c>
      <c r="O62" s="23">
        <v>0</v>
      </c>
      <c r="P62" s="23">
        <v>3</v>
      </c>
      <c r="Q62" s="92" t="s">
        <v>400</v>
      </c>
      <c r="R62" s="92">
        <v>1</v>
      </c>
      <c r="S62" s="92">
        <v>28</v>
      </c>
      <c r="T62" s="92">
        <v>10</v>
      </c>
    </row>
    <row r="63" spans="1:20" ht="15" customHeight="1">
      <c r="A63" s="394" t="s">
        <v>169</v>
      </c>
      <c r="B63" s="395"/>
      <c r="C63" s="215">
        <v>10</v>
      </c>
      <c r="D63" s="215">
        <v>299</v>
      </c>
      <c r="E63" s="92">
        <v>38</v>
      </c>
      <c r="F63" s="216">
        <v>5</v>
      </c>
      <c r="G63" s="92">
        <v>81</v>
      </c>
      <c r="H63" s="216">
        <v>52</v>
      </c>
      <c r="I63" s="216">
        <v>2</v>
      </c>
      <c r="J63" s="216">
        <v>73</v>
      </c>
      <c r="K63" s="216">
        <v>32</v>
      </c>
      <c r="L63" s="92">
        <v>7</v>
      </c>
      <c r="M63" s="215">
        <v>127</v>
      </c>
      <c r="N63" s="215">
        <v>16</v>
      </c>
      <c r="O63" s="23">
        <v>4</v>
      </c>
      <c r="P63" s="23">
        <v>61</v>
      </c>
      <c r="Q63" s="92" t="s">
        <v>400</v>
      </c>
      <c r="R63" s="216">
        <v>5</v>
      </c>
      <c r="S63" s="215">
        <v>123</v>
      </c>
      <c r="T63" s="92">
        <v>51</v>
      </c>
    </row>
    <row r="64" spans="1:20" ht="15" customHeight="1">
      <c r="A64" s="394" t="s">
        <v>170</v>
      </c>
      <c r="B64" s="395"/>
      <c r="C64" s="215">
        <v>18</v>
      </c>
      <c r="D64" s="215">
        <v>517</v>
      </c>
      <c r="E64" s="92">
        <v>0</v>
      </c>
      <c r="F64" s="216">
        <v>3</v>
      </c>
      <c r="G64" s="92">
        <v>79</v>
      </c>
      <c r="H64" s="216">
        <v>39</v>
      </c>
      <c r="I64" s="216">
        <v>9</v>
      </c>
      <c r="J64" s="216">
        <v>331</v>
      </c>
      <c r="K64" s="216">
        <v>121</v>
      </c>
      <c r="L64" s="92">
        <v>16</v>
      </c>
      <c r="M64" s="215">
        <v>525</v>
      </c>
      <c r="N64" s="215">
        <v>265</v>
      </c>
      <c r="O64" s="23">
        <v>7</v>
      </c>
      <c r="P64" s="23">
        <v>98</v>
      </c>
      <c r="Q64" s="92">
        <v>61</v>
      </c>
      <c r="R64" s="216">
        <v>8</v>
      </c>
      <c r="S64" s="215">
        <v>165</v>
      </c>
      <c r="T64" s="92">
        <v>53</v>
      </c>
    </row>
    <row r="65" spans="1:20" ht="15" customHeight="1">
      <c r="A65" s="394" t="s">
        <v>171</v>
      </c>
      <c r="B65" s="395"/>
      <c r="C65" s="215">
        <v>169</v>
      </c>
      <c r="D65" s="215">
        <v>8411</v>
      </c>
      <c r="E65" s="92">
        <v>7136</v>
      </c>
      <c r="F65" s="216">
        <v>7</v>
      </c>
      <c r="G65" s="92">
        <v>175</v>
      </c>
      <c r="H65" s="216">
        <v>121</v>
      </c>
      <c r="I65" s="216">
        <v>7</v>
      </c>
      <c r="J65" s="216">
        <v>204</v>
      </c>
      <c r="K65" s="216">
        <v>41</v>
      </c>
      <c r="L65" s="92">
        <v>12</v>
      </c>
      <c r="M65" s="215">
        <v>303</v>
      </c>
      <c r="N65" s="215">
        <v>70</v>
      </c>
      <c r="O65" s="23">
        <v>5</v>
      </c>
      <c r="P65" s="23">
        <v>50</v>
      </c>
      <c r="Q65" s="92">
        <v>11</v>
      </c>
      <c r="R65" s="216">
        <v>14</v>
      </c>
      <c r="S65" s="215">
        <v>268</v>
      </c>
      <c r="T65" s="92">
        <v>140</v>
      </c>
    </row>
    <row r="66" spans="1:20" ht="15" customHeight="1">
      <c r="A66" s="394" t="s">
        <v>172</v>
      </c>
      <c r="B66" s="395"/>
      <c r="C66" s="284">
        <v>81</v>
      </c>
      <c r="D66" s="92">
        <v>3920</v>
      </c>
      <c r="E66" s="92">
        <v>3510</v>
      </c>
      <c r="F66" s="92">
        <v>9</v>
      </c>
      <c r="G66" s="92">
        <v>117</v>
      </c>
      <c r="H66" s="92">
        <v>25</v>
      </c>
      <c r="I66" s="92">
        <v>32</v>
      </c>
      <c r="J66" s="92">
        <v>1033</v>
      </c>
      <c r="K66" s="92">
        <v>781</v>
      </c>
      <c r="L66" s="92">
        <v>17</v>
      </c>
      <c r="M66" s="92">
        <v>349</v>
      </c>
      <c r="N66" s="92">
        <v>5</v>
      </c>
      <c r="O66" s="23">
        <v>5</v>
      </c>
      <c r="P66" s="23">
        <v>52</v>
      </c>
      <c r="Q66" s="92">
        <v>4</v>
      </c>
      <c r="R66" s="92">
        <v>10</v>
      </c>
      <c r="S66" s="92">
        <v>190</v>
      </c>
      <c r="T66" s="92">
        <v>11</v>
      </c>
    </row>
    <row r="67" spans="1:20" ht="15" customHeight="1">
      <c r="A67" s="394" t="s">
        <v>173</v>
      </c>
      <c r="B67" s="395"/>
      <c r="C67" s="215">
        <v>18</v>
      </c>
      <c r="D67" s="215">
        <v>489</v>
      </c>
      <c r="E67" s="92">
        <v>78</v>
      </c>
      <c r="F67" s="216">
        <v>8</v>
      </c>
      <c r="G67" s="92">
        <v>88</v>
      </c>
      <c r="H67" s="216">
        <v>2</v>
      </c>
      <c r="I67" s="216">
        <v>6</v>
      </c>
      <c r="J67" s="216">
        <v>159</v>
      </c>
      <c r="K67" s="216">
        <v>27</v>
      </c>
      <c r="L67" s="92">
        <v>17</v>
      </c>
      <c r="M67" s="215">
        <v>256</v>
      </c>
      <c r="N67" s="215">
        <v>21</v>
      </c>
      <c r="O67" s="23">
        <v>7</v>
      </c>
      <c r="P67" s="23">
        <v>58</v>
      </c>
      <c r="Q67" s="92">
        <v>5</v>
      </c>
      <c r="R67" s="216">
        <v>11</v>
      </c>
      <c r="S67" s="215">
        <v>209</v>
      </c>
      <c r="T67" s="92">
        <v>17</v>
      </c>
    </row>
    <row r="68" spans="1:20" ht="15" customHeight="1">
      <c r="A68" s="394" t="s">
        <v>174</v>
      </c>
      <c r="B68" s="395"/>
      <c r="C68" s="215">
        <v>33</v>
      </c>
      <c r="D68" s="215">
        <v>1056</v>
      </c>
      <c r="E68" s="92">
        <v>663</v>
      </c>
      <c r="F68" s="215">
        <v>2</v>
      </c>
      <c r="G68" s="92">
        <v>23</v>
      </c>
      <c r="H68" s="215">
        <v>1</v>
      </c>
      <c r="I68" s="215">
        <v>7</v>
      </c>
      <c r="J68" s="215">
        <v>144</v>
      </c>
      <c r="K68" s="215">
        <v>31</v>
      </c>
      <c r="L68" s="92">
        <v>28</v>
      </c>
      <c r="M68" s="215">
        <v>684</v>
      </c>
      <c r="N68" s="215">
        <v>294</v>
      </c>
      <c r="O68" s="23">
        <v>4</v>
      </c>
      <c r="P68" s="23">
        <v>39</v>
      </c>
      <c r="Q68" s="92">
        <v>7</v>
      </c>
      <c r="R68" s="215">
        <v>10</v>
      </c>
      <c r="S68" s="215">
        <v>177</v>
      </c>
      <c r="T68" s="92">
        <v>51</v>
      </c>
    </row>
    <row r="69" spans="1:20" ht="15" customHeight="1">
      <c r="A69" s="394" t="s">
        <v>175</v>
      </c>
      <c r="B69" s="395"/>
      <c r="C69" s="215">
        <v>16</v>
      </c>
      <c r="D69" s="215">
        <v>496</v>
      </c>
      <c r="E69" s="92">
        <v>445</v>
      </c>
      <c r="F69" s="215">
        <v>8</v>
      </c>
      <c r="G69" s="92">
        <v>154</v>
      </c>
      <c r="H69" s="215">
        <v>123</v>
      </c>
      <c r="I69" s="215">
        <v>9</v>
      </c>
      <c r="J69" s="215">
        <v>235</v>
      </c>
      <c r="K69" s="215">
        <v>174</v>
      </c>
      <c r="L69" s="92">
        <v>17</v>
      </c>
      <c r="M69" s="215">
        <v>592</v>
      </c>
      <c r="N69" s="215">
        <v>504</v>
      </c>
      <c r="O69" s="23">
        <v>2</v>
      </c>
      <c r="P69" s="23">
        <v>18</v>
      </c>
      <c r="Q69" s="92">
        <v>8</v>
      </c>
      <c r="R69" s="215">
        <v>3</v>
      </c>
      <c r="S69" s="215">
        <v>75</v>
      </c>
      <c r="T69" s="92">
        <v>65</v>
      </c>
    </row>
    <row r="70" spans="1:20" ht="15" customHeight="1">
      <c r="A70" s="84"/>
      <c r="B70" s="132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</row>
    <row r="71" spans="1:20" ht="15" customHeight="1">
      <c r="A71" s="88"/>
      <c r="B71" s="135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</row>
    <row r="72" spans="1:20" ht="15" customHeight="1">
      <c r="A72" s="2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</row>
  </sheetData>
  <sheetProtection/>
  <mergeCells count="94">
    <mergeCell ref="A4:T4"/>
    <mergeCell ref="A41:T41"/>
    <mergeCell ref="A6:B8"/>
    <mergeCell ref="C6:E6"/>
    <mergeCell ref="F6:H6"/>
    <mergeCell ref="C7:C8"/>
    <mergeCell ref="D7:D8"/>
    <mergeCell ref="E7:E8"/>
    <mergeCell ref="F7:F8"/>
    <mergeCell ref="G7:G8"/>
    <mergeCell ref="A14:B14"/>
    <mergeCell ref="A16:B16"/>
    <mergeCell ref="A17:B17"/>
    <mergeCell ref="H7:H8"/>
    <mergeCell ref="A11:B11"/>
    <mergeCell ref="A12:B12"/>
    <mergeCell ref="A13:B13"/>
    <mergeCell ref="A10:B10"/>
    <mergeCell ref="A18:B18"/>
    <mergeCell ref="A19:B19"/>
    <mergeCell ref="A20:B20"/>
    <mergeCell ref="A21:B21"/>
    <mergeCell ref="A22:B22"/>
    <mergeCell ref="A29:B29"/>
    <mergeCell ref="A30:B30"/>
    <mergeCell ref="A31:B31"/>
    <mergeCell ref="A23:B23"/>
    <mergeCell ref="A25:B25"/>
    <mergeCell ref="A26:B26"/>
    <mergeCell ref="A27:B27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R43:T43"/>
    <mergeCell ref="O6:Q6"/>
    <mergeCell ref="R6:T6"/>
    <mergeCell ref="O7:O8"/>
    <mergeCell ref="P7:P8"/>
    <mergeCell ref="Q7:Q8"/>
    <mergeCell ref="R7:R8"/>
    <mergeCell ref="S7:S8"/>
    <mergeCell ref="T7:T8"/>
    <mergeCell ref="T44:T45"/>
    <mergeCell ref="J44:J45"/>
    <mergeCell ref="K44:K45"/>
    <mergeCell ref="R44:R45"/>
    <mergeCell ref="S44:S45"/>
    <mergeCell ref="N44:N45"/>
    <mergeCell ref="O44:O45"/>
    <mergeCell ref="L43:N43"/>
    <mergeCell ref="O43:Q43"/>
    <mergeCell ref="F44:F45"/>
    <mergeCell ref="Q44:Q45"/>
    <mergeCell ref="L44:L45"/>
    <mergeCell ref="M44:M45"/>
    <mergeCell ref="P44:P45"/>
    <mergeCell ref="F43:H43"/>
    <mergeCell ref="I43:K43"/>
    <mergeCell ref="G44:G45"/>
    <mergeCell ref="H44:H45"/>
    <mergeCell ref="I44:I45"/>
    <mergeCell ref="A48:B48"/>
    <mergeCell ref="C44:C45"/>
    <mergeCell ref="D44:D45"/>
    <mergeCell ref="E44:E45"/>
    <mergeCell ref="A47:B47"/>
    <mergeCell ref="A43:B45"/>
    <mergeCell ref="C43:E43"/>
    <mergeCell ref="A53:B53"/>
    <mergeCell ref="A54:B54"/>
    <mergeCell ref="A49:B49"/>
    <mergeCell ref="A50:B50"/>
    <mergeCell ref="A51:B51"/>
    <mergeCell ref="A55:B55"/>
    <mergeCell ref="A56:B56"/>
    <mergeCell ref="A57:B57"/>
    <mergeCell ref="A58:B58"/>
    <mergeCell ref="A59:B59"/>
    <mergeCell ref="A60:B60"/>
    <mergeCell ref="A62:B62"/>
    <mergeCell ref="A63:B63"/>
    <mergeCell ref="A68:B68"/>
    <mergeCell ref="A69:B69"/>
    <mergeCell ref="A64:B64"/>
    <mergeCell ref="A65:B65"/>
    <mergeCell ref="A66:B66"/>
    <mergeCell ref="A67:B6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"/>
  <sheetViews>
    <sheetView zoomScale="75" zoomScaleNormal="75" zoomScalePageLayoutView="0" workbookViewId="0" topLeftCell="A33">
      <selection activeCell="B1" sqref="B1"/>
    </sheetView>
  </sheetViews>
  <sheetFormatPr defaultColWidth="8.796875" defaultRowHeight="15"/>
  <cols>
    <col min="1" max="2" width="9" style="25" customWidth="1"/>
    <col min="3" max="20" width="12.59765625" style="25" customWidth="1"/>
    <col min="21" max="16384" width="9" style="25" customWidth="1"/>
  </cols>
  <sheetData>
    <row r="1" spans="1:20" ht="15" customHeight="1">
      <c r="A1" s="112" t="s">
        <v>339</v>
      </c>
      <c r="B1" s="103"/>
      <c r="C1" s="12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13" t="s">
        <v>340</v>
      </c>
    </row>
    <row r="2" spans="1:20" ht="15" customHeight="1">
      <c r="A2" s="75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</row>
    <row r="3" spans="1:20" s="17" customFormat="1" ht="15" customHeight="1">
      <c r="A3" s="18"/>
      <c r="B3" s="16"/>
      <c r="C3" s="21"/>
      <c r="D3" s="21"/>
      <c r="E3" s="21"/>
      <c r="F3" s="21"/>
      <c r="G3" s="21"/>
      <c r="H3" s="21"/>
      <c r="I3" s="21"/>
      <c r="J3" s="21"/>
      <c r="K3" s="21"/>
      <c r="L3" s="21"/>
      <c r="M3" s="121"/>
      <c r="N3" s="121"/>
      <c r="O3" s="121"/>
      <c r="P3" s="121"/>
      <c r="Q3" s="121"/>
      <c r="R3" s="121"/>
      <c r="S3" s="121"/>
      <c r="T3" s="121"/>
    </row>
    <row r="4" spans="1:20" s="17" customFormat="1" ht="18" customHeight="1">
      <c r="A4" s="341" t="s">
        <v>418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</row>
    <row r="5" spans="1:20" ht="1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 t="s">
        <v>231</v>
      </c>
      <c r="Q5" s="103"/>
      <c r="R5" s="103"/>
      <c r="S5" s="103"/>
      <c r="T5" s="103"/>
    </row>
    <row r="6" spans="1:20" ht="15" customHeight="1">
      <c r="A6" s="374" t="s">
        <v>234</v>
      </c>
      <c r="B6" s="375"/>
      <c r="C6" s="391" t="s">
        <v>342</v>
      </c>
      <c r="D6" s="392"/>
      <c r="E6" s="393"/>
      <c r="F6" s="391" t="s">
        <v>343</v>
      </c>
      <c r="G6" s="392"/>
      <c r="H6" s="393"/>
      <c r="I6" s="391" t="s">
        <v>344</v>
      </c>
      <c r="J6" s="392"/>
      <c r="K6" s="393"/>
      <c r="L6" s="391" t="s">
        <v>345</v>
      </c>
      <c r="M6" s="392"/>
      <c r="N6" s="393"/>
      <c r="O6" s="391" t="s">
        <v>346</v>
      </c>
      <c r="P6" s="392"/>
      <c r="Q6" s="393"/>
      <c r="R6" s="391" t="s">
        <v>347</v>
      </c>
      <c r="S6" s="392"/>
      <c r="T6" s="392"/>
    </row>
    <row r="7" spans="1:20" ht="15" customHeight="1">
      <c r="A7" s="376"/>
      <c r="B7" s="377"/>
      <c r="C7" s="385" t="s">
        <v>168</v>
      </c>
      <c r="D7" s="385" t="s">
        <v>63</v>
      </c>
      <c r="E7" s="406" t="s">
        <v>341</v>
      </c>
      <c r="F7" s="385" t="s">
        <v>168</v>
      </c>
      <c r="G7" s="385" t="s">
        <v>63</v>
      </c>
      <c r="H7" s="406" t="s">
        <v>341</v>
      </c>
      <c r="I7" s="385" t="s">
        <v>168</v>
      </c>
      <c r="J7" s="385" t="s">
        <v>63</v>
      </c>
      <c r="K7" s="406" t="s">
        <v>341</v>
      </c>
      <c r="L7" s="385" t="s">
        <v>168</v>
      </c>
      <c r="M7" s="385" t="s">
        <v>63</v>
      </c>
      <c r="N7" s="406" t="s">
        <v>341</v>
      </c>
      <c r="O7" s="385" t="s">
        <v>168</v>
      </c>
      <c r="P7" s="385" t="s">
        <v>63</v>
      </c>
      <c r="Q7" s="406" t="s">
        <v>341</v>
      </c>
      <c r="R7" s="385" t="s">
        <v>168</v>
      </c>
      <c r="S7" s="385" t="s">
        <v>63</v>
      </c>
      <c r="T7" s="407" t="s">
        <v>341</v>
      </c>
    </row>
    <row r="8" spans="1:20" ht="15" customHeight="1">
      <c r="A8" s="378"/>
      <c r="B8" s="379"/>
      <c r="C8" s="386"/>
      <c r="D8" s="386"/>
      <c r="E8" s="388"/>
      <c r="F8" s="386"/>
      <c r="G8" s="386"/>
      <c r="H8" s="388"/>
      <c r="I8" s="386"/>
      <c r="J8" s="386"/>
      <c r="K8" s="388"/>
      <c r="L8" s="386"/>
      <c r="M8" s="386"/>
      <c r="N8" s="388"/>
      <c r="O8" s="386"/>
      <c r="P8" s="386"/>
      <c r="Q8" s="388"/>
      <c r="R8" s="386"/>
      <c r="S8" s="386"/>
      <c r="T8" s="390"/>
    </row>
    <row r="9" spans="1:20" ht="15" customHeight="1">
      <c r="A9" s="76"/>
      <c r="B9" s="7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</row>
    <row r="10" spans="1:20" ht="15" customHeight="1">
      <c r="A10" s="372" t="s">
        <v>256</v>
      </c>
      <c r="B10" s="373"/>
      <c r="C10" s="219">
        <v>96</v>
      </c>
      <c r="D10" s="219">
        <v>2200</v>
      </c>
      <c r="E10" s="219">
        <v>686</v>
      </c>
      <c r="F10" s="219">
        <v>47</v>
      </c>
      <c r="G10" s="219">
        <v>1010</v>
      </c>
      <c r="H10" s="219">
        <v>885</v>
      </c>
      <c r="I10" s="219">
        <v>938</v>
      </c>
      <c r="J10" s="219">
        <v>35300</v>
      </c>
      <c r="K10" s="219">
        <v>25308</v>
      </c>
      <c r="L10" s="219">
        <v>89</v>
      </c>
      <c r="M10" s="219">
        <v>2120</v>
      </c>
      <c r="N10" s="219">
        <v>1757</v>
      </c>
      <c r="O10" s="219">
        <v>92</v>
      </c>
      <c r="P10" s="219">
        <v>1460</v>
      </c>
      <c r="Q10" s="219">
        <v>747</v>
      </c>
      <c r="R10" s="219">
        <v>76</v>
      </c>
      <c r="S10" s="219">
        <v>1040</v>
      </c>
      <c r="T10" s="219">
        <v>401</v>
      </c>
    </row>
    <row r="11" spans="1:20" ht="15" customHeight="1">
      <c r="A11" s="396" t="s">
        <v>325</v>
      </c>
      <c r="B11" s="397"/>
      <c r="C11" s="284">
        <v>92</v>
      </c>
      <c r="D11" s="92">
        <v>2070</v>
      </c>
      <c r="E11" s="92">
        <v>627</v>
      </c>
      <c r="F11" s="92">
        <v>55</v>
      </c>
      <c r="G11" s="92">
        <v>1170</v>
      </c>
      <c r="H11" s="92">
        <v>1029</v>
      </c>
      <c r="I11" s="92">
        <v>938</v>
      </c>
      <c r="J11" s="92">
        <v>36900</v>
      </c>
      <c r="K11" s="92">
        <v>27023</v>
      </c>
      <c r="L11" s="92">
        <v>91</v>
      </c>
      <c r="M11" s="92">
        <v>2180</v>
      </c>
      <c r="N11" s="92">
        <v>1830</v>
      </c>
      <c r="O11" s="92">
        <v>92</v>
      </c>
      <c r="P11" s="92">
        <v>1460</v>
      </c>
      <c r="Q11" s="92">
        <v>773</v>
      </c>
      <c r="R11" s="92">
        <v>74</v>
      </c>
      <c r="S11" s="92">
        <v>955</v>
      </c>
      <c r="T11" s="92">
        <v>341</v>
      </c>
    </row>
    <row r="12" spans="1:20" ht="15" customHeight="1">
      <c r="A12" s="396" t="s">
        <v>326</v>
      </c>
      <c r="B12" s="397"/>
      <c r="C12" s="219">
        <v>90</v>
      </c>
      <c r="D12" s="219">
        <v>1980</v>
      </c>
      <c r="E12" s="92">
        <v>587</v>
      </c>
      <c r="F12" s="220">
        <v>88</v>
      </c>
      <c r="G12" s="219">
        <v>1970</v>
      </c>
      <c r="H12" s="92">
        <v>1813</v>
      </c>
      <c r="I12" s="220">
        <v>927</v>
      </c>
      <c r="J12" s="220">
        <v>33700</v>
      </c>
      <c r="K12" s="92">
        <v>23911</v>
      </c>
      <c r="L12" s="220">
        <v>79</v>
      </c>
      <c r="M12" s="220">
        <v>1930</v>
      </c>
      <c r="N12" s="92">
        <v>1577</v>
      </c>
      <c r="O12" s="219">
        <v>90</v>
      </c>
      <c r="P12" s="219">
        <v>1400</v>
      </c>
      <c r="Q12" s="92">
        <v>775</v>
      </c>
      <c r="R12" s="220">
        <v>71</v>
      </c>
      <c r="S12" s="219">
        <v>884</v>
      </c>
      <c r="T12" s="92">
        <v>307</v>
      </c>
    </row>
    <row r="13" spans="1:20" ht="15" customHeight="1">
      <c r="A13" s="396" t="s">
        <v>327</v>
      </c>
      <c r="B13" s="397"/>
      <c r="C13" s="219">
        <v>90</v>
      </c>
      <c r="D13" s="219">
        <v>2000</v>
      </c>
      <c r="E13" s="92">
        <v>586</v>
      </c>
      <c r="F13" s="220">
        <v>77</v>
      </c>
      <c r="G13" s="219">
        <v>1580</v>
      </c>
      <c r="H13" s="92">
        <v>1381</v>
      </c>
      <c r="I13" s="220">
        <v>904</v>
      </c>
      <c r="J13" s="220">
        <v>35100</v>
      </c>
      <c r="K13" s="221">
        <v>24911</v>
      </c>
      <c r="L13" s="220">
        <v>66</v>
      </c>
      <c r="M13" s="220">
        <v>1640</v>
      </c>
      <c r="N13" s="92">
        <v>1294</v>
      </c>
      <c r="O13" s="219">
        <v>88</v>
      </c>
      <c r="P13" s="219">
        <v>1260</v>
      </c>
      <c r="Q13" s="92">
        <v>712</v>
      </c>
      <c r="R13" s="220">
        <v>69</v>
      </c>
      <c r="S13" s="219">
        <v>808</v>
      </c>
      <c r="T13" s="92">
        <v>264</v>
      </c>
    </row>
    <row r="14" spans="1:20" ht="15" customHeight="1">
      <c r="A14" s="398" t="s">
        <v>324</v>
      </c>
      <c r="B14" s="399"/>
      <c r="C14" s="222">
        <f>SUM(C16:C23,C25:C32)</f>
        <v>88</v>
      </c>
      <c r="D14" s="222">
        <v>1990</v>
      </c>
      <c r="E14" s="139">
        <f>SUM(E16:E23,E25:E32)</f>
        <v>608</v>
      </c>
      <c r="F14" s="223">
        <f>SUM(F16:F23,F25:F32)</f>
        <v>90</v>
      </c>
      <c r="G14" s="222">
        <v>1810</v>
      </c>
      <c r="H14" s="139">
        <v>1620</v>
      </c>
      <c r="I14" s="223">
        <f>SUM(I16:I23,I25:I32)</f>
        <v>919</v>
      </c>
      <c r="J14" s="223">
        <v>33500</v>
      </c>
      <c r="K14" s="139">
        <v>24000</v>
      </c>
      <c r="L14" s="223">
        <f>SUM(L16:L23,L25:L32)</f>
        <v>68</v>
      </c>
      <c r="M14" s="223">
        <v>1730</v>
      </c>
      <c r="N14" s="139">
        <v>1350</v>
      </c>
      <c r="O14" s="222">
        <f aca="true" t="shared" si="0" ref="O14:T14">SUM(O16:O23,O25:O32)</f>
        <v>89</v>
      </c>
      <c r="P14" s="222">
        <f t="shared" si="0"/>
        <v>1280</v>
      </c>
      <c r="Q14" s="139">
        <f t="shared" si="0"/>
        <v>752</v>
      </c>
      <c r="R14" s="223">
        <f t="shared" si="0"/>
        <v>63</v>
      </c>
      <c r="S14" s="222">
        <f t="shared" si="0"/>
        <v>780</v>
      </c>
      <c r="T14" s="139">
        <f t="shared" si="0"/>
        <v>260</v>
      </c>
    </row>
    <row r="15" spans="1:20" ht="15" customHeight="1">
      <c r="A15" s="82"/>
      <c r="B15" s="83"/>
      <c r="C15" s="219"/>
      <c r="D15" s="219"/>
      <c r="E15" s="219"/>
      <c r="F15" s="220"/>
      <c r="G15" s="219"/>
      <c r="H15" s="219"/>
      <c r="I15" s="220"/>
      <c r="J15" s="220"/>
      <c r="K15" s="24"/>
      <c r="L15" s="220"/>
      <c r="M15" s="220"/>
      <c r="N15" s="220"/>
      <c r="O15" s="219"/>
      <c r="P15" s="219"/>
      <c r="Q15" s="219"/>
      <c r="R15" s="220"/>
      <c r="S15" s="219"/>
      <c r="T15" s="219"/>
    </row>
    <row r="16" spans="1:20" ht="15" customHeight="1">
      <c r="A16" s="394" t="s">
        <v>1</v>
      </c>
      <c r="B16" s="395"/>
      <c r="C16" s="284">
        <v>6</v>
      </c>
      <c r="D16" s="92">
        <v>152</v>
      </c>
      <c r="E16" s="92">
        <v>29</v>
      </c>
      <c r="F16" s="92">
        <v>4</v>
      </c>
      <c r="G16" s="92">
        <v>65</v>
      </c>
      <c r="H16" s="92">
        <v>53</v>
      </c>
      <c r="I16" s="92">
        <v>205</v>
      </c>
      <c r="J16" s="92">
        <v>9210</v>
      </c>
      <c r="K16" s="220">
        <v>8318</v>
      </c>
      <c r="L16" s="92">
        <v>18</v>
      </c>
      <c r="M16" s="92">
        <v>490</v>
      </c>
      <c r="N16" s="92">
        <v>452</v>
      </c>
      <c r="O16" s="92">
        <v>5</v>
      </c>
      <c r="P16" s="92">
        <v>104</v>
      </c>
      <c r="Q16" s="92">
        <v>63</v>
      </c>
      <c r="R16" s="92">
        <v>8</v>
      </c>
      <c r="S16" s="92">
        <v>108</v>
      </c>
      <c r="T16" s="92">
        <v>53</v>
      </c>
    </row>
    <row r="17" spans="1:20" ht="15" customHeight="1">
      <c r="A17" s="394" t="s">
        <v>2</v>
      </c>
      <c r="B17" s="395"/>
      <c r="C17" s="219">
        <v>6</v>
      </c>
      <c r="D17" s="219">
        <v>144</v>
      </c>
      <c r="E17" s="92">
        <v>16</v>
      </c>
      <c r="F17" s="220">
        <v>1</v>
      </c>
      <c r="G17" s="219">
        <v>12</v>
      </c>
      <c r="H17" s="92">
        <v>6</v>
      </c>
      <c r="I17" s="220">
        <v>30</v>
      </c>
      <c r="J17" s="220">
        <v>1020</v>
      </c>
      <c r="K17" s="92">
        <v>433</v>
      </c>
      <c r="L17" s="220">
        <v>3</v>
      </c>
      <c r="M17" s="220">
        <v>50</v>
      </c>
      <c r="N17" s="92">
        <v>30</v>
      </c>
      <c r="O17" s="219">
        <v>7</v>
      </c>
      <c r="P17" s="219">
        <v>132</v>
      </c>
      <c r="Q17" s="92">
        <v>39</v>
      </c>
      <c r="R17" s="220">
        <v>5</v>
      </c>
      <c r="S17" s="219">
        <v>75</v>
      </c>
      <c r="T17" s="92">
        <v>35</v>
      </c>
    </row>
    <row r="18" spans="1:20" ht="15" customHeight="1">
      <c r="A18" s="394" t="s">
        <v>3</v>
      </c>
      <c r="B18" s="395"/>
      <c r="C18" s="219">
        <v>14</v>
      </c>
      <c r="D18" s="219">
        <v>315</v>
      </c>
      <c r="E18" s="92">
        <v>205</v>
      </c>
      <c r="F18" s="220">
        <v>3</v>
      </c>
      <c r="G18" s="219">
        <v>68</v>
      </c>
      <c r="H18" s="92">
        <v>58</v>
      </c>
      <c r="I18" s="220">
        <v>72</v>
      </c>
      <c r="J18" s="220">
        <v>2310</v>
      </c>
      <c r="K18" s="92">
        <v>1684</v>
      </c>
      <c r="L18" s="220">
        <v>8</v>
      </c>
      <c r="M18" s="220">
        <v>207</v>
      </c>
      <c r="N18" s="92">
        <v>170</v>
      </c>
      <c r="O18" s="219">
        <v>11</v>
      </c>
      <c r="P18" s="219">
        <v>233</v>
      </c>
      <c r="Q18" s="92">
        <v>218</v>
      </c>
      <c r="R18" s="220">
        <v>3</v>
      </c>
      <c r="S18" s="219">
        <v>46</v>
      </c>
      <c r="T18" s="92">
        <v>40</v>
      </c>
    </row>
    <row r="19" spans="1:20" ht="15" customHeight="1">
      <c r="A19" s="400" t="s">
        <v>60</v>
      </c>
      <c r="B19" s="395"/>
      <c r="C19" s="219">
        <v>4</v>
      </c>
      <c r="D19" s="219">
        <v>99</v>
      </c>
      <c r="E19" s="92">
        <v>60</v>
      </c>
      <c r="F19" s="220">
        <v>0</v>
      </c>
      <c r="G19" s="219">
        <v>1</v>
      </c>
      <c r="H19" s="92" t="s">
        <v>400</v>
      </c>
      <c r="I19" s="220">
        <v>45</v>
      </c>
      <c r="J19" s="220">
        <v>1130</v>
      </c>
      <c r="K19" s="92">
        <v>394</v>
      </c>
      <c r="L19" s="220">
        <v>3</v>
      </c>
      <c r="M19" s="220">
        <v>50</v>
      </c>
      <c r="N19" s="92">
        <v>27</v>
      </c>
      <c r="O19" s="219">
        <v>7</v>
      </c>
      <c r="P19" s="219">
        <v>66</v>
      </c>
      <c r="Q19" s="92">
        <v>32</v>
      </c>
      <c r="R19" s="220">
        <v>5</v>
      </c>
      <c r="S19" s="219">
        <v>51</v>
      </c>
      <c r="T19" s="92">
        <v>35</v>
      </c>
    </row>
    <row r="20" spans="1:20" ht="15" customHeight="1">
      <c r="A20" s="394" t="s">
        <v>5</v>
      </c>
      <c r="B20" s="395"/>
      <c r="C20" s="284">
        <v>3</v>
      </c>
      <c r="D20" s="92">
        <v>74</v>
      </c>
      <c r="E20" s="92">
        <v>11</v>
      </c>
      <c r="F20" s="92">
        <v>0</v>
      </c>
      <c r="G20" s="92">
        <v>2</v>
      </c>
      <c r="H20" s="92">
        <v>1</v>
      </c>
      <c r="I20" s="92">
        <v>23</v>
      </c>
      <c r="J20" s="92">
        <v>619</v>
      </c>
      <c r="K20" s="92">
        <v>70</v>
      </c>
      <c r="L20" s="92">
        <v>1</v>
      </c>
      <c r="M20" s="92">
        <v>13</v>
      </c>
      <c r="N20" s="92">
        <v>4</v>
      </c>
      <c r="O20" s="92">
        <v>4</v>
      </c>
      <c r="P20" s="92">
        <v>40</v>
      </c>
      <c r="Q20" s="92">
        <v>6</v>
      </c>
      <c r="R20" s="92">
        <v>5</v>
      </c>
      <c r="S20" s="92">
        <v>52</v>
      </c>
      <c r="T20" s="92">
        <v>9</v>
      </c>
    </row>
    <row r="21" spans="1:20" ht="15" customHeight="1">
      <c r="A21" s="394" t="s">
        <v>6</v>
      </c>
      <c r="B21" s="395"/>
      <c r="C21" s="219">
        <v>8</v>
      </c>
      <c r="D21" s="219">
        <v>171</v>
      </c>
      <c r="E21" s="92">
        <v>112</v>
      </c>
      <c r="F21" s="220">
        <v>2</v>
      </c>
      <c r="G21" s="219">
        <v>45</v>
      </c>
      <c r="H21" s="92">
        <v>38</v>
      </c>
      <c r="I21" s="220">
        <v>51</v>
      </c>
      <c r="J21" s="220">
        <v>1710</v>
      </c>
      <c r="K21" s="92">
        <v>1297</v>
      </c>
      <c r="L21" s="220">
        <v>4</v>
      </c>
      <c r="M21" s="220">
        <v>104</v>
      </c>
      <c r="N21" s="92">
        <v>104</v>
      </c>
      <c r="O21" s="219">
        <v>4</v>
      </c>
      <c r="P21" s="219">
        <v>88</v>
      </c>
      <c r="Q21" s="92">
        <v>83</v>
      </c>
      <c r="R21" s="220">
        <v>1</v>
      </c>
      <c r="S21" s="219">
        <v>13</v>
      </c>
      <c r="T21" s="92">
        <v>10</v>
      </c>
    </row>
    <row r="22" spans="1:20" ht="15" customHeight="1">
      <c r="A22" s="394" t="s">
        <v>7</v>
      </c>
      <c r="B22" s="395"/>
      <c r="C22" s="219">
        <v>3</v>
      </c>
      <c r="D22" s="219">
        <v>61</v>
      </c>
      <c r="E22" s="92">
        <v>6</v>
      </c>
      <c r="F22" s="220">
        <v>1</v>
      </c>
      <c r="G22" s="219">
        <v>7</v>
      </c>
      <c r="H22" s="92">
        <v>2</v>
      </c>
      <c r="I22" s="220">
        <v>46</v>
      </c>
      <c r="J22" s="220">
        <v>2030</v>
      </c>
      <c r="K22" s="92">
        <v>1637</v>
      </c>
      <c r="L22" s="220">
        <v>1</v>
      </c>
      <c r="M22" s="220">
        <v>15</v>
      </c>
      <c r="N22" s="92">
        <v>1</v>
      </c>
      <c r="O22" s="219">
        <v>3</v>
      </c>
      <c r="P22" s="219">
        <v>14</v>
      </c>
      <c r="Q22" s="92" t="s">
        <v>400</v>
      </c>
      <c r="R22" s="220">
        <v>2</v>
      </c>
      <c r="S22" s="219">
        <v>26</v>
      </c>
      <c r="T22" s="92">
        <v>4</v>
      </c>
    </row>
    <row r="23" spans="1:20" ht="15" customHeight="1">
      <c r="A23" s="394" t="s">
        <v>8</v>
      </c>
      <c r="B23" s="395"/>
      <c r="C23" s="219">
        <v>3</v>
      </c>
      <c r="D23" s="219">
        <v>77</v>
      </c>
      <c r="E23" s="92">
        <v>19</v>
      </c>
      <c r="F23" s="220">
        <v>58</v>
      </c>
      <c r="G23" s="219">
        <v>1160</v>
      </c>
      <c r="H23" s="92">
        <v>1086</v>
      </c>
      <c r="I23" s="220">
        <v>57</v>
      </c>
      <c r="J23" s="220">
        <v>2220</v>
      </c>
      <c r="K23" s="92">
        <v>1801</v>
      </c>
      <c r="L23" s="220">
        <v>14</v>
      </c>
      <c r="M23" s="220">
        <v>387</v>
      </c>
      <c r="N23" s="92">
        <v>350</v>
      </c>
      <c r="O23" s="219">
        <v>8</v>
      </c>
      <c r="P23" s="219">
        <v>172</v>
      </c>
      <c r="Q23" s="92">
        <v>139</v>
      </c>
      <c r="R23" s="220">
        <v>3</v>
      </c>
      <c r="S23" s="219">
        <v>39</v>
      </c>
      <c r="T23" s="92">
        <v>17</v>
      </c>
    </row>
    <row r="24" spans="1:20" ht="15" customHeight="1">
      <c r="A24" s="41"/>
      <c r="B24" s="42"/>
      <c r="C24" s="219"/>
      <c r="D24" s="219"/>
      <c r="E24" s="219"/>
      <c r="F24" s="220"/>
      <c r="G24" s="219"/>
      <c r="H24" s="219"/>
      <c r="I24" s="220"/>
      <c r="J24" s="220"/>
      <c r="K24" s="92"/>
      <c r="L24" s="220"/>
      <c r="M24" s="220"/>
      <c r="N24" s="220"/>
      <c r="O24" s="219"/>
      <c r="P24" s="219"/>
      <c r="Q24" s="219"/>
      <c r="R24" s="220"/>
      <c r="S24" s="219"/>
      <c r="T24" s="219"/>
    </row>
    <row r="25" spans="1:20" ht="15" customHeight="1">
      <c r="A25" s="394" t="s">
        <v>9</v>
      </c>
      <c r="B25" s="395"/>
      <c r="C25" s="284">
        <v>0</v>
      </c>
      <c r="D25" s="92">
        <v>7</v>
      </c>
      <c r="E25" s="92" t="s">
        <v>400</v>
      </c>
      <c r="F25" s="92" t="s">
        <v>400</v>
      </c>
      <c r="G25" s="92" t="s">
        <v>400</v>
      </c>
      <c r="H25" s="92" t="s">
        <v>400</v>
      </c>
      <c r="I25" s="92">
        <v>2</v>
      </c>
      <c r="J25" s="92">
        <v>58</v>
      </c>
      <c r="K25" s="220" t="s">
        <v>400</v>
      </c>
      <c r="L25" s="92">
        <v>0</v>
      </c>
      <c r="M25" s="92">
        <v>2</v>
      </c>
      <c r="N25" s="92" t="s">
        <v>400</v>
      </c>
      <c r="O25" s="92">
        <v>0</v>
      </c>
      <c r="P25" s="92">
        <v>2</v>
      </c>
      <c r="Q25" s="92" t="s">
        <v>400</v>
      </c>
      <c r="R25" s="92">
        <v>0</v>
      </c>
      <c r="S25" s="92">
        <v>1</v>
      </c>
      <c r="T25" s="92" t="s">
        <v>400</v>
      </c>
    </row>
    <row r="26" spans="1:20" ht="15" customHeight="1">
      <c r="A26" s="394" t="s">
        <v>169</v>
      </c>
      <c r="B26" s="395"/>
      <c r="C26" s="219">
        <v>6</v>
      </c>
      <c r="D26" s="219">
        <v>111</v>
      </c>
      <c r="E26" s="92">
        <v>34</v>
      </c>
      <c r="F26" s="220">
        <v>2</v>
      </c>
      <c r="G26" s="219">
        <v>41</v>
      </c>
      <c r="H26" s="92">
        <v>27</v>
      </c>
      <c r="I26" s="220">
        <v>27</v>
      </c>
      <c r="J26" s="220">
        <v>767</v>
      </c>
      <c r="K26" s="92">
        <v>249</v>
      </c>
      <c r="L26" s="220">
        <v>1</v>
      </c>
      <c r="M26" s="220">
        <v>19</v>
      </c>
      <c r="N26" s="92">
        <v>7</v>
      </c>
      <c r="O26" s="219">
        <v>1</v>
      </c>
      <c r="P26" s="219">
        <v>24</v>
      </c>
      <c r="Q26" s="92">
        <v>15</v>
      </c>
      <c r="R26" s="220">
        <v>0</v>
      </c>
      <c r="S26" s="219">
        <v>8</v>
      </c>
      <c r="T26" s="92">
        <v>3</v>
      </c>
    </row>
    <row r="27" spans="1:20" ht="15" customHeight="1">
      <c r="A27" s="394" t="s">
        <v>170</v>
      </c>
      <c r="B27" s="395"/>
      <c r="C27" s="219">
        <v>0</v>
      </c>
      <c r="D27" s="219">
        <v>9</v>
      </c>
      <c r="E27" s="92">
        <v>0</v>
      </c>
      <c r="F27" s="220">
        <v>18</v>
      </c>
      <c r="G27" s="219">
        <v>387</v>
      </c>
      <c r="H27" s="92">
        <v>347</v>
      </c>
      <c r="I27" s="220">
        <v>30</v>
      </c>
      <c r="J27" s="220">
        <v>984</v>
      </c>
      <c r="K27" s="92">
        <v>475</v>
      </c>
      <c r="L27" s="220">
        <v>8</v>
      </c>
      <c r="M27" s="220">
        <v>252</v>
      </c>
      <c r="N27" s="92">
        <v>209</v>
      </c>
      <c r="O27" s="219">
        <v>1</v>
      </c>
      <c r="P27" s="219">
        <v>27</v>
      </c>
      <c r="Q27" s="92">
        <v>2</v>
      </c>
      <c r="R27" s="220">
        <v>1</v>
      </c>
      <c r="S27" s="219">
        <v>23</v>
      </c>
      <c r="T27" s="92" t="s">
        <v>400</v>
      </c>
    </row>
    <row r="28" spans="1:20" ht="15" customHeight="1">
      <c r="A28" s="394" t="s">
        <v>171</v>
      </c>
      <c r="B28" s="395"/>
      <c r="C28" s="219">
        <v>3</v>
      </c>
      <c r="D28" s="219">
        <v>74</v>
      </c>
      <c r="E28" s="92">
        <v>9</v>
      </c>
      <c r="F28" s="220">
        <v>0</v>
      </c>
      <c r="G28" s="219">
        <v>4</v>
      </c>
      <c r="H28" s="92">
        <v>0</v>
      </c>
      <c r="I28" s="220">
        <v>177</v>
      </c>
      <c r="J28" s="220">
        <v>7007</v>
      </c>
      <c r="K28" s="92">
        <v>6015</v>
      </c>
      <c r="L28" s="220">
        <v>1</v>
      </c>
      <c r="M28" s="220">
        <v>28</v>
      </c>
      <c r="N28" s="92">
        <v>4</v>
      </c>
      <c r="O28" s="219">
        <v>3</v>
      </c>
      <c r="P28" s="219">
        <v>42</v>
      </c>
      <c r="Q28" s="92">
        <v>10</v>
      </c>
      <c r="R28" s="220">
        <v>7</v>
      </c>
      <c r="S28" s="219">
        <v>71</v>
      </c>
      <c r="T28" s="92">
        <v>22</v>
      </c>
    </row>
    <row r="29" spans="1:20" ht="15" customHeight="1">
      <c r="A29" s="394" t="s">
        <v>172</v>
      </c>
      <c r="B29" s="395"/>
      <c r="C29" s="284">
        <v>11</v>
      </c>
      <c r="D29" s="92">
        <v>230</v>
      </c>
      <c r="E29" s="92">
        <v>39</v>
      </c>
      <c r="F29" s="92">
        <v>0</v>
      </c>
      <c r="G29" s="92">
        <v>6</v>
      </c>
      <c r="H29" s="92">
        <v>0</v>
      </c>
      <c r="I29" s="92">
        <v>42</v>
      </c>
      <c r="J29" s="92">
        <v>1351</v>
      </c>
      <c r="K29" s="92">
        <v>730</v>
      </c>
      <c r="L29" s="92">
        <v>2</v>
      </c>
      <c r="M29" s="92">
        <v>28</v>
      </c>
      <c r="N29" s="92">
        <v>0</v>
      </c>
      <c r="O29" s="92">
        <v>20</v>
      </c>
      <c r="P29" s="92">
        <v>172</v>
      </c>
      <c r="Q29" s="92">
        <v>125</v>
      </c>
      <c r="R29" s="92">
        <v>8</v>
      </c>
      <c r="S29" s="92">
        <v>97</v>
      </c>
      <c r="T29" s="92">
        <v>7</v>
      </c>
    </row>
    <row r="30" spans="1:20" ht="15" customHeight="1">
      <c r="A30" s="394" t="s">
        <v>173</v>
      </c>
      <c r="B30" s="395"/>
      <c r="C30" s="219">
        <v>11</v>
      </c>
      <c r="D30" s="219">
        <v>238</v>
      </c>
      <c r="E30" s="92">
        <v>9</v>
      </c>
      <c r="F30" s="220" t="s">
        <v>400</v>
      </c>
      <c r="G30" s="219" t="s">
        <v>400</v>
      </c>
      <c r="H30" s="92" t="s">
        <v>400</v>
      </c>
      <c r="I30" s="220">
        <v>41</v>
      </c>
      <c r="J30" s="220">
        <v>1365</v>
      </c>
      <c r="K30" s="92">
        <v>335</v>
      </c>
      <c r="L30" s="220">
        <v>3</v>
      </c>
      <c r="M30" s="220">
        <v>46</v>
      </c>
      <c r="N30" s="92">
        <v>3</v>
      </c>
      <c r="O30" s="219">
        <v>8</v>
      </c>
      <c r="P30" s="219">
        <v>103</v>
      </c>
      <c r="Q30" s="92">
        <v>7</v>
      </c>
      <c r="R30" s="220">
        <v>7</v>
      </c>
      <c r="S30" s="219">
        <v>89</v>
      </c>
      <c r="T30" s="92">
        <v>4</v>
      </c>
    </row>
    <row r="31" spans="1:20" ht="15" customHeight="1">
      <c r="A31" s="394" t="s">
        <v>174</v>
      </c>
      <c r="B31" s="395"/>
      <c r="C31" s="219">
        <v>7</v>
      </c>
      <c r="D31" s="219">
        <v>164</v>
      </c>
      <c r="E31" s="92">
        <v>20</v>
      </c>
      <c r="F31" s="219">
        <v>0</v>
      </c>
      <c r="G31" s="219">
        <v>1</v>
      </c>
      <c r="H31" s="92">
        <v>0</v>
      </c>
      <c r="I31" s="219">
        <v>63</v>
      </c>
      <c r="J31" s="219">
        <v>1396</v>
      </c>
      <c r="K31" s="92">
        <v>447</v>
      </c>
      <c r="L31" s="219">
        <v>0</v>
      </c>
      <c r="M31" s="219">
        <v>23</v>
      </c>
      <c r="N31" s="92">
        <v>0</v>
      </c>
      <c r="O31" s="219">
        <v>4</v>
      </c>
      <c r="P31" s="219">
        <v>36</v>
      </c>
      <c r="Q31" s="92">
        <v>1</v>
      </c>
      <c r="R31" s="219">
        <v>6</v>
      </c>
      <c r="S31" s="219">
        <v>58</v>
      </c>
      <c r="T31" s="92">
        <v>9</v>
      </c>
    </row>
    <row r="32" spans="1:20" ht="15" customHeight="1">
      <c r="A32" s="394" t="s">
        <v>175</v>
      </c>
      <c r="B32" s="395"/>
      <c r="C32" s="219">
        <v>3</v>
      </c>
      <c r="D32" s="219">
        <v>63</v>
      </c>
      <c r="E32" s="92">
        <v>39</v>
      </c>
      <c r="F32" s="219">
        <v>1</v>
      </c>
      <c r="G32" s="219">
        <v>5</v>
      </c>
      <c r="H32" s="92">
        <v>4</v>
      </c>
      <c r="I32" s="219">
        <v>8</v>
      </c>
      <c r="J32" s="219">
        <v>256</v>
      </c>
      <c r="K32" s="92">
        <v>108</v>
      </c>
      <c r="L32" s="219">
        <v>1</v>
      </c>
      <c r="M32" s="219">
        <v>14</v>
      </c>
      <c r="N32" s="92">
        <v>7</v>
      </c>
      <c r="O32" s="219">
        <v>3</v>
      </c>
      <c r="P32" s="219">
        <v>25</v>
      </c>
      <c r="Q32" s="92">
        <v>12</v>
      </c>
      <c r="R32" s="219">
        <v>2</v>
      </c>
      <c r="S32" s="219">
        <v>23</v>
      </c>
      <c r="T32" s="92">
        <v>12</v>
      </c>
    </row>
    <row r="33" spans="1:20" ht="15" customHeight="1">
      <c r="A33" s="88"/>
      <c r="B33" s="135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</row>
    <row r="34" spans="1:20" ht="15" customHeight="1">
      <c r="A34" s="2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</row>
    <row r="35" spans="1:20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</row>
    <row r="36" spans="1:20" ht="1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</row>
    <row r="37" spans="1:20" ht="1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</row>
    <row r="38" spans="1:20" ht="1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</row>
    <row r="39" spans="1:20" ht="1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</row>
    <row r="40" spans="1:20" s="17" customFormat="1" ht="18" customHeight="1">
      <c r="A40" s="341" t="s">
        <v>418</v>
      </c>
      <c r="B40" s="405"/>
      <c r="C40" s="405"/>
      <c r="D40" s="405"/>
      <c r="E40" s="405"/>
      <c r="F40" s="405"/>
      <c r="G40" s="405"/>
      <c r="H40" s="405"/>
      <c r="I40" s="405"/>
      <c r="J40" s="405"/>
      <c r="K40" s="405"/>
      <c r="L40" s="405"/>
      <c r="M40" s="405"/>
      <c r="N40" s="405"/>
      <c r="O40" s="405"/>
      <c r="P40" s="405"/>
      <c r="Q40" s="405"/>
      <c r="R40" s="405"/>
      <c r="S40" s="405"/>
      <c r="T40" s="405"/>
    </row>
    <row r="41" spans="1:20" ht="15" customHeight="1" thickBo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</row>
    <row r="42" spans="1:20" ht="15" customHeight="1">
      <c r="A42" s="374" t="s">
        <v>234</v>
      </c>
      <c r="B42" s="375"/>
      <c r="C42" s="391" t="s">
        <v>348</v>
      </c>
      <c r="D42" s="392"/>
      <c r="E42" s="393"/>
      <c r="F42" s="391" t="s">
        <v>349</v>
      </c>
      <c r="G42" s="392"/>
      <c r="H42" s="393"/>
      <c r="I42" s="391" t="s">
        <v>350</v>
      </c>
      <c r="J42" s="392"/>
      <c r="K42" s="393"/>
      <c r="L42" s="391" t="s">
        <v>351</v>
      </c>
      <c r="M42" s="392"/>
      <c r="N42" s="393"/>
      <c r="O42" s="391" t="s">
        <v>352</v>
      </c>
      <c r="P42" s="392"/>
      <c r="Q42" s="393"/>
      <c r="R42" s="391" t="s">
        <v>353</v>
      </c>
      <c r="S42" s="392"/>
      <c r="T42" s="392"/>
    </row>
    <row r="43" spans="1:20" ht="15" customHeight="1">
      <c r="A43" s="376"/>
      <c r="B43" s="377"/>
      <c r="C43" s="385" t="s">
        <v>290</v>
      </c>
      <c r="D43" s="385" t="s">
        <v>63</v>
      </c>
      <c r="E43" s="406" t="s">
        <v>341</v>
      </c>
      <c r="F43" s="385" t="s">
        <v>290</v>
      </c>
      <c r="G43" s="385" t="s">
        <v>63</v>
      </c>
      <c r="H43" s="406" t="s">
        <v>341</v>
      </c>
      <c r="I43" s="385" t="s">
        <v>290</v>
      </c>
      <c r="J43" s="385" t="s">
        <v>63</v>
      </c>
      <c r="K43" s="406" t="s">
        <v>341</v>
      </c>
      <c r="L43" s="385" t="s">
        <v>290</v>
      </c>
      <c r="M43" s="385" t="s">
        <v>63</v>
      </c>
      <c r="N43" s="406" t="s">
        <v>341</v>
      </c>
      <c r="O43" s="385" t="s">
        <v>290</v>
      </c>
      <c r="P43" s="385" t="s">
        <v>63</v>
      </c>
      <c r="Q43" s="406" t="s">
        <v>341</v>
      </c>
      <c r="R43" s="385" t="s">
        <v>290</v>
      </c>
      <c r="S43" s="385" t="s">
        <v>63</v>
      </c>
      <c r="T43" s="407" t="s">
        <v>341</v>
      </c>
    </row>
    <row r="44" spans="1:20" ht="15" customHeight="1">
      <c r="A44" s="378"/>
      <c r="B44" s="379"/>
      <c r="C44" s="386"/>
      <c r="D44" s="386"/>
      <c r="E44" s="388"/>
      <c r="F44" s="386"/>
      <c r="G44" s="386"/>
      <c r="H44" s="388"/>
      <c r="I44" s="386"/>
      <c r="J44" s="386"/>
      <c r="K44" s="388"/>
      <c r="L44" s="386"/>
      <c r="M44" s="386"/>
      <c r="N44" s="388"/>
      <c r="O44" s="386"/>
      <c r="P44" s="386"/>
      <c r="Q44" s="388"/>
      <c r="R44" s="386"/>
      <c r="S44" s="386"/>
      <c r="T44" s="390"/>
    </row>
    <row r="45" spans="1:20" ht="15" customHeight="1">
      <c r="A45" s="76"/>
      <c r="B45" s="77"/>
      <c r="C45" s="137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</row>
    <row r="46" spans="1:20" ht="15" customHeight="1">
      <c r="A46" s="372" t="s">
        <v>291</v>
      </c>
      <c r="B46" s="373"/>
      <c r="C46" s="219">
        <v>119</v>
      </c>
      <c r="D46" s="219">
        <v>1580</v>
      </c>
      <c r="E46" s="219">
        <v>721</v>
      </c>
      <c r="F46" s="219">
        <v>119</v>
      </c>
      <c r="G46" s="219">
        <v>1800</v>
      </c>
      <c r="H46" s="219">
        <v>1574</v>
      </c>
      <c r="I46" s="219">
        <v>39</v>
      </c>
      <c r="J46" s="219">
        <v>510</v>
      </c>
      <c r="K46" s="219">
        <v>364</v>
      </c>
      <c r="L46" s="219">
        <v>382</v>
      </c>
      <c r="M46" s="219">
        <v>3550</v>
      </c>
      <c r="N46" s="219">
        <v>3226</v>
      </c>
      <c r="O46" s="219">
        <v>64</v>
      </c>
      <c r="P46" s="219">
        <v>380</v>
      </c>
      <c r="Q46" s="219">
        <v>142</v>
      </c>
      <c r="R46" s="219">
        <v>53</v>
      </c>
      <c r="S46" s="219">
        <v>356</v>
      </c>
      <c r="T46" s="219">
        <v>224</v>
      </c>
    </row>
    <row r="47" spans="1:20" ht="15" customHeight="1">
      <c r="A47" s="396" t="s">
        <v>325</v>
      </c>
      <c r="B47" s="397"/>
      <c r="C47" s="284">
        <v>108</v>
      </c>
      <c r="D47" s="92">
        <v>1450</v>
      </c>
      <c r="E47" s="92">
        <v>672</v>
      </c>
      <c r="F47" s="92">
        <v>115</v>
      </c>
      <c r="G47" s="92">
        <v>1580</v>
      </c>
      <c r="H47" s="92">
        <v>1338</v>
      </c>
      <c r="I47" s="92">
        <v>37</v>
      </c>
      <c r="J47" s="92">
        <v>429</v>
      </c>
      <c r="K47" s="92">
        <v>284</v>
      </c>
      <c r="L47" s="92">
        <v>392</v>
      </c>
      <c r="M47" s="92">
        <v>3840</v>
      </c>
      <c r="N47" s="92">
        <v>3496</v>
      </c>
      <c r="O47" s="92">
        <v>59</v>
      </c>
      <c r="P47" s="92">
        <v>346</v>
      </c>
      <c r="Q47" s="92">
        <v>126</v>
      </c>
      <c r="R47" s="92">
        <v>58</v>
      </c>
      <c r="S47" s="92">
        <v>361</v>
      </c>
      <c r="T47" s="92">
        <v>231</v>
      </c>
    </row>
    <row r="48" spans="1:20" ht="15" customHeight="1">
      <c r="A48" s="396" t="s">
        <v>326</v>
      </c>
      <c r="B48" s="397"/>
      <c r="C48" s="219">
        <v>106</v>
      </c>
      <c r="D48" s="219">
        <v>1280</v>
      </c>
      <c r="E48" s="92">
        <v>557</v>
      </c>
      <c r="F48" s="220">
        <v>112</v>
      </c>
      <c r="G48" s="219">
        <v>1740</v>
      </c>
      <c r="H48" s="92">
        <v>1505</v>
      </c>
      <c r="I48" s="220">
        <v>35</v>
      </c>
      <c r="J48" s="220">
        <v>389</v>
      </c>
      <c r="K48" s="92">
        <v>239</v>
      </c>
      <c r="L48" s="220">
        <v>394</v>
      </c>
      <c r="M48" s="220">
        <v>2400</v>
      </c>
      <c r="N48" s="92">
        <v>2023</v>
      </c>
      <c r="O48" s="219">
        <v>59</v>
      </c>
      <c r="P48" s="219">
        <v>312</v>
      </c>
      <c r="Q48" s="92">
        <v>85</v>
      </c>
      <c r="R48" s="220">
        <v>65</v>
      </c>
      <c r="S48" s="219">
        <v>425</v>
      </c>
      <c r="T48" s="92">
        <v>258</v>
      </c>
    </row>
    <row r="49" spans="1:20" ht="15" customHeight="1">
      <c r="A49" s="396" t="s">
        <v>327</v>
      </c>
      <c r="B49" s="397"/>
      <c r="C49" s="219">
        <v>104</v>
      </c>
      <c r="D49" s="219">
        <v>1230</v>
      </c>
      <c r="E49" s="92">
        <v>494</v>
      </c>
      <c r="F49" s="220">
        <v>106</v>
      </c>
      <c r="G49" s="219">
        <v>1650</v>
      </c>
      <c r="H49" s="92">
        <v>1412</v>
      </c>
      <c r="I49" s="220">
        <v>33</v>
      </c>
      <c r="J49" s="220">
        <v>429</v>
      </c>
      <c r="K49" s="92">
        <v>272</v>
      </c>
      <c r="L49" s="220">
        <v>408</v>
      </c>
      <c r="M49" s="220">
        <v>3640</v>
      </c>
      <c r="N49" s="92">
        <v>3093</v>
      </c>
      <c r="O49" s="219">
        <v>54</v>
      </c>
      <c r="P49" s="219">
        <v>270</v>
      </c>
      <c r="Q49" s="92">
        <v>66</v>
      </c>
      <c r="R49" s="220">
        <v>68</v>
      </c>
      <c r="S49" s="219">
        <v>430</v>
      </c>
      <c r="T49" s="92">
        <v>238</v>
      </c>
    </row>
    <row r="50" spans="1:20" ht="15" customHeight="1">
      <c r="A50" s="398" t="s">
        <v>324</v>
      </c>
      <c r="B50" s="399"/>
      <c r="C50" s="222">
        <f>SUM(C52:C59,C61:C68)</f>
        <v>108</v>
      </c>
      <c r="D50" s="222">
        <v>1380</v>
      </c>
      <c r="E50" s="139">
        <f>SUM(E52:E59,E61:E68)</f>
        <v>537</v>
      </c>
      <c r="F50" s="223">
        <f>SUM(F52:F59,F61:F68)</f>
        <v>103</v>
      </c>
      <c r="G50" s="222">
        <v>1500</v>
      </c>
      <c r="H50" s="139">
        <v>1270</v>
      </c>
      <c r="I50" s="223">
        <f>SUM(I52:I59,I61:I68)</f>
        <v>35</v>
      </c>
      <c r="J50" s="223">
        <f>SUM(J52:J59,J61:J68)</f>
        <v>443</v>
      </c>
      <c r="K50" s="139">
        <f>SUM(K52:K59,K61:K68)</f>
        <v>280</v>
      </c>
      <c r="L50" s="223">
        <f>SUM(L52:L59,L61:L68)</f>
        <v>408</v>
      </c>
      <c r="M50" s="223">
        <v>3230</v>
      </c>
      <c r="N50" s="139">
        <v>2769</v>
      </c>
      <c r="O50" s="222">
        <f>SUM(O52:O59,O61:O68)</f>
        <v>49</v>
      </c>
      <c r="P50" s="222">
        <f>SUM(P52:P59,P61:P68)</f>
        <v>265</v>
      </c>
      <c r="Q50" s="139">
        <f>SUM(Q52:Q59,Q61:Q68)</f>
        <v>69</v>
      </c>
      <c r="R50" s="223">
        <f>SUM(R52:R59,R61:R68)</f>
        <v>67</v>
      </c>
      <c r="S50" s="222">
        <f>SUM(S52:S59,S61:S68)</f>
        <v>408</v>
      </c>
      <c r="T50" s="139">
        <v>232</v>
      </c>
    </row>
    <row r="51" spans="1:20" ht="15" customHeight="1">
      <c r="A51" s="82"/>
      <c r="B51" s="83"/>
      <c r="C51" s="219"/>
      <c r="D51" s="219"/>
      <c r="E51" s="219"/>
      <c r="F51" s="220"/>
      <c r="G51" s="219"/>
      <c r="H51" s="219"/>
      <c r="I51" s="220"/>
      <c r="J51" s="220"/>
      <c r="K51" s="220"/>
      <c r="L51" s="220"/>
      <c r="M51" s="220"/>
      <c r="N51" s="220"/>
      <c r="O51" s="219"/>
      <c r="P51" s="219"/>
      <c r="Q51" s="219"/>
      <c r="R51" s="220"/>
      <c r="S51" s="219"/>
      <c r="T51" s="219"/>
    </row>
    <row r="52" spans="1:20" ht="15" customHeight="1">
      <c r="A52" s="394" t="s">
        <v>1</v>
      </c>
      <c r="B52" s="395"/>
      <c r="C52" s="284">
        <v>22</v>
      </c>
      <c r="D52" s="92">
        <v>319</v>
      </c>
      <c r="E52" s="92">
        <v>185</v>
      </c>
      <c r="F52" s="92">
        <v>78</v>
      </c>
      <c r="G52" s="92">
        <v>1210</v>
      </c>
      <c r="H52" s="92">
        <v>1085</v>
      </c>
      <c r="I52" s="92">
        <v>4</v>
      </c>
      <c r="J52" s="92">
        <v>78</v>
      </c>
      <c r="K52" s="92">
        <v>62</v>
      </c>
      <c r="L52" s="92">
        <v>274</v>
      </c>
      <c r="M52" s="92">
        <v>2250</v>
      </c>
      <c r="N52" s="92">
        <v>1920</v>
      </c>
      <c r="O52" s="92">
        <v>6</v>
      </c>
      <c r="P52" s="92">
        <v>33</v>
      </c>
      <c r="Q52" s="92">
        <v>16</v>
      </c>
      <c r="R52" s="92">
        <v>16</v>
      </c>
      <c r="S52" s="92">
        <v>115</v>
      </c>
      <c r="T52" s="92">
        <v>0</v>
      </c>
    </row>
    <row r="53" spans="1:20" ht="15" customHeight="1">
      <c r="A53" s="394" t="s">
        <v>2</v>
      </c>
      <c r="B53" s="395"/>
      <c r="C53" s="219">
        <v>3</v>
      </c>
      <c r="D53" s="219">
        <v>39</v>
      </c>
      <c r="E53" s="92">
        <v>11</v>
      </c>
      <c r="F53" s="220">
        <v>2</v>
      </c>
      <c r="G53" s="219">
        <v>26</v>
      </c>
      <c r="H53" s="92">
        <v>19</v>
      </c>
      <c r="I53" s="220">
        <v>0</v>
      </c>
      <c r="J53" s="220">
        <v>4</v>
      </c>
      <c r="K53" s="92">
        <v>0</v>
      </c>
      <c r="L53" s="220">
        <v>4</v>
      </c>
      <c r="M53" s="220">
        <v>28</v>
      </c>
      <c r="N53" s="92">
        <v>27</v>
      </c>
      <c r="O53" s="219">
        <v>2</v>
      </c>
      <c r="P53" s="219">
        <v>13</v>
      </c>
      <c r="Q53" s="92">
        <v>4</v>
      </c>
      <c r="R53" s="220">
        <v>2</v>
      </c>
      <c r="S53" s="219">
        <v>10</v>
      </c>
      <c r="T53" s="92">
        <v>5</v>
      </c>
    </row>
    <row r="54" spans="1:20" ht="15" customHeight="1">
      <c r="A54" s="394" t="s">
        <v>3</v>
      </c>
      <c r="B54" s="395"/>
      <c r="C54" s="219">
        <v>5</v>
      </c>
      <c r="D54" s="219">
        <v>95</v>
      </c>
      <c r="E54" s="92">
        <v>51</v>
      </c>
      <c r="F54" s="220">
        <v>0</v>
      </c>
      <c r="G54" s="219">
        <v>1</v>
      </c>
      <c r="H54" s="92">
        <v>1</v>
      </c>
      <c r="I54" s="220">
        <v>6</v>
      </c>
      <c r="J54" s="220">
        <v>71</v>
      </c>
      <c r="K54" s="92">
        <v>52</v>
      </c>
      <c r="L54" s="220">
        <v>49</v>
      </c>
      <c r="M54" s="220">
        <v>343</v>
      </c>
      <c r="N54" s="92">
        <v>292</v>
      </c>
      <c r="O54" s="219">
        <v>6</v>
      </c>
      <c r="P54" s="219">
        <v>37</v>
      </c>
      <c r="Q54" s="92">
        <v>14</v>
      </c>
      <c r="R54" s="220">
        <v>10</v>
      </c>
      <c r="S54" s="219">
        <v>64</v>
      </c>
      <c r="T54" s="92">
        <v>45</v>
      </c>
    </row>
    <row r="55" spans="1:20" ht="15" customHeight="1">
      <c r="A55" s="400" t="s">
        <v>60</v>
      </c>
      <c r="B55" s="395"/>
      <c r="C55" s="219">
        <v>12</v>
      </c>
      <c r="D55" s="219">
        <v>140</v>
      </c>
      <c r="E55" s="92">
        <v>85</v>
      </c>
      <c r="F55" s="220">
        <v>1</v>
      </c>
      <c r="G55" s="219">
        <v>12</v>
      </c>
      <c r="H55" s="92">
        <v>8</v>
      </c>
      <c r="I55" s="220">
        <v>1</v>
      </c>
      <c r="J55" s="220">
        <v>5</v>
      </c>
      <c r="K55" s="92">
        <v>4</v>
      </c>
      <c r="L55" s="220" t="s">
        <v>400</v>
      </c>
      <c r="M55" s="220" t="s">
        <v>400</v>
      </c>
      <c r="N55" s="92" t="s">
        <v>400</v>
      </c>
      <c r="O55" s="219">
        <v>2</v>
      </c>
      <c r="P55" s="219">
        <v>9</v>
      </c>
      <c r="Q55" s="92">
        <v>3</v>
      </c>
      <c r="R55" s="220">
        <v>1</v>
      </c>
      <c r="S55" s="219">
        <v>5</v>
      </c>
      <c r="T55" s="92">
        <v>4</v>
      </c>
    </row>
    <row r="56" spans="1:20" ht="15" customHeight="1">
      <c r="A56" s="394" t="s">
        <v>5</v>
      </c>
      <c r="B56" s="395"/>
      <c r="C56" s="284">
        <v>8</v>
      </c>
      <c r="D56" s="92">
        <v>66</v>
      </c>
      <c r="E56" s="92">
        <v>4</v>
      </c>
      <c r="F56" s="92">
        <v>7</v>
      </c>
      <c r="G56" s="92">
        <v>61</v>
      </c>
      <c r="H56" s="92">
        <v>41</v>
      </c>
      <c r="I56" s="92">
        <v>2</v>
      </c>
      <c r="J56" s="92">
        <v>9</v>
      </c>
      <c r="K56" s="92">
        <v>5</v>
      </c>
      <c r="L56" s="92" t="s">
        <v>400</v>
      </c>
      <c r="M56" s="92" t="s">
        <v>400</v>
      </c>
      <c r="N56" s="92" t="s">
        <v>400</v>
      </c>
      <c r="O56" s="92">
        <v>4</v>
      </c>
      <c r="P56" s="92">
        <v>19</v>
      </c>
      <c r="Q56" s="92">
        <v>2</v>
      </c>
      <c r="R56" s="92">
        <v>5</v>
      </c>
      <c r="S56" s="92">
        <v>25</v>
      </c>
      <c r="T56" s="92">
        <v>8</v>
      </c>
    </row>
    <row r="57" spans="1:20" ht="15" customHeight="1">
      <c r="A57" s="394" t="s">
        <v>6</v>
      </c>
      <c r="B57" s="395"/>
      <c r="C57" s="219">
        <v>5</v>
      </c>
      <c r="D57" s="219">
        <v>95</v>
      </c>
      <c r="E57" s="92">
        <v>52</v>
      </c>
      <c r="F57" s="220">
        <v>0</v>
      </c>
      <c r="G57" s="219">
        <v>1</v>
      </c>
      <c r="H57" s="92">
        <v>1</v>
      </c>
      <c r="I57" s="220">
        <v>1</v>
      </c>
      <c r="J57" s="220">
        <v>12</v>
      </c>
      <c r="K57" s="92">
        <v>6</v>
      </c>
      <c r="L57" s="220">
        <v>9</v>
      </c>
      <c r="M57" s="220">
        <v>63</v>
      </c>
      <c r="N57" s="92">
        <v>50</v>
      </c>
      <c r="O57" s="219">
        <v>2</v>
      </c>
      <c r="P57" s="219">
        <v>13</v>
      </c>
      <c r="Q57" s="92">
        <v>8</v>
      </c>
      <c r="R57" s="220">
        <v>4</v>
      </c>
      <c r="S57" s="219">
        <v>24</v>
      </c>
      <c r="T57" s="92">
        <v>15</v>
      </c>
    </row>
    <row r="58" spans="1:20" ht="15" customHeight="1">
      <c r="A58" s="394" t="s">
        <v>7</v>
      </c>
      <c r="B58" s="395"/>
      <c r="C58" s="219">
        <v>3</v>
      </c>
      <c r="D58" s="219">
        <v>31</v>
      </c>
      <c r="E58" s="92">
        <v>1</v>
      </c>
      <c r="F58" s="220">
        <v>1</v>
      </c>
      <c r="G58" s="219">
        <v>10</v>
      </c>
      <c r="H58" s="92">
        <v>7</v>
      </c>
      <c r="I58" s="220">
        <v>1</v>
      </c>
      <c r="J58" s="220">
        <v>7</v>
      </c>
      <c r="K58" s="92">
        <v>1</v>
      </c>
      <c r="L58" s="220" t="s">
        <v>400</v>
      </c>
      <c r="M58" s="220" t="s">
        <v>400</v>
      </c>
      <c r="N58" s="92" t="s">
        <v>400</v>
      </c>
      <c r="O58" s="219">
        <v>1</v>
      </c>
      <c r="P58" s="219">
        <v>6</v>
      </c>
      <c r="Q58" s="92">
        <v>0</v>
      </c>
      <c r="R58" s="220">
        <v>1</v>
      </c>
      <c r="S58" s="219">
        <v>5</v>
      </c>
      <c r="T58" s="92">
        <v>2</v>
      </c>
    </row>
    <row r="59" spans="1:20" ht="15" customHeight="1">
      <c r="A59" s="394" t="s">
        <v>8</v>
      </c>
      <c r="B59" s="395"/>
      <c r="C59" s="219">
        <v>2</v>
      </c>
      <c r="D59" s="219">
        <v>26</v>
      </c>
      <c r="E59" s="92">
        <v>13</v>
      </c>
      <c r="F59" s="220">
        <v>0</v>
      </c>
      <c r="G59" s="219">
        <v>4</v>
      </c>
      <c r="H59" s="92">
        <v>1</v>
      </c>
      <c r="I59" s="220">
        <v>0</v>
      </c>
      <c r="J59" s="220">
        <v>3</v>
      </c>
      <c r="K59" s="92" t="s">
        <v>400</v>
      </c>
      <c r="L59" s="220" t="s">
        <v>400</v>
      </c>
      <c r="M59" s="220" t="s">
        <v>400</v>
      </c>
      <c r="N59" s="92" t="s">
        <v>400</v>
      </c>
      <c r="O59" s="219">
        <v>3</v>
      </c>
      <c r="P59" s="219">
        <v>17</v>
      </c>
      <c r="Q59" s="92">
        <v>8</v>
      </c>
      <c r="R59" s="220">
        <v>6</v>
      </c>
      <c r="S59" s="219">
        <v>40</v>
      </c>
      <c r="T59" s="92">
        <v>33</v>
      </c>
    </row>
    <row r="60" spans="1:20" ht="15" customHeight="1">
      <c r="A60" s="41"/>
      <c r="B60" s="42"/>
      <c r="C60" s="219"/>
      <c r="D60" s="219"/>
      <c r="E60" s="219"/>
      <c r="F60" s="220"/>
      <c r="G60" s="219"/>
      <c r="H60" s="219"/>
      <c r="I60" s="220"/>
      <c r="J60" s="220"/>
      <c r="K60" s="220"/>
      <c r="L60" s="220"/>
      <c r="M60" s="220"/>
      <c r="N60" s="220"/>
      <c r="O60" s="219"/>
      <c r="P60" s="219"/>
      <c r="Q60" s="219"/>
      <c r="R60" s="220"/>
      <c r="S60" s="219"/>
      <c r="T60" s="219"/>
    </row>
    <row r="61" spans="1:20" ht="15" customHeight="1">
      <c r="A61" s="394" t="s">
        <v>9</v>
      </c>
      <c r="B61" s="395"/>
      <c r="C61" s="284">
        <v>3</v>
      </c>
      <c r="D61" s="92">
        <v>52</v>
      </c>
      <c r="E61" s="92">
        <v>31</v>
      </c>
      <c r="F61" s="92">
        <v>0</v>
      </c>
      <c r="G61" s="92">
        <v>1</v>
      </c>
      <c r="H61" s="92">
        <v>0</v>
      </c>
      <c r="I61" s="92">
        <v>1</v>
      </c>
      <c r="J61" s="92">
        <v>9</v>
      </c>
      <c r="K61" s="92" t="s">
        <v>400</v>
      </c>
      <c r="L61" s="92">
        <v>3</v>
      </c>
      <c r="M61" s="92">
        <v>20</v>
      </c>
      <c r="N61" s="92">
        <v>16</v>
      </c>
      <c r="O61" s="92">
        <v>0</v>
      </c>
      <c r="P61" s="92">
        <v>1</v>
      </c>
      <c r="Q61" s="92" t="s">
        <v>400</v>
      </c>
      <c r="R61" s="92">
        <v>1</v>
      </c>
      <c r="S61" s="92">
        <v>3</v>
      </c>
      <c r="T61" s="92" t="s">
        <v>400</v>
      </c>
    </row>
    <row r="62" spans="1:20" ht="15" customHeight="1">
      <c r="A62" s="394" t="s">
        <v>169</v>
      </c>
      <c r="B62" s="395"/>
      <c r="C62" s="219">
        <v>3</v>
      </c>
      <c r="D62" s="219">
        <v>56</v>
      </c>
      <c r="E62" s="92">
        <v>8</v>
      </c>
      <c r="F62" s="220" t="s">
        <v>400</v>
      </c>
      <c r="G62" s="219" t="s">
        <v>400</v>
      </c>
      <c r="H62" s="92" t="s">
        <v>400</v>
      </c>
      <c r="I62" s="220">
        <v>12</v>
      </c>
      <c r="J62" s="220">
        <v>145</v>
      </c>
      <c r="K62" s="92">
        <v>101</v>
      </c>
      <c r="L62" s="220">
        <v>1</v>
      </c>
      <c r="M62" s="220">
        <v>7</v>
      </c>
      <c r="N62" s="92">
        <v>4</v>
      </c>
      <c r="O62" s="219">
        <v>3</v>
      </c>
      <c r="P62" s="219">
        <v>15</v>
      </c>
      <c r="Q62" s="92" t="s">
        <v>400</v>
      </c>
      <c r="R62" s="220">
        <v>5</v>
      </c>
      <c r="S62" s="219">
        <v>25</v>
      </c>
      <c r="T62" s="92">
        <v>7</v>
      </c>
    </row>
    <row r="63" spans="1:20" ht="15" customHeight="1">
      <c r="A63" s="394" t="s">
        <v>170</v>
      </c>
      <c r="B63" s="395"/>
      <c r="C63" s="219">
        <v>5</v>
      </c>
      <c r="D63" s="219">
        <v>64</v>
      </c>
      <c r="E63" s="92">
        <v>14</v>
      </c>
      <c r="F63" s="220">
        <v>0</v>
      </c>
      <c r="G63" s="219">
        <v>9</v>
      </c>
      <c r="H63" s="92" t="s">
        <v>400</v>
      </c>
      <c r="I63" s="220">
        <v>1</v>
      </c>
      <c r="J63" s="220">
        <v>19</v>
      </c>
      <c r="K63" s="92">
        <v>12</v>
      </c>
      <c r="L63" s="220">
        <v>28</v>
      </c>
      <c r="M63" s="220">
        <v>204</v>
      </c>
      <c r="N63" s="92">
        <v>172</v>
      </c>
      <c r="O63" s="219">
        <v>1</v>
      </c>
      <c r="P63" s="219">
        <v>4</v>
      </c>
      <c r="Q63" s="92">
        <v>0</v>
      </c>
      <c r="R63" s="220">
        <v>3</v>
      </c>
      <c r="S63" s="219">
        <v>17</v>
      </c>
      <c r="T63" s="92">
        <v>0</v>
      </c>
    </row>
    <row r="64" spans="1:20" ht="15" customHeight="1">
      <c r="A64" s="394" t="s">
        <v>171</v>
      </c>
      <c r="B64" s="395"/>
      <c r="C64" s="219">
        <v>8</v>
      </c>
      <c r="D64" s="219">
        <v>89</v>
      </c>
      <c r="E64" s="92">
        <v>47</v>
      </c>
      <c r="F64" s="220">
        <v>9</v>
      </c>
      <c r="G64" s="219">
        <v>7</v>
      </c>
      <c r="H64" s="92">
        <v>77</v>
      </c>
      <c r="I64" s="220">
        <v>3</v>
      </c>
      <c r="J64" s="220">
        <v>50</v>
      </c>
      <c r="K64" s="92">
        <v>34</v>
      </c>
      <c r="L64" s="220">
        <v>27</v>
      </c>
      <c r="M64" s="220">
        <v>216</v>
      </c>
      <c r="N64" s="92">
        <v>192</v>
      </c>
      <c r="O64" s="219">
        <v>6</v>
      </c>
      <c r="P64" s="219">
        <v>30</v>
      </c>
      <c r="Q64" s="92">
        <v>5</v>
      </c>
      <c r="R64" s="220">
        <v>5</v>
      </c>
      <c r="S64" s="219">
        <v>25</v>
      </c>
      <c r="T64" s="92">
        <v>10</v>
      </c>
    </row>
    <row r="65" spans="1:20" ht="15" customHeight="1">
      <c r="A65" s="394" t="s">
        <v>172</v>
      </c>
      <c r="B65" s="395"/>
      <c r="C65" s="284">
        <v>7</v>
      </c>
      <c r="D65" s="92">
        <v>86</v>
      </c>
      <c r="E65" s="92">
        <v>3</v>
      </c>
      <c r="F65" s="92">
        <v>3</v>
      </c>
      <c r="G65" s="92">
        <v>29</v>
      </c>
      <c r="H65" s="92">
        <v>19</v>
      </c>
      <c r="I65" s="92">
        <v>1</v>
      </c>
      <c r="J65" s="92">
        <v>11</v>
      </c>
      <c r="K65" s="92">
        <v>1</v>
      </c>
      <c r="L65" s="92">
        <v>0</v>
      </c>
      <c r="M65" s="92">
        <v>1</v>
      </c>
      <c r="N65" s="92">
        <v>0</v>
      </c>
      <c r="O65" s="92">
        <v>4</v>
      </c>
      <c r="P65" s="92">
        <v>27</v>
      </c>
      <c r="Q65" s="92">
        <v>0</v>
      </c>
      <c r="R65" s="92">
        <v>5</v>
      </c>
      <c r="S65" s="92">
        <v>30</v>
      </c>
      <c r="T65" s="92">
        <v>9</v>
      </c>
    </row>
    <row r="66" spans="1:20" ht="15" customHeight="1">
      <c r="A66" s="394" t="s">
        <v>173</v>
      </c>
      <c r="B66" s="395"/>
      <c r="C66" s="219">
        <v>5</v>
      </c>
      <c r="D66" s="219">
        <v>2</v>
      </c>
      <c r="E66" s="92">
        <v>1</v>
      </c>
      <c r="F66" s="220">
        <v>1</v>
      </c>
      <c r="G66" s="219">
        <v>20</v>
      </c>
      <c r="H66" s="92">
        <v>5</v>
      </c>
      <c r="I66" s="220">
        <v>1</v>
      </c>
      <c r="J66" s="220">
        <v>10</v>
      </c>
      <c r="K66" s="92" t="s">
        <v>400</v>
      </c>
      <c r="L66" s="220" t="s">
        <v>400</v>
      </c>
      <c r="M66" s="220" t="s">
        <v>400</v>
      </c>
      <c r="N66" s="92" t="s">
        <v>400</v>
      </c>
      <c r="O66" s="219">
        <v>2</v>
      </c>
      <c r="P66" s="219">
        <v>10</v>
      </c>
      <c r="Q66" s="92">
        <v>2</v>
      </c>
      <c r="R66" s="220" t="s">
        <v>400</v>
      </c>
      <c r="S66" s="219" t="s">
        <v>400</v>
      </c>
      <c r="T66" s="92" t="s">
        <v>400</v>
      </c>
    </row>
    <row r="67" spans="1:20" ht="15" customHeight="1">
      <c r="A67" s="394" t="s">
        <v>174</v>
      </c>
      <c r="B67" s="395"/>
      <c r="C67" s="219">
        <v>12</v>
      </c>
      <c r="D67" s="219">
        <v>116</v>
      </c>
      <c r="E67" s="92">
        <v>9</v>
      </c>
      <c r="F67" s="219">
        <v>0</v>
      </c>
      <c r="G67" s="219">
        <v>1</v>
      </c>
      <c r="H67" s="92">
        <v>0</v>
      </c>
      <c r="I67" s="219">
        <v>0</v>
      </c>
      <c r="J67" s="219">
        <v>5</v>
      </c>
      <c r="K67" s="92">
        <v>0</v>
      </c>
      <c r="L67" s="219">
        <v>13</v>
      </c>
      <c r="M67" s="219">
        <v>105</v>
      </c>
      <c r="N67" s="92">
        <v>95</v>
      </c>
      <c r="O67" s="219">
        <v>5</v>
      </c>
      <c r="P67" s="219">
        <v>21</v>
      </c>
      <c r="Q67" s="92">
        <v>2</v>
      </c>
      <c r="R67" s="219">
        <v>1</v>
      </c>
      <c r="S67" s="219">
        <v>10</v>
      </c>
      <c r="T67" s="92">
        <v>1</v>
      </c>
    </row>
    <row r="68" spans="1:20" ht="15" customHeight="1">
      <c r="A68" s="394" t="s">
        <v>175</v>
      </c>
      <c r="B68" s="395"/>
      <c r="C68" s="219">
        <v>5</v>
      </c>
      <c r="D68" s="219">
        <v>42</v>
      </c>
      <c r="E68" s="92">
        <v>22</v>
      </c>
      <c r="F68" s="219">
        <v>1</v>
      </c>
      <c r="G68" s="219">
        <v>9</v>
      </c>
      <c r="H68" s="92">
        <v>5</v>
      </c>
      <c r="I68" s="219">
        <v>1</v>
      </c>
      <c r="J68" s="219">
        <v>5</v>
      </c>
      <c r="K68" s="92">
        <v>2</v>
      </c>
      <c r="L68" s="219" t="s">
        <v>400</v>
      </c>
      <c r="M68" s="219" t="s">
        <v>400</v>
      </c>
      <c r="N68" s="92" t="s">
        <v>400</v>
      </c>
      <c r="O68" s="219">
        <v>2</v>
      </c>
      <c r="P68" s="219">
        <v>10</v>
      </c>
      <c r="Q68" s="92">
        <v>5</v>
      </c>
      <c r="R68" s="219">
        <v>2</v>
      </c>
      <c r="S68" s="219">
        <v>10</v>
      </c>
      <c r="T68" s="92">
        <v>3</v>
      </c>
    </row>
    <row r="69" spans="1:20" ht="14.25">
      <c r="A69" s="88"/>
      <c r="B69" s="135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</row>
    <row r="70" spans="1:20" ht="14.25">
      <c r="A70" s="2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</row>
  </sheetData>
  <sheetProtection/>
  <mergeCells count="94">
    <mergeCell ref="A68:B68"/>
    <mergeCell ref="A63:B63"/>
    <mergeCell ref="A64:B64"/>
    <mergeCell ref="A65:B65"/>
    <mergeCell ref="A66:B66"/>
    <mergeCell ref="A59:B59"/>
    <mergeCell ref="A61:B61"/>
    <mergeCell ref="A62:B62"/>
    <mergeCell ref="A67:B67"/>
    <mergeCell ref="A55:B55"/>
    <mergeCell ref="A56:B56"/>
    <mergeCell ref="A57:B57"/>
    <mergeCell ref="A58:B58"/>
    <mergeCell ref="A50:B50"/>
    <mergeCell ref="A52:B52"/>
    <mergeCell ref="A53:B53"/>
    <mergeCell ref="A54:B54"/>
    <mergeCell ref="A48:B48"/>
    <mergeCell ref="A49:B49"/>
    <mergeCell ref="P43:P44"/>
    <mergeCell ref="Q43:Q44"/>
    <mergeCell ref="L43:L44"/>
    <mergeCell ref="M43:M44"/>
    <mergeCell ref="F43:F44"/>
    <mergeCell ref="G43:G44"/>
    <mergeCell ref="H43:H44"/>
    <mergeCell ref="I43:I44"/>
    <mergeCell ref="J43:J44"/>
    <mergeCell ref="R42:T42"/>
    <mergeCell ref="C43:C44"/>
    <mergeCell ref="D43:D44"/>
    <mergeCell ref="E43:E44"/>
    <mergeCell ref="T43:T44"/>
    <mergeCell ref="K43:K44"/>
    <mergeCell ref="L42:N42"/>
    <mergeCell ref="O42:Q42"/>
    <mergeCell ref="A11:B11"/>
    <mergeCell ref="A47:B47"/>
    <mergeCell ref="R43:R44"/>
    <mergeCell ref="S43:S44"/>
    <mergeCell ref="N43:N44"/>
    <mergeCell ref="O43:O44"/>
    <mergeCell ref="A42:B44"/>
    <mergeCell ref="C42:E42"/>
    <mergeCell ref="F42:H42"/>
    <mergeCell ref="I42:K42"/>
    <mergeCell ref="N7:N8"/>
    <mergeCell ref="A28:B28"/>
    <mergeCell ref="O6:Q6"/>
    <mergeCell ref="R6:T6"/>
    <mergeCell ref="O7:O8"/>
    <mergeCell ref="P7:P8"/>
    <mergeCell ref="Q7:Q8"/>
    <mergeCell ref="R7:R8"/>
    <mergeCell ref="S7:S8"/>
    <mergeCell ref="T7:T8"/>
    <mergeCell ref="A17:B17"/>
    <mergeCell ref="A30:B30"/>
    <mergeCell ref="A32:B32"/>
    <mergeCell ref="I6:K6"/>
    <mergeCell ref="L6:N6"/>
    <mergeCell ref="I7:I8"/>
    <mergeCell ref="J7:J8"/>
    <mergeCell ref="K7:K8"/>
    <mergeCell ref="L7:L8"/>
    <mergeCell ref="M7:M8"/>
    <mergeCell ref="A31:B31"/>
    <mergeCell ref="A23:B23"/>
    <mergeCell ref="A25:B25"/>
    <mergeCell ref="A26:B26"/>
    <mergeCell ref="A27:B27"/>
    <mergeCell ref="A21:B21"/>
    <mergeCell ref="A22:B22"/>
    <mergeCell ref="A29:B29"/>
    <mergeCell ref="A18:B18"/>
    <mergeCell ref="C7:C8"/>
    <mergeCell ref="D7:D8"/>
    <mergeCell ref="A19:B19"/>
    <mergeCell ref="A20:B20"/>
    <mergeCell ref="A13:B13"/>
    <mergeCell ref="A10:B10"/>
    <mergeCell ref="A14:B14"/>
    <mergeCell ref="A16:B16"/>
    <mergeCell ref="A12:B12"/>
    <mergeCell ref="E7:E8"/>
    <mergeCell ref="F7:F8"/>
    <mergeCell ref="G7:G8"/>
    <mergeCell ref="H7:H8"/>
    <mergeCell ref="A46:B46"/>
    <mergeCell ref="A4:T4"/>
    <mergeCell ref="A40:T40"/>
    <mergeCell ref="A6:B8"/>
    <mergeCell ref="C6:E6"/>
    <mergeCell ref="F6:H6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zoomScale="75" zoomScaleNormal="75" zoomScaleSheetLayoutView="75" zoomScalePageLayoutView="0" workbookViewId="0" topLeftCell="A40">
      <selection activeCell="B1" sqref="B1"/>
    </sheetView>
  </sheetViews>
  <sheetFormatPr defaultColWidth="8.796875" defaultRowHeight="15"/>
  <cols>
    <col min="1" max="2" width="9" style="25" customWidth="1"/>
    <col min="3" max="17" width="14.59765625" style="25" customWidth="1"/>
    <col min="18" max="20" width="12.59765625" style="25" customWidth="1"/>
    <col min="21" max="16384" width="9" style="25" customWidth="1"/>
  </cols>
  <sheetData>
    <row r="1" spans="1:21" ht="15.75" customHeight="1">
      <c r="A1" s="112" t="s">
        <v>354</v>
      </c>
      <c r="B1" s="103"/>
      <c r="C1" s="12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13" t="s">
        <v>355</v>
      </c>
      <c r="U1" s="103"/>
    </row>
    <row r="2" spans="1:21" ht="15.75" customHeight="1">
      <c r="A2" s="75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</row>
    <row r="3" spans="1:21" s="17" customFormat="1" ht="15.75" customHeight="1">
      <c r="A3" s="18"/>
      <c r="B3" s="16"/>
      <c r="C3" s="21"/>
      <c r="D3" s="21"/>
      <c r="E3" s="21"/>
      <c r="F3" s="21"/>
      <c r="G3" s="21"/>
      <c r="H3" s="21"/>
      <c r="I3" s="21"/>
      <c r="J3" s="21"/>
      <c r="K3" s="21"/>
      <c r="L3" s="21"/>
      <c r="M3" s="121"/>
      <c r="N3" s="121"/>
      <c r="O3" s="121"/>
      <c r="P3" s="121"/>
      <c r="Q3" s="121"/>
      <c r="R3" s="121"/>
      <c r="S3" s="121"/>
      <c r="T3" s="121"/>
      <c r="U3" s="121"/>
    </row>
    <row r="4" spans="1:21" s="17" customFormat="1" ht="18" customHeight="1">
      <c r="A4" s="341" t="s">
        <v>419</v>
      </c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1"/>
      <c r="O4" s="341"/>
      <c r="P4" s="341"/>
      <c r="Q4" s="341"/>
      <c r="R4" s="341"/>
      <c r="S4" s="341"/>
      <c r="T4" s="341"/>
      <c r="U4" s="121"/>
    </row>
    <row r="5" spans="1:21" ht="15.75" customHeight="1" thickBot="1">
      <c r="A5" s="103"/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83" t="s">
        <v>223</v>
      </c>
      <c r="U5" s="103"/>
    </row>
    <row r="6" spans="1:21" ht="15.75" customHeight="1">
      <c r="A6" s="374" t="s">
        <v>234</v>
      </c>
      <c r="B6" s="375"/>
      <c r="C6" s="391" t="s">
        <v>356</v>
      </c>
      <c r="D6" s="392"/>
      <c r="E6" s="393"/>
      <c r="F6" s="391" t="s">
        <v>357</v>
      </c>
      <c r="G6" s="392"/>
      <c r="H6" s="393"/>
      <c r="I6" s="402" t="s">
        <v>179</v>
      </c>
      <c r="J6" s="392"/>
      <c r="K6" s="393"/>
      <c r="L6" s="402" t="s">
        <v>180</v>
      </c>
      <c r="M6" s="392"/>
      <c r="N6" s="393"/>
      <c r="O6" s="391" t="s">
        <v>358</v>
      </c>
      <c r="P6" s="392"/>
      <c r="Q6" s="393"/>
      <c r="R6" s="391" t="s">
        <v>362</v>
      </c>
      <c r="S6" s="392"/>
      <c r="T6" s="392"/>
      <c r="U6" s="103"/>
    </row>
    <row r="7" spans="1:21" ht="15.75" customHeight="1">
      <c r="A7" s="376"/>
      <c r="B7" s="377"/>
      <c r="C7" s="385" t="s">
        <v>181</v>
      </c>
      <c r="D7" s="385" t="s">
        <v>63</v>
      </c>
      <c r="E7" s="407" t="s">
        <v>341</v>
      </c>
      <c r="F7" s="385" t="s">
        <v>181</v>
      </c>
      <c r="G7" s="385" t="s">
        <v>63</v>
      </c>
      <c r="H7" s="407" t="s">
        <v>341</v>
      </c>
      <c r="I7" s="385" t="s">
        <v>181</v>
      </c>
      <c r="J7" s="385" t="s">
        <v>63</v>
      </c>
      <c r="K7" s="407" t="s">
        <v>341</v>
      </c>
      <c r="L7" s="385" t="s">
        <v>181</v>
      </c>
      <c r="M7" s="385" t="s">
        <v>63</v>
      </c>
      <c r="N7" s="407" t="s">
        <v>341</v>
      </c>
      <c r="O7" s="385" t="s">
        <v>181</v>
      </c>
      <c r="P7" s="385" t="s">
        <v>63</v>
      </c>
      <c r="Q7" s="407" t="s">
        <v>341</v>
      </c>
      <c r="R7" s="385" t="s">
        <v>181</v>
      </c>
      <c r="S7" s="385" t="s">
        <v>63</v>
      </c>
      <c r="T7" s="407" t="s">
        <v>341</v>
      </c>
      <c r="U7" s="103"/>
    </row>
    <row r="8" spans="1:21" ht="15.75" customHeight="1">
      <c r="A8" s="378"/>
      <c r="B8" s="379"/>
      <c r="C8" s="386"/>
      <c r="D8" s="386"/>
      <c r="E8" s="390"/>
      <c r="F8" s="386"/>
      <c r="G8" s="386"/>
      <c r="H8" s="390"/>
      <c r="I8" s="386"/>
      <c r="J8" s="386"/>
      <c r="K8" s="390"/>
      <c r="L8" s="386"/>
      <c r="M8" s="386"/>
      <c r="N8" s="390"/>
      <c r="O8" s="386"/>
      <c r="P8" s="386"/>
      <c r="Q8" s="390"/>
      <c r="R8" s="386"/>
      <c r="S8" s="386"/>
      <c r="T8" s="390"/>
      <c r="U8" s="103"/>
    </row>
    <row r="9" spans="1:21" ht="15.75" customHeight="1">
      <c r="A9" s="430"/>
      <c r="B9" s="431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03"/>
    </row>
    <row r="10" spans="1:21" ht="15.75" customHeight="1">
      <c r="A10" s="372" t="s">
        <v>256</v>
      </c>
      <c r="B10" s="373"/>
      <c r="C10" s="219">
        <v>0</v>
      </c>
      <c r="D10" s="219">
        <v>2</v>
      </c>
      <c r="E10" s="219">
        <v>0</v>
      </c>
      <c r="F10" s="219">
        <v>152</v>
      </c>
      <c r="G10" s="219">
        <v>1850</v>
      </c>
      <c r="H10" s="219">
        <v>1693</v>
      </c>
      <c r="I10" s="219">
        <v>140</v>
      </c>
      <c r="J10" s="219">
        <v>2790</v>
      </c>
      <c r="K10" s="224">
        <v>2716</v>
      </c>
      <c r="L10" s="219">
        <v>376</v>
      </c>
      <c r="M10" s="219">
        <v>2760</v>
      </c>
      <c r="N10" s="219">
        <v>2658</v>
      </c>
      <c r="O10" s="92">
        <v>343</v>
      </c>
      <c r="P10" s="92">
        <v>2660</v>
      </c>
      <c r="Q10" s="92">
        <v>2560</v>
      </c>
      <c r="R10" s="219">
        <v>83</v>
      </c>
      <c r="S10" s="219">
        <v>528</v>
      </c>
      <c r="T10" s="219">
        <v>487</v>
      </c>
      <c r="U10" s="103"/>
    </row>
    <row r="11" spans="1:21" ht="15.75" customHeight="1">
      <c r="A11" s="396" t="s">
        <v>325</v>
      </c>
      <c r="B11" s="373"/>
      <c r="C11" s="284">
        <v>0</v>
      </c>
      <c r="D11" s="92">
        <v>2</v>
      </c>
      <c r="E11" s="92">
        <v>1</v>
      </c>
      <c r="F11" s="92">
        <v>150</v>
      </c>
      <c r="G11" s="92">
        <v>1870</v>
      </c>
      <c r="H11" s="92">
        <v>1738</v>
      </c>
      <c r="I11" s="92">
        <v>140</v>
      </c>
      <c r="J11" s="92">
        <v>2990</v>
      </c>
      <c r="K11" s="224">
        <v>2833</v>
      </c>
      <c r="L11" s="92">
        <v>375</v>
      </c>
      <c r="M11" s="92">
        <v>2540</v>
      </c>
      <c r="N11" s="92">
        <v>2387</v>
      </c>
      <c r="O11" s="92">
        <v>342</v>
      </c>
      <c r="P11" s="92">
        <v>2430</v>
      </c>
      <c r="Q11" s="92">
        <v>2281</v>
      </c>
      <c r="R11" s="92">
        <v>75</v>
      </c>
      <c r="S11" s="92">
        <v>475</v>
      </c>
      <c r="T11" s="92">
        <v>451</v>
      </c>
      <c r="U11" s="103"/>
    </row>
    <row r="12" spans="1:21" ht="15.75" customHeight="1">
      <c r="A12" s="396" t="s">
        <v>326</v>
      </c>
      <c r="B12" s="397"/>
      <c r="C12" s="219">
        <v>0</v>
      </c>
      <c r="D12" s="219">
        <v>2</v>
      </c>
      <c r="E12" s="92">
        <v>1</v>
      </c>
      <c r="F12" s="220">
        <v>141</v>
      </c>
      <c r="G12" s="219">
        <v>1870</v>
      </c>
      <c r="H12" s="92">
        <v>1710</v>
      </c>
      <c r="I12" s="220">
        <v>139</v>
      </c>
      <c r="J12" s="219">
        <v>2280</v>
      </c>
      <c r="K12" s="224">
        <v>2097</v>
      </c>
      <c r="L12" s="92">
        <v>375</v>
      </c>
      <c r="M12" s="220">
        <v>3100</v>
      </c>
      <c r="N12" s="92">
        <v>2940</v>
      </c>
      <c r="O12" s="92">
        <v>341</v>
      </c>
      <c r="P12" s="92">
        <v>2940</v>
      </c>
      <c r="Q12" s="92">
        <v>2781</v>
      </c>
      <c r="R12" s="219">
        <v>71</v>
      </c>
      <c r="S12" s="219">
        <v>399</v>
      </c>
      <c r="T12" s="92">
        <v>372</v>
      </c>
      <c r="U12" s="103"/>
    </row>
    <row r="13" spans="1:21" ht="15.75" customHeight="1">
      <c r="A13" s="396" t="s">
        <v>327</v>
      </c>
      <c r="B13" s="397"/>
      <c r="C13" s="219">
        <v>0</v>
      </c>
      <c r="D13" s="219">
        <v>1</v>
      </c>
      <c r="E13" s="92">
        <v>1</v>
      </c>
      <c r="F13" s="220">
        <v>137</v>
      </c>
      <c r="G13" s="224">
        <v>1850</v>
      </c>
      <c r="H13" s="92">
        <v>1655</v>
      </c>
      <c r="I13" s="220">
        <v>159</v>
      </c>
      <c r="J13" s="219">
        <v>2930</v>
      </c>
      <c r="K13" s="224">
        <v>2419</v>
      </c>
      <c r="L13" s="92">
        <v>366</v>
      </c>
      <c r="M13" s="220">
        <v>2940</v>
      </c>
      <c r="N13" s="92">
        <v>2777</v>
      </c>
      <c r="O13" s="220">
        <v>335</v>
      </c>
      <c r="P13" s="220">
        <v>2740</v>
      </c>
      <c r="Q13" s="92">
        <v>2579</v>
      </c>
      <c r="R13" s="219">
        <v>68</v>
      </c>
      <c r="S13" s="219">
        <v>460</v>
      </c>
      <c r="T13" s="92">
        <v>428</v>
      </c>
      <c r="U13" s="103"/>
    </row>
    <row r="14" spans="1:21" ht="15.75" customHeight="1">
      <c r="A14" s="398" t="s">
        <v>324</v>
      </c>
      <c r="B14" s="399"/>
      <c r="C14" s="222">
        <f>SUM(C16:C23,C25:C32)</f>
        <v>0</v>
      </c>
      <c r="D14" s="222">
        <f>SUM(D16:D23,D25:D32)</f>
        <v>1</v>
      </c>
      <c r="E14" s="139">
        <f>SUM(E16:E23,E25:E32)</f>
        <v>1</v>
      </c>
      <c r="F14" s="223">
        <f>SUM(F16:F23,F25:F32)</f>
        <v>136</v>
      </c>
      <c r="G14" s="222">
        <v>1620</v>
      </c>
      <c r="H14" s="139">
        <f>SUM(H16:H23,H25:H32)</f>
        <v>1428</v>
      </c>
      <c r="I14" s="223">
        <v>186</v>
      </c>
      <c r="J14" s="222">
        <v>2730</v>
      </c>
      <c r="K14" s="225">
        <f>SUM(K16:K23,K25:K32)</f>
        <v>2509</v>
      </c>
      <c r="L14" s="139">
        <f>SUM(L16:L23,L25:L32)</f>
        <v>371</v>
      </c>
      <c r="M14" s="223">
        <v>3900</v>
      </c>
      <c r="N14" s="139">
        <f>SUM(N16:N23,N25:N32)</f>
        <v>3684</v>
      </c>
      <c r="O14" s="223">
        <f>SUM(O16:O23,O25:O32)</f>
        <v>337</v>
      </c>
      <c r="P14" s="223">
        <v>3660</v>
      </c>
      <c r="Q14" s="139">
        <f>SUM(Q16:Q23,Q25:Q32)</f>
        <v>3452</v>
      </c>
      <c r="R14" s="222">
        <f>SUM(R16:R23,R25:R32)</f>
        <v>68</v>
      </c>
      <c r="S14" s="222">
        <f>SUM(S16:S23,S25:S32)</f>
        <v>469</v>
      </c>
      <c r="T14" s="139">
        <f>SUM(T16:T23,T25:T32)</f>
        <v>439</v>
      </c>
      <c r="U14" s="103"/>
    </row>
    <row r="15" spans="1:21" ht="15.75" customHeight="1">
      <c r="A15" s="412"/>
      <c r="B15" s="413"/>
      <c r="C15" s="219"/>
      <c r="D15" s="219"/>
      <c r="E15" s="219"/>
      <c r="F15" s="220"/>
      <c r="G15" s="219"/>
      <c r="H15" s="219"/>
      <c r="I15" s="220"/>
      <c r="J15" s="219"/>
      <c r="K15" s="224"/>
      <c r="L15" s="219"/>
      <c r="M15" s="220"/>
      <c r="N15" s="220"/>
      <c r="O15" s="220"/>
      <c r="P15" s="220"/>
      <c r="Q15" s="220"/>
      <c r="R15" s="219"/>
      <c r="S15" s="219"/>
      <c r="T15" s="219"/>
      <c r="U15" s="103"/>
    </row>
    <row r="16" spans="1:21" ht="15.75" customHeight="1">
      <c r="A16" s="394" t="s">
        <v>1</v>
      </c>
      <c r="B16" s="411"/>
      <c r="C16" s="284">
        <v>0</v>
      </c>
      <c r="D16" s="92">
        <v>1</v>
      </c>
      <c r="E16" s="92">
        <v>1</v>
      </c>
      <c r="F16" s="92">
        <v>85</v>
      </c>
      <c r="G16" s="92">
        <v>1050</v>
      </c>
      <c r="H16" s="92">
        <v>904</v>
      </c>
      <c r="I16" s="92">
        <v>58</v>
      </c>
      <c r="J16" s="92">
        <v>886</v>
      </c>
      <c r="K16" s="224">
        <v>804</v>
      </c>
      <c r="L16" s="92">
        <v>30</v>
      </c>
      <c r="M16" s="92">
        <v>360</v>
      </c>
      <c r="N16" s="92">
        <v>344</v>
      </c>
      <c r="O16" s="92">
        <v>26</v>
      </c>
      <c r="P16" s="92">
        <v>330</v>
      </c>
      <c r="Q16" s="92">
        <v>314</v>
      </c>
      <c r="R16" s="92">
        <v>18</v>
      </c>
      <c r="S16" s="92">
        <v>179</v>
      </c>
      <c r="T16" s="92">
        <v>173</v>
      </c>
      <c r="U16" s="103"/>
    </row>
    <row r="17" spans="1:21" ht="15.75" customHeight="1">
      <c r="A17" s="394" t="s">
        <v>2</v>
      </c>
      <c r="B17" s="411"/>
      <c r="C17" s="219">
        <v>0</v>
      </c>
      <c r="D17" s="219">
        <v>0</v>
      </c>
      <c r="E17" s="92" t="s">
        <v>421</v>
      </c>
      <c r="F17" s="220">
        <v>1</v>
      </c>
      <c r="G17" s="219">
        <v>8</v>
      </c>
      <c r="H17" s="92">
        <v>7</v>
      </c>
      <c r="I17" s="220">
        <v>1</v>
      </c>
      <c r="J17" s="219">
        <v>7</v>
      </c>
      <c r="K17" s="224">
        <v>6</v>
      </c>
      <c r="L17" s="92" t="s">
        <v>421</v>
      </c>
      <c r="M17" s="219" t="s">
        <v>421</v>
      </c>
      <c r="N17" s="219" t="s">
        <v>421</v>
      </c>
      <c r="O17" s="220" t="s">
        <v>421</v>
      </c>
      <c r="P17" s="219" t="s">
        <v>421</v>
      </c>
      <c r="Q17" s="219" t="s">
        <v>421</v>
      </c>
      <c r="R17" s="219" t="s">
        <v>421</v>
      </c>
      <c r="S17" s="219" t="s">
        <v>421</v>
      </c>
      <c r="T17" s="92" t="s">
        <v>421</v>
      </c>
      <c r="U17" s="103"/>
    </row>
    <row r="18" spans="1:21" ht="15.75" customHeight="1">
      <c r="A18" s="394" t="s">
        <v>3</v>
      </c>
      <c r="B18" s="411"/>
      <c r="C18" s="219" t="s">
        <v>421</v>
      </c>
      <c r="D18" s="219" t="s">
        <v>421</v>
      </c>
      <c r="E18" s="219" t="s">
        <v>421</v>
      </c>
      <c r="F18" s="220">
        <v>1</v>
      </c>
      <c r="G18" s="219">
        <v>7</v>
      </c>
      <c r="H18" s="92">
        <v>7</v>
      </c>
      <c r="I18" s="220">
        <v>0</v>
      </c>
      <c r="J18" s="219">
        <v>12</v>
      </c>
      <c r="K18" s="224">
        <v>12</v>
      </c>
      <c r="L18" s="92">
        <v>24</v>
      </c>
      <c r="M18" s="220">
        <v>227</v>
      </c>
      <c r="N18" s="92">
        <v>207</v>
      </c>
      <c r="O18" s="220">
        <v>22</v>
      </c>
      <c r="P18" s="220">
        <v>215</v>
      </c>
      <c r="Q18" s="92">
        <v>195</v>
      </c>
      <c r="R18" s="219">
        <v>2</v>
      </c>
      <c r="S18" s="219">
        <v>16</v>
      </c>
      <c r="T18" s="92">
        <v>14</v>
      </c>
      <c r="U18" s="103"/>
    </row>
    <row r="19" spans="1:21" ht="15.75" customHeight="1">
      <c r="A19" s="400" t="s">
        <v>60</v>
      </c>
      <c r="B19" s="395"/>
      <c r="C19" s="219" t="s">
        <v>421</v>
      </c>
      <c r="D19" s="219" t="s">
        <v>421</v>
      </c>
      <c r="E19" s="219" t="s">
        <v>421</v>
      </c>
      <c r="F19" s="220" t="s">
        <v>421</v>
      </c>
      <c r="G19" s="219" t="s">
        <v>421</v>
      </c>
      <c r="H19" s="219" t="s">
        <v>421</v>
      </c>
      <c r="I19" s="220" t="s">
        <v>421</v>
      </c>
      <c r="J19" s="219" t="s">
        <v>421</v>
      </c>
      <c r="K19" s="224" t="s">
        <v>421</v>
      </c>
      <c r="L19" s="219" t="s">
        <v>421</v>
      </c>
      <c r="M19" s="220" t="s">
        <v>421</v>
      </c>
      <c r="N19" s="219" t="s">
        <v>421</v>
      </c>
      <c r="O19" s="220" t="s">
        <v>421</v>
      </c>
      <c r="P19" s="24" t="s">
        <v>421</v>
      </c>
      <c r="Q19" s="219" t="s">
        <v>421</v>
      </c>
      <c r="R19" s="219" t="s">
        <v>421</v>
      </c>
      <c r="S19" s="219" t="s">
        <v>421</v>
      </c>
      <c r="T19" s="219" t="s">
        <v>421</v>
      </c>
      <c r="U19" s="103"/>
    </row>
    <row r="20" spans="1:21" ht="15.75" customHeight="1">
      <c r="A20" s="394" t="s">
        <v>5</v>
      </c>
      <c r="B20" s="411"/>
      <c r="C20" s="284" t="s">
        <v>421</v>
      </c>
      <c r="D20" s="92" t="s">
        <v>421</v>
      </c>
      <c r="E20" s="92" t="s">
        <v>421</v>
      </c>
      <c r="F20" s="92">
        <v>16</v>
      </c>
      <c r="G20" s="92">
        <v>146</v>
      </c>
      <c r="H20" s="92">
        <v>127</v>
      </c>
      <c r="I20" s="92">
        <v>3</v>
      </c>
      <c r="J20" s="92">
        <v>35</v>
      </c>
      <c r="K20" s="224">
        <v>31</v>
      </c>
      <c r="L20" s="92">
        <v>1</v>
      </c>
      <c r="M20" s="92">
        <v>2</v>
      </c>
      <c r="N20" s="92">
        <v>1</v>
      </c>
      <c r="O20" s="92">
        <v>1</v>
      </c>
      <c r="P20" s="219">
        <v>2</v>
      </c>
      <c r="Q20" s="92">
        <v>1</v>
      </c>
      <c r="R20" s="92">
        <v>1</v>
      </c>
      <c r="S20" s="92">
        <v>7</v>
      </c>
      <c r="T20" s="92">
        <v>5</v>
      </c>
      <c r="U20" s="103"/>
    </row>
    <row r="21" spans="1:21" ht="15.75" customHeight="1">
      <c r="A21" s="394" t="s">
        <v>6</v>
      </c>
      <c r="B21" s="411"/>
      <c r="C21" s="219" t="s">
        <v>421</v>
      </c>
      <c r="D21" s="219" t="s">
        <v>421</v>
      </c>
      <c r="E21" s="219" t="s">
        <v>421</v>
      </c>
      <c r="F21" s="220" t="s">
        <v>421</v>
      </c>
      <c r="G21" s="219" t="s">
        <v>421</v>
      </c>
      <c r="H21" s="92" t="s">
        <v>421</v>
      </c>
      <c r="I21" s="220">
        <v>99</v>
      </c>
      <c r="J21" s="219">
        <v>1340</v>
      </c>
      <c r="K21" s="224">
        <v>1231</v>
      </c>
      <c r="L21" s="92">
        <v>41</v>
      </c>
      <c r="M21" s="220">
        <v>310</v>
      </c>
      <c r="N21" s="92">
        <v>289</v>
      </c>
      <c r="O21" s="220">
        <v>33</v>
      </c>
      <c r="P21" s="92">
        <v>264</v>
      </c>
      <c r="Q21" s="92">
        <v>244</v>
      </c>
      <c r="R21" s="219">
        <v>2</v>
      </c>
      <c r="S21" s="219">
        <v>16</v>
      </c>
      <c r="T21" s="92">
        <v>14</v>
      </c>
      <c r="U21" s="103"/>
    </row>
    <row r="22" spans="1:21" ht="15.75" customHeight="1">
      <c r="A22" s="394" t="s">
        <v>7</v>
      </c>
      <c r="B22" s="411"/>
      <c r="C22" s="219" t="s">
        <v>421</v>
      </c>
      <c r="D22" s="219" t="s">
        <v>421</v>
      </c>
      <c r="E22" s="219" t="s">
        <v>421</v>
      </c>
      <c r="F22" s="220">
        <v>2</v>
      </c>
      <c r="G22" s="219">
        <v>26</v>
      </c>
      <c r="H22" s="219">
        <v>23</v>
      </c>
      <c r="I22" s="220" t="s">
        <v>421</v>
      </c>
      <c r="J22" s="219" t="s">
        <v>421</v>
      </c>
      <c r="K22" s="24" t="s">
        <v>421</v>
      </c>
      <c r="L22" s="219">
        <v>8</v>
      </c>
      <c r="M22" s="220">
        <v>56</v>
      </c>
      <c r="N22" s="92">
        <v>53</v>
      </c>
      <c r="O22" s="220">
        <v>8</v>
      </c>
      <c r="P22" s="220">
        <v>56</v>
      </c>
      <c r="Q22" s="92">
        <v>53</v>
      </c>
      <c r="R22" s="219">
        <v>10</v>
      </c>
      <c r="S22" s="219">
        <v>75</v>
      </c>
      <c r="T22" s="92">
        <v>73</v>
      </c>
      <c r="U22" s="103"/>
    </row>
    <row r="23" spans="1:21" ht="15.75" customHeight="1">
      <c r="A23" s="394" t="s">
        <v>8</v>
      </c>
      <c r="B23" s="411"/>
      <c r="C23" s="219" t="s">
        <v>421</v>
      </c>
      <c r="D23" s="219" t="s">
        <v>421</v>
      </c>
      <c r="E23" s="219" t="s">
        <v>421</v>
      </c>
      <c r="F23" s="220" t="s">
        <v>421</v>
      </c>
      <c r="G23" s="219" t="s">
        <v>421</v>
      </c>
      <c r="H23" s="92" t="s">
        <v>421</v>
      </c>
      <c r="I23" s="220">
        <v>24</v>
      </c>
      <c r="J23" s="219">
        <v>439</v>
      </c>
      <c r="K23" s="24">
        <v>417</v>
      </c>
      <c r="L23" s="92">
        <v>2</v>
      </c>
      <c r="M23" s="220">
        <v>22</v>
      </c>
      <c r="N23" s="92">
        <v>22</v>
      </c>
      <c r="O23" s="220">
        <v>2</v>
      </c>
      <c r="P23" s="220">
        <v>22</v>
      </c>
      <c r="Q23" s="219">
        <v>22</v>
      </c>
      <c r="R23" s="219" t="s">
        <v>421</v>
      </c>
      <c r="S23" s="219" t="s">
        <v>421</v>
      </c>
      <c r="T23" s="219" t="s">
        <v>421</v>
      </c>
      <c r="U23" s="103"/>
    </row>
    <row r="24" spans="1:21" ht="15.75" customHeight="1">
      <c r="A24" s="394"/>
      <c r="B24" s="411"/>
      <c r="C24" s="219"/>
      <c r="D24" s="219"/>
      <c r="E24" s="219"/>
      <c r="F24" s="220"/>
      <c r="G24" s="219"/>
      <c r="H24" s="219"/>
      <c r="I24" s="220"/>
      <c r="J24" s="219"/>
      <c r="K24" s="24"/>
      <c r="L24" s="219"/>
      <c r="M24" s="220"/>
      <c r="N24" s="220"/>
      <c r="O24" s="220"/>
      <c r="P24" s="220"/>
      <c r="Q24" s="220"/>
      <c r="R24" s="219"/>
      <c r="S24" s="219"/>
      <c r="T24" s="219"/>
      <c r="U24" s="103"/>
    </row>
    <row r="25" spans="1:21" ht="15.75" customHeight="1">
      <c r="A25" s="394" t="s">
        <v>9</v>
      </c>
      <c r="B25" s="411"/>
      <c r="C25" s="284" t="s">
        <v>421</v>
      </c>
      <c r="D25" s="92" t="s">
        <v>421</v>
      </c>
      <c r="E25" s="92" t="s">
        <v>421</v>
      </c>
      <c r="F25" s="92" t="s">
        <v>421</v>
      </c>
      <c r="G25" s="92" t="s">
        <v>421</v>
      </c>
      <c r="H25" s="92" t="s">
        <v>421</v>
      </c>
      <c r="I25" s="92" t="s">
        <v>421</v>
      </c>
      <c r="J25" s="92" t="s">
        <v>421</v>
      </c>
      <c r="K25" s="24" t="s">
        <v>421</v>
      </c>
      <c r="L25" s="92">
        <v>0</v>
      </c>
      <c r="M25" s="92">
        <v>0</v>
      </c>
      <c r="N25" s="92">
        <v>0</v>
      </c>
      <c r="O25" s="92" t="s">
        <v>421</v>
      </c>
      <c r="P25" s="92" t="s">
        <v>421</v>
      </c>
      <c r="Q25" s="92" t="s">
        <v>421</v>
      </c>
      <c r="R25" s="92" t="s">
        <v>421</v>
      </c>
      <c r="S25" s="92" t="s">
        <v>421</v>
      </c>
      <c r="T25" s="92" t="s">
        <v>421</v>
      </c>
      <c r="U25" s="103"/>
    </row>
    <row r="26" spans="1:21" ht="15.75" customHeight="1">
      <c r="A26" s="394" t="s">
        <v>169</v>
      </c>
      <c r="B26" s="411"/>
      <c r="C26" s="219" t="s">
        <v>421</v>
      </c>
      <c r="D26" s="219" t="s">
        <v>421</v>
      </c>
      <c r="E26" s="219" t="s">
        <v>421</v>
      </c>
      <c r="F26" s="220" t="s">
        <v>421</v>
      </c>
      <c r="G26" s="219" t="s">
        <v>421</v>
      </c>
      <c r="H26" s="92" t="s">
        <v>421</v>
      </c>
      <c r="I26" s="220" t="s">
        <v>421</v>
      </c>
      <c r="J26" s="219" t="s">
        <v>421</v>
      </c>
      <c r="K26" s="24" t="s">
        <v>421</v>
      </c>
      <c r="L26" s="92">
        <v>4</v>
      </c>
      <c r="M26" s="220">
        <v>29</v>
      </c>
      <c r="N26" s="92">
        <v>28</v>
      </c>
      <c r="O26" s="220">
        <v>3</v>
      </c>
      <c r="P26" s="220">
        <v>25</v>
      </c>
      <c r="Q26" s="92">
        <v>24</v>
      </c>
      <c r="R26" s="92">
        <v>1</v>
      </c>
      <c r="S26" s="92">
        <v>7</v>
      </c>
      <c r="T26" s="92">
        <v>6</v>
      </c>
      <c r="U26" s="103"/>
    </row>
    <row r="27" spans="1:21" ht="15.75" customHeight="1">
      <c r="A27" s="394" t="s">
        <v>170</v>
      </c>
      <c r="B27" s="411"/>
      <c r="C27" s="219" t="s">
        <v>421</v>
      </c>
      <c r="D27" s="219" t="s">
        <v>421</v>
      </c>
      <c r="E27" s="219" t="s">
        <v>421</v>
      </c>
      <c r="F27" s="220">
        <v>2</v>
      </c>
      <c r="G27" s="219">
        <v>31</v>
      </c>
      <c r="H27" s="92">
        <v>30</v>
      </c>
      <c r="I27" s="220" t="s">
        <v>421</v>
      </c>
      <c r="J27" s="219" t="s">
        <v>421</v>
      </c>
      <c r="K27" s="24" t="s">
        <v>421</v>
      </c>
      <c r="L27" s="92">
        <v>0</v>
      </c>
      <c r="M27" s="220">
        <v>4</v>
      </c>
      <c r="N27" s="220">
        <v>4</v>
      </c>
      <c r="O27" s="220" t="s">
        <v>421</v>
      </c>
      <c r="P27" s="220" t="s">
        <v>421</v>
      </c>
      <c r="Q27" s="92" t="s">
        <v>421</v>
      </c>
      <c r="R27" s="92">
        <v>0</v>
      </c>
      <c r="S27" s="92" t="s">
        <v>421</v>
      </c>
      <c r="T27" s="92" t="s">
        <v>421</v>
      </c>
      <c r="U27" s="103"/>
    </row>
    <row r="28" spans="1:21" ht="15.75" customHeight="1">
      <c r="A28" s="394" t="s">
        <v>171</v>
      </c>
      <c r="B28" s="411"/>
      <c r="C28" s="219" t="s">
        <v>421</v>
      </c>
      <c r="D28" s="219" t="s">
        <v>421</v>
      </c>
      <c r="E28" s="219" t="s">
        <v>421</v>
      </c>
      <c r="F28" s="220" t="s">
        <v>421</v>
      </c>
      <c r="G28" s="219" t="s">
        <v>421</v>
      </c>
      <c r="H28" s="92" t="s">
        <v>421</v>
      </c>
      <c r="I28" s="220">
        <v>1</v>
      </c>
      <c r="J28" s="219">
        <v>8</v>
      </c>
      <c r="K28" s="24">
        <v>8</v>
      </c>
      <c r="L28" s="92">
        <v>208</v>
      </c>
      <c r="M28" s="220">
        <v>2306</v>
      </c>
      <c r="N28" s="92">
        <v>2163</v>
      </c>
      <c r="O28" s="220">
        <v>190</v>
      </c>
      <c r="P28" s="219">
        <v>2172</v>
      </c>
      <c r="Q28" s="219">
        <v>2031</v>
      </c>
      <c r="R28" s="219">
        <v>8</v>
      </c>
      <c r="S28" s="219">
        <v>60</v>
      </c>
      <c r="T28" s="92">
        <v>53</v>
      </c>
      <c r="U28" s="103"/>
    </row>
    <row r="29" spans="1:21" ht="15.75" customHeight="1">
      <c r="A29" s="394" t="s">
        <v>172</v>
      </c>
      <c r="B29" s="411"/>
      <c r="C29" s="284" t="s">
        <v>421</v>
      </c>
      <c r="D29" s="92" t="s">
        <v>421</v>
      </c>
      <c r="E29" s="92" t="s">
        <v>421</v>
      </c>
      <c r="F29" s="92">
        <v>26</v>
      </c>
      <c r="G29" s="92">
        <v>319</v>
      </c>
      <c r="H29" s="92">
        <v>305</v>
      </c>
      <c r="I29" s="92" t="s">
        <v>421</v>
      </c>
      <c r="J29" s="92" t="s">
        <v>421</v>
      </c>
      <c r="K29" s="24" t="s">
        <v>421</v>
      </c>
      <c r="L29" s="92">
        <v>53</v>
      </c>
      <c r="M29" s="92">
        <v>583</v>
      </c>
      <c r="N29" s="92">
        <v>573</v>
      </c>
      <c r="O29" s="92">
        <v>52</v>
      </c>
      <c r="P29" s="92">
        <v>578</v>
      </c>
      <c r="Q29" s="92">
        <v>568</v>
      </c>
      <c r="R29" s="92">
        <v>9</v>
      </c>
      <c r="S29" s="92">
        <v>67</v>
      </c>
      <c r="T29" s="92">
        <v>62</v>
      </c>
      <c r="U29" s="103"/>
    </row>
    <row r="30" spans="1:21" ht="15.75" customHeight="1">
      <c r="A30" s="394" t="s">
        <v>173</v>
      </c>
      <c r="B30" s="411"/>
      <c r="C30" s="219" t="s">
        <v>421</v>
      </c>
      <c r="D30" s="219" t="s">
        <v>421</v>
      </c>
      <c r="E30" s="219" t="s">
        <v>421</v>
      </c>
      <c r="F30" s="220" t="s">
        <v>421</v>
      </c>
      <c r="G30" s="92" t="s">
        <v>421</v>
      </c>
      <c r="H30" s="220" t="s">
        <v>421</v>
      </c>
      <c r="I30" s="220" t="s">
        <v>421</v>
      </c>
      <c r="J30" s="92" t="s">
        <v>421</v>
      </c>
      <c r="K30" s="24" t="s">
        <v>421</v>
      </c>
      <c r="L30" s="220" t="s">
        <v>421</v>
      </c>
      <c r="M30" s="220" t="s">
        <v>421</v>
      </c>
      <c r="N30" s="220" t="s">
        <v>421</v>
      </c>
      <c r="O30" s="220" t="s">
        <v>421</v>
      </c>
      <c r="P30" s="219" t="s">
        <v>421</v>
      </c>
      <c r="Q30" s="219" t="s">
        <v>421</v>
      </c>
      <c r="R30" s="219">
        <v>17</v>
      </c>
      <c r="S30" s="219">
        <v>41</v>
      </c>
      <c r="T30" s="92">
        <v>38</v>
      </c>
      <c r="U30" s="103"/>
    </row>
    <row r="31" spans="1:21" ht="15.75" customHeight="1">
      <c r="A31" s="394" t="s">
        <v>174</v>
      </c>
      <c r="B31" s="411"/>
      <c r="C31" s="219" t="s">
        <v>421</v>
      </c>
      <c r="D31" s="219" t="s">
        <v>421</v>
      </c>
      <c r="E31" s="219" t="s">
        <v>421</v>
      </c>
      <c r="F31" s="219">
        <v>3</v>
      </c>
      <c r="G31" s="92">
        <v>29</v>
      </c>
      <c r="H31" s="92">
        <v>25</v>
      </c>
      <c r="I31" s="219" t="s">
        <v>421</v>
      </c>
      <c r="J31" s="92" t="s">
        <v>421</v>
      </c>
      <c r="K31" s="24" t="s">
        <v>421</v>
      </c>
      <c r="L31" s="92" t="s">
        <v>421</v>
      </c>
      <c r="M31" s="219" t="s">
        <v>421</v>
      </c>
      <c r="N31" s="220" t="s">
        <v>421</v>
      </c>
      <c r="O31" s="219" t="s">
        <v>421</v>
      </c>
      <c r="P31" s="219" t="s">
        <v>421</v>
      </c>
      <c r="Q31" s="92" t="s">
        <v>421</v>
      </c>
      <c r="R31" s="219">
        <v>0</v>
      </c>
      <c r="S31" s="219">
        <v>1</v>
      </c>
      <c r="T31" s="92">
        <v>1</v>
      </c>
      <c r="U31" s="103"/>
    </row>
    <row r="32" spans="1:21" ht="15.75" customHeight="1">
      <c r="A32" s="394" t="s">
        <v>175</v>
      </c>
      <c r="B32" s="411"/>
      <c r="C32" s="219" t="s">
        <v>421</v>
      </c>
      <c r="D32" s="219" t="s">
        <v>421</v>
      </c>
      <c r="E32" s="219" t="s">
        <v>421</v>
      </c>
      <c r="F32" s="219">
        <v>0</v>
      </c>
      <c r="G32" s="219">
        <v>0</v>
      </c>
      <c r="H32" s="220">
        <v>0</v>
      </c>
      <c r="I32" s="219">
        <v>1</v>
      </c>
      <c r="J32" s="219">
        <v>0</v>
      </c>
      <c r="K32" s="24">
        <v>0</v>
      </c>
      <c r="L32" s="220" t="s">
        <v>421</v>
      </c>
      <c r="M32" s="220" t="s">
        <v>421</v>
      </c>
      <c r="N32" s="220" t="s">
        <v>421</v>
      </c>
      <c r="O32" s="219" t="s">
        <v>421</v>
      </c>
      <c r="P32" s="219" t="s">
        <v>421</v>
      </c>
      <c r="Q32" s="92" t="s">
        <v>421</v>
      </c>
      <c r="R32" s="219" t="s">
        <v>421</v>
      </c>
      <c r="S32" s="219" t="s">
        <v>421</v>
      </c>
      <c r="T32" s="219" t="s">
        <v>421</v>
      </c>
      <c r="U32" s="103"/>
    </row>
    <row r="33" spans="1:21" ht="15.75" customHeight="1">
      <c r="A33" s="436"/>
      <c r="B33" s="437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03"/>
    </row>
    <row r="34" spans="1:21" ht="15.75" customHeight="1">
      <c r="A34" s="434"/>
      <c r="B34" s="435"/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03"/>
    </row>
    <row r="35" spans="1:21" ht="15.75" customHeight="1">
      <c r="A35" s="226" t="s">
        <v>420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</row>
    <row r="36" spans="1:21" ht="15.75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</row>
    <row r="37" spans="1:21" ht="15.75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</row>
    <row r="38" spans="1:21" ht="15.75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</row>
    <row r="39" spans="1:21" ht="15.75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</row>
    <row r="40" spans="1:21" ht="15.75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</row>
    <row r="41" spans="1:21" s="17" customFormat="1" ht="18" customHeight="1">
      <c r="A41" s="341" t="s">
        <v>429</v>
      </c>
      <c r="B41" s="405"/>
      <c r="C41" s="405"/>
      <c r="D41" s="405"/>
      <c r="E41" s="405"/>
      <c r="F41" s="405"/>
      <c r="G41" s="405"/>
      <c r="H41" s="405"/>
      <c r="I41" s="405"/>
      <c r="J41" s="405"/>
      <c r="K41" s="405"/>
      <c r="L41" s="96"/>
      <c r="M41" s="432" t="s">
        <v>364</v>
      </c>
      <c r="N41" s="433"/>
      <c r="O41" s="433"/>
      <c r="P41" s="433"/>
      <c r="Q41" s="433"/>
      <c r="R41" s="433"/>
      <c r="S41" s="121"/>
      <c r="T41" s="121"/>
      <c r="U41" s="121"/>
    </row>
    <row r="42" spans="1:21" ht="15.75" customHeight="1" thickBo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83" t="s">
        <v>224</v>
      </c>
      <c r="S42" s="103"/>
      <c r="T42" s="103"/>
      <c r="U42" s="103"/>
    </row>
    <row r="43" spans="1:21" ht="15.75" customHeight="1">
      <c r="A43" s="374" t="s">
        <v>234</v>
      </c>
      <c r="B43" s="375"/>
      <c r="C43" s="391" t="s">
        <v>359</v>
      </c>
      <c r="D43" s="392"/>
      <c r="E43" s="393"/>
      <c r="F43" s="391" t="s">
        <v>360</v>
      </c>
      <c r="G43" s="392"/>
      <c r="H43" s="393"/>
      <c r="I43" s="391" t="s">
        <v>361</v>
      </c>
      <c r="J43" s="392"/>
      <c r="K43" s="392"/>
      <c r="L43" s="90"/>
      <c r="M43" s="420" t="s">
        <v>363</v>
      </c>
      <c r="N43" s="421"/>
      <c r="O43" s="402" t="s">
        <v>182</v>
      </c>
      <c r="P43" s="427"/>
      <c r="Q43" s="426" t="s">
        <v>365</v>
      </c>
      <c r="R43" s="392"/>
      <c r="S43" s="333"/>
      <c r="T43" s="333"/>
      <c r="U43" s="333"/>
    </row>
    <row r="44" spans="1:21" ht="15.75" customHeight="1">
      <c r="A44" s="376"/>
      <c r="B44" s="377"/>
      <c r="C44" s="385" t="s">
        <v>181</v>
      </c>
      <c r="D44" s="385" t="s">
        <v>63</v>
      </c>
      <c r="E44" s="407" t="s">
        <v>341</v>
      </c>
      <c r="F44" s="385" t="s">
        <v>181</v>
      </c>
      <c r="G44" s="385" t="s">
        <v>63</v>
      </c>
      <c r="H44" s="407" t="s">
        <v>341</v>
      </c>
      <c r="I44" s="385" t="s">
        <v>181</v>
      </c>
      <c r="J44" s="385" t="s">
        <v>63</v>
      </c>
      <c r="K44" s="407" t="s">
        <v>341</v>
      </c>
      <c r="L44" s="93"/>
      <c r="M44" s="422"/>
      <c r="N44" s="423"/>
      <c r="O44" s="428" t="s">
        <v>290</v>
      </c>
      <c r="P44" s="416" t="s">
        <v>63</v>
      </c>
      <c r="Q44" s="385" t="s">
        <v>181</v>
      </c>
      <c r="R44" s="418" t="s">
        <v>63</v>
      </c>
      <c r="S44" s="333"/>
      <c r="T44" s="333"/>
      <c r="U44" s="414"/>
    </row>
    <row r="45" spans="1:21" ht="15.75" customHeight="1">
      <c r="A45" s="378"/>
      <c r="B45" s="379"/>
      <c r="C45" s="386"/>
      <c r="D45" s="386"/>
      <c r="E45" s="390"/>
      <c r="F45" s="386"/>
      <c r="G45" s="386"/>
      <c r="H45" s="390"/>
      <c r="I45" s="386"/>
      <c r="J45" s="386"/>
      <c r="K45" s="390"/>
      <c r="L45" s="195"/>
      <c r="M45" s="424"/>
      <c r="N45" s="425"/>
      <c r="O45" s="429"/>
      <c r="P45" s="417"/>
      <c r="Q45" s="386"/>
      <c r="R45" s="419"/>
      <c r="S45" s="333"/>
      <c r="T45" s="333"/>
      <c r="U45" s="415"/>
    </row>
    <row r="46" spans="1:21" ht="15.75" customHeight="1">
      <c r="A46" s="430"/>
      <c r="B46" s="431"/>
      <c r="C46" s="137"/>
      <c r="D46" s="137"/>
      <c r="E46" s="137"/>
      <c r="F46" s="137"/>
      <c r="G46" s="137"/>
      <c r="H46" s="137"/>
      <c r="I46" s="137"/>
      <c r="J46" s="137"/>
      <c r="K46" s="137"/>
      <c r="L46" s="138"/>
      <c r="M46" s="430"/>
      <c r="N46" s="431"/>
      <c r="O46" s="137"/>
      <c r="P46" s="137"/>
      <c r="Q46" s="137"/>
      <c r="R46" s="137"/>
      <c r="S46" s="138"/>
      <c r="T46" s="138"/>
      <c r="U46" s="138"/>
    </row>
    <row r="47" spans="1:21" ht="15.75" customHeight="1">
      <c r="A47" s="372" t="s">
        <v>291</v>
      </c>
      <c r="B47" s="373"/>
      <c r="C47" s="215">
        <v>95</v>
      </c>
      <c r="D47" s="215">
        <v>298</v>
      </c>
      <c r="E47" s="215">
        <v>187</v>
      </c>
      <c r="F47" s="215">
        <v>431</v>
      </c>
      <c r="G47" s="215">
        <v>2550</v>
      </c>
      <c r="H47" s="215">
        <v>882</v>
      </c>
      <c r="I47" s="215">
        <v>1140</v>
      </c>
      <c r="J47" s="215">
        <v>357</v>
      </c>
      <c r="K47" s="215">
        <v>306</v>
      </c>
      <c r="L47" s="138"/>
      <c r="M47" s="372" t="s">
        <v>291</v>
      </c>
      <c r="N47" s="373"/>
      <c r="O47" s="215">
        <v>903</v>
      </c>
      <c r="P47" s="215">
        <v>2320</v>
      </c>
      <c r="Q47" s="215">
        <v>99</v>
      </c>
      <c r="R47" s="215">
        <v>375</v>
      </c>
      <c r="S47" s="138"/>
      <c r="T47" s="138"/>
      <c r="U47" s="138"/>
    </row>
    <row r="48" spans="1:21" ht="15.75" customHeight="1">
      <c r="A48" s="396" t="s">
        <v>325</v>
      </c>
      <c r="B48" s="373"/>
      <c r="C48" s="284">
        <v>95</v>
      </c>
      <c r="D48" s="92">
        <v>293</v>
      </c>
      <c r="E48" s="92">
        <v>176</v>
      </c>
      <c r="F48" s="92">
        <v>401</v>
      </c>
      <c r="G48" s="92">
        <v>2070</v>
      </c>
      <c r="H48" s="92">
        <v>783</v>
      </c>
      <c r="I48" s="92">
        <v>1260</v>
      </c>
      <c r="J48" s="92">
        <v>347</v>
      </c>
      <c r="K48" s="92">
        <v>304</v>
      </c>
      <c r="L48" s="92"/>
      <c r="M48" s="396" t="s">
        <v>325</v>
      </c>
      <c r="N48" s="397"/>
      <c r="O48" s="92">
        <v>974</v>
      </c>
      <c r="P48" s="92">
        <v>2474</v>
      </c>
      <c r="Q48" s="92">
        <v>96</v>
      </c>
      <c r="R48" s="92">
        <v>292</v>
      </c>
      <c r="S48" s="91"/>
      <c r="T48" s="91"/>
      <c r="U48" s="92"/>
    </row>
    <row r="49" spans="1:21" ht="15.75" customHeight="1">
      <c r="A49" s="396" t="s">
        <v>326</v>
      </c>
      <c r="B49" s="397"/>
      <c r="C49" s="215">
        <v>89</v>
      </c>
      <c r="D49" s="215">
        <v>310</v>
      </c>
      <c r="E49" s="92">
        <v>181</v>
      </c>
      <c r="F49" s="216">
        <v>365</v>
      </c>
      <c r="G49" s="215">
        <v>2000</v>
      </c>
      <c r="H49" s="92">
        <v>807</v>
      </c>
      <c r="I49" s="216">
        <v>1400</v>
      </c>
      <c r="J49" s="216">
        <v>374</v>
      </c>
      <c r="K49" s="92">
        <v>447</v>
      </c>
      <c r="L49" s="92"/>
      <c r="M49" s="396" t="s">
        <v>326</v>
      </c>
      <c r="N49" s="397"/>
      <c r="O49" s="92">
        <v>1020</v>
      </c>
      <c r="P49" s="215">
        <v>2630</v>
      </c>
      <c r="Q49" s="215">
        <v>56</v>
      </c>
      <c r="R49" s="92">
        <v>222</v>
      </c>
      <c r="S49" s="138"/>
      <c r="T49" s="138"/>
      <c r="U49" s="92"/>
    </row>
    <row r="50" spans="1:21" ht="15.75" customHeight="1">
      <c r="A50" s="396" t="s">
        <v>327</v>
      </c>
      <c r="B50" s="397"/>
      <c r="C50" s="215">
        <v>88</v>
      </c>
      <c r="D50" s="215">
        <v>252</v>
      </c>
      <c r="E50" s="92">
        <v>139</v>
      </c>
      <c r="F50" s="216">
        <v>345</v>
      </c>
      <c r="G50" s="215">
        <v>2140</v>
      </c>
      <c r="H50" s="92">
        <v>892</v>
      </c>
      <c r="I50" s="216">
        <v>1470</v>
      </c>
      <c r="J50" s="216">
        <v>678</v>
      </c>
      <c r="K50" s="92">
        <v>617</v>
      </c>
      <c r="L50" s="92"/>
      <c r="M50" s="396" t="s">
        <v>327</v>
      </c>
      <c r="N50" s="397"/>
      <c r="O50" s="92">
        <v>1010</v>
      </c>
      <c r="P50" s="215">
        <v>2240</v>
      </c>
      <c r="Q50" s="215">
        <v>53</v>
      </c>
      <c r="R50" s="92">
        <v>184</v>
      </c>
      <c r="S50" s="138"/>
      <c r="T50" s="138"/>
      <c r="U50" s="92"/>
    </row>
    <row r="51" spans="1:21" ht="15.75" customHeight="1">
      <c r="A51" s="398" t="s">
        <v>324</v>
      </c>
      <c r="B51" s="399"/>
      <c r="C51" s="217">
        <v>97</v>
      </c>
      <c r="D51" s="217">
        <v>248</v>
      </c>
      <c r="E51" s="139">
        <v>140</v>
      </c>
      <c r="F51" s="218">
        <v>344</v>
      </c>
      <c r="G51" s="217">
        <v>1160</v>
      </c>
      <c r="H51" s="139">
        <v>378</v>
      </c>
      <c r="I51" s="218">
        <v>1600</v>
      </c>
      <c r="J51" s="218">
        <v>677</v>
      </c>
      <c r="K51" s="139">
        <v>613</v>
      </c>
      <c r="L51" s="92"/>
      <c r="M51" s="398" t="s">
        <v>328</v>
      </c>
      <c r="N51" s="399"/>
      <c r="O51" s="139">
        <v>1000</v>
      </c>
      <c r="P51" s="217">
        <v>2440</v>
      </c>
      <c r="Q51" s="217">
        <f>SUM(Q53:Q60,Q62:Q69)</f>
        <v>53</v>
      </c>
      <c r="R51" s="217">
        <f>SUM(R53:R60,R62:R69)</f>
        <v>100</v>
      </c>
      <c r="S51" s="138"/>
      <c r="T51" s="138"/>
      <c r="U51" s="92"/>
    </row>
    <row r="52" spans="1:21" ht="15.75" customHeight="1">
      <c r="A52" s="412"/>
      <c r="B52" s="413"/>
      <c r="C52" s="215"/>
      <c r="D52" s="215"/>
      <c r="E52" s="215"/>
      <c r="F52" s="216"/>
      <c r="G52" s="215"/>
      <c r="H52" s="215"/>
      <c r="I52" s="216"/>
      <c r="J52" s="216"/>
      <c r="K52" s="216"/>
      <c r="L52" s="138"/>
      <c r="M52" s="412"/>
      <c r="N52" s="413"/>
      <c r="O52" s="216"/>
      <c r="P52" s="215"/>
      <c r="Q52" s="215"/>
      <c r="R52" s="215"/>
      <c r="S52" s="138"/>
      <c r="T52" s="138"/>
      <c r="U52" s="138"/>
    </row>
    <row r="53" spans="1:21" ht="15.75" customHeight="1">
      <c r="A53" s="394" t="s">
        <v>1</v>
      </c>
      <c r="B53" s="411"/>
      <c r="C53" s="284">
        <v>6</v>
      </c>
      <c r="D53" s="92">
        <v>17</v>
      </c>
      <c r="E53" s="92">
        <v>12</v>
      </c>
      <c r="F53" s="92">
        <v>23</v>
      </c>
      <c r="G53" s="92">
        <v>111</v>
      </c>
      <c r="H53" s="92">
        <v>82</v>
      </c>
      <c r="I53" s="92">
        <v>4</v>
      </c>
      <c r="J53" s="92">
        <v>4</v>
      </c>
      <c r="K53" s="92">
        <v>4</v>
      </c>
      <c r="L53" s="92"/>
      <c r="M53" s="360" t="s">
        <v>422</v>
      </c>
      <c r="N53" s="408"/>
      <c r="O53" s="92">
        <v>14</v>
      </c>
      <c r="P53" s="92">
        <v>38</v>
      </c>
      <c r="Q53" s="92">
        <v>2</v>
      </c>
      <c r="R53" s="92">
        <v>4</v>
      </c>
      <c r="S53" s="91"/>
      <c r="T53" s="91"/>
      <c r="U53" s="92"/>
    </row>
    <row r="54" spans="1:21" ht="15.75" customHeight="1">
      <c r="A54" s="394" t="s">
        <v>2</v>
      </c>
      <c r="B54" s="411"/>
      <c r="C54" s="219">
        <v>5</v>
      </c>
      <c r="D54" s="219">
        <v>8</v>
      </c>
      <c r="E54" s="92">
        <v>6</v>
      </c>
      <c r="F54" s="220">
        <v>12</v>
      </c>
      <c r="G54" s="219">
        <v>48</v>
      </c>
      <c r="H54" s="92">
        <v>11</v>
      </c>
      <c r="I54" s="220">
        <v>1</v>
      </c>
      <c r="J54" s="220">
        <v>1</v>
      </c>
      <c r="K54" s="92">
        <v>1</v>
      </c>
      <c r="L54" s="92"/>
      <c r="M54" s="360" t="s">
        <v>423</v>
      </c>
      <c r="N54" s="408"/>
      <c r="O54" s="92">
        <v>7</v>
      </c>
      <c r="P54" s="215">
        <v>15</v>
      </c>
      <c r="Q54" s="92" t="s">
        <v>421</v>
      </c>
      <c r="R54" s="92" t="s">
        <v>421</v>
      </c>
      <c r="S54" s="138"/>
      <c r="T54" s="138"/>
      <c r="U54" s="92"/>
    </row>
    <row r="55" spans="1:21" ht="15.75" customHeight="1">
      <c r="A55" s="394" t="s">
        <v>3</v>
      </c>
      <c r="B55" s="411"/>
      <c r="C55" s="219">
        <v>3</v>
      </c>
      <c r="D55" s="219">
        <v>155</v>
      </c>
      <c r="E55" s="92">
        <v>12</v>
      </c>
      <c r="F55" s="220">
        <v>16</v>
      </c>
      <c r="G55" s="219">
        <v>78</v>
      </c>
      <c r="H55" s="92">
        <v>27</v>
      </c>
      <c r="I55" s="220">
        <v>1</v>
      </c>
      <c r="J55" s="220">
        <v>1</v>
      </c>
      <c r="K55" s="92">
        <v>0</v>
      </c>
      <c r="L55" s="92"/>
      <c r="M55" s="360" t="s">
        <v>424</v>
      </c>
      <c r="N55" s="408"/>
      <c r="O55" s="92">
        <v>27</v>
      </c>
      <c r="P55" s="215">
        <v>66</v>
      </c>
      <c r="Q55" s="215">
        <v>14</v>
      </c>
      <c r="R55" s="92">
        <v>31</v>
      </c>
      <c r="S55" s="138"/>
      <c r="T55" s="138"/>
      <c r="U55" s="92"/>
    </row>
    <row r="56" spans="1:21" ht="15.75" customHeight="1">
      <c r="A56" s="400" t="s">
        <v>60</v>
      </c>
      <c r="B56" s="395"/>
      <c r="C56" s="219">
        <v>6</v>
      </c>
      <c r="D56" s="219">
        <v>12</v>
      </c>
      <c r="E56" s="92">
        <v>1</v>
      </c>
      <c r="F56" s="220">
        <v>19</v>
      </c>
      <c r="G56" s="219">
        <v>52</v>
      </c>
      <c r="H56" s="92">
        <v>1</v>
      </c>
      <c r="I56" s="220">
        <v>221</v>
      </c>
      <c r="J56" s="220">
        <v>49</v>
      </c>
      <c r="K56" s="92">
        <v>44</v>
      </c>
      <c r="L56" s="92"/>
      <c r="M56" s="409" t="s">
        <v>60</v>
      </c>
      <c r="N56" s="410"/>
      <c r="O56" s="92">
        <v>34</v>
      </c>
      <c r="P56" s="215">
        <v>81</v>
      </c>
      <c r="Q56" s="215">
        <v>11</v>
      </c>
      <c r="R56" s="92">
        <v>7</v>
      </c>
      <c r="S56" s="138"/>
      <c r="T56" s="138"/>
      <c r="U56" s="92"/>
    </row>
    <row r="57" spans="1:21" ht="15.75" customHeight="1">
      <c r="A57" s="394" t="s">
        <v>5</v>
      </c>
      <c r="B57" s="411"/>
      <c r="C57" s="284">
        <v>6</v>
      </c>
      <c r="D57" s="92">
        <v>13</v>
      </c>
      <c r="E57" s="92">
        <v>8</v>
      </c>
      <c r="F57" s="92">
        <v>11</v>
      </c>
      <c r="G57" s="92">
        <v>26</v>
      </c>
      <c r="H57" s="92">
        <v>6</v>
      </c>
      <c r="I57" s="92">
        <v>76</v>
      </c>
      <c r="J57" s="92">
        <v>18</v>
      </c>
      <c r="K57" s="92">
        <v>14</v>
      </c>
      <c r="L57" s="92"/>
      <c r="M57" s="360" t="s">
        <v>425</v>
      </c>
      <c r="N57" s="408"/>
      <c r="O57" s="92">
        <v>197</v>
      </c>
      <c r="P57" s="92">
        <v>503</v>
      </c>
      <c r="Q57" s="92">
        <v>0</v>
      </c>
      <c r="R57" s="92">
        <v>2</v>
      </c>
      <c r="S57" s="91"/>
      <c r="T57" s="91"/>
      <c r="U57" s="92"/>
    </row>
    <row r="58" spans="1:21" ht="15.75" customHeight="1">
      <c r="A58" s="394" t="s">
        <v>6</v>
      </c>
      <c r="B58" s="411"/>
      <c r="C58" s="219">
        <v>9</v>
      </c>
      <c r="D58" s="219">
        <v>30</v>
      </c>
      <c r="E58" s="92">
        <v>24</v>
      </c>
      <c r="F58" s="220">
        <v>10</v>
      </c>
      <c r="G58" s="219">
        <v>42</v>
      </c>
      <c r="H58" s="92">
        <v>9</v>
      </c>
      <c r="I58" s="220">
        <v>3</v>
      </c>
      <c r="J58" s="220">
        <v>2</v>
      </c>
      <c r="K58" s="92" t="s">
        <v>421</v>
      </c>
      <c r="L58" s="92"/>
      <c r="M58" s="360" t="s">
        <v>426</v>
      </c>
      <c r="N58" s="408"/>
      <c r="O58" s="92">
        <v>41</v>
      </c>
      <c r="P58" s="215">
        <v>105</v>
      </c>
      <c r="Q58" s="215">
        <v>18</v>
      </c>
      <c r="R58" s="92">
        <v>42</v>
      </c>
      <c r="S58" s="138"/>
      <c r="T58" s="138"/>
      <c r="U58" s="92"/>
    </row>
    <row r="59" spans="1:21" ht="15.75" customHeight="1">
      <c r="A59" s="394" t="s">
        <v>7</v>
      </c>
      <c r="B59" s="411"/>
      <c r="C59" s="219">
        <v>3</v>
      </c>
      <c r="D59" s="219">
        <v>13</v>
      </c>
      <c r="E59" s="92">
        <v>4</v>
      </c>
      <c r="F59" s="220">
        <v>19</v>
      </c>
      <c r="G59" s="219">
        <v>62</v>
      </c>
      <c r="H59" s="92">
        <v>21</v>
      </c>
      <c r="I59" s="220">
        <v>0</v>
      </c>
      <c r="J59" s="220" t="s">
        <v>421</v>
      </c>
      <c r="K59" s="92" t="s">
        <v>421</v>
      </c>
      <c r="L59" s="92"/>
      <c r="M59" s="360" t="s">
        <v>427</v>
      </c>
      <c r="N59" s="408"/>
      <c r="O59" s="92">
        <v>11</v>
      </c>
      <c r="P59" s="215">
        <v>27</v>
      </c>
      <c r="Q59" s="92" t="s">
        <v>421</v>
      </c>
      <c r="R59" s="92" t="s">
        <v>421</v>
      </c>
      <c r="S59" s="138"/>
      <c r="T59" s="138"/>
      <c r="U59" s="92"/>
    </row>
    <row r="60" spans="1:21" ht="15.75" customHeight="1">
      <c r="A60" s="394" t="s">
        <v>8</v>
      </c>
      <c r="B60" s="411"/>
      <c r="C60" s="219">
        <v>1</v>
      </c>
      <c r="D60" s="219">
        <v>4</v>
      </c>
      <c r="E60" s="92">
        <v>1</v>
      </c>
      <c r="F60" s="220">
        <v>16</v>
      </c>
      <c r="G60" s="219">
        <v>42</v>
      </c>
      <c r="H60" s="92">
        <v>17</v>
      </c>
      <c r="I60" s="220" t="s">
        <v>421</v>
      </c>
      <c r="J60" s="220" t="s">
        <v>421</v>
      </c>
      <c r="K60" s="92" t="s">
        <v>421</v>
      </c>
      <c r="L60" s="92"/>
      <c r="M60" s="360" t="s">
        <v>8</v>
      </c>
      <c r="N60" s="408"/>
      <c r="O60" s="92" t="s">
        <v>421</v>
      </c>
      <c r="P60" s="92" t="s">
        <v>421</v>
      </c>
      <c r="Q60" s="92" t="s">
        <v>421</v>
      </c>
      <c r="R60" s="92" t="s">
        <v>421</v>
      </c>
      <c r="S60" s="138"/>
      <c r="T60" s="138"/>
      <c r="U60" s="92"/>
    </row>
    <row r="61" spans="1:21" ht="15.75" customHeight="1">
      <c r="A61" s="394"/>
      <c r="B61" s="411"/>
      <c r="C61" s="219"/>
      <c r="D61" s="219"/>
      <c r="E61" s="219"/>
      <c r="F61" s="220"/>
      <c r="G61" s="219"/>
      <c r="H61" s="219"/>
      <c r="I61" s="220"/>
      <c r="J61" s="220"/>
      <c r="K61" s="220"/>
      <c r="L61" s="138"/>
      <c r="M61" s="360"/>
      <c r="N61" s="408"/>
      <c r="O61" s="216"/>
      <c r="P61" s="215"/>
      <c r="Q61" s="215"/>
      <c r="R61" s="215"/>
      <c r="S61" s="138"/>
      <c r="T61" s="138"/>
      <c r="U61" s="138"/>
    </row>
    <row r="62" spans="1:21" ht="15.75" customHeight="1">
      <c r="A62" s="394" t="s">
        <v>9</v>
      </c>
      <c r="B62" s="411"/>
      <c r="C62" s="284" t="s">
        <v>421</v>
      </c>
      <c r="D62" s="92" t="s">
        <v>421</v>
      </c>
      <c r="E62" s="92" t="s">
        <v>421</v>
      </c>
      <c r="F62" s="92">
        <v>2</v>
      </c>
      <c r="G62" s="92">
        <v>11</v>
      </c>
      <c r="H62" s="92">
        <v>2</v>
      </c>
      <c r="I62" s="92">
        <v>1</v>
      </c>
      <c r="J62" s="92">
        <v>1</v>
      </c>
      <c r="K62" s="92">
        <v>0</v>
      </c>
      <c r="L62" s="92"/>
      <c r="M62" s="360" t="s">
        <v>9</v>
      </c>
      <c r="N62" s="408"/>
      <c r="O62" s="92" t="s">
        <v>421</v>
      </c>
      <c r="P62" s="92" t="s">
        <v>421</v>
      </c>
      <c r="Q62" s="92" t="s">
        <v>421</v>
      </c>
      <c r="R62" s="92" t="s">
        <v>421</v>
      </c>
      <c r="S62" s="91"/>
      <c r="T62" s="91"/>
      <c r="U62" s="92"/>
    </row>
    <row r="63" spans="1:21" ht="15.75" customHeight="1">
      <c r="A63" s="394" t="s">
        <v>169</v>
      </c>
      <c r="B63" s="411"/>
      <c r="C63" s="219">
        <v>1</v>
      </c>
      <c r="D63" s="219">
        <v>5</v>
      </c>
      <c r="E63" s="92">
        <v>4</v>
      </c>
      <c r="F63" s="220">
        <v>5</v>
      </c>
      <c r="G63" s="219">
        <v>25</v>
      </c>
      <c r="H63" s="92">
        <v>1</v>
      </c>
      <c r="I63" s="220" t="s">
        <v>421</v>
      </c>
      <c r="J63" s="220" t="s">
        <v>421</v>
      </c>
      <c r="K63" s="92" t="s">
        <v>421</v>
      </c>
      <c r="L63" s="92"/>
      <c r="M63" s="360" t="s">
        <v>169</v>
      </c>
      <c r="N63" s="408"/>
      <c r="O63" s="92" t="s">
        <v>421</v>
      </c>
      <c r="P63" s="92" t="s">
        <v>421</v>
      </c>
      <c r="Q63" s="92">
        <v>0</v>
      </c>
      <c r="R63" s="92">
        <v>0</v>
      </c>
      <c r="S63" s="138"/>
      <c r="T63" s="138"/>
      <c r="U63" s="92"/>
    </row>
    <row r="64" spans="1:21" ht="15.75" customHeight="1">
      <c r="A64" s="394" t="s">
        <v>170</v>
      </c>
      <c r="B64" s="411"/>
      <c r="C64" s="219">
        <v>1</v>
      </c>
      <c r="D64" s="219">
        <v>3</v>
      </c>
      <c r="E64" s="92">
        <v>1</v>
      </c>
      <c r="F64" s="220">
        <v>14</v>
      </c>
      <c r="G64" s="219">
        <v>60</v>
      </c>
      <c r="H64" s="92">
        <v>10</v>
      </c>
      <c r="I64" s="220">
        <v>5</v>
      </c>
      <c r="J64" s="220">
        <v>5</v>
      </c>
      <c r="K64" s="92">
        <v>0</v>
      </c>
      <c r="L64" s="92"/>
      <c r="M64" s="360" t="s">
        <v>170</v>
      </c>
      <c r="N64" s="408"/>
      <c r="O64" s="92">
        <v>5</v>
      </c>
      <c r="P64" s="215">
        <v>15</v>
      </c>
      <c r="Q64" s="215">
        <v>1</v>
      </c>
      <c r="R64" s="92">
        <v>1</v>
      </c>
      <c r="S64" s="138"/>
      <c r="T64" s="138"/>
      <c r="U64" s="92"/>
    </row>
    <row r="65" spans="1:21" ht="15.75" customHeight="1">
      <c r="A65" s="394" t="s">
        <v>171</v>
      </c>
      <c r="B65" s="411"/>
      <c r="C65" s="219">
        <v>15</v>
      </c>
      <c r="D65" s="219">
        <v>44</v>
      </c>
      <c r="E65" s="92">
        <v>36</v>
      </c>
      <c r="F65" s="220">
        <v>24</v>
      </c>
      <c r="G65" s="219">
        <v>68</v>
      </c>
      <c r="H65" s="92">
        <v>44</v>
      </c>
      <c r="I65" s="220">
        <v>9</v>
      </c>
      <c r="J65" s="220">
        <v>3</v>
      </c>
      <c r="K65" s="92">
        <v>2</v>
      </c>
      <c r="L65" s="92"/>
      <c r="M65" s="360" t="s">
        <v>171</v>
      </c>
      <c r="N65" s="408"/>
      <c r="O65" s="92">
        <v>12</v>
      </c>
      <c r="P65" s="215">
        <v>28</v>
      </c>
      <c r="Q65" s="215">
        <v>3</v>
      </c>
      <c r="R65" s="92">
        <v>8</v>
      </c>
      <c r="S65" s="138"/>
      <c r="T65" s="138"/>
      <c r="U65" s="92"/>
    </row>
    <row r="66" spans="1:21" ht="15.75" customHeight="1">
      <c r="A66" s="394" t="s">
        <v>172</v>
      </c>
      <c r="B66" s="411"/>
      <c r="C66" s="284">
        <v>11</v>
      </c>
      <c r="D66" s="92">
        <v>30</v>
      </c>
      <c r="E66" s="92">
        <v>8</v>
      </c>
      <c r="F66" s="92">
        <v>86</v>
      </c>
      <c r="G66" s="92">
        <v>258</v>
      </c>
      <c r="H66" s="92">
        <v>107</v>
      </c>
      <c r="I66" s="92">
        <v>41</v>
      </c>
      <c r="J66" s="92">
        <v>27</v>
      </c>
      <c r="K66" s="92">
        <v>27</v>
      </c>
      <c r="L66" s="92"/>
      <c r="M66" s="360" t="s">
        <v>172</v>
      </c>
      <c r="N66" s="408"/>
      <c r="O66" s="92">
        <v>224</v>
      </c>
      <c r="P66" s="92">
        <v>583</v>
      </c>
      <c r="Q66" s="92">
        <v>0</v>
      </c>
      <c r="R66" s="92" t="s">
        <v>421</v>
      </c>
      <c r="S66" s="91"/>
      <c r="T66" s="91"/>
      <c r="U66" s="92"/>
    </row>
    <row r="67" spans="1:21" ht="15.75" customHeight="1">
      <c r="A67" s="394" t="s">
        <v>173</v>
      </c>
      <c r="B67" s="411"/>
      <c r="C67" s="219">
        <v>14</v>
      </c>
      <c r="D67" s="219">
        <v>25</v>
      </c>
      <c r="E67" s="92">
        <v>17</v>
      </c>
      <c r="F67" s="220">
        <v>43</v>
      </c>
      <c r="G67" s="219">
        <v>136</v>
      </c>
      <c r="H67" s="92">
        <v>29</v>
      </c>
      <c r="I67" s="220">
        <v>5</v>
      </c>
      <c r="J67" s="220">
        <v>4</v>
      </c>
      <c r="K67" s="92">
        <v>2</v>
      </c>
      <c r="L67" s="92"/>
      <c r="M67" s="360" t="s">
        <v>173</v>
      </c>
      <c r="N67" s="408"/>
      <c r="O67" s="92">
        <v>100</v>
      </c>
      <c r="P67" s="215">
        <v>204</v>
      </c>
      <c r="Q67" s="92" t="s">
        <v>421</v>
      </c>
      <c r="R67" s="92" t="s">
        <v>421</v>
      </c>
      <c r="S67" s="138"/>
      <c r="T67" s="138"/>
      <c r="U67" s="92"/>
    </row>
    <row r="68" spans="1:21" ht="15.75" customHeight="1">
      <c r="A68" s="394" t="s">
        <v>174</v>
      </c>
      <c r="B68" s="411"/>
      <c r="C68" s="219">
        <v>10</v>
      </c>
      <c r="D68" s="219">
        <v>23</v>
      </c>
      <c r="E68" s="92">
        <v>3</v>
      </c>
      <c r="F68" s="219">
        <v>46</v>
      </c>
      <c r="G68" s="219">
        <v>125</v>
      </c>
      <c r="H68" s="92">
        <v>0</v>
      </c>
      <c r="I68" s="219">
        <v>1224</v>
      </c>
      <c r="J68" s="219">
        <v>562</v>
      </c>
      <c r="K68" s="92">
        <v>518</v>
      </c>
      <c r="L68" s="92"/>
      <c r="M68" s="360" t="s">
        <v>174</v>
      </c>
      <c r="N68" s="408"/>
      <c r="O68" s="92">
        <v>160</v>
      </c>
      <c r="P68" s="215">
        <v>370</v>
      </c>
      <c r="Q68" s="215">
        <v>2</v>
      </c>
      <c r="R68" s="92">
        <v>1</v>
      </c>
      <c r="S68" s="138"/>
      <c r="T68" s="138"/>
      <c r="U68" s="92"/>
    </row>
    <row r="69" spans="1:21" ht="15.75" customHeight="1">
      <c r="A69" s="394" t="s">
        <v>175</v>
      </c>
      <c r="B69" s="411"/>
      <c r="C69" s="219">
        <v>3</v>
      </c>
      <c r="D69" s="219">
        <v>6</v>
      </c>
      <c r="E69" s="92">
        <v>6</v>
      </c>
      <c r="F69" s="219">
        <v>4</v>
      </c>
      <c r="G69" s="219">
        <v>18</v>
      </c>
      <c r="H69" s="92">
        <v>9</v>
      </c>
      <c r="I69" s="219">
        <v>1</v>
      </c>
      <c r="J69" s="219">
        <v>0</v>
      </c>
      <c r="K69" s="92">
        <v>0</v>
      </c>
      <c r="L69" s="92"/>
      <c r="M69" s="360" t="s">
        <v>175</v>
      </c>
      <c r="N69" s="408"/>
      <c r="O69" s="92">
        <v>172</v>
      </c>
      <c r="P69" s="215">
        <v>403</v>
      </c>
      <c r="Q69" s="215">
        <v>2</v>
      </c>
      <c r="R69" s="92">
        <v>4</v>
      </c>
      <c r="S69" s="138"/>
      <c r="T69" s="138"/>
      <c r="U69" s="92"/>
    </row>
    <row r="70" spans="1:21" ht="15.75" customHeight="1">
      <c r="A70" s="434"/>
      <c r="B70" s="435"/>
      <c r="C70" s="140"/>
      <c r="D70" s="140"/>
      <c r="E70" s="140"/>
      <c r="F70" s="140"/>
      <c r="G70" s="140"/>
      <c r="H70" s="140"/>
      <c r="I70" s="140"/>
      <c r="J70" s="140"/>
      <c r="K70" s="140"/>
      <c r="L70" s="138"/>
      <c r="M70" s="434"/>
      <c r="N70" s="435"/>
      <c r="O70" s="140"/>
      <c r="P70" s="140"/>
      <c r="Q70" s="140"/>
      <c r="R70" s="140"/>
      <c r="S70" s="138"/>
      <c r="T70" s="138"/>
      <c r="U70" s="138"/>
    </row>
    <row r="71" spans="1:21" ht="15.75" customHeight="1">
      <c r="A71" s="2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226" t="s">
        <v>428</v>
      </c>
      <c r="N71" s="103"/>
      <c r="O71" s="103"/>
      <c r="P71" s="103"/>
      <c r="Q71" s="104"/>
      <c r="R71" s="104"/>
      <c r="S71" s="104"/>
      <c r="T71" s="103"/>
      <c r="U71" s="103"/>
    </row>
  </sheetData>
  <sheetProtection/>
  <mergeCells count="128">
    <mergeCell ref="A70:B70"/>
    <mergeCell ref="M46:N46"/>
    <mergeCell ref="M52:N52"/>
    <mergeCell ref="M61:N61"/>
    <mergeCell ref="M70:N70"/>
    <mergeCell ref="A9:B9"/>
    <mergeCell ref="A15:B15"/>
    <mergeCell ref="A24:B24"/>
    <mergeCell ref="A33:B33"/>
    <mergeCell ref="A34:B34"/>
    <mergeCell ref="A41:K41"/>
    <mergeCell ref="M41:R41"/>
    <mergeCell ref="A6:B8"/>
    <mergeCell ref="C6:E6"/>
    <mergeCell ref="F6:H6"/>
    <mergeCell ref="C7:C8"/>
    <mergeCell ref="D7:D8"/>
    <mergeCell ref="E7:E8"/>
    <mergeCell ref="H7:H8"/>
    <mergeCell ref="A46:B46"/>
    <mergeCell ref="A14:B14"/>
    <mergeCell ref="A16:B16"/>
    <mergeCell ref="A21:B21"/>
    <mergeCell ref="A22:B22"/>
    <mergeCell ref="A29:B29"/>
    <mergeCell ref="A30:B30"/>
    <mergeCell ref="A31:B31"/>
    <mergeCell ref="A23:B23"/>
    <mergeCell ref="A25:B25"/>
    <mergeCell ref="G7:G8"/>
    <mergeCell ref="A17:B17"/>
    <mergeCell ref="A18:B18"/>
    <mergeCell ref="A19:B19"/>
    <mergeCell ref="F7:F8"/>
    <mergeCell ref="A20:B20"/>
    <mergeCell ref="A11:B11"/>
    <mergeCell ref="A12:B12"/>
    <mergeCell ref="A10:B10"/>
    <mergeCell ref="A13:B13"/>
    <mergeCell ref="A26:B26"/>
    <mergeCell ref="A27:B27"/>
    <mergeCell ref="A32:B32"/>
    <mergeCell ref="I6:K6"/>
    <mergeCell ref="L6:N6"/>
    <mergeCell ref="I7:I8"/>
    <mergeCell ref="J7:J8"/>
    <mergeCell ref="K7:K8"/>
    <mergeCell ref="L7:L8"/>
    <mergeCell ref="M7:M8"/>
    <mergeCell ref="N7:N8"/>
    <mergeCell ref="A28:B28"/>
    <mergeCell ref="O6:Q6"/>
    <mergeCell ref="R6:T6"/>
    <mergeCell ref="O7:O8"/>
    <mergeCell ref="P7:P8"/>
    <mergeCell ref="Q7:Q8"/>
    <mergeCell ref="R7:R8"/>
    <mergeCell ref="S7:S8"/>
    <mergeCell ref="T7:T8"/>
    <mergeCell ref="C44:C45"/>
    <mergeCell ref="D44:D45"/>
    <mergeCell ref="E44:E45"/>
    <mergeCell ref="F44:F45"/>
    <mergeCell ref="J44:J45"/>
    <mergeCell ref="K44:K45"/>
    <mergeCell ref="Q44:Q45"/>
    <mergeCell ref="R44:R45"/>
    <mergeCell ref="M43:N45"/>
    <mergeCell ref="Q43:R43"/>
    <mergeCell ref="O43:P43"/>
    <mergeCell ref="G44:G45"/>
    <mergeCell ref="H44:H45"/>
    <mergeCell ref="I44:I45"/>
    <mergeCell ref="O44:O45"/>
    <mergeCell ref="U44:U45"/>
    <mergeCell ref="A48:B48"/>
    <mergeCell ref="S44:S45"/>
    <mergeCell ref="T44:T45"/>
    <mergeCell ref="A43:B45"/>
    <mergeCell ref="C43:E43"/>
    <mergeCell ref="F43:H43"/>
    <mergeCell ref="I43:K43"/>
    <mergeCell ref="S43:U43"/>
    <mergeCell ref="P44:P45"/>
    <mergeCell ref="A49:B49"/>
    <mergeCell ref="A50:B50"/>
    <mergeCell ref="A55:B55"/>
    <mergeCell ref="A52:B52"/>
    <mergeCell ref="A47:B47"/>
    <mergeCell ref="M47:N47"/>
    <mergeCell ref="A58:B58"/>
    <mergeCell ref="A59:B59"/>
    <mergeCell ref="A60:B60"/>
    <mergeCell ref="A62:B62"/>
    <mergeCell ref="A61:B61"/>
    <mergeCell ref="A51:B51"/>
    <mergeCell ref="A53:B53"/>
    <mergeCell ref="A54:B54"/>
    <mergeCell ref="M50:N50"/>
    <mergeCell ref="A63:B63"/>
    <mergeCell ref="A68:B68"/>
    <mergeCell ref="A69:B69"/>
    <mergeCell ref="A64:B64"/>
    <mergeCell ref="A65:B65"/>
    <mergeCell ref="A66:B66"/>
    <mergeCell ref="A67:B67"/>
    <mergeCell ref="A56:B56"/>
    <mergeCell ref="A57:B57"/>
    <mergeCell ref="M67:N67"/>
    <mergeCell ref="M58:N58"/>
    <mergeCell ref="M51:N51"/>
    <mergeCell ref="M53:N53"/>
    <mergeCell ref="M48:N48"/>
    <mergeCell ref="M65:N65"/>
    <mergeCell ref="M66:N66"/>
    <mergeCell ref="M59:N59"/>
    <mergeCell ref="M60:N60"/>
    <mergeCell ref="M49:N49"/>
    <mergeCell ref="A4:T4"/>
    <mergeCell ref="M54:N54"/>
    <mergeCell ref="M55:N55"/>
    <mergeCell ref="M63:N63"/>
    <mergeCell ref="M68:N68"/>
    <mergeCell ref="M69:N69"/>
    <mergeCell ref="M62:N62"/>
    <mergeCell ref="M56:N56"/>
    <mergeCell ref="M57:N57"/>
    <mergeCell ref="M64:N64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64" r:id="rId1"/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78"/>
  <sheetViews>
    <sheetView zoomScale="75" zoomScaleNormal="75" zoomScalePageLayoutView="0" workbookViewId="0" topLeftCell="O33">
      <selection activeCell="B1" sqref="B1"/>
    </sheetView>
  </sheetViews>
  <sheetFormatPr defaultColWidth="8.796875" defaultRowHeight="15"/>
  <cols>
    <col min="1" max="1" width="7.3984375" style="25" customWidth="1"/>
    <col min="2" max="2" width="5.59765625" style="25" customWidth="1"/>
    <col min="3" max="4" width="4.59765625" style="25" customWidth="1"/>
    <col min="5" max="5" width="9.59765625" style="25" customWidth="1"/>
    <col min="6" max="6" width="3.8984375" style="25" customWidth="1"/>
    <col min="7" max="7" width="4.3984375" style="25" customWidth="1"/>
    <col min="8" max="8" width="9.8984375" style="25" customWidth="1"/>
    <col min="9" max="10" width="2.5" style="25" customWidth="1"/>
    <col min="11" max="11" width="9" style="25" customWidth="1"/>
    <col min="12" max="12" width="3.59765625" style="25" customWidth="1"/>
    <col min="13" max="13" width="5" style="25" customWidth="1"/>
    <col min="14" max="14" width="6" style="25" customWidth="1"/>
    <col min="15" max="15" width="7.09765625" style="25" customWidth="1"/>
    <col min="16" max="16" width="9" style="25" customWidth="1"/>
    <col min="17" max="17" width="6.59765625" style="25" customWidth="1"/>
    <col min="18" max="18" width="9.19921875" style="25" customWidth="1"/>
    <col min="19" max="19" width="5" style="25" customWidth="1"/>
    <col min="20" max="20" width="12.19921875" style="25" customWidth="1"/>
    <col min="21" max="21" width="9" style="25" customWidth="1"/>
    <col min="22" max="22" width="4.59765625" style="25" customWidth="1"/>
    <col min="23" max="23" width="12.5" style="25" customWidth="1"/>
    <col min="24" max="24" width="14" style="25" customWidth="1"/>
    <col min="25" max="25" width="13.19921875" style="25" customWidth="1"/>
    <col min="26" max="26" width="3" style="25" customWidth="1"/>
    <col min="27" max="27" width="8.8984375" style="25" customWidth="1"/>
    <col min="28" max="28" width="5.3984375" style="25" customWidth="1"/>
    <col min="29" max="29" width="6.69921875" style="25" customWidth="1"/>
    <col min="30" max="30" width="8.5" style="25" customWidth="1"/>
    <col min="31" max="34" width="9" style="25" hidden="1" customWidth="1"/>
    <col min="35" max="35" width="2" style="25" customWidth="1"/>
    <col min="36" max="36" width="1.8984375" style="25" customWidth="1"/>
    <col min="37" max="37" width="11.69921875" style="25" customWidth="1"/>
    <col min="38" max="38" width="12.3984375" style="25" customWidth="1"/>
    <col min="39" max="39" width="11.09765625" style="25" customWidth="1"/>
    <col min="40" max="40" width="4.59765625" style="25" customWidth="1"/>
    <col min="41" max="41" width="5.59765625" style="25" customWidth="1"/>
    <col min="42" max="42" width="9.59765625" style="25" customWidth="1"/>
    <col min="43" max="16384" width="9" style="25" customWidth="1"/>
  </cols>
  <sheetData>
    <row r="1" spans="1:45" ht="15" customHeight="1">
      <c r="A1" s="112" t="s">
        <v>366</v>
      </c>
      <c r="B1" s="103"/>
      <c r="C1" s="12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13" t="s">
        <v>292</v>
      </c>
      <c r="AQ1" s="103"/>
      <c r="AR1" s="103"/>
      <c r="AS1" s="103"/>
    </row>
    <row r="2" spans="1:45" ht="15" customHeight="1">
      <c r="A2" s="75"/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</row>
    <row r="3" spans="1:45" s="17" customFormat="1" ht="21" customHeight="1">
      <c r="A3" s="339" t="s">
        <v>450</v>
      </c>
      <c r="B3" s="454"/>
      <c r="C3" s="454"/>
      <c r="D3" s="454"/>
      <c r="E3" s="454"/>
      <c r="F3" s="454"/>
      <c r="G3" s="454"/>
      <c r="H3" s="454"/>
      <c r="I3" s="454"/>
      <c r="J3" s="454"/>
      <c r="K3" s="454"/>
      <c r="L3" s="454"/>
      <c r="M3" s="454"/>
      <c r="N3" s="454"/>
      <c r="O3" s="454"/>
      <c r="P3" s="454"/>
      <c r="Q3" s="454"/>
      <c r="R3" s="454"/>
      <c r="S3" s="454"/>
      <c r="T3" s="454"/>
      <c r="U3" s="121"/>
      <c r="V3" s="339" t="s">
        <v>452</v>
      </c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454"/>
      <c r="AL3" s="454"/>
      <c r="AM3" s="454"/>
      <c r="AN3" s="454"/>
      <c r="AO3" s="454"/>
      <c r="AP3" s="454"/>
      <c r="AQ3" s="121"/>
      <c r="AR3" s="121"/>
      <c r="AS3" s="121"/>
    </row>
    <row r="4" spans="1:45" ht="15" customHeight="1" thickBot="1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</row>
    <row r="5" spans="1:45" ht="15" customHeight="1" thickBot="1">
      <c r="A5" s="522" t="s">
        <v>432</v>
      </c>
      <c r="B5" s="523"/>
      <c r="C5" s="523"/>
      <c r="D5" s="526" t="s">
        <v>433</v>
      </c>
      <c r="E5" s="523"/>
      <c r="F5" s="523"/>
      <c r="G5" s="523" t="s">
        <v>183</v>
      </c>
      <c r="H5" s="527"/>
      <c r="I5" s="527"/>
      <c r="J5" s="527"/>
      <c r="K5" s="523" t="s">
        <v>184</v>
      </c>
      <c r="L5" s="523"/>
      <c r="M5" s="504"/>
      <c r="N5" s="488" t="s">
        <v>434</v>
      </c>
      <c r="O5" s="489"/>
      <c r="P5" s="489"/>
      <c r="Q5" s="489"/>
      <c r="R5" s="489"/>
      <c r="S5" s="489"/>
      <c r="T5" s="489"/>
      <c r="U5" s="103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287" t="s">
        <v>445</v>
      </c>
      <c r="AP5" s="120"/>
      <c r="AQ5" s="103"/>
      <c r="AR5" s="103"/>
      <c r="AS5" s="103"/>
    </row>
    <row r="6" spans="1:45" ht="15" customHeight="1">
      <c r="A6" s="524"/>
      <c r="B6" s="525"/>
      <c r="C6" s="525"/>
      <c r="D6" s="525"/>
      <c r="E6" s="525"/>
      <c r="F6" s="525"/>
      <c r="G6" s="528"/>
      <c r="H6" s="528"/>
      <c r="I6" s="528"/>
      <c r="J6" s="528"/>
      <c r="K6" s="525"/>
      <c r="L6" s="525"/>
      <c r="M6" s="529"/>
      <c r="N6" s="521" t="s">
        <v>367</v>
      </c>
      <c r="O6" s="330"/>
      <c r="P6" s="330"/>
      <c r="Q6" s="330" t="s">
        <v>185</v>
      </c>
      <c r="R6" s="330"/>
      <c r="S6" s="490" t="s">
        <v>186</v>
      </c>
      <c r="T6" s="530"/>
      <c r="U6" s="104"/>
      <c r="V6" s="336" t="s">
        <v>187</v>
      </c>
      <c r="W6" s="350"/>
      <c r="X6" s="330" t="s">
        <v>188</v>
      </c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 t="s">
        <v>189</v>
      </c>
      <c r="AO6" s="350"/>
      <c r="AP6" s="471"/>
      <c r="AQ6" s="104"/>
      <c r="AR6" s="103"/>
      <c r="AS6" s="103"/>
    </row>
    <row r="7" spans="1:45" ht="15" customHeight="1">
      <c r="A7" s="524"/>
      <c r="B7" s="525"/>
      <c r="C7" s="525"/>
      <c r="D7" s="525"/>
      <c r="E7" s="525"/>
      <c r="F7" s="525"/>
      <c r="G7" s="528"/>
      <c r="H7" s="528"/>
      <c r="I7" s="528"/>
      <c r="J7" s="528"/>
      <c r="K7" s="525"/>
      <c r="L7" s="525"/>
      <c r="M7" s="529"/>
      <c r="N7" s="462"/>
      <c r="O7" s="462"/>
      <c r="P7" s="462"/>
      <c r="Q7" s="462"/>
      <c r="R7" s="462"/>
      <c r="S7" s="443"/>
      <c r="T7" s="335"/>
      <c r="U7" s="104"/>
      <c r="V7" s="475"/>
      <c r="W7" s="472"/>
      <c r="X7" s="474" t="s">
        <v>386</v>
      </c>
      <c r="Y7" s="462"/>
      <c r="Z7" s="462" t="s">
        <v>190</v>
      </c>
      <c r="AA7" s="462"/>
      <c r="AB7" s="462"/>
      <c r="AC7" s="462"/>
      <c r="AD7" s="474" t="s">
        <v>446</v>
      </c>
      <c r="AE7" s="462"/>
      <c r="AF7" s="462"/>
      <c r="AG7" s="462"/>
      <c r="AH7" s="462"/>
      <c r="AI7" s="462"/>
      <c r="AJ7" s="462"/>
      <c r="AK7" s="462"/>
      <c r="AL7" s="462" t="s">
        <v>242</v>
      </c>
      <c r="AM7" s="462"/>
      <c r="AN7" s="472"/>
      <c r="AO7" s="472"/>
      <c r="AP7" s="473"/>
      <c r="AQ7" s="104"/>
      <c r="AR7" s="103"/>
      <c r="AS7" s="103"/>
    </row>
    <row r="8" spans="1:45" ht="15" customHeight="1">
      <c r="A8" s="533"/>
      <c r="B8" s="533"/>
      <c r="C8" s="534"/>
      <c r="D8" s="539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104"/>
      <c r="V8" s="475"/>
      <c r="W8" s="47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72"/>
      <c r="AO8" s="472"/>
      <c r="AP8" s="473"/>
      <c r="AQ8" s="104"/>
      <c r="AR8" s="103"/>
      <c r="AS8" s="103"/>
    </row>
    <row r="9" spans="1:45" ht="15" customHeight="1">
      <c r="A9" s="456" t="s">
        <v>368</v>
      </c>
      <c r="B9" s="457"/>
      <c r="C9" s="458"/>
      <c r="D9" s="518">
        <v>2830</v>
      </c>
      <c r="E9" s="514"/>
      <c r="F9" s="514"/>
      <c r="G9" s="514">
        <v>388</v>
      </c>
      <c r="H9" s="514"/>
      <c r="I9" s="514"/>
      <c r="J9" s="514"/>
      <c r="K9" s="514">
        <v>2676</v>
      </c>
      <c r="L9" s="514"/>
      <c r="M9" s="514"/>
      <c r="N9" s="514">
        <f>SUM(Q9:T9)</f>
        <v>80307</v>
      </c>
      <c r="O9" s="514"/>
      <c r="P9" s="514"/>
      <c r="Q9" s="514">
        <v>77667</v>
      </c>
      <c r="R9" s="514"/>
      <c r="S9" s="514">
        <v>2640</v>
      </c>
      <c r="T9" s="514"/>
      <c r="U9" s="104"/>
      <c r="V9" s="475"/>
      <c r="W9" s="472"/>
      <c r="X9" s="462" t="s">
        <v>191</v>
      </c>
      <c r="Y9" s="462" t="s">
        <v>192</v>
      </c>
      <c r="Z9" s="462" t="s">
        <v>191</v>
      </c>
      <c r="AA9" s="462"/>
      <c r="AB9" s="462" t="s">
        <v>192</v>
      </c>
      <c r="AC9" s="462"/>
      <c r="AD9" s="462" t="s">
        <v>146</v>
      </c>
      <c r="AE9" s="462"/>
      <c r="AF9" s="462"/>
      <c r="AG9" s="462"/>
      <c r="AH9" s="462"/>
      <c r="AI9" s="462"/>
      <c r="AJ9" s="462"/>
      <c r="AK9" s="462" t="s">
        <v>192</v>
      </c>
      <c r="AL9" s="462" t="s">
        <v>191</v>
      </c>
      <c r="AM9" s="462" t="s">
        <v>192</v>
      </c>
      <c r="AN9" s="462" t="s">
        <v>146</v>
      </c>
      <c r="AO9" s="462"/>
      <c r="AP9" s="460" t="s">
        <v>192</v>
      </c>
      <c r="AQ9" s="104"/>
      <c r="AR9" s="103"/>
      <c r="AS9" s="103"/>
    </row>
    <row r="10" spans="1:45" ht="15" customHeight="1">
      <c r="A10" s="456" t="s">
        <v>369</v>
      </c>
      <c r="B10" s="457"/>
      <c r="C10" s="458"/>
      <c r="D10" s="518">
        <v>2740</v>
      </c>
      <c r="E10" s="514"/>
      <c r="F10" s="514"/>
      <c r="G10" s="514">
        <v>353</v>
      </c>
      <c r="H10" s="514"/>
      <c r="I10" s="514"/>
      <c r="J10" s="514"/>
      <c r="K10" s="514">
        <v>2786</v>
      </c>
      <c r="L10" s="514"/>
      <c r="M10" s="514"/>
      <c r="N10" s="514">
        <f>SUM(Q10:T10)</f>
        <v>86986</v>
      </c>
      <c r="O10" s="514"/>
      <c r="P10" s="514"/>
      <c r="Q10" s="514">
        <v>84594</v>
      </c>
      <c r="R10" s="514"/>
      <c r="S10" s="514">
        <v>2392</v>
      </c>
      <c r="T10" s="514"/>
      <c r="U10" s="104"/>
      <c r="V10" s="475"/>
      <c r="W10" s="47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0"/>
      <c r="AQ10" s="104"/>
      <c r="AR10" s="103"/>
      <c r="AS10" s="103"/>
    </row>
    <row r="11" spans="1:45" ht="15" customHeight="1">
      <c r="A11" s="456" t="s">
        <v>370</v>
      </c>
      <c r="B11" s="457"/>
      <c r="C11" s="458"/>
      <c r="D11" s="518">
        <v>2558</v>
      </c>
      <c r="E11" s="514"/>
      <c r="F11" s="514"/>
      <c r="G11" s="514">
        <v>309</v>
      </c>
      <c r="H11" s="514"/>
      <c r="I11" s="514"/>
      <c r="J11" s="514"/>
      <c r="K11" s="514">
        <v>2329</v>
      </c>
      <c r="L11" s="514"/>
      <c r="M11" s="514"/>
      <c r="N11" s="514">
        <f>SUM(Q11:T11)</f>
        <v>73015</v>
      </c>
      <c r="O11" s="514"/>
      <c r="P11" s="514"/>
      <c r="Q11" s="514">
        <v>71117</v>
      </c>
      <c r="R11" s="514"/>
      <c r="S11" s="514">
        <v>1898</v>
      </c>
      <c r="T11" s="514"/>
      <c r="U11" s="103"/>
      <c r="V11" s="130"/>
      <c r="W11" s="141"/>
      <c r="X11" s="103"/>
      <c r="Y11" s="103"/>
      <c r="Z11" s="533"/>
      <c r="AA11" s="533"/>
      <c r="AB11" s="533"/>
      <c r="AC11" s="533"/>
      <c r="AD11" s="533"/>
      <c r="AE11" s="533"/>
      <c r="AF11" s="533"/>
      <c r="AG11" s="533"/>
      <c r="AH11" s="533"/>
      <c r="AI11" s="533"/>
      <c r="AJ11" s="533"/>
      <c r="AK11" s="103"/>
      <c r="AL11" s="103"/>
      <c r="AM11" s="103"/>
      <c r="AN11" s="533"/>
      <c r="AO11" s="533"/>
      <c r="AP11" s="103"/>
      <c r="AQ11" s="103"/>
      <c r="AR11" s="103"/>
      <c r="AS11" s="103"/>
    </row>
    <row r="12" spans="1:45" ht="15" customHeight="1">
      <c r="A12" s="456" t="s">
        <v>371</v>
      </c>
      <c r="B12" s="457"/>
      <c r="C12" s="458"/>
      <c r="D12" s="518">
        <v>2558</v>
      </c>
      <c r="E12" s="514"/>
      <c r="F12" s="514"/>
      <c r="G12" s="514">
        <v>263</v>
      </c>
      <c r="H12" s="514"/>
      <c r="I12" s="514"/>
      <c r="J12" s="514"/>
      <c r="K12" s="514">
        <v>2520</v>
      </c>
      <c r="L12" s="514"/>
      <c r="M12" s="514"/>
      <c r="N12" s="514">
        <f>SUM(Q12:T12)</f>
        <v>76661</v>
      </c>
      <c r="O12" s="514"/>
      <c r="P12" s="514"/>
      <c r="Q12" s="514">
        <v>74498</v>
      </c>
      <c r="R12" s="514"/>
      <c r="S12" s="514">
        <v>2163</v>
      </c>
      <c r="T12" s="514"/>
      <c r="U12" s="103"/>
      <c r="V12" s="307" t="s">
        <v>193</v>
      </c>
      <c r="W12" s="476"/>
      <c r="X12" s="283">
        <f>SUM(X14:X21,X23:X30)</f>
        <v>40122</v>
      </c>
      <c r="Y12" s="283">
        <f>SUM(Y14:Y21,Y23:Y30)</f>
        <v>975</v>
      </c>
      <c r="Z12" s="465">
        <f>SUM(Z14:Z21,Z23:Z30)</f>
        <v>7012</v>
      </c>
      <c r="AA12" s="465"/>
      <c r="AB12" s="465">
        <f>SUM(AB14:AB21,AB23:AB30)</f>
        <v>507</v>
      </c>
      <c r="AC12" s="465"/>
      <c r="AD12" s="465">
        <f>SUM(AD14:AD21,AD23:AD30)</f>
        <v>4688</v>
      </c>
      <c r="AE12" s="465"/>
      <c r="AF12" s="465"/>
      <c r="AG12" s="465"/>
      <c r="AH12" s="465"/>
      <c r="AI12" s="465"/>
      <c r="AJ12" s="465"/>
      <c r="AK12" s="283">
        <f>SUM(AK14:AK21,AK23:AK30)</f>
        <v>661</v>
      </c>
      <c r="AL12" s="283">
        <f>SUM(AL14:AL21,AL23:AL30)</f>
        <v>1536</v>
      </c>
      <c r="AM12" s="283">
        <f>SUM(AM14:AM21,AM23:AM30)</f>
        <v>324</v>
      </c>
      <c r="AN12" s="465">
        <f>SUM(AN14:AN21,AN23:AN30)</f>
        <v>39455</v>
      </c>
      <c r="AO12" s="465"/>
      <c r="AP12" s="283">
        <f>SUM(AP14:AP21,AP23:AP30)</f>
        <v>1549</v>
      </c>
      <c r="AQ12" s="199"/>
      <c r="AR12" s="103"/>
      <c r="AS12" s="103"/>
    </row>
    <row r="13" spans="1:45" ht="15" customHeight="1">
      <c r="A13" s="480" t="s">
        <v>431</v>
      </c>
      <c r="B13" s="480"/>
      <c r="C13" s="481"/>
      <c r="D13" s="519">
        <f>SUM(D15:F22,D24:F31)</f>
        <v>2506</v>
      </c>
      <c r="E13" s="515"/>
      <c r="F13" s="515"/>
      <c r="G13" s="515">
        <f>SUM(G15:J22,G24:J31)</f>
        <v>255</v>
      </c>
      <c r="H13" s="515"/>
      <c r="I13" s="515"/>
      <c r="J13" s="515"/>
      <c r="K13" s="515">
        <v>2685</v>
      </c>
      <c r="L13" s="515"/>
      <c r="M13" s="515"/>
      <c r="N13" s="515">
        <f>SUM(Q13:T13)</f>
        <v>87464</v>
      </c>
      <c r="O13" s="515"/>
      <c r="P13" s="515"/>
      <c r="Q13" s="515">
        <v>85229</v>
      </c>
      <c r="R13" s="515"/>
      <c r="S13" s="515">
        <v>2235</v>
      </c>
      <c r="T13" s="515"/>
      <c r="U13" s="103"/>
      <c r="V13" s="104"/>
      <c r="W13" s="142"/>
      <c r="X13" s="23"/>
      <c r="Y13" s="23"/>
      <c r="Z13" s="439"/>
      <c r="AA13" s="439"/>
      <c r="AB13" s="439"/>
      <c r="AC13" s="439"/>
      <c r="AD13" s="440"/>
      <c r="AE13" s="440"/>
      <c r="AF13" s="440"/>
      <c r="AG13" s="440"/>
      <c r="AH13" s="440"/>
      <c r="AI13" s="440"/>
      <c r="AJ13" s="440"/>
      <c r="AK13" s="23"/>
      <c r="AL13" s="23"/>
      <c r="AM13" s="23"/>
      <c r="AN13" s="439"/>
      <c r="AO13" s="439"/>
      <c r="AP13" s="23"/>
      <c r="AQ13" s="103"/>
      <c r="AR13" s="103"/>
      <c r="AS13" s="103"/>
    </row>
    <row r="14" spans="1:45" ht="15" customHeight="1">
      <c r="A14" s="535"/>
      <c r="B14" s="535"/>
      <c r="C14" s="536"/>
      <c r="D14" s="520"/>
      <c r="E14" s="513"/>
      <c r="F14" s="513"/>
      <c r="G14" s="513"/>
      <c r="H14" s="513"/>
      <c r="I14" s="513"/>
      <c r="J14" s="513"/>
      <c r="K14" s="513"/>
      <c r="L14" s="513"/>
      <c r="M14" s="513"/>
      <c r="N14" s="513"/>
      <c r="O14" s="513"/>
      <c r="P14" s="513"/>
      <c r="Q14" s="513"/>
      <c r="R14" s="513"/>
      <c r="S14" s="513"/>
      <c r="T14" s="513"/>
      <c r="U14" s="103"/>
      <c r="V14" s="394" t="s">
        <v>1</v>
      </c>
      <c r="W14" s="470"/>
      <c r="X14" s="189">
        <v>3332</v>
      </c>
      <c r="Y14" s="189">
        <v>233</v>
      </c>
      <c r="Z14" s="438">
        <v>1606</v>
      </c>
      <c r="AA14" s="438"/>
      <c r="AB14" s="438">
        <v>222</v>
      </c>
      <c r="AC14" s="438"/>
      <c r="AD14" s="438">
        <v>713</v>
      </c>
      <c r="AE14" s="438"/>
      <c r="AF14" s="438"/>
      <c r="AG14" s="438"/>
      <c r="AH14" s="438"/>
      <c r="AI14" s="438"/>
      <c r="AJ14" s="438"/>
      <c r="AK14" s="189">
        <v>150</v>
      </c>
      <c r="AL14" s="189">
        <v>147</v>
      </c>
      <c r="AM14" s="189">
        <v>32</v>
      </c>
      <c r="AN14" s="438">
        <v>4479</v>
      </c>
      <c r="AO14" s="438"/>
      <c r="AP14" s="189">
        <v>225</v>
      </c>
      <c r="AQ14" s="103"/>
      <c r="AR14" s="103"/>
      <c r="AS14" s="103"/>
    </row>
    <row r="15" spans="1:45" ht="15" customHeight="1">
      <c r="A15" s="409" t="s">
        <v>194</v>
      </c>
      <c r="B15" s="409"/>
      <c r="C15" s="482"/>
      <c r="D15" s="517" t="s">
        <v>261</v>
      </c>
      <c r="E15" s="509"/>
      <c r="F15" s="509"/>
      <c r="G15" s="509" t="s">
        <v>261</v>
      </c>
      <c r="H15" s="509"/>
      <c r="I15" s="509"/>
      <c r="J15" s="509"/>
      <c r="K15" s="509" t="s">
        <v>261</v>
      </c>
      <c r="L15" s="509"/>
      <c r="M15" s="509"/>
      <c r="N15" s="509" t="s">
        <v>261</v>
      </c>
      <c r="O15" s="509"/>
      <c r="P15" s="509"/>
      <c r="Q15" s="509" t="s">
        <v>294</v>
      </c>
      <c r="R15" s="509"/>
      <c r="S15" s="509" t="s">
        <v>294</v>
      </c>
      <c r="T15" s="509"/>
      <c r="U15" s="103"/>
      <c r="V15" s="394" t="s">
        <v>2</v>
      </c>
      <c r="W15" s="470"/>
      <c r="X15" s="189">
        <v>3008</v>
      </c>
      <c r="Y15" s="189">
        <v>67</v>
      </c>
      <c r="Z15" s="438">
        <v>104</v>
      </c>
      <c r="AA15" s="438"/>
      <c r="AB15" s="438">
        <v>2</v>
      </c>
      <c r="AC15" s="438"/>
      <c r="AD15" s="438">
        <v>39</v>
      </c>
      <c r="AE15" s="438"/>
      <c r="AF15" s="438"/>
      <c r="AG15" s="438"/>
      <c r="AH15" s="438"/>
      <c r="AI15" s="438"/>
      <c r="AJ15" s="438"/>
      <c r="AK15" s="189">
        <v>2</v>
      </c>
      <c r="AL15" s="189">
        <v>11</v>
      </c>
      <c r="AM15" s="189">
        <v>2</v>
      </c>
      <c r="AN15" s="438">
        <v>2183</v>
      </c>
      <c r="AO15" s="438"/>
      <c r="AP15" s="189">
        <v>124</v>
      </c>
      <c r="AQ15" s="103"/>
      <c r="AR15" s="103"/>
      <c r="AS15" s="103"/>
    </row>
    <row r="16" spans="1:45" ht="15" customHeight="1">
      <c r="A16" s="409" t="s">
        <v>195</v>
      </c>
      <c r="B16" s="409"/>
      <c r="C16" s="482"/>
      <c r="D16" s="517">
        <v>53</v>
      </c>
      <c r="E16" s="509"/>
      <c r="F16" s="509"/>
      <c r="G16" s="509">
        <v>4</v>
      </c>
      <c r="H16" s="509"/>
      <c r="I16" s="509"/>
      <c r="J16" s="509"/>
      <c r="K16" s="509">
        <v>27</v>
      </c>
      <c r="L16" s="509"/>
      <c r="M16" s="509"/>
      <c r="N16" s="509">
        <f>SUM(Q16:T16)</f>
        <v>769</v>
      </c>
      <c r="O16" s="509"/>
      <c r="P16" s="509"/>
      <c r="Q16" s="509">
        <v>734</v>
      </c>
      <c r="R16" s="509"/>
      <c r="S16" s="509">
        <v>35</v>
      </c>
      <c r="T16" s="509"/>
      <c r="U16" s="103"/>
      <c r="V16" s="394" t="s">
        <v>3</v>
      </c>
      <c r="W16" s="470"/>
      <c r="X16" s="189">
        <v>2649</v>
      </c>
      <c r="Y16" s="189">
        <v>84</v>
      </c>
      <c r="Z16" s="438">
        <v>668</v>
      </c>
      <c r="AA16" s="438"/>
      <c r="AB16" s="438">
        <v>33</v>
      </c>
      <c r="AC16" s="438"/>
      <c r="AD16" s="438">
        <v>459</v>
      </c>
      <c r="AE16" s="438"/>
      <c r="AF16" s="438"/>
      <c r="AG16" s="438"/>
      <c r="AH16" s="438"/>
      <c r="AI16" s="438"/>
      <c r="AJ16" s="438"/>
      <c r="AK16" s="189">
        <v>49</v>
      </c>
      <c r="AL16" s="189">
        <v>173</v>
      </c>
      <c r="AM16" s="189">
        <v>27</v>
      </c>
      <c r="AN16" s="438">
        <v>2714</v>
      </c>
      <c r="AO16" s="438"/>
      <c r="AP16" s="189">
        <v>179</v>
      </c>
      <c r="AQ16" s="103"/>
      <c r="AR16" s="103"/>
      <c r="AS16" s="103"/>
    </row>
    <row r="17" spans="1:45" ht="15" customHeight="1">
      <c r="A17" s="409" t="s">
        <v>196</v>
      </c>
      <c r="B17" s="409"/>
      <c r="C17" s="482"/>
      <c r="D17" s="517">
        <v>4</v>
      </c>
      <c r="E17" s="509"/>
      <c r="F17" s="509"/>
      <c r="G17" s="509">
        <v>4</v>
      </c>
      <c r="H17" s="509"/>
      <c r="I17" s="509"/>
      <c r="J17" s="509"/>
      <c r="K17" s="509" t="s">
        <v>261</v>
      </c>
      <c r="L17" s="509"/>
      <c r="M17" s="509"/>
      <c r="N17" s="509" t="s">
        <v>261</v>
      </c>
      <c r="O17" s="509"/>
      <c r="P17" s="509"/>
      <c r="Q17" s="509" t="s">
        <v>294</v>
      </c>
      <c r="R17" s="509"/>
      <c r="S17" s="509" t="s">
        <v>294</v>
      </c>
      <c r="T17" s="509"/>
      <c r="U17" s="103"/>
      <c r="V17" s="400" t="s">
        <v>60</v>
      </c>
      <c r="W17" s="470"/>
      <c r="X17" s="189">
        <v>2961</v>
      </c>
      <c r="Y17" s="189">
        <v>42</v>
      </c>
      <c r="Z17" s="438">
        <v>88</v>
      </c>
      <c r="AA17" s="438"/>
      <c r="AB17" s="438">
        <v>9</v>
      </c>
      <c r="AC17" s="438"/>
      <c r="AD17" s="438">
        <v>32</v>
      </c>
      <c r="AE17" s="438"/>
      <c r="AF17" s="438"/>
      <c r="AG17" s="438"/>
      <c r="AH17" s="438"/>
      <c r="AI17" s="438"/>
      <c r="AJ17" s="438"/>
      <c r="AK17" s="189">
        <v>5</v>
      </c>
      <c r="AL17" s="189">
        <v>16</v>
      </c>
      <c r="AM17" s="189">
        <v>5</v>
      </c>
      <c r="AN17" s="438">
        <v>1938</v>
      </c>
      <c r="AO17" s="438"/>
      <c r="AP17" s="189">
        <v>59</v>
      </c>
      <c r="AQ17" s="103"/>
      <c r="AR17" s="103"/>
      <c r="AS17" s="103"/>
    </row>
    <row r="18" spans="1:45" ht="15" customHeight="1">
      <c r="A18" s="409" t="s">
        <v>197</v>
      </c>
      <c r="B18" s="409"/>
      <c r="C18" s="482"/>
      <c r="D18" s="517">
        <v>209</v>
      </c>
      <c r="E18" s="509"/>
      <c r="F18" s="509"/>
      <c r="G18" s="509">
        <v>22</v>
      </c>
      <c r="H18" s="509"/>
      <c r="I18" s="509"/>
      <c r="J18" s="509"/>
      <c r="K18" s="509">
        <v>284</v>
      </c>
      <c r="L18" s="509"/>
      <c r="M18" s="509"/>
      <c r="N18" s="509">
        <f>SUM(Q18:T18)</f>
        <v>9061</v>
      </c>
      <c r="O18" s="509"/>
      <c r="P18" s="509"/>
      <c r="Q18" s="509">
        <v>8753</v>
      </c>
      <c r="R18" s="509"/>
      <c r="S18" s="509">
        <v>308</v>
      </c>
      <c r="T18" s="509"/>
      <c r="U18" s="103"/>
      <c r="V18" s="394" t="s">
        <v>5</v>
      </c>
      <c r="W18" s="470"/>
      <c r="X18" s="189">
        <v>3166</v>
      </c>
      <c r="Y18" s="189">
        <v>40</v>
      </c>
      <c r="Z18" s="438">
        <v>233</v>
      </c>
      <c r="AA18" s="438"/>
      <c r="AB18" s="438">
        <v>8</v>
      </c>
      <c r="AC18" s="438"/>
      <c r="AD18" s="438">
        <v>46</v>
      </c>
      <c r="AE18" s="438"/>
      <c r="AF18" s="438"/>
      <c r="AG18" s="438"/>
      <c r="AH18" s="438"/>
      <c r="AI18" s="438"/>
      <c r="AJ18" s="438"/>
      <c r="AK18" s="189">
        <v>2</v>
      </c>
      <c r="AL18" s="189">
        <v>64</v>
      </c>
      <c r="AM18" s="189">
        <v>8</v>
      </c>
      <c r="AN18" s="438">
        <v>1989</v>
      </c>
      <c r="AO18" s="438"/>
      <c r="AP18" s="189">
        <v>76</v>
      </c>
      <c r="AQ18" s="103"/>
      <c r="AR18" s="103"/>
      <c r="AS18" s="103"/>
    </row>
    <row r="19" spans="1:45" ht="15" customHeight="1">
      <c r="A19" s="409" t="s">
        <v>198</v>
      </c>
      <c r="B19" s="409"/>
      <c r="C19" s="482"/>
      <c r="D19" s="517">
        <v>225</v>
      </c>
      <c r="E19" s="509"/>
      <c r="F19" s="509"/>
      <c r="G19" s="509">
        <v>36</v>
      </c>
      <c r="H19" s="509"/>
      <c r="I19" s="509"/>
      <c r="J19" s="509"/>
      <c r="K19" s="509">
        <v>225</v>
      </c>
      <c r="L19" s="509"/>
      <c r="M19" s="509"/>
      <c r="N19" s="509">
        <v>7428</v>
      </c>
      <c r="O19" s="509"/>
      <c r="P19" s="509"/>
      <c r="Q19" s="509">
        <v>7255</v>
      </c>
      <c r="R19" s="509"/>
      <c r="S19" s="509">
        <v>172</v>
      </c>
      <c r="T19" s="509"/>
      <c r="U19" s="103"/>
      <c r="V19" s="394" t="s">
        <v>6</v>
      </c>
      <c r="W19" s="470"/>
      <c r="X19" s="189">
        <v>1636</v>
      </c>
      <c r="Y19" s="189">
        <v>10</v>
      </c>
      <c r="Z19" s="438">
        <v>270</v>
      </c>
      <c r="AA19" s="438"/>
      <c r="AB19" s="438">
        <v>13</v>
      </c>
      <c r="AC19" s="438"/>
      <c r="AD19" s="438">
        <v>420</v>
      </c>
      <c r="AE19" s="438"/>
      <c r="AF19" s="438"/>
      <c r="AG19" s="438"/>
      <c r="AH19" s="438"/>
      <c r="AI19" s="438"/>
      <c r="AJ19" s="438"/>
      <c r="AK19" s="189">
        <v>50</v>
      </c>
      <c r="AL19" s="189">
        <v>332</v>
      </c>
      <c r="AM19" s="189">
        <v>33</v>
      </c>
      <c r="AN19" s="438">
        <v>1983</v>
      </c>
      <c r="AO19" s="438"/>
      <c r="AP19" s="189">
        <v>32</v>
      </c>
      <c r="AQ19" s="103"/>
      <c r="AR19" s="103"/>
      <c r="AS19" s="103"/>
    </row>
    <row r="20" spans="1:45" ht="15" customHeight="1">
      <c r="A20" s="409" t="s">
        <v>199</v>
      </c>
      <c r="B20" s="409"/>
      <c r="C20" s="482"/>
      <c r="D20" s="517">
        <v>24</v>
      </c>
      <c r="E20" s="509"/>
      <c r="F20" s="509"/>
      <c r="G20" s="509">
        <v>11</v>
      </c>
      <c r="H20" s="509"/>
      <c r="I20" s="509"/>
      <c r="J20" s="509"/>
      <c r="K20" s="509">
        <v>4</v>
      </c>
      <c r="L20" s="509"/>
      <c r="M20" s="509"/>
      <c r="N20" s="509">
        <v>132</v>
      </c>
      <c r="O20" s="509"/>
      <c r="P20" s="509"/>
      <c r="Q20" s="509">
        <v>131</v>
      </c>
      <c r="R20" s="509"/>
      <c r="S20" s="509">
        <v>2</v>
      </c>
      <c r="T20" s="509"/>
      <c r="U20" s="103"/>
      <c r="V20" s="394" t="s">
        <v>7</v>
      </c>
      <c r="W20" s="470"/>
      <c r="X20" s="189">
        <v>1879</v>
      </c>
      <c r="Y20" s="189">
        <v>28</v>
      </c>
      <c r="Z20" s="438">
        <v>365</v>
      </c>
      <c r="AA20" s="438"/>
      <c r="AB20" s="438">
        <v>13</v>
      </c>
      <c r="AC20" s="438"/>
      <c r="AD20" s="438">
        <v>131</v>
      </c>
      <c r="AE20" s="438"/>
      <c r="AF20" s="438"/>
      <c r="AG20" s="438"/>
      <c r="AH20" s="438"/>
      <c r="AI20" s="438"/>
      <c r="AJ20" s="438"/>
      <c r="AK20" s="189">
        <v>11</v>
      </c>
      <c r="AL20" s="189">
        <v>34</v>
      </c>
      <c r="AM20" s="189">
        <v>2</v>
      </c>
      <c r="AN20" s="438">
        <v>1637</v>
      </c>
      <c r="AO20" s="438"/>
      <c r="AP20" s="189">
        <v>49</v>
      </c>
      <c r="AQ20" s="103"/>
      <c r="AR20" s="103"/>
      <c r="AS20" s="103"/>
    </row>
    <row r="21" spans="1:45" ht="15" customHeight="1">
      <c r="A21" s="409" t="s">
        <v>200</v>
      </c>
      <c r="B21" s="409"/>
      <c r="C21" s="482"/>
      <c r="D21" s="517" t="s">
        <v>261</v>
      </c>
      <c r="E21" s="509"/>
      <c r="F21" s="509"/>
      <c r="G21" s="509" t="s">
        <v>261</v>
      </c>
      <c r="H21" s="509"/>
      <c r="I21" s="509"/>
      <c r="J21" s="509"/>
      <c r="K21" s="509" t="s">
        <v>261</v>
      </c>
      <c r="L21" s="509"/>
      <c r="M21" s="509"/>
      <c r="N21" s="509" t="s">
        <v>261</v>
      </c>
      <c r="O21" s="509"/>
      <c r="P21" s="509"/>
      <c r="Q21" s="509" t="s">
        <v>294</v>
      </c>
      <c r="R21" s="509"/>
      <c r="S21" s="509" t="s">
        <v>294</v>
      </c>
      <c r="T21" s="509"/>
      <c r="U21" s="103"/>
      <c r="V21" s="394" t="s">
        <v>8</v>
      </c>
      <c r="W21" s="470"/>
      <c r="X21" s="189">
        <v>810</v>
      </c>
      <c r="Y21" s="189">
        <v>49</v>
      </c>
      <c r="Z21" s="438">
        <v>500</v>
      </c>
      <c r="AA21" s="438"/>
      <c r="AB21" s="438">
        <v>39</v>
      </c>
      <c r="AC21" s="438"/>
      <c r="AD21" s="438">
        <v>801</v>
      </c>
      <c r="AE21" s="438"/>
      <c r="AF21" s="438"/>
      <c r="AG21" s="438"/>
      <c r="AH21" s="438"/>
      <c r="AI21" s="438"/>
      <c r="AJ21" s="438"/>
      <c r="AK21" s="189">
        <v>141</v>
      </c>
      <c r="AL21" s="189">
        <v>207</v>
      </c>
      <c r="AM21" s="189">
        <v>110</v>
      </c>
      <c r="AN21" s="438">
        <v>2082</v>
      </c>
      <c r="AO21" s="438"/>
      <c r="AP21" s="189">
        <v>130</v>
      </c>
      <c r="AQ21" s="103"/>
      <c r="AR21" s="103"/>
      <c r="AS21" s="103"/>
    </row>
    <row r="22" spans="1:45" ht="15" customHeight="1">
      <c r="A22" s="409" t="s">
        <v>201</v>
      </c>
      <c r="B22" s="409"/>
      <c r="C22" s="482"/>
      <c r="D22" s="517" t="s">
        <v>261</v>
      </c>
      <c r="E22" s="509"/>
      <c r="F22" s="509"/>
      <c r="G22" s="509" t="s">
        <v>261</v>
      </c>
      <c r="H22" s="509"/>
      <c r="I22" s="509"/>
      <c r="J22" s="509"/>
      <c r="K22" s="509" t="s">
        <v>261</v>
      </c>
      <c r="L22" s="509"/>
      <c r="M22" s="509"/>
      <c r="N22" s="509" t="s">
        <v>261</v>
      </c>
      <c r="O22" s="509"/>
      <c r="P22" s="509"/>
      <c r="Q22" s="509" t="s">
        <v>294</v>
      </c>
      <c r="R22" s="509"/>
      <c r="S22" s="509" t="s">
        <v>294</v>
      </c>
      <c r="T22" s="509"/>
      <c r="U22" s="103"/>
      <c r="V22" s="41"/>
      <c r="W22" s="286"/>
      <c r="X22" s="189"/>
      <c r="Y22" s="189"/>
      <c r="Z22" s="438"/>
      <c r="AA22" s="438"/>
      <c r="AB22" s="438"/>
      <c r="AC22" s="438"/>
      <c r="AD22" s="438"/>
      <c r="AE22" s="438"/>
      <c r="AF22" s="438"/>
      <c r="AG22" s="438"/>
      <c r="AH22" s="438"/>
      <c r="AI22" s="438"/>
      <c r="AJ22" s="438"/>
      <c r="AK22" s="189"/>
      <c r="AL22" s="189"/>
      <c r="AM22" s="189"/>
      <c r="AN22" s="438"/>
      <c r="AO22" s="438"/>
      <c r="AP22" s="189"/>
      <c r="AQ22" s="103"/>
      <c r="AR22" s="103"/>
      <c r="AS22" s="103"/>
    </row>
    <row r="23" spans="1:45" ht="15" customHeight="1">
      <c r="A23" s="409"/>
      <c r="B23" s="409"/>
      <c r="C23" s="482"/>
      <c r="D23" s="517"/>
      <c r="E23" s="509"/>
      <c r="F23" s="509"/>
      <c r="G23" s="509"/>
      <c r="H23" s="509"/>
      <c r="I23" s="509"/>
      <c r="J23" s="509"/>
      <c r="K23" s="509"/>
      <c r="L23" s="509"/>
      <c r="M23" s="509"/>
      <c r="N23" s="509"/>
      <c r="O23" s="509"/>
      <c r="P23" s="509"/>
      <c r="Q23" s="509"/>
      <c r="R23" s="509"/>
      <c r="S23" s="509"/>
      <c r="T23" s="509"/>
      <c r="U23" s="103"/>
      <c r="V23" s="394" t="s">
        <v>9</v>
      </c>
      <c r="W23" s="470"/>
      <c r="X23" s="189">
        <v>122</v>
      </c>
      <c r="Y23" s="189">
        <v>1</v>
      </c>
      <c r="Z23" s="438">
        <v>14</v>
      </c>
      <c r="AA23" s="438"/>
      <c r="AB23" s="438">
        <v>1</v>
      </c>
      <c r="AC23" s="438"/>
      <c r="AD23" s="438">
        <v>3</v>
      </c>
      <c r="AE23" s="438"/>
      <c r="AF23" s="438"/>
      <c r="AG23" s="438"/>
      <c r="AH23" s="438"/>
      <c r="AI23" s="438"/>
      <c r="AJ23" s="438"/>
      <c r="AK23" s="189" t="s">
        <v>294</v>
      </c>
      <c r="AL23" s="189">
        <v>1</v>
      </c>
      <c r="AM23" s="189" t="s">
        <v>294</v>
      </c>
      <c r="AN23" s="438">
        <v>147</v>
      </c>
      <c r="AO23" s="438"/>
      <c r="AP23" s="189">
        <v>5</v>
      </c>
      <c r="AQ23" s="103"/>
      <c r="AR23" s="103"/>
      <c r="AS23" s="103"/>
    </row>
    <row r="24" spans="1:45" ht="15" customHeight="1">
      <c r="A24" s="409" t="s">
        <v>202</v>
      </c>
      <c r="B24" s="409"/>
      <c r="C24" s="482"/>
      <c r="D24" s="517" t="s">
        <v>261</v>
      </c>
      <c r="E24" s="509"/>
      <c r="F24" s="509"/>
      <c r="G24" s="509" t="s">
        <v>261</v>
      </c>
      <c r="H24" s="509"/>
      <c r="I24" s="509"/>
      <c r="J24" s="509"/>
      <c r="K24" s="509" t="s">
        <v>261</v>
      </c>
      <c r="L24" s="509"/>
      <c r="M24" s="509"/>
      <c r="N24" s="509" t="s">
        <v>261</v>
      </c>
      <c r="O24" s="509"/>
      <c r="P24" s="509"/>
      <c r="Q24" s="509" t="s">
        <v>294</v>
      </c>
      <c r="R24" s="509"/>
      <c r="S24" s="509" t="s">
        <v>294</v>
      </c>
      <c r="T24" s="509"/>
      <c r="U24" s="103"/>
      <c r="V24" s="394" t="s">
        <v>169</v>
      </c>
      <c r="W24" s="470"/>
      <c r="X24" s="189">
        <v>1278</v>
      </c>
      <c r="Y24" s="189">
        <v>65</v>
      </c>
      <c r="Z24" s="438">
        <v>452</v>
      </c>
      <c r="AA24" s="438"/>
      <c r="AB24" s="438">
        <v>34</v>
      </c>
      <c r="AC24" s="438"/>
      <c r="AD24" s="438">
        <v>553</v>
      </c>
      <c r="AE24" s="438"/>
      <c r="AF24" s="438"/>
      <c r="AG24" s="438"/>
      <c r="AH24" s="438"/>
      <c r="AI24" s="438"/>
      <c r="AJ24" s="438"/>
      <c r="AK24" s="189">
        <v>87</v>
      </c>
      <c r="AL24" s="189">
        <v>119</v>
      </c>
      <c r="AM24" s="189">
        <v>31</v>
      </c>
      <c r="AN24" s="438">
        <v>2298</v>
      </c>
      <c r="AO24" s="438"/>
      <c r="AP24" s="189">
        <v>96</v>
      </c>
      <c r="AQ24" s="103"/>
      <c r="AR24" s="103"/>
      <c r="AS24" s="103"/>
    </row>
    <row r="25" spans="1:45" ht="15" customHeight="1">
      <c r="A25" s="409" t="s">
        <v>169</v>
      </c>
      <c r="B25" s="409"/>
      <c r="C25" s="482"/>
      <c r="D25" s="517" t="s">
        <v>261</v>
      </c>
      <c r="E25" s="509"/>
      <c r="F25" s="509"/>
      <c r="G25" s="509" t="s">
        <v>261</v>
      </c>
      <c r="H25" s="509"/>
      <c r="I25" s="509"/>
      <c r="J25" s="509"/>
      <c r="K25" s="509" t="s">
        <v>261</v>
      </c>
      <c r="L25" s="509"/>
      <c r="M25" s="509"/>
      <c r="N25" s="509" t="s">
        <v>261</v>
      </c>
      <c r="O25" s="509"/>
      <c r="P25" s="509"/>
      <c r="Q25" s="509" t="s">
        <v>294</v>
      </c>
      <c r="R25" s="509"/>
      <c r="S25" s="509" t="s">
        <v>294</v>
      </c>
      <c r="T25" s="509"/>
      <c r="U25" s="103"/>
      <c r="V25" s="394" t="s">
        <v>170</v>
      </c>
      <c r="W25" s="470"/>
      <c r="X25" s="189">
        <v>1432</v>
      </c>
      <c r="Y25" s="189">
        <v>73</v>
      </c>
      <c r="Z25" s="438">
        <v>387</v>
      </c>
      <c r="AA25" s="438"/>
      <c r="AB25" s="438">
        <v>23</v>
      </c>
      <c r="AC25" s="438"/>
      <c r="AD25" s="438">
        <v>521</v>
      </c>
      <c r="AE25" s="438"/>
      <c r="AF25" s="438"/>
      <c r="AG25" s="438"/>
      <c r="AH25" s="438"/>
      <c r="AI25" s="438"/>
      <c r="AJ25" s="438"/>
      <c r="AK25" s="189">
        <v>73</v>
      </c>
      <c r="AL25" s="189">
        <v>121</v>
      </c>
      <c r="AM25" s="189">
        <v>35</v>
      </c>
      <c r="AN25" s="438">
        <v>1868</v>
      </c>
      <c r="AO25" s="438"/>
      <c r="AP25" s="189">
        <v>104</v>
      </c>
      <c r="AQ25" s="103"/>
      <c r="AR25" s="103"/>
      <c r="AS25" s="103"/>
    </row>
    <row r="26" spans="1:45" ht="15" customHeight="1">
      <c r="A26" s="409" t="s">
        <v>170</v>
      </c>
      <c r="B26" s="409"/>
      <c r="C26" s="482"/>
      <c r="D26" s="517">
        <v>362</v>
      </c>
      <c r="E26" s="509"/>
      <c r="F26" s="509"/>
      <c r="G26" s="509">
        <v>22</v>
      </c>
      <c r="H26" s="509"/>
      <c r="I26" s="509"/>
      <c r="J26" s="509"/>
      <c r="K26" s="509">
        <v>161</v>
      </c>
      <c r="L26" s="509"/>
      <c r="M26" s="509"/>
      <c r="N26" s="509">
        <f>SUM(Q26:T26)</f>
        <v>4337</v>
      </c>
      <c r="O26" s="509"/>
      <c r="P26" s="509"/>
      <c r="Q26" s="509">
        <v>4151</v>
      </c>
      <c r="R26" s="509"/>
      <c r="S26" s="509">
        <v>186</v>
      </c>
      <c r="T26" s="509"/>
      <c r="U26" s="103"/>
      <c r="V26" s="394" t="s">
        <v>171</v>
      </c>
      <c r="W26" s="470"/>
      <c r="X26" s="189">
        <v>2318</v>
      </c>
      <c r="Y26" s="189">
        <v>87</v>
      </c>
      <c r="Z26" s="438">
        <v>652</v>
      </c>
      <c r="AA26" s="438"/>
      <c r="AB26" s="438">
        <v>39</v>
      </c>
      <c r="AC26" s="438"/>
      <c r="AD26" s="438">
        <v>310</v>
      </c>
      <c r="AE26" s="438"/>
      <c r="AF26" s="438"/>
      <c r="AG26" s="438"/>
      <c r="AH26" s="438"/>
      <c r="AI26" s="438"/>
      <c r="AJ26" s="438"/>
      <c r="AK26" s="189">
        <v>42</v>
      </c>
      <c r="AL26" s="189">
        <v>76</v>
      </c>
      <c r="AM26" s="189">
        <v>13</v>
      </c>
      <c r="AN26" s="438">
        <v>2537</v>
      </c>
      <c r="AO26" s="438"/>
      <c r="AP26" s="189">
        <v>98</v>
      </c>
      <c r="AQ26" s="103"/>
      <c r="AR26" s="103"/>
      <c r="AS26" s="103"/>
    </row>
    <row r="27" spans="1:45" ht="15" customHeight="1">
      <c r="A27" s="409" t="s">
        <v>171</v>
      </c>
      <c r="B27" s="409"/>
      <c r="C27" s="482"/>
      <c r="D27" s="517">
        <v>3</v>
      </c>
      <c r="E27" s="509"/>
      <c r="F27" s="509"/>
      <c r="G27" s="509">
        <v>1</v>
      </c>
      <c r="H27" s="509"/>
      <c r="I27" s="509"/>
      <c r="J27" s="509"/>
      <c r="K27" s="509">
        <v>4</v>
      </c>
      <c r="L27" s="509"/>
      <c r="M27" s="509"/>
      <c r="N27" s="509">
        <f>SUM(Q27:T27)</f>
        <v>129</v>
      </c>
      <c r="O27" s="509"/>
      <c r="P27" s="509"/>
      <c r="Q27" s="509">
        <v>123</v>
      </c>
      <c r="R27" s="509"/>
      <c r="S27" s="509">
        <v>6</v>
      </c>
      <c r="T27" s="509"/>
      <c r="U27" s="103"/>
      <c r="V27" s="394" t="s">
        <v>172</v>
      </c>
      <c r="W27" s="470"/>
      <c r="X27" s="189">
        <v>4367</v>
      </c>
      <c r="Y27" s="189">
        <v>79</v>
      </c>
      <c r="Z27" s="438">
        <v>739</v>
      </c>
      <c r="AA27" s="438"/>
      <c r="AB27" s="438">
        <v>42</v>
      </c>
      <c r="AC27" s="438"/>
      <c r="AD27" s="438">
        <v>290</v>
      </c>
      <c r="AE27" s="438"/>
      <c r="AF27" s="438"/>
      <c r="AG27" s="438"/>
      <c r="AH27" s="438"/>
      <c r="AI27" s="438"/>
      <c r="AJ27" s="438"/>
      <c r="AK27" s="189">
        <v>21</v>
      </c>
      <c r="AL27" s="189">
        <v>65</v>
      </c>
      <c r="AM27" s="189">
        <v>6</v>
      </c>
      <c r="AN27" s="438">
        <v>4701</v>
      </c>
      <c r="AO27" s="438"/>
      <c r="AP27" s="189">
        <v>192</v>
      </c>
      <c r="AQ27" s="103"/>
      <c r="AR27" s="103"/>
      <c r="AS27" s="103"/>
    </row>
    <row r="28" spans="1:45" ht="15" customHeight="1">
      <c r="A28" s="409" t="s">
        <v>172</v>
      </c>
      <c r="B28" s="409"/>
      <c r="C28" s="482"/>
      <c r="D28" s="517">
        <v>533</v>
      </c>
      <c r="E28" s="509"/>
      <c r="F28" s="509"/>
      <c r="G28" s="509">
        <v>46</v>
      </c>
      <c r="H28" s="509"/>
      <c r="I28" s="509"/>
      <c r="J28" s="509"/>
      <c r="K28" s="509">
        <v>603</v>
      </c>
      <c r="L28" s="509"/>
      <c r="M28" s="509"/>
      <c r="N28" s="509">
        <f>SUM(Q28:T28)</f>
        <v>21553</v>
      </c>
      <c r="O28" s="509"/>
      <c r="P28" s="509"/>
      <c r="Q28" s="509">
        <v>21243</v>
      </c>
      <c r="R28" s="509"/>
      <c r="S28" s="509">
        <v>310</v>
      </c>
      <c r="T28" s="509"/>
      <c r="U28" s="103"/>
      <c r="V28" s="394" t="s">
        <v>173</v>
      </c>
      <c r="W28" s="470"/>
      <c r="X28" s="189">
        <v>4476</v>
      </c>
      <c r="Y28" s="189">
        <v>76</v>
      </c>
      <c r="Z28" s="438">
        <v>303</v>
      </c>
      <c r="AA28" s="438"/>
      <c r="AB28" s="438">
        <v>17</v>
      </c>
      <c r="AC28" s="438"/>
      <c r="AD28" s="438">
        <v>142</v>
      </c>
      <c r="AE28" s="438"/>
      <c r="AF28" s="438"/>
      <c r="AG28" s="438"/>
      <c r="AH28" s="438"/>
      <c r="AI28" s="438"/>
      <c r="AJ28" s="438"/>
      <c r="AK28" s="189">
        <v>16</v>
      </c>
      <c r="AL28" s="189">
        <v>42</v>
      </c>
      <c r="AM28" s="189">
        <v>7</v>
      </c>
      <c r="AN28" s="438">
        <v>3689</v>
      </c>
      <c r="AO28" s="438"/>
      <c r="AP28" s="189">
        <v>127</v>
      </c>
      <c r="AQ28" s="103"/>
      <c r="AR28" s="103"/>
      <c r="AS28" s="103"/>
    </row>
    <row r="29" spans="1:45" ht="15" customHeight="1">
      <c r="A29" s="409" t="s">
        <v>173</v>
      </c>
      <c r="B29" s="409"/>
      <c r="C29" s="482"/>
      <c r="D29" s="517">
        <v>338</v>
      </c>
      <c r="E29" s="509"/>
      <c r="F29" s="509"/>
      <c r="G29" s="509">
        <v>29</v>
      </c>
      <c r="H29" s="509"/>
      <c r="I29" s="509"/>
      <c r="J29" s="509"/>
      <c r="K29" s="509">
        <v>362</v>
      </c>
      <c r="L29" s="509"/>
      <c r="M29" s="509"/>
      <c r="N29" s="509">
        <v>11716</v>
      </c>
      <c r="O29" s="509"/>
      <c r="P29" s="509"/>
      <c r="Q29" s="509">
        <v>11311</v>
      </c>
      <c r="R29" s="509"/>
      <c r="S29" s="509">
        <v>406</v>
      </c>
      <c r="T29" s="509"/>
      <c r="U29" s="103"/>
      <c r="V29" s="394" t="s">
        <v>174</v>
      </c>
      <c r="W29" s="470"/>
      <c r="X29" s="189">
        <v>5501</v>
      </c>
      <c r="Y29" s="189">
        <v>36</v>
      </c>
      <c r="Z29" s="438">
        <v>572</v>
      </c>
      <c r="AA29" s="438"/>
      <c r="AB29" s="438">
        <v>12</v>
      </c>
      <c r="AC29" s="438"/>
      <c r="AD29" s="438">
        <v>181</v>
      </c>
      <c r="AE29" s="438"/>
      <c r="AF29" s="438"/>
      <c r="AG29" s="438"/>
      <c r="AH29" s="438"/>
      <c r="AI29" s="438"/>
      <c r="AJ29" s="438"/>
      <c r="AK29" s="189">
        <v>12</v>
      </c>
      <c r="AL29" s="189">
        <v>80</v>
      </c>
      <c r="AM29" s="189">
        <v>11</v>
      </c>
      <c r="AN29" s="438">
        <v>4523</v>
      </c>
      <c r="AO29" s="438"/>
      <c r="AP29" s="189">
        <v>43</v>
      </c>
      <c r="AQ29" s="103"/>
      <c r="AR29" s="103"/>
      <c r="AS29" s="103"/>
    </row>
    <row r="30" spans="1:45" ht="15" customHeight="1">
      <c r="A30" s="409" t="s">
        <v>174</v>
      </c>
      <c r="B30" s="409"/>
      <c r="C30" s="482"/>
      <c r="D30" s="517">
        <v>677</v>
      </c>
      <c r="E30" s="509"/>
      <c r="F30" s="509"/>
      <c r="G30" s="509">
        <v>54</v>
      </c>
      <c r="H30" s="509"/>
      <c r="I30" s="509"/>
      <c r="J30" s="509"/>
      <c r="K30" s="509">
        <v>883</v>
      </c>
      <c r="L30" s="509"/>
      <c r="M30" s="509"/>
      <c r="N30" s="509">
        <f>SUM(Q30:T30)</f>
        <v>28000</v>
      </c>
      <c r="O30" s="509"/>
      <c r="P30" s="509"/>
      <c r="Q30" s="509">
        <v>27304</v>
      </c>
      <c r="R30" s="509"/>
      <c r="S30" s="509">
        <v>696</v>
      </c>
      <c r="T30" s="509"/>
      <c r="U30" s="103"/>
      <c r="V30" s="394" t="s">
        <v>175</v>
      </c>
      <c r="W30" s="470"/>
      <c r="X30" s="189">
        <v>1187</v>
      </c>
      <c r="Y30" s="189">
        <v>5</v>
      </c>
      <c r="Z30" s="438">
        <v>59</v>
      </c>
      <c r="AA30" s="438"/>
      <c r="AB30" s="438" t="s">
        <v>294</v>
      </c>
      <c r="AC30" s="438"/>
      <c r="AD30" s="438">
        <v>47</v>
      </c>
      <c r="AE30" s="438"/>
      <c r="AF30" s="438"/>
      <c r="AG30" s="438"/>
      <c r="AH30" s="438"/>
      <c r="AI30" s="438"/>
      <c r="AJ30" s="438"/>
      <c r="AK30" s="189" t="s">
        <v>294</v>
      </c>
      <c r="AL30" s="189">
        <v>48</v>
      </c>
      <c r="AM30" s="189">
        <v>2</v>
      </c>
      <c r="AN30" s="438">
        <v>687</v>
      </c>
      <c r="AO30" s="438"/>
      <c r="AP30" s="189">
        <v>10</v>
      </c>
      <c r="AQ30" s="103"/>
      <c r="AR30" s="103"/>
      <c r="AS30" s="103"/>
    </row>
    <row r="31" spans="1:45" ht="15" customHeight="1">
      <c r="A31" s="409" t="s">
        <v>175</v>
      </c>
      <c r="B31" s="409"/>
      <c r="C31" s="482"/>
      <c r="D31" s="517">
        <v>78</v>
      </c>
      <c r="E31" s="516"/>
      <c r="F31" s="516"/>
      <c r="G31" s="516">
        <v>26</v>
      </c>
      <c r="H31" s="516"/>
      <c r="I31" s="516"/>
      <c r="J31" s="516"/>
      <c r="K31" s="509">
        <v>133</v>
      </c>
      <c r="L31" s="509"/>
      <c r="M31" s="509"/>
      <c r="N31" s="509">
        <f>SUM(Q31:T31)</f>
        <v>4338</v>
      </c>
      <c r="O31" s="509"/>
      <c r="P31" s="509"/>
      <c r="Q31" s="509">
        <v>4223</v>
      </c>
      <c r="R31" s="509"/>
      <c r="S31" s="509">
        <v>115</v>
      </c>
      <c r="T31" s="509"/>
      <c r="U31" s="103"/>
      <c r="V31" s="84"/>
      <c r="W31" s="143"/>
      <c r="X31" s="103"/>
      <c r="Y31" s="103"/>
      <c r="Z31" s="467"/>
      <c r="AA31" s="467"/>
      <c r="AB31" s="467"/>
      <c r="AC31" s="467"/>
      <c r="AD31" s="468"/>
      <c r="AE31" s="468"/>
      <c r="AF31" s="468"/>
      <c r="AG31" s="468"/>
      <c r="AH31" s="468"/>
      <c r="AI31" s="468"/>
      <c r="AJ31" s="468"/>
      <c r="AK31" s="103"/>
      <c r="AL31" s="103"/>
      <c r="AM31" s="103"/>
      <c r="AN31" s="467"/>
      <c r="AO31" s="467"/>
      <c r="AP31" s="103"/>
      <c r="AQ31" s="104"/>
      <c r="AR31" s="104"/>
      <c r="AS31" s="104"/>
    </row>
    <row r="32" spans="1:45" ht="15" customHeight="1">
      <c r="A32" s="537"/>
      <c r="B32" s="537"/>
      <c r="C32" s="538"/>
      <c r="D32" s="540"/>
      <c r="E32" s="537"/>
      <c r="F32" s="537"/>
      <c r="G32" s="537"/>
      <c r="H32" s="537"/>
      <c r="I32" s="537"/>
      <c r="J32" s="537"/>
      <c r="K32" s="537"/>
      <c r="L32" s="537"/>
      <c r="M32" s="537"/>
      <c r="N32" s="537"/>
      <c r="O32" s="537"/>
      <c r="P32" s="537"/>
      <c r="Q32" s="537"/>
      <c r="R32" s="537"/>
      <c r="S32" s="537"/>
      <c r="T32" s="537"/>
      <c r="U32" s="103"/>
      <c r="V32" s="94"/>
      <c r="W32" s="95"/>
      <c r="X32" s="94"/>
      <c r="Y32" s="94"/>
      <c r="Z32" s="537"/>
      <c r="AA32" s="537"/>
      <c r="AB32" s="537"/>
      <c r="AC32" s="537"/>
      <c r="AD32" s="537"/>
      <c r="AE32" s="537"/>
      <c r="AF32" s="537"/>
      <c r="AG32" s="537"/>
      <c r="AH32" s="537"/>
      <c r="AI32" s="537"/>
      <c r="AJ32" s="537"/>
      <c r="AK32" s="94"/>
      <c r="AL32" s="94"/>
      <c r="AM32" s="94"/>
      <c r="AN32" s="537"/>
      <c r="AO32" s="537"/>
      <c r="AP32" s="94"/>
      <c r="AQ32" s="104"/>
      <c r="AR32" s="104"/>
      <c r="AS32" s="104"/>
    </row>
    <row r="33" spans="1:45" ht="15" customHeight="1">
      <c r="A33" s="285" t="s">
        <v>436</v>
      </c>
      <c r="B33" s="104"/>
      <c r="C33" s="104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103"/>
      <c r="AK33" s="103"/>
      <c r="AL33" s="103"/>
      <c r="AM33" s="103"/>
      <c r="AN33" s="103"/>
      <c r="AO33" s="103"/>
      <c r="AP33" s="103"/>
      <c r="AQ33" s="104"/>
      <c r="AR33" s="104"/>
      <c r="AS33" s="104"/>
    </row>
    <row r="34" spans="1:45" ht="15" customHeight="1">
      <c r="A34" s="226" t="s">
        <v>435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</row>
    <row r="35" spans="1:45" ht="15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</row>
    <row r="36" spans="1:45" s="17" customFormat="1" ht="21" customHeight="1">
      <c r="A36" s="339" t="s">
        <v>430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21"/>
      <c r="M36" s="339" t="s">
        <v>257</v>
      </c>
      <c r="N36" s="454"/>
      <c r="O36" s="454"/>
      <c r="P36" s="454"/>
      <c r="Q36" s="454"/>
      <c r="R36" s="454"/>
      <c r="S36" s="454"/>
      <c r="T36" s="454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</row>
    <row r="37" spans="1:45" ht="15" customHeight="1" thickBot="1">
      <c r="A37" s="120"/>
      <c r="B37" s="120"/>
      <c r="C37" s="120"/>
      <c r="D37" s="120"/>
      <c r="E37" s="120"/>
      <c r="F37" s="120"/>
      <c r="G37" s="120"/>
      <c r="H37" s="120"/>
      <c r="I37" s="120"/>
      <c r="J37" s="120" t="s">
        <v>203</v>
      </c>
      <c r="K37" s="120"/>
      <c r="L37" s="103"/>
      <c r="M37" s="120"/>
      <c r="N37" s="120"/>
      <c r="O37" s="120"/>
      <c r="P37" s="120"/>
      <c r="Q37" s="120"/>
      <c r="R37" s="120"/>
      <c r="S37" s="120"/>
      <c r="T37" s="120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</row>
    <row r="38" spans="1:45" ht="15" customHeight="1">
      <c r="A38" s="510" t="s">
        <v>438</v>
      </c>
      <c r="B38" s="334"/>
      <c r="C38" s="511" t="s">
        <v>439</v>
      </c>
      <c r="D38" s="330"/>
      <c r="E38" s="330" t="s">
        <v>204</v>
      </c>
      <c r="F38" s="330" t="s">
        <v>205</v>
      </c>
      <c r="G38" s="330"/>
      <c r="H38" s="512" t="s">
        <v>437</v>
      </c>
      <c r="I38" s="414"/>
      <c r="J38" s="502" t="s">
        <v>206</v>
      </c>
      <c r="K38" s="506"/>
      <c r="L38" s="144"/>
      <c r="M38" s="508" t="s">
        <v>440</v>
      </c>
      <c r="N38" s="331"/>
      <c r="O38" s="502" t="s">
        <v>207</v>
      </c>
      <c r="P38" s="503"/>
      <c r="Q38" s="502" t="s">
        <v>260</v>
      </c>
      <c r="R38" s="503"/>
      <c r="S38" s="331" t="s">
        <v>208</v>
      </c>
      <c r="T38" s="331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</row>
    <row r="39" spans="1:45" ht="15" customHeight="1">
      <c r="A39" s="335"/>
      <c r="B39" s="336"/>
      <c r="C39" s="461"/>
      <c r="D39" s="462"/>
      <c r="E39" s="462"/>
      <c r="F39" s="462"/>
      <c r="G39" s="462"/>
      <c r="H39" s="504"/>
      <c r="I39" s="507"/>
      <c r="J39" s="504"/>
      <c r="K39" s="507"/>
      <c r="L39" s="144"/>
      <c r="M39" s="335"/>
      <c r="N39" s="335"/>
      <c r="O39" s="504"/>
      <c r="P39" s="505"/>
      <c r="Q39" s="504"/>
      <c r="R39" s="505"/>
      <c r="S39" s="335"/>
      <c r="T39" s="335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</row>
    <row r="40" spans="1:45" ht="15" customHeight="1">
      <c r="A40" s="533"/>
      <c r="B40" s="534"/>
      <c r="C40" s="539"/>
      <c r="D40" s="533"/>
      <c r="E40" s="103"/>
      <c r="F40" s="533"/>
      <c r="G40" s="533"/>
      <c r="H40" s="533"/>
      <c r="I40" s="533"/>
      <c r="J40" s="533"/>
      <c r="K40" s="533"/>
      <c r="L40" s="103"/>
      <c r="M40" s="533"/>
      <c r="N40" s="534"/>
      <c r="O40" s="539"/>
      <c r="P40" s="533"/>
      <c r="Q40" s="533"/>
      <c r="R40" s="533"/>
      <c r="S40" s="533"/>
      <c r="T40" s="53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</row>
    <row r="41" spans="1:45" ht="15" customHeight="1">
      <c r="A41" s="496" t="s">
        <v>254</v>
      </c>
      <c r="B41" s="497"/>
      <c r="C41" s="463">
        <v>8750</v>
      </c>
      <c r="D41" s="453"/>
      <c r="E41" s="190">
        <v>4340</v>
      </c>
      <c r="F41" s="464">
        <v>44300</v>
      </c>
      <c r="G41" s="464"/>
      <c r="H41" s="464">
        <v>2042</v>
      </c>
      <c r="I41" s="464"/>
      <c r="J41" s="464">
        <v>165</v>
      </c>
      <c r="K41" s="464"/>
      <c r="L41" s="103"/>
      <c r="M41" s="372" t="s">
        <v>293</v>
      </c>
      <c r="N41" s="373"/>
      <c r="O41" s="463">
        <v>1704</v>
      </c>
      <c r="P41" s="453"/>
      <c r="Q41" s="452" t="s">
        <v>295</v>
      </c>
      <c r="R41" s="452"/>
      <c r="S41" s="453">
        <v>24390</v>
      </c>
      <c r="T41" s="45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</row>
    <row r="42" spans="1:45" ht="15" customHeight="1">
      <c r="A42" s="498" t="s">
        <v>322</v>
      </c>
      <c r="B42" s="499"/>
      <c r="C42" s="494">
        <v>8820</v>
      </c>
      <c r="D42" s="453"/>
      <c r="E42" s="190">
        <v>4190</v>
      </c>
      <c r="F42" s="464">
        <v>56300</v>
      </c>
      <c r="G42" s="464"/>
      <c r="H42" s="464">
        <v>2122</v>
      </c>
      <c r="I42" s="464"/>
      <c r="J42" s="464">
        <v>212</v>
      </c>
      <c r="K42" s="464"/>
      <c r="L42" s="103"/>
      <c r="M42" s="396" t="s">
        <v>321</v>
      </c>
      <c r="N42" s="397"/>
      <c r="O42" s="494">
        <v>1628</v>
      </c>
      <c r="P42" s="453"/>
      <c r="Q42" s="452" t="s">
        <v>296</v>
      </c>
      <c r="R42" s="452"/>
      <c r="S42" s="453">
        <v>24150</v>
      </c>
      <c r="T42" s="45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</row>
    <row r="43" spans="1:45" ht="17.25" customHeight="1">
      <c r="A43" s="498" t="s">
        <v>323</v>
      </c>
      <c r="B43" s="499"/>
      <c r="C43" s="494">
        <v>8840</v>
      </c>
      <c r="D43" s="453"/>
      <c r="E43" s="190">
        <v>4460</v>
      </c>
      <c r="F43" s="464">
        <v>68900</v>
      </c>
      <c r="G43" s="464"/>
      <c r="H43" s="464">
        <v>2304</v>
      </c>
      <c r="I43" s="464"/>
      <c r="J43" s="464">
        <v>175</v>
      </c>
      <c r="K43" s="464"/>
      <c r="L43" s="103"/>
      <c r="M43" s="396" t="s">
        <v>322</v>
      </c>
      <c r="N43" s="397"/>
      <c r="O43" s="494">
        <v>1748</v>
      </c>
      <c r="P43" s="453"/>
      <c r="Q43" s="452" t="s">
        <v>297</v>
      </c>
      <c r="R43" s="452"/>
      <c r="S43" s="453">
        <v>24200</v>
      </c>
      <c r="T43" s="453"/>
      <c r="U43" s="103"/>
      <c r="AQ43" s="103"/>
      <c r="AR43" s="103"/>
      <c r="AS43" s="103"/>
    </row>
    <row r="44" spans="1:45" ht="23.25" customHeight="1">
      <c r="A44" s="498" t="s">
        <v>372</v>
      </c>
      <c r="B44" s="499"/>
      <c r="C44" s="494">
        <v>9350</v>
      </c>
      <c r="D44" s="453"/>
      <c r="E44" s="190">
        <v>4190</v>
      </c>
      <c r="F44" s="464">
        <v>78200</v>
      </c>
      <c r="G44" s="464"/>
      <c r="H44" s="464">
        <v>2352</v>
      </c>
      <c r="I44" s="464"/>
      <c r="J44" s="464">
        <v>123</v>
      </c>
      <c r="K44" s="464"/>
      <c r="L44" s="103"/>
      <c r="M44" s="396" t="s">
        <v>323</v>
      </c>
      <c r="N44" s="397"/>
      <c r="O44" s="494">
        <v>1685</v>
      </c>
      <c r="P44" s="453"/>
      <c r="Q44" s="452" t="s">
        <v>298</v>
      </c>
      <c r="R44" s="452"/>
      <c r="S44" s="453">
        <v>23990</v>
      </c>
      <c r="T44" s="453"/>
      <c r="U44" s="103"/>
      <c r="V44" s="339" t="s">
        <v>387</v>
      </c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39"/>
      <c r="AN44" s="339"/>
      <c r="AO44" s="339"/>
      <c r="AP44" s="339"/>
      <c r="AQ44" s="103"/>
      <c r="AR44" s="103"/>
      <c r="AS44" s="103"/>
    </row>
    <row r="45" spans="1:45" ht="15" customHeight="1">
      <c r="A45" s="500" t="s">
        <v>373</v>
      </c>
      <c r="B45" s="501"/>
      <c r="C45" s="495">
        <v>9090</v>
      </c>
      <c r="D45" s="492"/>
      <c r="E45" s="282">
        <v>4720</v>
      </c>
      <c r="F45" s="465">
        <v>79300</v>
      </c>
      <c r="G45" s="465"/>
      <c r="H45" s="465">
        <v>2262</v>
      </c>
      <c r="I45" s="465"/>
      <c r="J45" s="465">
        <v>122</v>
      </c>
      <c r="K45" s="465"/>
      <c r="L45" s="146"/>
      <c r="M45" s="398" t="s">
        <v>324</v>
      </c>
      <c r="N45" s="399"/>
      <c r="O45" s="495">
        <v>1897</v>
      </c>
      <c r="P45" s="492"/>
      <c r="Q45" s="493" t="s">
        <v>298</v>
      </c>
      <c r="R45" s="493"/>
      <c r="S45" s="492">
        <v>26070</v>
      </c>
      <c r="T45" s="492"/>
      <c r="U45" s="103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3"/>
      <c r="AR45" s="103"/>
      <c r="AS45" s="103"/>
    </row>
    <row r="46" spans="1:45" ht="15" customHeight="1" thickBot="1">
      <c r="A46" s="537"/>
      <c r="B46" s="538"/>
      <c r="C46" s="540"/>
      <c r="D46" s="537"/>
      <c r="E46" s="94"/>
      <c r="F46" s="537"/>
      <c r="G46" s="537"/>
      <c r="H46" s="537"/>
      <c r="I46" s="537"/>
      <c r="J46" s="537"/>
      <c r="K46" s="537"/>
      <c r="L46" s="103"/>
      <c r="M46" s="537"/>
      <c r="N46" s="538"/>
      <c r="O46" s="540"/>
      <c r="P46" s="537"/>
      <c r="Q46" s="537"/>
      <c r="R46" s="537"/>
      <c r="S46" s="537"/>
      <c r="T46" s="537"/>
      <c r="U46" s="103"/>
      <c r="V46" s="120"/>
      <c r="W46" s="120"/>
      <c r="X46" s="120"/>
      <c r="Y46" s="120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20"/>
      <c r="AK46" s="120"/>
      <c r="AL46" s="120"/>
      <c r="AM46" s="120"/>
      <c r="AN46" s="120"/>
      <c r="AO46" s="287" t="s">
        <v>447</v>
      </c>
      <c r="AP46" s="120"/>
      <c r="AQ46" s="103"/>
      <c r="AR46" s="103"/>
      <c r="AS46" s="103"/>
    </row>
    <row r="47" spans="1:45" ht="15" customHeight="1">
      <c r="A47" s="226" t="s">
        <v>441</v>
      </c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226" t="s">
        <v>442</v>
      </c>
      <c r="N47" s="103"/>
      <c r="O47" s="103"/>
      <c r="P47" s="103"/>
      <c r="Q47" s="103"/>
      <c r="R47" s="103"/>
      <c r="S47" s="103"/>
      <c r="T47" s="103"/>
      <c r="U47" s="103"/>
      <c r="V47" s="336" t="s">
        <v>187</v>
      </c>
      <c r="W47" s="350"/>
      <c r="X47" s="441" t="s">
        <v>209</v>
      </c>
      <c r="Y47" s="332"/>
      <c r="Z47" s="466" t="s">
        <v>448</v>
      </c>
      <c r="AA47" s="331"/>
      <c r="AB47" s="331"/>
      <c r="AC47" s="332"/>
      <c r="AD47" s="441" t="s">
        <v>210</v>
      </c>
      <c r="AE47" s="331"/>
      <c r="AF47" s="331"/>
      <c r="AG47" s="331"/>
      <c r="AH47" s="331"/>
      <c r="AI47" s="331"/>
      <c r="AJ47" s="331"/>
      <c r="AK47" s="332"/>
      <c r="AL47" s="441" t="s">
        <v>211</v>
      </c>
      <c r="AM47" s="332"/>
      <c r="AN47" s="441" t="s">
        <v>299</v>
      </c>
      <c r="AO47" s="331"/>
      <c r="AP47" s="331"/>
      <c r="AQ47" s="103"/>
      <c r="AR47" s="103"/>
      <c r="AS47" s="103"/>
    </row>
    <row r="48" spans="1:45" ht="15" customHeight="1">
      <c r="A48" s="103" t="s">
        <v>212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475"/>
      <c r="W48" s="472"/>
      <c r="X48" s="442"/>
      <c r="Y48" s="334"/>
      <c r="Z48" s="442"/>
      <c r="AA48" s="333"/>
      <c r="AB48" s="333"/>
      <c r="AC48" s="334"/>
      <c r="AD48" s="442"/>
      <c r="AE48" s="333"/>
      <c r="AF48" s="333"/>
      <c r="AG48" s="333"/>
      <c r="AH48" s="333"/>
      <c r="AI48" s="333"/>
      <c r="AJ48" s="333"/>
      <c r="AK48" s="334"/>
      <c r="AL48" s="442"/>
      <c r="AM48" s="334"/>
      <c r="AN48" s="442"/>
      <c r="AO48" s="333"/>
      <c r="AP48" s="333"/>
      <c r="AQ48" s="103"/>
      <c r="AR48" s="103"/>
      <c r="AS48" s="103"/>
    </row>
    <row r="49" spans="1:45" ht="15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475"/>
      <c r="W49" s="472"/>
      <c r="X49" s="443"/>
      <c r="Y49" s="336"/>
      <c r="Z49" s="443"/>
      <c r="AA49" s="335"/>
      <c r="AB49" s="335"/>
      <c r="AC49" s="336"/>
      <c r="AD49" s="443"/>
      <c r="AE49" s="335"/>
      <c r="AF49" s="335"/>
      <c r="AG49" s="335"/>
      <c r="AH49" s="335"/>
      <c r="AI49" s="335"/>
      <c r="AJ49" s="335"/>
      <c r="AK49" s="336"/>
      <c r="AL49" s="443"/>
      <c r="AM49" s="336"/>
      <c r="AN49" s="443"/>
      <c r="AO49" s="335"/>
      <c r="AP49" s="335"/>
      <c r="AQ49" s="103"/>
      <c r="AR49" s="103"/>
      <c r="AS49" s="103"/>
    </row>
    <row r="50" spans="1:45" s="17" customFormat="1" ht="18" customHeight="1">
      <c r="A50" s="454" t="s">
        <v>451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  <c r="O50" s="455"/>
      <c r="P50" s="455"/>
      <c r="Q50" s="455"/>
      <c r="R50" s="455"/>
      <c r="S50" s="455"/>
      <c r="T50" s="455"/>
      <c r="U50" s="121"/>
      <c r="V50" s="475"/>
      <c r="W50" s="472"/>
      <c r="X50" s="293" t="s">
        <v>191</v>
      </c>
      <c r="Y50" s="444" t="s">
        <v>147</v>
      </c>
      <c r="Z50" s="446" t="s">
        <v>146</v>
      </c>
      <c r="AA50" s="447"/>
      <c r="AB50" s="446" t="s">
        <v>147</v>
      </c>
      <c r="AC50" s="447"/>
      <c r="AD50" s="446" t="s">
        <v>146</v>
      </c>
      <c r="AE50" s="450"/>
      <c r="AF50" s="450"/>
      <c r="AG50" s="450"/>
      <c r="AH50" s="450"/>
      <c r="AI50" s="450"/>
      <c r="AJ50" s="447"/>
      <c r="AK50" s="293" t="s">
        <v>192</v>
      </c>
      <c r="AL50" s="444" t="s">
        <v>146</v>
      </c>
      <c r="AM50" s="444" t="s">
        <v>147</v>
      </c>
      <c r="AN50" s="446" t="s">
        <v>146</v>
      </c>
      <c r="AO50" s="447"/>
      <c r="AP50" s="450" t="s">
        <v>147</v>
      </c>
      <c r="AQ50" s="121"/>
      <c r="AR50" s="121"/>
      <c r="AS50" s="121"/>
    </row>
    <row r="51" spans="1:45" ht="15" customHeight="1" thickBot="1">
      <c r="A51" s="120"/>
      <c r="B51" s="120"/>
      <c r="C51" s="120"/>
      <c r="D51" s="120"/>
      <c r="E51" s="120"/>
      <c r="F51" s="120"/>
      <c r="G51" s="120"/>
      <c r="H51" s="120"/>
      <c r="I51" s="120"/>
      <c r="J51" s="120"/>
      <c r="K51" s="120"/>
      <c r="L51" s="120"/>
      <c r="M51" s="104"/>
      <c r="N51" s="104"/>
      <c r="O51" s="104"/>
      <c r="P51" s="104"/>
      <c r="Q51" s="104"/>
      <c r="R51" s="104"/>
      <c r="S51" s="285" t="s">
        <v>444</v>
      </c>
      <c r="U51" s="103"/>
      <c r="V51" s="475"/>
      <c r="W51" s="472"/>
      <c r="X51" s="330"/>
      <c r="Y51" s="445"/>
      <c r="Z51" s="448"/>
      <c r="AA51" s="449"/>
      <c r="AB51" s="448"/>
      <c r="AC51" s="449"/>
      <c r="AD51" s="448"/>
      <c r="AE51" s="451"/>
      <c r="AF51" s="451"/>
      <c r="AG51" s="451"/>
      <c r="AH51" s="451"/>
      <c r="AI51" s="451"/>
      <c r="AJ51" s="449"/>
      <c r="AK51" s="330"/>
      <c r="AL51" s="445"/>
      <c r="AM51" s="445"/>
      <c r="AN51" s="448"/>
      <c r="AO51" s="449"/>
      <c r="AP51" s="451"/>
      <c r="AQ51" s="103"/>
      <c r="AR51" s="103"/>
      <c r="AS51" s="103"/>
    </row>
    <row r="52" spans="1:45" ht="15" customHeight="1">
      <c r="A52" s="336" t="s">
        <v>213</v>
      </c>
      <c r="B52" s="330"/>
      <c r="C52" s="330"/>
      <c r="D52" s="330" t="s">
        <v>214</v>
      </c>
      <c r="E52" s="330"/>
      <c r="F52" s="330" t="s">
        <v>215</v>
      </c>
      <c r="G52" s="330"/>
      <c r="H52" s="330"/>
      <c r="I52" s="441" t="s">
        <v>216</v>
      </c>
      <c r="J52" s="331"/>
      <c r="K52" s="331"/>
      <c r="L52" s="483"/>
      <c r="M52" s="488" t="s">
        <v>443</v>
      </c>
      <c r="N52" s="489"/>
      <c r="O52" s="489"/>
      <c r="P52" s="489"/>
      <c r="Q52" s="489"/>
      <c r="R52" s="489"/>
      <c r="S52" s="489"/>
      <c r="T52" s="489"/>
      <c r="U52" s="104"/>
      <c r="V52" s="533"/>
      <c r="W52" s="534"/>
      <c r="X52" s="103"/>
      <c r="Y52" s="103"/>
      <c r="Z52" s="533"/>
      <c r="AA52" s="533"/>
      <c r="AB52" s="533"/>
      <c r="AC52" s="533"/>
      <c r="AD52" s="533"/>
      <c r="AE52" s="533"/>
      <c r="AF52" s="533"/>
      <c r="AG52" s="533"/>
      <c r="AH52" s="533"/>
      <c r="AI52" s="533"/>
      <c r="AJ52" s="533"/>
      <c r="AK52" s="103"/>
      <c r="AL52" s="103"/>
      <c r="AM52" s="103"/>
      <c r="AN52" s="533"/>
      <c r="AO52" s="533"/>
      <c r="AP52" s="103"/>
      <c r="AQ52" s="103"/>
      <c r="AR52" s="103"/>
      <c r="AS52" s="103"/>
    </row>
    <row r="53" spans="1:45" ht="15" customHeight="1">
      <c r="A53" s="461"/>
      <c r="B53" s="462"/>
      <c r="C53" s="462"/>
      <c r="D53" s="462"/>
      <c r="E53" s="462"/>
      <c r="F53" s="462"/>
      <c r="G53" s="462"/>
      <c r="H53" s="462"/>
      <c r="I53" s="484"/>
      <c r="J53" s="478"/>
      <c r="K53" s="478"/>
      <c r="L53" s="479"/>
      <c r="M53" s="462" t="s">
        <v>159</v>
      </c>
      <c r="N53" s="462"/>
      <c r="O53" s="462"/>
      <c r="P53" s="462" t="s">
        <v>217</v>
      </c>
      <c r="Q53" s="462"/>
      <c r="R53" s="490" t="s">
        <v>218</v>
      </c>
      <c r="S53" s="491"/>
      <c r="T53" s="460" t="s">
        <v>219</v>
      </c>
      <c r="U53" s="104"/>
      <c r="V53" s="307" t="s">
        <v>193</v>
      </c>
      <c r="W53" s="476"/>
      <c r="X53" s="283">
        <f>SUM(X55:X62,X64:X71)</f>
        <v>18305</v>
      </c>
      <c r="Y53" s="283">
        <f>SUM(Y55:Y62,Y64:Y71)</f>
        <v>2123</v>
      </c>
      <c r="Z53" s="465">
        <f>SUM(Z55:Z62,Z64:Z71)</f>
        <v>21478</v>
      </c>
      <c r="AA53" s="465"/>
      <c r="AB53" s="465">
        <f>SUM(AB55:AB62,AB64:AB71)</f>
        <v>688</v>
      </c>
      <c r="AC53" s="465"/>
      <c r="AD53" s="465">
        <f>SUM(AD55:AD62,AD64:AD71)</f>
        <v>16212</v>
      </c>
      <c r="AE53" s="465"/>
      <c r="AF53" s="465"/>
      <c r="AG53" s="465"/>
      <c r="AH53" s="465"/>
      <c r="AI53" s="465"/>
      <c r="AJ53" s="465"/>
      <c r="AK53" s="283">
        <f>SUM(AK55:AK62,AK64:AK71)</f>
        <v>1221</v>
      </c>
      <c r="AL53" s="283">
        <f>SUM(AL55:AL62,AL64:AL71)</f>
        <v>25201</v>
      </c>
      <c r="AM53" s="283">
        <f>SUM(AM55:AM62,AM64:AM71)</f>
        <v>417</v>
      </c>
      <c r="AN53" s="465">
        <f>SUM(AN55:AN62,AN64:AN71)</f>
        <v>152</v>
      </c>
      <c r="AO53" s="465"/>
      <c r="AP53" s="283">
        <f>SUM(AP55:AP62,AP64:AP71)</f>
        <v>3</v>
      </c>
      <c r="AQ53" s="103"/>
      <c r="AR53" s="103"/>
      <c r="AS53" s="103"/>
    </row>
    <row r="54" spans="1:45" ht="15" customHeight="1">
      <c r="A54" s="461"/>
      <c r="B54" s="462"/>
      <c r="C54" s="462"/>
      <c r="D54" s="462"/>
      <c r="E54" s="462"/>
      <c r="F54" s="462"/>
      <c r="G54" s="462"/>
      <c r="H54" s="462"/>
      <c r="I54" s="485"/>
      <c r="J54" s="486"/>
      <c r="K54" s="486"/>
      <c r="L54" s="487"/>
      <c r="M54" s="462"/>
      <c r="N54" s="462"/>
      <c r="O54" s="462"/>
      <c r="P54" s="462"/>
      <c r="Q54" s="462"/>
      <c r="R54" s="443"/>
      <c r="S54" s="336"/>
      <c r="T54" s="460"/>
      <c r="U54" s="104"/>
      <c r="V54" s="412"/>
      <c r="W54" s="542"/>
      <c r="X54" s="23"/>
      <c r="Y54" s="23"/>
      <c r="Z54" s="439"/>
      <c r="AA54" s="439"/>
      <c r="AB54" s="439"/>
      <c r="AC54" s="439"/>
      <c r="AD54" s="440"/>
      <c r="AE54" s="440"/>
      <c r="AF54" s="440"/>
      <c r="AG54" s="440"/>
      <c r="AH54" s="440"/>
      <c r="AI54" s="440"/>
      <c r="AJ54" s="440"/>
      <c r="AK54" s="23"/>
      <c r="AL54" s="23"/>
      <c r="AM54" s="23"/>
      <c r="AN54" s="439"/>
      <c r="AO54" s="439"/>
      <c r="AP54" s="23"/>
      <c r="AQ54" s="103"/>
      <c r="AR54" s="103"/>
      <c r="AS54" s="103"/>
    </row>
    <row r="55" spans="1:45" ht="15" customHeight="1">
      <c r="A55" s="533"/>
      <c r="B55" s="533"/>
      <c r="C55" s="534"/>
      <c r="D55" s="539"/>
      <c r="E55" s="533"/>
      <c r="F55" s="103"/>
      <c r="G55" s="103"/>
      <c r="H55" s="103"/>
      <c r="I55" s="103"/>
      <c r="J55" s="103"/>
      <c r="K55" s="103"/>
      <c r="L55" s="103"/>
      <c r="M55" s="533"/>
      <c r="N55" s="533"/>
      <c r="O55" s="533"/>
      <c r="P55" s="533"/>
      <c r="Q55" s="533"/>
      <c r="R55" s="533"/>
      <c r="S55" s="533"/>
      <c r="T55" s="103"/>
      <c r="U55" s="103"/>
      <c r="V55" s="394" t="s">
        <v>1</v>
      </c>
      <c r="W55" s="469"/>
      <c r="X55" s="189">
        <v>2522</v>
      </c>
      <c r="Y55" s="189">
        <v>486</v>
      </c>
      <c r="Z55" s="438">
        <v>2421</v>
      </c>
      <c r="AA55" s="438"/>
      <c r="AB55" s="438">
        <v>131</v>
      </c>
      <c r="AC55" s="438"/>
      <c r="AD55" s="438">
        <v>2460</v>
      </c>
      <c r="AE55" s="438"/>
      <c r="AF55" s="438"/>
      <c r="AG55" s="438"/>
      <c r="AH55" s="438"/>
      <c r="AI55" s="438"/>
      <c r="AJ55" s="438"/>
      <c r="AK55" s="189">
        <v>190</v>
      </c>
      <c r="AL55" s="189">
        <v>3339</v>
      </c>
      <c r="AM55" s="189">
        <v>57</v>
      </c>
      <c r="AN55" s="438">
        <v>17</v>
      </c>
      <c r="AO55" s="438"/>
      <c r="AP55" s="189" t="s">
        <v>294</v>
      </c>
      <c r="AQ55" s="103"/>
      <c r="AR55" s="103"/>
      <c r="AS55" s="103"/>
    </row>
    <row r="56" spans="1:45" ht="15" customHeight="1">
      <c r="A56" s="456" t="s">
        <v>368</v>
      </c>
      <c r="B56" s="457"/>
      <c r="C56" s="458"/>
      <c r="D56" s="546">
        <v>28801</v>
      </c>
      <c r="E56" s="438"/>
      <c r="F56" s="189"/>
      <c r="G56" s="189"/>
      <c r="H56" s="189">
        <v>3275</v>
      </c>
      <c r="I56" s="189"/>
      <c r="J56" s="189"/>
      <c r="K56" s="191">
        <v>5952</v>
      </c>
      <c r="L56" s="191"/>
      <c r="M56" s="459">
        <v>26123</v>
      </c>
      <c r="N56" s="459"/>
      <c r="O56" s="459"/>
      <c r="P56" s="459">
        <v>23675</v>
      </c>
      <c r="Q56" s="459"/>
      <c r="R56" s="459">
        <v>1676</v>
      </c>
      <c r="S56" s="459"/>
      <c r="T56" s="189">
        <v>772</v>
      </c>
      <c r="U56" s="126"/>
      <c r="V56" s="394" t="s">
        <v>2</v>
      </c>
      <c r="W56" s="469"/>
      <c r="X56" s="189">
        <v>603</v>
      </c>
      <c r="Y56" s="189">
        <v>64</v>
      </c>
      <c r="Z56" s="438">
        <v>1824</v>
      </c>
      <c r="AA56" s="438"/>
      <c r="AB56" s="438">
        <v>59</v>
      </c>
      <c r="AC56" s="438"/>
      <c r="AD56" s="438">
        <v>387</v>
      </c>
      <c r="AE56" s="438"/>
      <c r="AF56" s="438"/>
      <c r="AG56" s="438"/>
      <c r="AH56" s="438"/>
      <c r="AI56" s="438"/>
      <c r="AJ56" s="438"/>
      <c r="AK56" s="189">
        <v>30</v>
      </c>
      <c r="AL56" s="189">
        <v>1384</v>
      </c>
      <c r="AM56" s="189">
        <v>15</v>
      </c>
      <c r="AN56" s="438">
        <v>3</v>
      </c>
      <c r="AO56" s="438"/>
      <c r="AP56" s="189" t="s">
        <v>294</v>
      </c>
      <c r="AQ56" s="103"/>
      <c r="AR56" s="103"/>
      <c r="AS56" s="103"/>
    </row>
    <row r="57" spans="1:45" ht="15" customHeight="1">
      <c r="A57" s="456" t="s">
        <v>369</v>
      </c>
      <c r="B57" s="457"/>
      <c r="C57" s="458"/>
      <c r="D57" s="546">
        <v>29667</v>
      </c>
      <c r="E57" s="438"/>
      <c r="F57" s="189"/>
      <c r="G57" s="189"/>
      <c r="H57" s="189">
        <v>4887</v>
      </c>
      <c r="I57" s="189"/>
      <c r="J57" s="189"/>
      <c r="K57" s="191">
        <v>4270</v>
      </c>
      <c r="L57" s="191"/>
      <c r="M57" s="459">
        <v>30284</v>
      </c>
      <c r="N57" s="459"/>
      <c r="O57" s="459"/>
      <c r="P57" s="459">
        <v>27624</v>
      </c>
      <c r="Q57" s="459"/>
      <c r="R57" s="459">
        <v>1878</v>
      </c>
      <c r="S57" s="459"/>
      <c r="T57" s="189">
        <v>782</v>
      </c>
      <c r="U57" s="103"/>
      <c r="V57" s="394" t="s">
        <v>3</v>
      </c>
      <c r="W57" s="469"/>
      <c r="X57" s="189">
        <v>1877</v>
      </c>
      <c r="Y57" s="189">
        <v>212</v>
      </c>
      <c r="Z57" s="438">
        <v>1151</v>
      </c>
      <c r="AA57" s="438"/>
      <c r="AB57" s="438">
        <v>56</v>
      </c>
      <c r="AC57" s="438"/>
      <c r="AD57" s="438">
        <v>1834</v>
      </c>
      <c r="AE57" s="438"/>
      <c r="AF57" s="438"/>
      <c r="AG57" s="438"/>
      <c r="AH57" s="438"/>
      <c r="AI57" s="438"/>
      <c r="AJ57" s="438"/>
      <c r="AK57" s="189">
        <v>132</v>
      </c>
      <c r="AL57" s="189">
        <v>2611</v>
      </c>
      <c r="AM57" s="189">
        <v>64</v>
      </c>
      <c r="AN57" s="438">
        <v>5</v>
      </c>
      <c r="AO57" s="438"/>
      <c r="AP57" s="189" t="s">
        <v>294</v>
      </c>
      <c r="AQ57" s="103"/>
      <c r="AR57" s="103"/>
      <c r="AS57" s="103"/>
    </row>
    <row r="58" spans="1:45" ht="15" customHeight="1">
      <c r="A58" s="456" t="s">
        <v>370</v>
      </c>
      <c r="B58" s="457"/>
      <c r="C58" s="458"/>
      <c r="D58" s="546">
        <v>30601</v>
      </c>
      <c r="E58" s="438"/>
      <c r="F58" s="189"/>
      <c r="G58" s="189"/>
      <c r="H58" s="189">
        <v>9096</v>
      </c>
      <c r="I58" s="189"/>
      <c r="J58" s="189"/>
      <c r="K58" s="191">
        <v>3887</v>
      </c>
      <c r="L58" s="191"/>
      <c r="M58" s="459">
        <v>35810</v>
      </c>
      <c r="N58" s="459"/>
      <c r="O58" s="459"/>
      <c r="P58" s="459">
        <v>33648</v>
      </c>
      <c r="Q58" s="459"/>
      <c r="R58" s="459">
        <v>1413</v>
      </c>
      <c r="S58" s="459"/>
      <c r="T58" s="189">
        <v>749</v>
      </c>
      <c r="U58" s="103"/>
      <c r="V58" s="400" t="s">
        <v>60</v>
      </c>
      <c r="W58" s="470"/>
      <c r="X58" s="189">
        <v>536</v>
      </c>
      <c r="Y58" s="189">
        <v>39</v>
      </c>
      <c r="Z58" s="438">
        <v>1192</v>
      </c>
      <c r="AA58" s="438"/>
      <c r="AB58" s="438">
        <v>37</v>
      </c>
      <c r="AC58" s="438"/>
      <c r="AD58" s="438">
        <v>196</v>
      </c>
      <c r="AE58" s="438"/>
      <c r="AF58" s="438"/>
      <c r="AG58" s="438"/>
      <c r="AH58" s="438"/>
      <c r="AI58" s="438"/>
      <c r="AJ58" s="438"/>
      <c r="AK58" s="189">
        <v>12</v>
      </c>
      <c r="AL58" s="189">
        <v>897</v>
      </c>
      <c r="AM58" s="189">
        <v>15</v>
      </c>
      <c r="AN58" s="438" t="s">
        <v>294</v>
      </c>
      <c r="AO58" s="438"/>
      <c r="AP58" s="189" t="s">
        <v>294</v>
      </c>
      <c r="AQ58" s="103"/>
      <c r="AR58" s="103"/>
      <c r="AS58" s="103"/>
    </row>
    <row r="59" spans="1:45" ht="15" customHeight="1">
      <c r="A59" s="456" t="s">
        <v>371</v>
      </c>
      <c r="B59" s="457"/>
      <c r="C59" s="458"/>
      <c r="D59" s="546">
        <v>32282</v>
      </c>
      <c r="E59" s="438"/>
      <c r="F59" s="189"/>
      <c r="G59" s="189"/>
      <c r="H59" s="189">
        <v>9812</v>
      </c>
      <c r="I59" s="189"/>
      <c r="J59" s="189"/>
      <c r="K59" s="191">
        <v>4008</v>
      </c>
      <c r="L59" s="191"/>
      <c r="M59" s="459">
        <v>38086</v>
      </c>
      <c r="N59" s="459"/>
      <c r="O59" s="459"/>
      <c r="P59" s="459">
        <v>35818</v>
      </c>
      <c r="Q59" s="459"/>
      <c r="R59" s="459">
        <v>1623</v>
      </c>
      <c r="S59" s="459"/>
      <c r="T59" s="189">
        <v>645</v>
      </c>
      <c r="U59" s="103"/>
      <c r="V59" s="394" t="s">
        <v>5</v>
      </c>
      <c r="W59" s="469"/>
      <c r="X59" s="189">
        <v>804</v>
      </c>
      <c r="Y59" s="189">
        <v>26</v>
      </c>
      <c r="Z59" s="438">
        <v>1508</v>
      </c>
      <c r="AA59" s="438"/>
      <c r="AB59" s="438">
        <v>39</v>
      </c>
      <c r="AC59" s="438"/>
      <c r="AD59" s="438">
        <v>225</v>
      </c>
      <c r="AE59" s="438"/>
      <c r="AF59" s="438"/>
      <c r="AG59" s="438"/>
      <c r="AH59" s="438"/>
      <c r="AI59" s="438"/>
      <c r="AJ59" s="438"/>
      <c r="AK59" s="189">
        <v>6</v>
      </c>
      <c r="AL59" s="189">
        <v>958</v>
      </c>
      <c r="AM59" s="189">
        <v>10</v>
      </c>
      <c r="AN59" s="438">
        <v>18</v>
      </c>
      <c r="AO59" s="438"/>
      <c r="AP59" s="189" t="s">
        <v>294</v>
      </c>
      <c r="AQ59" s="103"/>
      <c r="AR59" s="103"/>
      <c r="AS59" s="103"/>
    </row>
    <row r="60" spans="1:45" ht="15" customHeight="1">
      <c r="A60" s="480" t="s">
        <v>431</v>
      </c>
      <c r="B60" s="480"/>
      <c r="C60" s="481"/>
      <c r="D60" s="547">
        <f>SUM(D62:D65,D67:D70,D72:D75)</f>
        <v>33166</v>
      </c>
      <c r="E60" s="531"/>
      <c r="F60" s="260"/>
      <c r="G60" s="260"/>
      <c r="H60" s="260">
        <f>SUM(H62:H65,H67:H70,H72:H75)</f>
        <v>9829</v>
      </c>
      <c r="I60" s="260"/>
      <c r="J60" s="260"/>
      <c r="K60" s="262">
        <f>SUM(K62:K65,K67:K70,K72:K75)</f>
        <v>3383</v>
      </c>
      <c r="L60" s="262"/>
      <c r="M60" s="531">
        <f>SUM(M62:M65,M67:M70,M72:M75)</f>
        <v>39612</v>
      </c>
      <c r="N60" s="531"/>
      <c r="O60" s="531"/>
      <c r="P60" s="531">
        <f>SUM(P62:P65,P67:P70,P72:P75)</f>
        <v>36998</v>
      </c>
      <c r="Q60" s="531"/>
      <c r="R60" s="531">
        <f>SUM(R62:R65,R67:R70,R72:R75)</f>
        <v>1967</v>
      </c>
      <c r="S60" s="531"/>
      <c r="T60" s="260">
        <f>SUM(T62:T65,T67:T70,T72:T75)</f>
        <v>647</v>
      </c>
      <c r="U60" s="103"/>
      <c r="V60" s="394" t="s">
        <v>6</v>
      </c>
      <c r="W60" s="469"/>
      <c r="X60" s="189">
        <v>1245</v>
      </c>
      <c r="Y60" s="189">
        <v>114</v>
      </c>
      <c r="Z60" s="438">
        <v>627</v>
      </c>
      <c r="AA60" s="438"/>
      <c r="AB60" s="438">
        <v>8</v>
      </c>
      <c r="AC60" s="438"/>
      <c r="AD60" s="438">
        <v>1451</v>
      </c>
      <c r="AE60" s="438"/>
      <c r="AF60" s="438"/>
      <c r="AG60" s="438"/>
      <c r="AH60" s="438"/>
      <c r="AI60" s="438"/>
      <c r="AJ60" s="438"/>
      <c r="AK60" s="189">
        <v>76</v>
      </c>
      <c r="AL60" s="189">
        <v>1864</v>
      </c>
      <c r="AM60" s="189">
        <v>15</v>
      </c>
      <c r="AN60" s="438">
        <v>15</v>
      </c>
      <c r="AO60" s="438"/>
      <c r="AP60" s="189" t="s">
        <v>294</v>
      </c>
      <c r="AQ60" s="103"/>
      <c r="AR60" s="103"/>
      <c r="AS60" s="103"/>
    </row>
    <row r="61" spans="1:45" ht="15" customHeight="1">
      <c r="A61" s="496"/>
      <c r="B61" s="496"/>
      <c r="C61" s="499"/>
      <c r="D61" s="543"/>
      <c r="E61" s="412"/>
      <c r="F61" s="189"/>
      <c r="G61" s="189"/>
      <c r="H61" s="189"/>
      <c r="I61" s="189"/>
      <c r="J61" s="189"/>
      <c r="K61" s="191"/>
      <c r="L61" s="191"/>
      <c r="M61" s="459"/>
      <c r="N61" s="459"/>
      <c r="O61" s="459"/>
      <c r="P61" s="459"/>
      <c r="Q61" s="459"/>
      <c r="R61" s="459"/>
      <c r="S61" s="459"/>
      <c r="T61" s="189"/>
      <c r="U61" s="103"/>
      <c r="V61" s="394" t="s">
        <v>7</v>
      </c>
      <c r="W61" s="469"/>
      <c r="X61" s="189">
        <v>680</v>
      </c>
      <c r="Y61" s="189">
        <v>52</v>
      </c>
      <c r="Z61" s="438">
        <v>826</v>
      </c>
      <c r="AA61" s="438"/>
      <c r="AB61" s="438">
        <v>19</v>
      </c>
      <c r="AC61" s="438"/>
      <c r="AD61" s="438">
        <v>945</v>
      </c>
      <c r="AE61" s="438"/>
      <c r="AF61" s="438"/>
      <c r="AG61" s="438"/>
      <c r="AH61" s="438"/>
      <c r="AI61" s="438"/>
      <c r="AJ61" s="438"/>
      <c r="AK61" s="189">
        <v>37</v>
      </c>
      <c r="AL61" s="189">
        <v>1324</v>
      </c>
      <c r="AM61" s="189">
        <v>13</v>
      </c>
      <c r="AN61" s="438">
        <v>5</v>
      </c>
      <c r="AO61" s="438"/>
      <c r="AP61" s="189" t="s">
        <v>294</v>
      </c>
      <c r="AQ61" s="103"/>
      <c r="AR61" s="103"/>
      <c r="AS61" s="103"/>
    </row>
    <row r="62" spans="1:45" ht="15" customHeight="1">
      <c r="A62" s="478" t="s">
        <v>266</v>
      </c>
      <c r="B62" s="478"/>
      <c r="C62" s="479"/>
      <c r="D62" s="546">
        <v>2683</v>
      </c>
      <c r="E62" s="459"/>
      <c r="F62" s="189"/>
      <c r="G62" s="189"/>
      <c r="H62" s="189">
        <v>662</v>
      </c>
      <c r="I62" s="189"/>
      <c r="J62" s="189"/>
      <c r="K62" s="191">
        <v>309</v>
      </c>
      <c r="L62" s="191"/>
      <c r="M62" s="459">
        <v>3036</v>
      </c>
      <c r="N62" s="459"/>
      <c r="O62" s="459"/>
      <c r="P62" s="459">
        <v>2814</v>
      </c>
      <c r="Q62" s="459"/>
      <c r="R62" s="459">
        <v>169</v>
      </c>
      <c r="S62" s="459"/>
      <c r="T62" s="189">
        <v>53</v>
      </c>
      <c r="U62" s="103"/>
      <c r="V62" s="394" t="s">
        <v>8</v>
      </c>
      <c r="W62" s="469"/>
      <c r="X62" s="189">
        <v>1592</v>
      </c>
      <c r="Y62" s="189">
        <v>211</v>
      </c>
      <c r="Z62" s="438">
        <v>398</v>
      </c>
      <c r="AA62" s="438"/>
      <c r="AB62" s="438">
        <v>10</v>
      </c>
      <c r="AC62" s="438"/>
      <c r="AD62" s="438">
        <v>1572</v>
      </c>
      <c r="AE62" s="438"/>
      <c r="AF62" s="438"/>
      <c r="AG62" s="438"/>
      <c r="AH62" s="438"/>
      <c r="AI62" s="438"/>
      <c r="AJ62" s="438"/>
      <c r="AK62" s="189">
        <v>169</v>
      </c>
      <c r="AL62" s="189">
        <v>1544</v>
      </c>
      <c r="AM62" s="189">
        <v>19</v>
      </c>
      <c r="AN62" s="438">
        <v>36</v>
      </c>
      <c r="AO62" s="438"/>
      <c r="AP62" s="189">
        <v>2</v>
      </c>
      <c r="AQ62" s="103"/>
      <c r="AR62" s="103"/>
      <c r="AS62" s="103"/>
    </row>
    <row r="63" spans="1:45" ht="15" customHeight="1">
      <c r="A63" s="477" t="s">
        <v>375</v>
      </c>
      <c r="B63" s="478"/>
      <c r="C63" s="479"/>
      <c r="D63" s="546">
        <v>2581</v>
      </c>
      <c r="E63" s="459"/>
      <c r="F63" s="189"/>
      <c r="G63" s="189"/>
      <c r="H63" s="189">
        <v>691</v>
      </c>
      <c r="I63" s="189"/>
      <c r="J63" s="189"/>
      <c r="K63" s="191">
        <v>292</v>
      </c>
      <c r="L63" s="191"/>
      <c r="M63" s="459">
        <v>2980</v>
      </c>
      <c r="N63" s="459"/>
      <c r="O63" s="459"/>
      <c r="P63" s="459">
        <v>2807</v>
      </c>
      <c r="Q63" s="459"/>
      <c r="R63" s="459">
        <v>122</v>
      </c>
      <c r="S63" s="459"/>
      <c r="T63" s="189">
        <v>51</v>
      </c>
      <c r="U63" s="103"/>
      <c r="V63" s="394"/>
      <c r="W63" s="469"/>
      <c r="X63" s="189"/>
      <c r="Y63" s="189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8"/>
      <c r="AK63" s="189"/>
      <c r="AL63" s="189"/>
      <c r="AM63" s="189"/>
      <c r="AN63" s="438"/>
      <c r="AO63" s="438"/>
      <c r="AP63" s="189"/>
      <c r="AQ63" s="103"/>
      <c r="AR63" s="103"/>
      <c r="AS63" s="103"/>
    </row>
    <row r="64" spans="1:45" ht="15" customHeight="1">
      <c r="A64" s="477" t="s">
        <v>376</v>
      </c>
      <c r="B64" s="478"/>
      <c r="C64" s="479"/>
      <c r="D64" s="546">
        <v>2993</v>
      </c>
      <c r="E64" s="459"/>
      <c r="F64" s="189"/>
      <c r="G64" s="189"/>
      <c r="H64" s="189">
        <v>683</v>
      </c>
      <c r="I64" s="189"/>
      <c r="J64" s="189"/>
      <c r="K64" s="191">
        <v>330</v>
      </c>
      <c r="L64" s="191"/>
      <c r="M64" s="459">
        <v>3346</v>
      </c>
      <c r="N64" s="459"/>
      <c r="O64" s="459"/>
      <c r="P64" s="459">
        <v>3052</v>
      </c>
      <c r="Q64" s="459"/>
      <c r="R64" s="459">
        <v>236</v>
      </c>
      <c r="S64" s="459"/>
      <c r="T64" s="189">
        <v>58</v>
      </c>
      <c r="U64" s="103"/>
      <c r="V64" s="394" t="s">
        <v>9</v>
      </c>
      <c r="W64" s="469"/>
      <c r="X64" s="189">
        <v>17</v>
      </c>
      <c r="Y64" s="189">
        <v>7</v>
      </c>
      <c r="Z64" s="438">
        <v>40</v>
      </c>
      <c r="AA64" s="438"/>
      <c r="AB64" s="438">
        <v>2</v>
      </c>
      <c r="AC64" s="438"/>
      <c r="AD64" s="438">
        <v>19</v>
      </c>
      <c r="AE64" s="438"/>
      <c r="AF64" s="438"/>
      <c r="AG64" s="438"/>
      <c r="AH64" s="438"/>
      <c r="AI64" s="438"/>
      <c r="AJ64" s="438"/>
      <c r="AK64" s="189">
        <v>3</v>
      </c>
      <c r="AL64" s="189">
        <v>36</v>
      </c>
      <c r="AM64" s="189" t="s">
        <v>294</v>
      </c>
      <c r="AN64" s="438" t="s">
        <v>294</v>
      </c>
      <c r="AO64" s="438"/>
      <c r="AP64" s="189" t="s">
        <v>294</v>
      </c>
      <c r="AQ64" s="103"/>
      <c r="AR64" s="103"/>
      <c r="AS64" s="103"/>
    </row>
    <row r="65" spans="1:45" ht="15" customHeight="1">
      <c r="A65" s="477" t="s">
        <v>377</v>
      </c>
      <c r="B65" s="478"/>
      <c r="C65" s="479"/>
      <c r="D65" s="546">
        <v>2974</v>
      </c>
      <c r="E65" s="459"/>
      <c r="F65" s="189"/>
      <c r="G65" s="189"/>
      <c r="H65" s="189">
        <v>724</v>
      </c>
      <c r="I65" s="189"/>
      <c r="J65" s="189"/>
      <c r="K65" s="191">
        <v>300</v>
      </c>
      <c r="L65" s="191"/>
      <c r="M65" s="459">
        <v>3398</v>
      </c>
      <c r="N65" s="459"/>
      <c r="O65" s="459"/>
      <c r="P65" s="459">
        <v>3168</v>
      </c>
      <c r="Q65" s="459"/>
      <c r="R65" s="459">
        <v>171</v>
      </c>
      <c r="S65" s="459"/>
      <c r="T65" s="189">
        <v>59</v>
      </c>
      <c r="U65" s="103"/>
      <c r="V65" s="394" t="s">
        <v>169</v>
      </c>
      <c r="W65" s="469"/>
      <c r="X65" s="189">
        <v>1392</v>
      </c>
      <c r="Y65" s="189">
        <v>166</v>
      </c>
      <c r="Z65" s="438">
        <v>874</v>
      </c>
      <c r="AA65" s="438"/>
      <c r="AB65" s="438">
        <v>39</v>
      </c>
      <c r="AC65" s="438"/>
      <c r="AD65" s="438">
        <v>1282</v>
      </c>
      <c r="AE65" s="438"/>
      <c r="AF65" s="438"/>
      <c r="AG65" s="438"/>
      <c r="AH65" s="438"/>
      <c r="AI65" s="438"/>
      <c r="AJ65" s="438"/>
      <c r="AK65" s="189">
        <v>122</v>
      </c>
      <c r="AL65" s="189">
        <v>1411</v>
      </c>
      <c r="AM65" s="189">
        <v>43</v>
      </c>
      <c r="AN65" s="438">
        <v>5</v>
      </c>
      <c r="AO65" s="438"/>
      <c r="AP65" s="189" t="s">
        <v>294</v>
      </c>
      <c r="AQ65" s="103"/>
      <c r="AR65" s="103"/>
      <c r="AS65" s="103"/>
    </row>
    <row r="66" spans="1:45" ht="15" customHeight="1">
      <c r="A66" s="496"/>
      <c r="B66" s="496"/>
      <c r="C66" s="499"/>
      <c r="D66" s="543"/>
      <c r="E66" s="412"/>
      <c r="F66" s="189"/>
      <c r="G66" s="189"/>
      <c r="H66" s="189"/>
      <c r="I66" s="189"/>
      <c r="J66" s="189"/>
      <c r="K66" s="191"/>
      <c r="L66" s="191"/>
      <c r="M66" s="459"/>
      <c r="N66" s="459"/>
      <c r="O66" s="459"/>
      <c r="P66" s="459"/>
      <c r="Q66" s="459"/>
      <c r="R66" s="459"/>
      <c r="S66" s="459"/>
      <c r="T66" s="189"/>
      <c r="U66" s="103"/>
      <c r="V66" s="394" t="s">
        <v>170</v>
      </c>
      <c r="W66" s="469"/>
      <c r="X66" s="189">
        <v>1243</v>
      </c>
      <c r="Y66" s="189">
        <v>210</v>
      </c>
      <c r="Z66" s="438">
        <v>848</v>
      </c>
      <c r="AA66" s="438"/>
      <c r="AB66" s="438">
        <v>38</v>
      </c>
      <c r="AC66" s="438"/>
      <c r="AD66" s="438">
        <v>1142</v>
      </c>
      <c r="AE66" s="438"/>
      <c r="AF66" s="438"/>
      <c r="AG66" s="438"/>
      <c r="AH66" s="438"/>
      <c r="AI66" s="438"/>
      <c r="AJ66" s="438"/>
      <c r="AK66" s="189">
        <v>135</v>
      </c>
      <c r="AL66" s="189">
        <v>1190</v>
      </c>
      <c r="AM66" s="189">
        <v>43</v>
      </c>
      <c r="AN66" s="438">
        <v>11</v>
      </c>
      <c r="AO66" s="438"/>
      <c r="AP66" s="189" t="s">
        <v>294</v>
      </c>
      <c r="AQ66" s="103"/>
      <c r="AR66" s="103"/>
      <c r="AS66" s="103"/>
    </row>
    <row r="67" spans="1:45" ht="15" customHeight="1">
      <c r="A67" s="477" t="s">
        <v>378</v>
      </c>
      <c r="B67" s="478"/>
      <c r="C67" s="479"/>
      <c r="D67" s="546">
        <v>3072</v>
      </c>
      <c r="E67" s="459"/>
      <c r="F67" s="189"/>
      <c r="G67" s="189"/>
      <c r="H67" s="189">
        <v>819</v>
      </c>
      <c r="I67" s="189"/>
      <c r="J67" s="189"/>
      <c r="K67" s="191">
        <v>293</v>
      </c>
      <c r="L67" s="191"/>
      <c r="M67" s="459">
        <v>3598</v>
      </c>
      <c r="N67" s="459"/>
      <c r="O67" s="459"/>
      <c r="P67" s="459">
        <v>3407</v>
      </c>
      <c r="Q67" s="459"/>
      <c r="R67" s="459">
        <v>130</v>
      </c>
      <c r="S67" s="459"/>
      <c r="T67" s="189">
        <v>61</v>
      </c>
      <c r="U67" s="103"/>
      <c r="V67" s="394" t="s">
        <v>171</v>
      </c>
      <c r="W67" s="469"/>
      <c r="X67" s="189">
        <v>1181</v>
      </c>
      <c r="Y67" s="189">
        <v>187</v>
      </c>
      <c r="Z67" s="438">
        <v>758</v>
      </c>
      <c r="AA67" s="438"/>
      <c r="AB67" s="438">
        <v>26</v>
      </c>
      <c r="AC67" s="438"/>
      <c r="AD67" s="438">
        <v>1662</v>
      </c>
      <c r="AE67" s="438"/>
      <c r="AF67" s="438"/>
      <c r="AG67" s="438"/>
      <c r="AH67" s="438"/>
      <c r="AI67" s="438"/>
      <c r="AJ67" s="438"/>
      <c r="AK67" s="189">
        <v>131</v>
      </c>
      <c r="AL67" s="189">
        <v>2377</v>
      </c>
      <c r="AM67" s="189">
        <v>20</v>
      </c>
      <c r="AN67" s="438">
        <v>3</v>
      </c>
      <c r="AO67" s="438"/>
      <c r="AP67" s="189" t="s">
        <v>294</v>
      </c>
      <c r="AQ67" s="103"/>
      <c r="AR67" s="103"/>
      <c r="AS67" s="103"/>
    </row>
    <row r="68" spans="1:45" ht="15" customHeight="1">
      <c r="A68" s="477" t="s">
        <v>379</v>
      </c>
      <c r="B68" s="478"/>
      <c r="C68" s="479"/>
      <c r="D68" s="546">
        <v>2908</v>
      </c>
      <c r="E68" s="459"/>
      <c r="F68" s="189"/>
      <c r="G68" s="189"/>
      <c r="H68" s="189">
        <v>792</v>
      </c>
      <c r="I68" s="189"/>
      <c r="J68" s="189"/>
      <c r="K68" s="191">
        <v>259</v>
      </c>
      <c r="L68" s="191"/>
      <c r="M68" s="459">
        <v>3441</v>
      </c>
      <c r="N68" s="459"/>
      <c r="O68" s="459"/>
      <c r="P68" s="459">
        <v>3297</v>
      </c>
      <c r="Q68" s="459"/>
      <c r="R68" s="459">
        <v>86</v>
      </c>
      <c r="S68" s="459"/>
      <c r="T68" s="189">
        <v>58</v>
      </c>
      <c r="U68" s="103"/>
      <c r="V68" s="394" t="s">
        <v>172</v>
      </c>
      <c r="W68" s="469"/>
      <c r="X68" s="189">
        <v>1931</v>
      </c>
      <c r="Y68" s="189">
        <v>196</v>
      </c>
      <c r="Z68" s="438">
        <v>2867</v>
      </c>
      <c r="AA68" s="438"/>
      <c r="AB68" s="438">
        <v>117</v>
      </c>
      <c r="AC68" s="438"/>
      <c r="AD68" s="438">
        <v>1461</v>
      </c>
      <c r="AE68" s="438"/>
      <c r="AF68" s="438"/>
      <c r="AG68" s="438"/>
      <c r="AH68" s="438"/>
      <c r="AI68" s="438"/>
      <c r="AJ68" s="438"/>
      <c r="AK68" s="189">
        <v>90</v>
      </c>
      <c r="AL68" s="189">
        <v>2155</v>
      </c>
      <c r="AM68" s="189">
        <v>42</v>
      </c>
      <c r="AN68" s="438">
        <v>4</v>
      </c>
      <c r="AO68" s="438"/>
      <c r="AP68" s="189" t="s">
        <v>294</v>
      </c>
      <c r="AQ68" s="103"/>
      <c r="AR68" s="103"/>
      <c r="AS68" s="103"/>
    </row>
    <row r="69" spans="1:45" ht="15" customHeight="1">
      <c r="A69" s="477" t="s">
        <v>380</v>
      </c>
      <c r="B69" s="478"/>
      <c r="C69" s="479"/>
      <c r="D69" s="546">
        <v>2917</v>
      </c>
      <c r="E69" s="459"/>
      <c r="F69" s="189"/>
      <c r="G69" s="189"/>
      <c r="H69" s="189">
        <v>930</v>
      </c>
      <c r="I69" s="189"/>
      <c r="J69" s="189"/>
      <c r="K69" s="191">
        <v>274</v>
      </c>
      <c r="L69" s="191"/>
      <c r="M69" s="459">
        <v>3573</v>
      </c>
      <c r="N69" s="459"/>
      <c r="O69" s="459"/>
      <c r="P69" s="459">
        <v>3400</v>
      </c>
      <c r="Q69" s="459"/>
      <c r="R69" s="459">
        <v>117</v>
      </c>
      <c r="S69" s="459"/>
      <c r="T69" s="189">
        <v>56</v>
      </c>
      <c r="U69" s="103"/>
      <c r="V69" s="394" t="s">
        <v>173</v>
      </c>
      <c r="W69" s="469"/>
      <c r="X69" s="189">
        <v>1092</v>
      </c>
      <c r="Y69" s="189">
        <v>108</v>
      </c>
      <c r="Z69" s="438">
        <v>2980</v>
      </c>
      <c r="AA69" s="438"/>
      <c r="AB69" s="438">
        <v>76</v>
      </c>
      <c r="AC69" s="438"/>
      <c r="AD69" s="438">
        <v>983</v>
      </c>
      <c r="AE69" s="438"/>
      <c r="AF69" s="438"/>
      <c r="AG69" s="438"/>
      <c r="AH69" s="438"/>
      <c r="AI69" s="438"/>
      <c r="AJ69" s="438"/>
      <c r="AK69" s="189">
        <v>66</v>
      </c>
      <c r="AL69" s="189">
        <v>1999</v>
      </c>
      <c r="AM69" s="189">
        <v>52</v>
      </c>
      <c r="AN69" s="438">
        <v>13</v>
      </c>
      <c r="AO69" s="438"/>
      <c r="AP69" s="189">
        <v>1</v>
      </c>
      <c r="AQ69" s="103"/>
      <c r="AR69" s="103"/>
      <c r="AS69" s="103"/>
    </row>
    <row r="70" spans="1:45" ht="15" customHeight="1">
      <c r="A70" s="477" t="s">
        <v>381</v>
      </c>
      <c r="B70" s="478"/>
      <c r="C70" s="479"/>
      <c r="D70" s="546">
        <v>2738</v>
      </c>
      <c r="E70" s="459"/>
      <c r="F70" s="189"/>
      <c r="G70" s="189"/>
      <c r="H70" s="189">
        <v>1007</v>
      </c>
      <c r="I70" s="189"/>
      <c r="J70" s="189"/>
      <c r="K70" s="191">
        <v>291</v>
      </c>
      <c r="L70" s="191"/>
      <c r="M70" s="459">
        <v>3454</v>
      </c>
      <c r="N70" s="459"/>
      <c r="O70" s="459"/>
      <c r="P70" s="459">
        <v>3211</v>
      </c>
      <c r="Q70" s="459"/>
      <c r="R70" s="459">
        <v>190</v>
      </c>
      <c r="S70" s="459"/>
      <c r="T70" s="189">
        <v>53</v>
      </c>
      <c r="U70" s="103"/>
      <c r="V70" s="394" t="s">
        <v>174</v>
      </c>
      <c r="W70" s="469"/>
      <c r="X70" s="189">
        <v>1503</v>
      </c>
      <c r="Y70" s="189">
        <v>43</v>
      </c>
      <c r="Z70" s="438">
        <v>2888</v>
      </c>
      <c r="AA70" s="438"/>
      <c r="AB70" s="438">
        <v>29</v>
      </c>
      <c r="AC70" s="438"/>
      <c r="AD70" s="438">
        <v>566</v>
      </c>
      <c r="AE70" s="438"/>
      <c r="AF70" s="438"/>
      <c r="AG70" s="438"/>
      <c r="AH70" s="438"/>
      <c r="AI70" s="438"/>
      <c r="AJ70" s="438"/>
      <c r="AK70" s="189">
        <v>21</v>
      </c>
      <c r="AL70" s="189">
        <v>1905</v>
      </c>
      <c r="AM70" s="189">
        <v>4</v>
      </c>
      <c r="AN70" s="438">
        <v>11</v>
      </c>
      <c r="AO70" s="438"/>
      <c r="AP70" s="189" t="s">
        <v>294</v>
      </c>
      <c r="AQ70" s="103"/>
      <c r="AR70" s="103"/>
      <c r="AS70" s="103"/>
    </row>
    <row r="71" spans="1:45" ht="15" customHeight="1">
      <c r="A71" s="544"/>
      <c r="B71" s="544"/>
      <c r="C71" s="545"/>
      <c r="D71" s="543"/>
      <c r="E71" s="412"/>
      <c r="F71" s="189"/>
      <c r="G71" s="189"/>
      <c r="H71" s="189"/>
      <c r="I71" s="189"/>
      <c r="J71" s="189"/>
      <c r="K71" s="191"/>
      <c r="L71" s="191"/>
      <c r="M71" s="459"/>
      <c r="N71" s="459"/>
      <c r="O71" s="459"/>
      <c r="P71" s="459"/>
      <c r="Q71" s="459"/>
      <c r="R71" s="459"/>
      <c r="S71" s="459"/>
      <c r="T71" s="189"/>
      <c r="U71" s="103"/>
      <c r="V71" s="394" t="s">
        <v>175</v>
      </c>
      <c r="W71" s="469"/>
      <c r="X71" s="189">
        <v>87</v>
      </c>
      <c r="Y71" s="189">
        <v>2</v>
      </c>
      <c r="Z71" s="438">
        <v>276</v>
      </c>
      <c r="AA71" s="438"/>
      <c r="AB71" s="438">
        <v>2</v>
      </c>
      <c r="AC71" s="438"/>
      <c r="AD71" s="438">
        <v>27</v>
      </c>
      <c r="AE71" s="438"/>
      <c r="AF71" s="438"/>
      <c r="AG71" s="438"/>
      <c r="AH71" s="438"/>
      <c r="AI71" s="438"/>
      <c r="AJ71" s="438"/>
      <c r="AK71" s="189">
        <v>1</v>
      </c>
      <c r="AL71" s="189">
        <v>207</v>
      </c>
      <c r="AM71" s="189">
        <v>5</v>
      </c>
      <c r="AN71" s="438">
        <v>6</v>
      </c>
      <c r="AO71" s="438"/>
      <c r="AP71" s="189" t="s">
        <v>294</v>
      </c>
      <c r="AQ71" s="103"/>
      <c r="AR71" s="103"/>
      <c r="AS71" s="103"/>
    </row>
    <row r="72" spans="1:45" ht="15" customHeight="1">
      <c r="A72" s="477" t="s">
        <v>382</v>
      </c>
      <c r="B72" s="478"/>
      <c r="C72" s="479"/>
      <c r="D72" s="546">
        <v>2609</v>
      </c>
      <c r="E72" s="459"/>
      <c r="F72" s="189"/>
      <c r="G72" s="189"/>
      <c r="H72" s="189">
        <v>939</v>
      </c>
      <c r="I72" s="189"/>
      <c r="J72" s="189"/>
      <c r="K72" s="191">
        <v>250</v>
      </c>
      <c r="L72" s="191"/>
      <c r="M72" s="459">
        <v>3298</v>
      </c>
      <c r="N72" s="459"/>
      <c r="O72" s="459"/>
      <c r="P72" s="459">
        <v>3100</v>
      </c>
      <c r="Q72" s="459"/>
      <c r="R72" s="459">
        <v>148</v>
      </c>
      <c r="S72" s="459"/>
      <c r="T72" s="189">
        <v>50</v>
      </c>
      <c r="U72" s="103"/>
      <c r="V72" s="436"/>
      <c r="W72" s="541"/>
      <c r="X72" s="103"/>
      <c r="Y72" s="126"/>
      <c r="Z72" s="467"/>
      <c r="AA72" s="467"/>
      <c r="AB72" s="467"/>
      <c r="AC72" s="467"/>
      <c r="AD72" s="467"/>
      <c r="AE72" s="467"/>
      <c r="AF72" s="467"/>
      <c r="AG72" s="467"/>
      <c r="AH72" s="467"/>
      <c r="AI72" s="467"/>
      <c r="AJ72" s="467"/>
      <c r="AK72" s="126"/>
      <c r="AL72" s="103"/>
      <c r="AM72" s="126"/>
      <c r="AN72" s="467"/>
      <c r="AO72" s="467"/>
      <c r="AP72" s="145"/>
      <c r="AQ72" s="103"/>
      <c r="AR72" s="103"/>
      <c r="AS72" s="103"/>
    </row>
    <row r="73" spans="1:45" ht="15" customHeight="1">
      <c r="A73" s="477" t="s">
        <v>383</v>
      </c>
      <c r="B73" s="478"/>
      <c r="C73" s="479"/>
      <c r="D73" s="546">
        <v>2602</v>
      </c>
      <c r="E73" s="459"/>
      <c r="F73" s="189"/>
      <c r="G73" s="189"/>
      <c r="H73" s="189">
        <v>934</v>
      </c>
      <c r="I73" s="189"/>
      <c r="J73" s="189"/>
      <c r="K73" s="191">
        <v>271</v>
      </c>
      <c r="L73" s="191"/>
      <c r="M73" s="459">
        <v>3265</v>
      </c>
      <c r="N73" s="459"/>
      <c r="O73" s="459"/>
      <c r="P73" s="459">
        <v>3049</v>
      </c>
      <c r="Q73" s="459"/>
      <c r="R73" s="459">
        <v>166</v>
      </c>
      <c r="S73" s="459"/>
      <c r="T73" s="189">
        <v>50</v>
      </c>
      <c r="U73" s="103"/>
      <c r="V73" s="535"/>
      <c r="W73" s="536"/>
      <c r="X73" s="104"/>
      <c r="Y73" s="104"/>
      <c r="Z73" s="535"/>
      <c r="AA73" s="535"/>
      <c r="AB73" s="535"/>
      <c r="AC73" s="535"/>
      <c r="AD73" s="467"/>
      <c r="AE73" s="467"/>
      <c r="AF73" s="467"/>
      <c r="AG73" s="467"/>
      <c r="AH73" s="467"/>
      <c r="AI73" s="467"/>
      <c r="AJ73" s="467"/>
      <c r="AK73" s="126"/>
      <c r="AL73" s="104"/>
      <c r="AM73" s="126"/>
      <c r="AN73" s="467"/>
      <c r="AO73" s="467"/>
      <c r="AP73" s="104"/>
      <c r="AQ73" s="103"/>
      <c r="AR73" s="103"/>
      <c r="AS73" s="103"/>
    </row>
    <row r="74" spans="1:45" ht="15" customHeight="1">
      <c r="A74" s="477" t="s">
        <v>384</v>
      </c>
      <c r="B74" s="478"/>
      <c r="C74" s="479"/>
      <c r="D74" s="546">
        <v>2474</v>
      </c>
      <c r="E74" s="459"/>
      <c r="F74" s="189"/>
      <c r="G74" s="189"/>
      <c r="H74" s="189">
        <v>858</v>
      </c>
      <c r="I74" s="189"/>
      <c r="J74" s="189"/>
      <c r="K74" s="191">
        <v>257</v>
      </c>
      <c r="L74" s="191"/>
      <c r="M74" s="459">
        <v>3075</v>
      </c>
      <c r="N74" s="459"/>
      <c r="O74" s="459"/>
      <c r="P74" s="459">
        <v>2854</v>
      </c>
      <c r="Q74" s="459"/>
      <c r="R74" s="459">
        <v>173</v>
      </c>
      <c r="S74" s="459"/>
      <c r="T74" s="189">
        <v>48</v>
      </c>
      <c r="U74" s="103"/>
      <c r="V74" s="537"/>
      <c r="W74" s="538"/>
      <c r="X74" s="94"/>
      <c r="Y74" s="94"/>
      <c r="Z74" s="537"/>
      <c r="AA74" s="537"/>
      <c r="AB74" s="537"/>
      <c r="AC74" s="537"/>
      <c r="AD74" s="537"/>
      <c r="AE74" s="537"/>
      <c r="AF74" s="537"/>
      <c r="AG74" s="537"/>
      <c r="AH74" s="537"/>
      <c r="AI74" s="537"/>
      <c r="AJ74" s="537"/>
      <c r="AK74" s="94"/>
      <c r="AL74" s="94"/>
      <c r="AM74" s="94"/>
      <c r="AN74" s="537"/>
      <c r="AO74" s="537"/>
      <c r="AP74" s="94"/>
      <c r="AQ74" s="103"/>
      <c r="AR74" s="103"/>
      <c r="AS74" s="103"/>
    </row>
    <row r="75" spans="1:45" ht="15" customHeight="1">
      <c r="A75" s="477" t="s">
        <v>385</v>
      </c>
      <c r="B75" s="478"/>
      <c r="C75" s="479"/>
      <c r="D75" s="546">
        <v>2615</v>
      </c>
      <c r="E75" s="459"/>
      <c r="F75" s="191"/>
      <c r="G75" s="191"/>
      <c r="H75" s="191">
        <v>790</v>
      </c>
      <c r="I75" s="191"/>
      <c r="J75" s="191"/>
      <c r="K75" s="191">
        <v>257</v>
      </c>
      <c r="L75" s="191"/>
      <c r="M75" s="459">
        <v>3148</v>
      </c>
      <c r="N75" s="459"/>
      <c r="O75" s="459"/>
      <c r="P75" s="459">
        <v>2839</v>
      </c>
      <c r="Q75" s="459"/>
      <c r="R75" s="459">
        <v>259</v>
      </c>
      <c r="S75" s="459"/>
      <c r="T75" s="189">
        <v>50</v>
      </c>
      <c r="U75" s="103"/>
      <c r="V75" s="226" t="s">
        <v>449</v>
      </c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</row>
    <row r="76" spans="1:45" ht="15" customHeight="1">
      <c r="A76" s="409"/>
      <c r="B76" s="409"/>
      <c r="C76" s="482"/>
      <c r="D76" s="548"/>
      <c r="E76" s="535"/>
      <c r="F76" s="104"/>
      <c r="G76" s="104"/>
      <c r="H76" s="104"/>
      <c r="I76" s="104"/>
      <c r="J76" s="104"/>
      <c r="K76" s="227"/>
      <c r="L76" s="227"/>
      <c r="M76" s="532"/>
      <c r="N76" s="532"/>
      <c r="O76" s="532"/>
      <c r="P76" s="532"/>
      <c r="Q76" s="532"/>
      <c r="R76" s="532"/>
      <c r="S76" s="532"/>
      <c r="T76" s="104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</row>
    <row r="77" spans="1:45" ht="15" customHeight="1">
      <c r="A77" s="228"/>
      <c r="B77" s="94"/>
      <c r="C77" s="95"/>
      <c r="D77" s="537"/>
      <c r="E77" s="537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</row>
    <row r="78" ht="14.25">
      <c r="A78" s="226" t="s">
        <v>374</v>
      </c>
    </row>
  </sheetData>
  <sheetProtection/>
  <mergeCells count="635">
    <mergeCell ref="D74:E74"/>
    <mergeCell ref="D75:E75"/>
    <mergeCell ref="D76:E76"/>
    <mergeCell ref="D77:E77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A66:C66"/>
    <mergeCell ref="A71:C71"/>
    <mergeCell ref="A40:B40"/>
    <mergeCell ref="A46:B46"/>
    <mergeCell ref="D55:E55"/>
    <mergeCell ref="D56:E56"/>
    <mergeCell ref="D57:E57"/>
    <mergeCell ref="D58:E58"/>
    <mergeCell ref="D59:E59"/>
    <mergeCell ref="D60:E60"/>
    <mergeCell ref="Q40:R40"/>
    <mergeCell ref="Q46:R46"/>
    <mergeCell ref="S40:T40"/>
    <mergeCell ref="S46:T46"/>
    <mergeCell ref="A55:C55"/>
    <mergeCell ref="A61:C61"/>
    <mergeCell ref="D61:E61"/>
    <mergeCell ref="H46:I46"/>
    <mergeCell ref="J40:K40"/>
    <mergeCell ref="J46:K46"/>
    <mergeCell ref="M40:N40"/>
    <mergeCell ref="M46:N46"/>
    <mergeCell ref="O40:P40"/>
    <mergeCell ref="O46:P46"/>
    <mergeCell ref="V54:W54"/>
    <mergeCell ref="V63:W63"/>
    <mergeCell ref="M60:O60"/>
    <mergeCell ref="P57:Q57"/>
    <mergeCell ref="R57:S57"/>
    <mergeCell ref="P58:Q58"/>
    <mergeCell ref="V72:W72"/>
    <mergeCell ref="V73:W73"/>
    <mergeCell ref="V74:W74"/>
    <mergeCell ref="C40:D40"/>
    <mergeCell ref="C46:D46"/>
    <mergeCell ref="F40:G40"/>
    <mergeCell ref="F46:G46"/>
    <mergeCell ref="H40:I40"/>
    <mergeCell ref="R71:S71"/>
    <mergeCell ref="R63:S63"/>
    <mergeCell ref="AD72:AJ72"/>
    <mergeCell ref="AD73:AJ73"/>
    <mergeCell ref="AD74:AJ74"/>
    <mergeCell ref="AN52:AO52"/>
    <mergeCell ref="AN72:AO72"/>
    <mergeCell ref="AN73:AO73"/>
    <mergeCell ref="AN74:AO74"/>
    <mergeCell ref="AN70:AO70"/>
    <mergeCell ref="AN62:AO62"/>
    <mergeCell ref="AN63:AO63"/>
    <mergeCell ref="Z72:AA72"/>
    <mergeCell ref="Z73:AA73"/>
    <mergeCell ref="Z74:AA74"/>
    <mergeCell ref="AB52:AC52"/>
    <mergeCell ref="AB72:AC72"/>
    <mergeCell ref="AB73:AC73"/>
    <mergeCell ref="AB74:AC74"/>
    <mergeCell ref="Z62:AA62"/>
    <mergeCell ref="Z63:AA63"/>
    <mergeCell ref="Z64:AA64"/>
    <mergeCell ref="AD11:AJ11"/>
    <mergeCell ref="AD32:AJ32"/>
    <mergeCell ref="AN11:AO11"/>
    <mergeCell ref="AN32:AO32"/>
    <mergeCell ref="M55:O55"/>
    <mergeCell ref="P55:Q55"/>
    <mergeCell ref="R55:S55"/>
    <mergeCell ref="Z52:AA52"/>
    <mergeCell ref="AD52:AJ52"/>
    <mergeCell ref="V52:W52"/>
    <mergeCell ref="S8:T8"/>
    <mergeCell ref="S32:T32"/>
    <mergeCell ref="Z11:AA11"/>
    <mergeCell ref="Z32:AA32"/>
    <mergeCell ref="AB11:AC11"/>
    <mergeCell ref="AB32:AC32"/>
    <mergeCell ref="S11:T11"/>
    <mergeCell ref="S12:T12"/>
    <mergeCell ref="S13:T13"/>
    <mergeCell ref="S17:T17"/>
    <mergeCell ref="K8:M8"/>
    <mergeCell ref="K32:M32"/>
    <mergeCell ref="N8:P8"/>
    <mergeCell ref="N32:P32"/>
    <mergeCell ref="Q8:R8"/>
    <mergeCell ref="Q32:R32"/>
    <mergeCell ref="K18:M18"/>
    <mergeCell ref="K19:M19"/>
    <mergeCell ref="K20:M20"/>
    <mergeCell ref="K21:M21"/>
    <mergeCell ref="A8:C8"/>
    <mergeCell ref="A14:C14"/>
    <mergeCell ref="A32:C32"/>
    <mergeCell ref="D8:F8"/>
    <mergeCell ref="D32:F32"/>
    <mergeCell ref="G8:J8"/>
    <mergeCell ref="G32:J32"/>
    <mergeCell ref="A13:C13"/>
    <mergeCell ref="A17:C17"/>
    <mergeCell ref="A18:C18"/>
    <mergeCell ref="R76:S76"/>
    <mergeCell ref="R72:S72"/>
    <mergeCell ref="R73:S73"/>
    <mergeCell ref="R74:S74"/>
    <mergeCell ref="R75:S75"/>
    <mergeCell ref="R67:S67"/>
    <mergeCell ref="R68:S68"/>
    <mergeCell ref="R70:S70"/>
    <mergeCell ref="R69:S69"/>
    <mergeCell ref="R64:S64"/>
    <mergeCell ref="R65:S65"/>
    <mergeCell ref="R66:S66"/>
    <mergeCell ref="R60:S60"/>
    <mergeCell ref="R61:S61"/>
    <mergeCell ref="R62:S62"/>
    <mergeCell ref="P73:Q73"/>
    <mergeCell ref="P74:Q74"/>
    <mergeCell ref="P75:Q75"/>
    <mergeCell ref="P76:Q76"/>
    <mergeCell ref="P69:Q69"/>
    <mergeCell ref="P70:Q70"/>
    <mergeCell ref="P71:Q71"/>
    <mergeCell ref="P72:Q72"/>
    <mergeCell ref="R58:S58"/>
    <mergeCell ref="R59:S59"/>
    <mergeCell ref="P65:Q65"/>
    <mergeCell ref="P66:Q66"/>
    <mergeCell ref="P67:Q67"/>
    <mergeCell ref="P68:Q68"/>
    <mergeCell ref="P61:Q61"/>
    <mergeCell ref="P62:Q62"/>
    <mergeCell ref="P63:Q63"/>
    <mergeCell ref="P64:Q64"/>
    <mergeCell ref="M74:O74"/>
    <mergeCell ref="M75:O75"/>
    <mergeCell ref="M76:O76"/>
    <mergeCell ref="M69:O69"/>
    <mergeCell ref="M70:O70"/>
    <mergeCell ref="M71:O71"/>
    <mergeCell ref="M72:O72"/>
    <mergeCell ref="M68:O68"/>
    <mergeCell ref="M61:O61"/>
    <mergeCell ref="M62:O62"/>
    <mergeCell ref="M63:O63"/>
    <mergeCell ref="M64:O64"/>
    <mergeCell ref="M73:O73"/>
    <mergeCell ref="Q6:R7"/>
    <mergeCell ref="S6:T7"/>
    <mergeCell ref="N5:T5"/>
    <mergeCell ref="M65:O65"/>
    <mergeCell ref="M66:O66"/>
    <mergeCell ref="M67:O67"/>
    <mergeCell ref="M57:O57"/>
    <mergeCell ref="M58:O58"/>
    <mergeCell ref="P59:Q59"/>
    <mergeCell ref="P60:Q60"/>
    <mergeCell ref="Q9:R9"/>
    <mergeCell ref="S9:T9"/>
    <mergeCell ref="S10:T10"/>
    <mergeCell ref="V3:AP3"/>
    <mergeCell ref="M36:T36"/>
    <mergeCell ref="A5:C7"/>
    <mergeCell ref="D5:F7"/>
    <mergeCell ref="G5:J7"/>
    <mergeCell ref="A10:C10"/>
    <mergeCell ref="K5:M7"/>
    <mergeCell ref="N13:P13"/>
    <mergeCell ref="A9:C9"/>
    <mergeCell ref="D10:F10"/>
    <mergeCell ref="A3:T3"/>
    <mergeCell ref="A11:C11"/>
    <mergeCell ref="A12:C12"/>
    <mergeCell ref="D9:F9"/>
    <mergeCell ref="G9:J9"/>
    <mergeCell ref="K9:M9"/>
    <mergeCell ref="N9:P9"/>
    <mergeCell ref="A22:C22"/>
    <mergeCell ref="A28:C28"/>
    <mergeCell ref="A29:C29"/>
    <mergeCell ref="N6:P7"/>
    <mergeCell ref="A15:C15"/>
    <mergeCell ref="A16:C16"/>
    <mergeCell ref="K16:M16"/>
    <mergeCell ref="N10:P10"/>
    <mergeCell ref="N11:P11"/>
    <mergeCell ref="N12:P12"/>
    <mergeCell ref="A30:C30"/>
    <mergeCell ref="A23:C23"/>
    <mergeCell ref="A24:C24"/>
    <mergeCell ref="A25:C25"/>
    <mergeCell ref="A26:C26"/>
    <mergeCell ref="A31:C31"/>
    <mergeCell ref="D11:F11"/>
    <mergeCell ref="D12:F12"/>
    <mergeCell ref="D13:F13"/>
    <mergeCell ref="D14:F14"/>
    <mergeCell ref="D15:F15"/>
    <mergeCell ref="D16:F16"/>
    <mergeCell ref="D17:F17"/>
    <mergeCell ref="A27:C27"/>
    <mergeCell ref="D18:F18"/>
    <mergeCell ref="D19:F19"/>
    <mergeCell ref="D20:F20"/>
    <mergeCell ref="D21:F21"/>
    <mergeCell ref="D27:F27"/>
    <mergeCell ref="A19:C19"/>
    <mergeCell ref="A20:C20"/>
    <mergeCell ref="A21:C21"/>
    <mergeCell ref="D28:F28"/>
    <mergeCell ref="D29:F29"/>
    <mergeCell ref="D22:F22"/>
    <mergeCell ref="D23:F23"/>
    <mergeCell ref="D24:F24"/>
    <mergeCell ref="D25:F25"/>
    <mergeCell ref="D30:F30"/>
    <mergeCell ref="D31:F31"/>
    <mergeCell ref="G10:J10"/>
    <mergeCell ref="G11:J11"/>
    <mergeCell ref="G12:J12"/>
    <mergeCell ref="G13:J13"/>
    <mergeCell ref="G14:J14"/>
    <mergeCell ref="G15:J15"/>
    <mergeCell ref="G16:J16"/>
    <mergeCell ref="D26:F26"/>
    <mergeCell ref="G17:J17"/>
    <mergeCell ref="G18:J18"/>
    <mergeCell ref="G19:J19"/>
    <mergeCell ref="G20:J20"/>
    <mergeCell ref="G26:J26"/>
    <mergeCell ref="G27:J27"/>
    <mergeCell ref="G28:J28"/>
    <mergeCell ref="G21:J21"/>
    <mergeCell ref="G22:J22"/>
    <mergeCell ref="G23:J23"/>
    <mergeCell ref="G24:J24"/>
    <mergeCell ref="G29:J29"/>
    <mergeCell ref="G30:J30"/>
    <mergeCell ref="G31:J31"/>
    <mergeCell ref="K10:M10"/>
    <mergeCell ref="K11:M11"/>
    <mergeCell ref="K12:M12"/>
    <mergeCell ref="K13:M13"/>
    <mergeCell ref="K14:M14"/>
    <mergeCell ref="K15:M15"/>
    <mergeCell ref="G25:J25"/>
    <mergeCell ref="K17:M17"/>
    <mergeCell ref="K22:M22"/>
    <mergeCell ref="K23:M23"/>
    <mergeCell ref="K24:M24"/>
    <mergeCell ref="K25:M25"/>
    <mergeCell ref="K26:M26"/>
    <mergeCell ref="K27:M27"/>
    <mergeCell ref="K28:M28"/>
    <mergeCell ref="K29:M29"/>
    <mergeCell ref="K30:M30"/>
    <mergeCell ref="K31:M31"/>
    <mergeCell ref="N14:P14"/>
    <mergeCell ref="N15:P15"/>
    <mergeCell ref="N16:P16"/>
    <mergeCell ref="N17:P17"/>
    <mergeCell ref="N18:P18"/>
    <mergeCell ref="N19:P19"/>
    <mergeCell ref="N20:P20"/>
    <mergeCell ref="N26:P26"/>
    <mergeCell ref="N27:P27"/>
    <mergeCell ref="N28:P28"/>
    <mergeCell ref="N21:P21"/>
    <mergeCell ref="N22:P22"/>
    <mergeCell ref="N23:P23"/>
    <mergeCell ref="N24:P24"/>
    <mergeCell ref="N29:P29"/>
    <mergeCell ref="N30:P30"/>
    <mergeCell ref="N31:P31"/>
    <mergeCell ref="Q10:R10"/>
    <mergeCell ref="Q11:R11"/>
    <mergeCell ref="Q12:R12"/>
    <mergeCell ref="Q13:R13"/>
    <mergeCell ref="Q14:R14"/>
    <mergeCell ref="Q15:R15"/>
    <mergeCell ref="N25:P2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Q26:R26"/>
    <mergeCell ref="Q27:R27"/>
    <mergeCell ref="Q28:R28"/>
    <mergeCell ref="Q29:R29"/>
    <mergeCell ref="Q30:R30"/>
    <mergeCell ref="Q31:R31"/>
    <mergeCell ref="S14:T14"/>
    <mergeCell ref="S15:T15"/>
    <mergeCell ref="S16:T16"/>
    <mergeCell ref="S20:T20"/>
    <mergeCell ref="S21:T21"/>
    <mergeCell ref="S22:T22"/>
    <mergeCell ref="S18:T18"/>
    <mergeCell ref="S19:T19"/>
    <mergeCell ref="S23:T23"/>
    <mergeCell ref="S24:T24"/>
    <mergeCell ref="S25:T25"/>
    <mergeCell ref="S26:T26"/>
    <mergeCell ref="S27:T27"/>
    <mergeCell ref="S28:T28"/>
    <mergeCell ref="S29:T29"/>
    <mergeCell ref="S30:T30"/>
    <mergeCell ref="S31:T31"/>
    <mergeCell ref="A38:B39"/>
    <mergeCell ref="C38:D39"/>
    <mergeCell ref="E38:E39"/>
    <mergeCell ref="F38:G39"/>
    <mergeCell ref="H38:I39"/>
    <mergeCell ref="J38:K39"/>
    <mergeCell ref="M38:N39"/>
    <mergeCell ref="Q38:R39"/>
    <mergeCell ref="S38:T39"/>
    <mergeCell ref="A42:B42"/>
    <mergeCell ref="C42:D42"/>
    <mergeCell ref="F42:G42"/>
    <mergeCell ref="H42:I42"/>
    <mergeCell ref="J42:K42"/>
    <mergeCell ref="M42:N42"/>
    <mergeCell ref="O42:P42"/>
    <mergeCell ref="A41:B41"/>
    <mergeCell ref="A43:B43"/>
    <mergeCell ref="A44:B44"/>
    <mergeCell ref="A45:B45"/>
    <mergeCell ref="O38:P39"/>
    <mergeCell ref="F43:G43"/>
    <mergeCell ref="F44:G44"/>
    <mergeCell ref="F45:G45"/>
    <mergeCell ref="C43:D43"/>
    <mergeCell ref="C44:D44"/>
    <mergeCell ref="C45:D45"/>
    <mergeCell ref="J43:K43"/>
    <mergeCell ref="J44:K44"/>
    <mergeCell ref="J45:K45"/>
    <mergeCell ref="H43:I43"/>
    <mergeCell ref="H44:I44"/>
    <mergeCell ref="H45:I45"/>
    <mergeCell ref="O43:P43"/>
    <mergeCell ref="O44:P44"/>
    <mergeCell ref="O45:P45"/>
    <mergeCell ref="M43:N43"/>
    <mergeCell ref="M44:N44"/>
    <mergeCell ref="M45:N45"/>
    <mergeCell ref="S42:T42"/>
    <mergeCell ref="S43:T43"/>
    <mergeCell ref="S44:T44"/>
    <mergeCell ref="S45:T45"/>
    <mergeCell ref="Q42:R42"/>
    <mergeCell ref="Q43:R43"/>
    <mergeCell ref="Q44:R44"/>
    <mergeCell ref="Q45:R45"/>
    <mergeCell ref="A57:C57"/>
    <mergeCell ref="A58:C58"/>
    <mergeCell ref="A59:C59"/>
    <mergeCell ref="M53:O54"/>
    <mergeCell ref="M59:O59"/>
    <mergeCell ref="I52:L54"/>
    <mergeCell ref="F52:H54"/>
    <mergeCell ref="M52:T52"/>
    <mergeCell ref="P53:Q54"/>
    <mergeCell ref="R53:S54"/>
    <mergeCell ref="V28:W28"/>
    <mergeCell ref="V29:W29"/>
    <mergeCell ref="V30:W30"/>
    <mergeCell ref="V6:W10"/>
    <mergeCell ref="V26:W26"/>
    <mergeCell ref="V27:W27"/>
    <mergeCell ref="V20:W20"/>
    <mergeCell ref="V18:W18"/>
    <mergeCell ref="V19:W19"/>
    <mergeCell ref="V14:W14"/>
    <mergeCell ref="X50:X51"/>
    <mergeCell ref="V55:W55"/>
    <mergeCell ref="A74:C74"/>
    <mergeCell ref="A75:C75"/>
    <mergeCell ref="A76:C76"/>
    <mergeCell ref="A68:C68"/>
    <mergeCell ref="A69:C69"/>
    <mergeCell ref="A70:C70"/>
    <mergeCell ref="A72:C72"/>
    <mergeCell ref="A73:C73"/>
    <mergeCell ref="AB14:AC14"/>
    <mergeCell ref="AB15:AC15"/>
    <mergeCell ref="AD17:AJ17"/>
    <mergeCell ref="A64:C64"/>
    <mergeCell ref="A65:C65"/>
    <mergeCell ref="A60:C60"/>
    <mergeCell ref="A62:C62"/>
    <mergeCell ref="A63:C63"/>
    <mergeCell ref="V60:W60"/>
    <mergeCell ref="V61:W61"/>
    <mergeCell ref="A67:C67"/>
    <mergeCell ref="Z9:AA10"/>
    <mergeCell ref="AB9:AC10"/>
    <mergeCell ref="V21:W21"/>
    <mergeCell ref="V23:W23"/>
    <mergeCell ref="V24:W24"/>
    <mergeCell ref="V25:W25"/>
    <mergeCell ref="V12:W12"/>
    <mergeCell ref="AB19:AC19"/>
    <mergeCell ref="V59:W59"/>
    <mergeCell ref="V16:W16"/>
    <mergeCell ref="AB16:AC16"/>
    <mergeCell ref="AB17:AC17"/>
    <mergeCell ref="AB18:AC18"/>
    <mergeCell ref="AN9:AO10"/>
    <mergeCell ref="AD9:AJ10"/>
    <mergeCell ref="X9:X10"/>
    <mergeCell ref="Y9:Y10"/>
    <mergeCell ref="AN16:AO16"/>
    <mergeCell ref="AB12:AC12"/>
    <mergeCell ref="V17:W17"/>
    <mergeCell ref="AD12:AJ12"/>
    <mergeCell ref="V68:W68"/>
    <mergeCell ref="V69:W69"/>
    <mergeCell ref="V70:W70"/>
    <mergeCell ref="V67:W67"/>
    <mergeCell ref="V47:W51"/>
    <mergeCell ref="V53:W53"/>
    <mergeCell ref="V62:W62"/>
    <mergeCell ref="V15:W15"/>
    <mergeCell ref="AL7:AM8"/>
    <mergeCell ref="AN6:AP8"/>
    <mergeCell ref="X6:AM6"/>
    <mergeCell ref="AK9:AK10"/>
    <mergeCell ref="AL9:AL10"/>
    <mergeCell ref="AM9:AM10"/>
    <mergeCell ref="AP9:AP10"/>
    <mergeCell ref="AD7:AK8"/>
    <mergeCell ref="Z7:AC8"/>
    <mergeCell ref="X7:Y8"/>
    <mergeCell ref="V64:W64"/>
    <mergeCell ref="V65:W65"/>
    <mergeCell ref="V66:W66"/>
    <mergeCell ref="V56:W56"/>
    <mergeCell ref="V57:W57"/>
    <mergeCell ref="V58:W58"/>
    <mergeCell ref="V71:W71"/>
    <mergeCell ref="Z12:AA12"/>
    <mergeCell ref="Z13:AA13"/>
    <mergeCell ref="Z14:AA14"/>
    <mergeCell ref="Z15:AA15"/>
    <mergeCell ref="Z16:AA16"/>
    <mergeCell ref="Z17:AA17"/>
    <mergeCell ref="Z18:AA18"/>
    <mergeCell ref="Z19:AA19"/>
    <mergeCell ref="Z20:AA20"/>
    <mergeCell ref="AB26:AC26"/>
    <mergeCell ref="Z29:AA29"/>
    <mergeCell ref="Z25:AA25"/>
    <mergeCell ref="Z21:AA21"/>
    <mergeCell ref="Z22:AA22"/>
    <mergeCell ref="Z23:AA23"/>
    <mergeCell ref="Z24:AA24"/>
    <mergeCell ref="AB22:AC22"/>
    <mergeCell ref="AB23:AC23"/>
    <mergeCell ref="AB24:AC24"/>
    <mergeCell ref="Z30:AA30"/>
    <mergeCell ref="Z31:AA31"/>
    <mergeCell ref="Z26:AA26"/>
    <mergeCell ref="Z27:AA27"/>
    <mergeCell ref="Z28:AA28"/>
    <mergeCell ref="AD18:AJ18"/>
    <mergeCell ref="AB27:AC27"/>
    <mergeCell ref="AB28:AC28"/>
    <mergeCell ref="AB20:AC20"/>
    <mergeCell ref="AB21:AC21"/>
    <mergeCell ref="AB25:AC25"/>
    <mergeCell ref="AD20:AJ20"/>
    <mergeCell ref="AD13:AJ13"/>
    <mergeCell ref="AD14:AJ14"/>
    <mergeCell ref="AD15:AJ15"/>
    <mergeCell ref="AD16:AJ16"/>
    <mergeCell ref="AD21:AJ21"/>
    <mergeCell ref="AD22:AJ22"/>
    <mergeCell ref="AD19:AJ19"/>
    <mergeCell ref="AB13:AC13"/>
    <mergeCell ref="AD28:AJ28"/>
    <mergeCell ref="AD27:AJ27"/>
    <mergeCell ref="AD29:AJ29"/>
    <mergeCell ref="AD30:AJ30"/>
    <mergeCell ref="AD23:AJ23"/>
    <mergeCell ref="AD24:AJ24"/>
    <mergeCell ref="AD25:AJ25"/>
    <mergeCell ref="AD26:AJ26"/>
    <mergeCell ref="AN17:AO17"/>
    <mergeCell ref="AN18:AO18"/>
    <mergeCell ref="AN19:AO19"/>
    <mergeCell ref="AN12:AO12"/>
    <mergeCell ref="AN13:AO13"/>
    <mergeCell ref="AN14:AO14"/>
    <mergeCell ref="AN15:AO15"/>
    <mergeCell ref="AN20:AO20"/>
    <mergeCell ref="AN21:AO21"/>
    <mergeCell ref="AN22:AO22"/>
    <mergeCell ref="AN23:AO23"/>
    <mergeCell ref="AN24:AO24"/>
    <mergeCell ref="AN25:AO25"/>
    <mergeCell ref="AN26:AO26"/>
    <mergeCell ref="AN27:AO27"/>
    <mergeCell ref="X47:Y49"/>
    <mergeCell ref="AN28:AO28"/>
    <mergeCell ref="AN29:AO29"/>
    <mergeCell ref="AN30:AO30"/>
    <mergeCell ref="AN31:AO31"/>
    <mergeCell ref="AD31:AJ31"/>
    <mergeCell ref="AB31:AC31"/>
    <mergeCell ref="AB29:AC29"/>
    <mergeCell ref="AB30:AC30"/>
    <mergeCell ref="V44:AP44"/>
    <mergeCell ref="Z53:AA53"/>
    <mergeCell ref="AB53:AC53"/>
    <mergeCell ref="AD53:AJ53"/>
    <mergeCell ref="AL50:AL51"/>
    <mergeCell ref="AK50:AK51"/>
    <mergeCell ref="Z47:AC49"/>
    <mergeCell ref="AD47:AK49"/>
    <mergeCell ref="AL47:AM49"/>
    <mergeCell ref="Z67:AA67"/>
    <mergeCell ref="Z68:AA68"/>
    <mergeCell ref="Z69:AA69"/>
    <mergeCell ref="AB62:AC62"/>
    <mergeCell ref="AB63:AC63"/>
    <mergeCell ref="AB64:AC64"/>
    <mergeCell ref="AB65:AC65"/>
    <mergeCell ref="AB66:AC66"/>
    <mergeCell ref="AD62:AJ62"/>
    <mergeCell ref="AD63:AJ63"/>
    <mergeCell ref="AD64:AJ64"/>
    <mergeCell ref="AD65:AJ65"/>
    <mergeCell ref="Z65:AA65"/>
    <mergeCell ref="Z66:AA66"/>
    <mergeCell ref="Z70:AA70"/>
    <mergeCell ref="AB70:AC70"/>
    <mergeCell ref="AD66:AJ66"/>
    <mergeCell ref="AD67:AJ67"/>
    <mergeCell ref="AD68:AJ68"/>
    <mergeCell ref="AD69:AJ69"/>
    <mergeCell ref="AD70:AJ70"/>
    <mergeCell ref="AB67:AC67"/>
    <mergeCell ref="AB68:AC68"/>
    <mergeCell ref="AB69:AC69"/>
    <mergeCell ref="AN64:AO64"/>
    <mergeCell ref="AN53:AO53"/>
    <mergeCell ref="AN69:AO69"/>
    <mergeCell ref="AN65:AO65"/>
    <mergeCell ref="AN66:AO66"/>
    <mergeCell ref="AN67:AO67"/>
    <mergeCell ref="AN68:AO68"/>
    <mergeCell ref="AN61:AO61"/>
    <mergeCell ref="C41:D41"/>
    <mergeCell ref="F41:G41"/>
    <mergeCell ref="H41:I41"/>
    <mergeCell ref="J41:K41"/>
    <mergeCell ref="M41:N41"/>
    <mergeCell ref="O41:P41"/>
    <mergeCell ref="Q41:R41"/>
    <mergeCell ref="S41:T41"/>
    <mergeCell ref="A50:T50"/>
    <mergeCell ref="A56:C56"/>
    <mergeCell ref="M56:O56"/>
    <mergeCell ref="P56:Q56"/>
    <mergeCell ref="R56:S56"/>
    <mergeCell ref="T53:T54"/>
    <mergeCell ref="A52:C54"/>
    <mergeCell ref="D52:E54"/>
    <mergeCell ref="AN47:AP49"/>
    <mergeCell ref="Y50:Y51"/>
    <mergeCell ref="Z50:AA51"/>
    <mergeCell ref="AB50:AC51"/>
    <mergeCell ref="AD50:AJ51"/>
    <mergeCell ref="AM50:AM51"/>
    <mergeCell ref="AN50:AO51"/>
    <mergeCell ref="AP50:AP51"/>
    <mergeCell ref="AB54:AC54"/>
    <mergeCell ref="AD54:AJ54"/>
    <mergeCell ref="AN54:AO54"/>
    <mergeCell ref="Z54:AA54"/>
    <mergeCell ref="AB56:AC56"/>
    <mergeCell ref="AD56:AJ56"/>
    <mergeCell ref="AN56:AO56"/>
    <mergeCell ref="Z56:AA56"/>
    <mergeCell ref="Z55:AA55"/>
    <mergeCell ref="AB55:AC55"/>
    <mergeCell ref="AD55:AJ55"/>
    <mergeCell ref="AN55:AO55"/>
    <mergeCell ref="Z57:AA57"/>
    <mergeCell ref="AB57:AC57"/>
    <mergeCell ref="AD57:AJ57"/>
    <mergeCell ref="AN57:AO57"/>
    <mergeCell ref="AD61:AJ61"/>
    <mergeCell ref="Z60:AA60"/>
    <mergeCell ref="AB58:AC58"/>
    <mergeCell ref="AD58:AJ58"/>
    <mergeCell ref="AN58:AO58"/>
    <mergeCell ref="Z59:AA59"/>
    <mergeCell ref="AB59:AC59"/>
    <mergeCell ref="AD59:AJ59"/>
    <mergeCell ref="AN59:AO59"/>
    <mergeCell ref="Z58:AA58"/>
    <mergeCell ref="A36:K36"/>
    <mergeCell ref="Z71:AA71"/>
    <mergeCell ref="AB71:AC71"/>
    <mergeCell ref="AD71:AJ71"/>
    <mergeCell ref="AN71:AO71"/>
    <mergeCell ref="AB60:AC60"/>
    <mergeCell ref="AD60:AJ60"/>
    <mergeCell ref="AN60:AO60"/>
    <mergeCell ref="Z61:AA61"/>
    <mergeCell ref="AB61:AC61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zoomScale="75" zoomScaleNormal="75" zoomScaleSheetLayoutView="75" zoomScalePageLayoutView="0" workbookViewId="0" topLeftCell="E36">
      <selection activeCell="B1" sqref="B1"/>
    </sheetView>
  </sheetViews>
  <sheetFormatPr defaultColWidth="10.59765625" defaultRowHeight="15"/>
  <cols>
    <col min="1" max="3" width="3.59765625" style="4" customWidth="1"/>
    <col min="4" max="4" width="25" style="4" customWidth="1"/>
    <col min="5" max="5" width="21" style="4" customWidth="1"/>
    <col min="6" max="14" width="14.59765625" style="4" customWidth="1"/>
    <col min="15" max="16384" width="10.59765625" style="4" customWidth="1"/>
  </cols>
  <sheetData>
    <row r="1" spans="1:14" s="25" customFormat="1" ht="21" customHeight="1">
      <c r="A1" s="112" t="s">
        <v>388</v>
      </c>
      <c r="B1" s="103"/>
      <c r="C1" s="12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13" t="s">
        <v>389</v>
      </c>
    </row>
    <row r="2" spans="1:14" s="25" customFormat="1" ht="21" customHeight="1">
      <c r="A2" s="112"/>
      <c r="B2" s="103"/>
      <c r="C2" s="12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13"/>
    </row>
    <row r="3" spans="1:15" s="25" customFormat="1" ht="21" customHeight="1">
      <c r="A3" s="75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</row>
    <row r="4" spans="1:15" s="17" customFormat="1" ht="21" customHeight="1">
      <c r="A4" s="339" t="s">
        <v>390</v>
      </c>
      <c r="B4" s="454"/>
      <c r="C4" s="454"/>
      <c r="D4" s="454"/>
      <c r="E4" s="454"/>
      <c r="F4" s="454"/>
      <c r="G4" s="454"/>
      <c r="H4" s="454"/>
      <c r="I4" s="454"/>
      <c r="J4" s="454"/>
      <c r="K4" s="454"/>
      <c r="L4" s="454"/>
      <c r="M4" s="454"/>
      <c r="N4" s="454"/>
      <c r="O4" s="148"/>
    </row>
    <row r="5" s="17" customFormat="1" ht="18" customHeight="1">
      <c r="O5" s="148"/>
    </row>
    <row r="6" spans="1:15" s="17" customFormat="1" ht="21" customHeight="1">
      <c r="A6" s="341" t="s">
        <v>391</v>
      </c>
      <c r="B6" s="405"/>
      <c r="C6" s="405"/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148"/>
    </row>
    <row r="7" spans="1:15" ht="21" customHeight="1" thickBot="1">
      <c r="A7" s="5" t="s">
        <v>220</v>
      </c>
      <c r="N7" s="6" t="s">
        <v>148</v>
      </c>
      <c r="O7" s="11"/>
    </row>
    <row r="8" spans="1:15" ht="21" customHeight="1">
      <c r="A8" s="599" t="s">
        <v>453</v>
      </c>
      <c r="B8" s="567"/>
      <c r="C8" s="567"/>
      <c r="D8" s="568"/>
      <c r="E8" s="560" t="s">
        <v>267</v>
      </c>
      <c r="F8" s="600" t="s">
        <v>454</v>
      </c>
      <c r="G8" s="600" t="s">
        <v>455</v>
      </c>
      <c r="H8" s="600" t="s">
        <v>456</v>
      </c>
      <c r="I8" s="600" t="s">
        <v>457</v>
      </c>
      <c r="J8" s="562" t="s">
        <v>66</v>
      </c>
      <c r="K8" s="563"/>
      <c r="L8" s="563"/>
      <c r="M8" s="563"/>
      <c r="N8" s="563"/>
      <c r="O8" s="11"/>
    </row>
    <row r="9" spans="1:15" ht="21" customHeight="1">
      <c r="A9" s="569"/>
      <c r="B9" s="569"/>
      <c r="C9" s="569"/>
      <c r="D9" s="570"/>
      <c r="E9" s="561"/>
      <c r="F9" s="561"/>
      <c r="G9" s="561"/>
      <c r="H9" s="561"/>
      <c r="I9" s="561"/>
      <c r="J9" s="7" t="s">
        <v>268</v>
      </c>
      <c r="K9" s="7" t="s">
        <v>67</v>
      </c>
      <c r="L9" s="7" t="s">
        <v>68</v>
      </c>
      <c r="M9" s="7" t="s">
        <v>69</v>
      </c>
      <c r="N9" s="147" t="s">
        <v>269</v>
      </c>
      <c r="O9" s="11"/>
    </row>
    <row r="10" spans="1:15" ht="21" customHeight="1">
      <c r="A10" s="573" t="s">
        <v>128</v>
      </c>
      <c r="B10" s="564" t="s">
        <v>225</v>
      </c>
      <c r="C10" s="565"/>
      <c r="D10" s="566"/>
      <c r="E10" s="249">
        <v>4.47</v>
      </c>
      <c r="F10" s="250">
        <v>4.74</v>
      </c>
      <c r="G10" s="251">
        <v>4.82</v>
      </c>
      <c r="H10" s="251">
        <v>4.78</v>
      </c>
      <c r="I10" s="251">
        <v>4.65</v>
      </c>
      <c r="J10" s="251">
        <v>4.17</v>
      </c>
      <c r="K10" s="251">
        <v>4.68</v>
      </c>
      <c r="L10" s="251">
        <v>4.87</v>
      </c>
      <c r="M10" s="251">
        <v>5.14</v>
      </c>
      <c r="N10" s="251">
        <v>6.31</v>
      </c>
      <c r="O10" s="11"/>
    </row>
    <row r="11" spans="1:15" ht="21" customHeight="1">
      <c r="A11" s="574"/>
      <c r="B11" s="549" t="s">
        <v>70</v>
      </c>
      <c r="C11" s="550"/>
      <c r="D11" s="551"/>
      <c r="E11" s="247">
        <v>85</v>
      </c>
      <c r="F11" s="248">
        <v>88.6</v>
      </c>
      <c r="G11" s="248">
        <v>89.8</v>
      </c>
      <c r="H11" s="248">
        <v>94.7</v>
      </c>
      <c r="I11" s="248">
        <v>89.3</v>
      </c>
      <c r="J11" s="248">
        <v>38.8</v>
      </c>
      <c r="K11" s="248">
        <v>67.2</v>
      </c>
      <c r="L11" s="248">
        <v>121.2</v>
      </c>
      <c r="M11" s="248">
        <v>167.4</v>
      </c>
      <c r="N11" s="248">
        <v>322.4</v>
      </c>
      <c r="O11" s="11"/>
    </row>
    <row r="12" spans="1:15" ht="21" customHeight="1">
      <c r="A12" s="574"/>
      <c r="B12" s="549" t="s">
        <v>71</v>
      </c>
      <c r="C12" s="550"/>
      <c r="D12" s="551"/>
      <c r="E12" s="229">
        <v>1493</v>
      </c>
      <c r="F12" s="230">
        <v>1453</v>
      </c>
      <c r="G12" s="230">
        <v>1359</v>
      </c>
      <c r="H12" s="230">
        <v>1236</v>
      </c>
      <c r="I12" s="230">
        <v>1187</v>
      </c>
      <c r="J12" s="230">
        <v>620</v>
      </c>
      <c r="K12" s="230">
        <v>1038</v>
      </c>
      <c r="L12" s="230">
        <v>1313</v>
      </c>
      <c r="M12" s="230">
        <v>1857</v>
      </c>
      <c r="N12" s="230">
        <v>4094</v>
      </c>
      <c r="O12" s="11"/>
    </row>
    <row r="13" spans="1:15" ht="21" customHeight="1">
      <c r="A13" s="575"/>
      <c r="B13" s="552" t="s">
        <v>226</v>
      </c>
      <c r="C13" s="553"/>
      <c r="D13" s="554"/>
      <c r="E13" s="231">
        <v>121</v>
      </c>
      <c r="F13" s="232">
        <v>123</v>
      </c>
      <c r="G13" s="232">
        <v>133</v>
      </c>
      <c r="H13" s="232">
        <v>122</v>
      </c>
      <c r="I13" s="232">
        <v>117</v>
      </c>
      <c r="J13" s="232">
        <v>53</v>
      </c>
      <c r="K13" s="232">
        <v>106</v>
      </c>
      <c r="L13" s="232">
        <v>142</v>
      </c>
      <c r="M13" s="232">
        <v>223</v>
      </c>
      <c r="N13" s="232">
        <v>366</v>
      </c>
      <c r="O13" s="11"/>
    </row>
    <row r="14" spans="1:14" ht="21" customHeight="1">
      <c r="A14" s="576" t="s">
        <v>129</v>
      </c>
      <c r="B14" s="555" t="s">
        <v>221</v>
      </c>
      <c r="C14" s="556"/>
      <c r="D14" s="557"/>
      <c r="E14" s="233">
        <v>917.4</v>
      </c>
      <c r="F14" s="233">
        <v>1065.2</v>
      </c>
      <c r="G14" s="233">
        <v>1185.2</v>
      </c>
      <c r="H14" s="233">
        <v>1286</v>
      </c>
      <c r="I14" s="233">
        <v>1326.9</v>
      </c>
      <c r="J14" s="233">
        <v>655.2</v>
      </c>
      <c r="K14" s="233">
        <v>1165.9</v>
      </c>
      <c r="L14" s="233">
        <v>1245.9</v>
      </c>
      <c r="M14" s="233">
        <v>2226.9</v>
      </c>
      <c r="N14" s="233">
        <v>5169.4</v>
      </c>
    </row>
    <row r="15" spans="1:14" ht="21" customHeight="1">
      <c r="A15" s="576"/>
      <c r="B15" s="13"/>
      <c r="C15" s="12"/>
      <c r="D15" s="14" t="s">
        <v>72</v>
      </c>
      <c r="E15" s="233">
        <v>403.4</v>
      </c>
      <c r="F15" s="233">
        <v>566.9</v>
      </c>
      <c r="G15" s="233">
        <v>570.2</v>
      </c>
      <c r="H15" s="233">
        <v>590.5</v>
      </c>
      <c r="I15" s="233">
        <v>580.1</v>
      </c>
      <c r="J15" s="233">
        <v>298.2</v>
      </c>
      <c r="K15" s="233">
        <v>402.9</v>
      </c>
      <c r="L15" s="233">
        <v>780.3</v>
      </c>
      <c r="M15" s="233">
        <v>1030.5</v>
      </c>
      <c r="N15" s="233">
        <v>2061.6</v>
      </c>
    </row>
    <row r="16" spans="1:14" ht="21" customHeight="1">
      <c r="A16" s="576"/>
      <c r="B16" s="550" t="s">
        <v>73</v>
      </c>
      <c r="C16" s="550"/>
      <c r="D16" s="551"/>
      <c r="E16" s="234">
        <f aca="true" t="shared" si="0" ref="E16:N16">SUM(E17,E20)</f>
        <v>3597.6000000000004</v>
      </c>
      <c r="F16" s="233">
        <f t="shared" si="0"/>
        <v>3917.8</v>
      </c>
      <c r="G16" s="233">
        <f t="shared" si="0"/>
        <v>4472.6</v>
      </c>
      <c r="H16" s="233">
        <f t="shared" si="0"/>
        <v>4654.5</v>
      </c>
      <c r="I16" s="233">
        <f t="shared" si="0"/>
        <v>4951.2</v>
      </c>
      <c r="J16" s="233">
        <f t="shared" si="0"/>
        <v>4300.3</v>
      </c>
      <c r="K16" s="233">
        <f t="shared" si="0"/>
        <v>5011.400000000001</v>
      </c>
      <c r="L16" s="233">
        <f t="shared" si="0"/>
        <v>5316.9</v>
      </c>
      <c r="M16" s="233">
        <f t="shared" si="0"/>
        <v>5820.7</v>
      </c>
      <c r="N16" s="233">
        <f t="shared" si="0"/>
        <v>6656.6</v>
      </c>
    </row>
    <row r="17" spans="1:14" ht="21" customHeight="1">
      <c r="A17" s="576"/>
      <c r="B17" s="558" t="s">
        <v>74</v>
      </c>
      <c r="C17" s="559"/>
      <c r="D17" s="497"/>
      <c r="E17" s="234">
        <f>E18-E19</f>
        <v>918.3</v>
      </c>
      <c r="F17" s="233">
        <f>F18-F19</f>
        <v>885.5999999999999</v>
      </c>
      <c r="G17" s="233">
        <f aca="true" t="shared" si="1" ref="G17:N17">G18-G19</f>
        <v>966.1999999999999</v>
      </c>
      <c r="H17" s="233">
        <f t="shared" si="1"/>
        <v>809</v>
      </c>
      <c r="I17" s="233">
        <f t="shared" si="1"/>
        <v>800.9</v>
      </c>
      <c r="J17" s="233">
        <f t="shared" si="1"/>
        <v>267.7</v>
      </c>
      <c r="K17" s="233">
        <f t="shared" si="1"/>
        <v>640.4999999999999</v>
      </c>
      <c r="L17" s="233">
        <f t="shared" si="1"/>
        <v>852.4</v>
      </c>
      <c r="M17" s="233">
        <f t="shared" si="1"/>
        <v>1135.2</v>
      </c>
      <c r="N17" s="233">
        <f t="shared" si="1"/>
        <v>4026.7</v>
      </c>
    </row>
    <row r="18" spans="1:14" ht="21" customHeight="1">
      <c r="A18" s="576"/>
      <c r="B18" s="558" t="s">
        <v>75</v>
      </c>
      <c r="C18" s="559"/>
      <c r="D18" s="497"/>
      <c r="E18" s="234">
        <v>1526.8</v>
      </c>
      <c r="F18" s="235">
        <v>1572.3</v>
      </c>
      <c r="G18" s="233">
        <v>1774.6</v>
      </c>
      <c r="H18" s="233">
        <v>1703.5</v>
      </c>
      <c r="I18" s="233">
        <v>1714.3</v>
      </c>
      <c r="J18" s="233">
        <v>581</v>
      </c>
      <c r="K18" s="233">
        <v>1468.1</v>
      </c>
      <c r="L18" s="233">
        <v>1723.3</v>
      </c>
      <c r="M18" s="233">
        <v>2677.5</v>
      </c>
      <c r="N18" s="233">
        <v>8184.5</v>
      </c>
    </row>
    <row r="19" spans="1:14" ht="21" customHeight="1">
      <c r="A19" s="576"/>
      <c r="B19" s="558" t="s">
        <v>76</v>
      </c>
      <c r="C19" s="559"/>
      <c r="D19" s="497"/>
      <c r="E19" s="234">
        <v>608.5</v>
      </c>
      <c r="F19" s="235">
        <v>686.7</v>
      </c>
      <c r="G19" s="233">
        <v>808.4</v>
      </c>
      <c r="H19" s="233">
        <v>894.5</v>
      </c>
      <c r="I19" s="233">
        <v>913.4</v>
      </c>
      <c r="J19" s="233">
        <v>313.3</v>
      </c>
      <c r="K19" s="233">
        <v>827.6</v>
      </c>
      <c r="L19" s="233">
        <v>870.9</v>
      </c>
      <c r="M19" s="233">
        <v>1542.3</v>
      </c>
      <c r="N19" s="233">
        <v>4157.8</v>
      </c>
    </row>
    <row r="20" spans="1:14" ht="21" customHeight="1">
      <c r="A20" s="576"/>
      <c r="B20" s="558" t="s">
        <v>77</v>
      </c>
      <c r="C20" s="559"/>
      <c r="D20" s="497"/>
      <c r="E20" s="234">
        <f>E21-E22</f>
        <v>2679.3</v>
      </c>
      <c r="F20" s="233">
        <f aca="true" t="shared" si="2" ref="F20:N20">F21-F22</f>
        <v>3032.2000000000003</v>
      </c>
      <c r="G20" s="233">
        <f t="shared" si="2"/>
        <v>3506.4</v>
      </c>
      <c r="H20" s="233">
        <f t="shared" si="2"/>
        <v>3845.5</v>
      </c>
      <c r="I20" s="233">
        <f t="shared" si="2"/>
        <v>4150.3</v>
      </c>
      <c r="J20" s="233">
        <f t="shared" si="2"/>
        <v>4032.6</v>
      </c>
      <c r="K20" s="233">
        <f t="shared" si="2"/>
        <v>4370.900000000001</v>
      </c>
      <c r="L20" s="233">
        <f t="shared" si="2"/>
        <v>4464.5</v>
      </c>
      <c r="M20" s="233">
        <f t="shared" si="2"/>
        <v>4685.5</v>
      </c>
      <c r="N20" s="233">
        <f t="shared" si="2"/>
        <v>2629.9</v>
      </c>
    </row>
    <row r="21" spans="1:14" ht="21" customHeight="1">
      <c r="A21" s="576"/>
      <c r="B21" s="558" t="s">
        <v>78</v>
      </c>
      <c r="C21" s="559"/>
      <c r="D21" s="497"/>
      <c r="E21" s="234">
        <v>2908.5</v>
      </c>
      <c r="F21" s="235">
        <v>3313.3</v>
      </c>
      <c r="G21" s="233">
        <v>3705</v>
      </c>
      <c r="H21" s="233">
        <v>4063.8</v>
      </c>
      <c r="I21" s="233">
        <v>4427.5</v>
      </c>
      <c r="J21" s="233">
        <v>4157.7</v>
      </c>
      <c r="K21" s="233">
        <v>4688.3</v>
      </c>
      <c r="L21" s="233">
        <v>4921.1</v>
      </c>
      <c r="M21" s="233">
        <v>5066.1</v>
      </c>
      <c r="N21" s="233">
        <v>3043.6</v>
      </c>
    </row>
    <row r="22" spans="1:14" ht="21" customHeight="1">
      <c r="A22" s="576"/>
      <c r="B22" s="558" t="s">
        <v>79</v>
      </c>
      <c r="C22" s="559"/>
      <c r="D22" s="497"/>
      <c r="E22" s="234">
        <v>229.2</v>
      </c>
      <c r="F22" s="235">
        <v>281.1</v>
      </c>
      <c r="G22" s="233">
        <v>198.6</v>
      </c>
      <c r="H22" s="233">
        <v>218.3</v>
      </c>
      <c r="I22" s="233">
        <v>277.2</v>
      </c>
      <c r="J22" s="233">
        <v>125.1</v>
      </c>
      <c r="K22" s="233">
        <v>317.4</v>
      </c>
      <c r="L22" s="233">
        <v>456.6</v>
      </c>
      <c r="M22" s="233">
        <v>380.6</v>
      </c>
      <c r="N22" s="233">
        <v>413.7</v>
      </c>
    </row>
    <row r="23" spans="1:14" ht="21" customHeight="1">
      <c r="A23" s="576"/>
      <c r="B23" s="550" t="s">
        <v>80</v>
      </c>
      <c r="C23" s="550"/>
      <c r="D23" s="551"/>
      <c r="E23" s="234">
        <v>386.6</v>
      </c>
      <c r="F23" s="235">
        <v>462.2</v>
      </c>
      <c r="G23" s="233">
        <v>577.3</v>
      </c>
      <c r="H23" s="233">
        <v>611.9</v>
      </c>
      <c r="I23" s="233">
        <v>667.6</v>
      </c>
      <c r="J23" s="233">
        <v>652.5</v>
      </c>
      <c r="K23" s="233">
        <v>572.4</v>
      </c>
      <c r="L23" s="233">
        <v>757.7</v>
      </c>
      <c r="M23" s="233">
        <v>665.7</v>
      </c>
      <c r="N23" s="233">
        <v>955.7</v>
      </c>
    </row>
    <row r="24" spans="1:14" ht="21" customHeight="1">
      <c r="A24" s="576"/>
      <c r="B24" s="550" t="s">
        <v>227</v>
      </c>
      <c r="C24" s="550"/>
      <c r="D24" s="551"/>
      <c r="E24" s="234">
        <v>571.8</v>
      </c>
      <c r="F24" s="235">
        <v>550.4</v>
      </c>
      <c r="G24" s="233">
        <v>714.1</v>
      </c>
      <c r="H24" s="233">
        <v>871.5</v>
      </c>
      <c r="I24" s="233">
        <v>1009.2</v>
      </c>
      <c r="J24" s="236">
        <v>1580.7</v>
      </c>
      <c r="K24" s="236">
        <v>691.9</v>
      </c>
      <c r="L24" s="236">
        <v>608.1</v>
      </c>
      <c r="M24" s="236">
        <v>546.3</v>
      </c>
      <c r="N24" s="236">
        <v>638.8</v>
      </c>
    </row>
    <row r="25" spans="1:14" ht="21" customHeight="1">
      <c r="A25" s="576"/>
      <c r="B25" s="550" t="s">
        <v>81</v>
      </c>
      <c r="C25" s="550"/>
      <c r="D25" s="551"/>
      <c r="E25" s="234">
        <f aca="true" t="shared" si="3" ref="E25:N25">E16-E23+E24</f>
        <v>3782.8</v>
      </c>
      <c r="F25" s="235">
        <f t="shared" si="3"/>
        <v>4006.0000000000005</v>
      </c>
      <c r="G25" s="233">
        <f t="shared" si="3"/>
        <v>4609.400000000001</v>
      </c>
      <c r="H25" s="233">
        <f t="shared" si="3"/>
        <v>4914.1</v>
      </c>
      <c r="I25" s="233">
        <f t="shared" si="3"/>
        <v>5292.799999999999</v>
      </c>
      <c r="J25" s="233">
        <f t="shared" si="3"/>
        <v>5228.5</v>
      </c>
      <c r="K25" s="233">
        <f t="shared" si="3"/>
        <v>5130.900000000001</v>
      </c>
      <c r="L25" s="233">
        <f t="shared" si="3"/>
        <v>5167.3</v>
      </c>
      <c r="M25" s="233">
        <f t="shared" si="3"/>
        <v>5701.3</v>
      </c>
      <c r="N25" s="233">
        <f t="shared" si="3"/>
        <v>6339.700000000001</v>
      </c>
    </row>
    <row r="26" spans="1:14" ht="21" customHeight="1">
      <c r="A26" s="576"/>
      <c r="B26" s="550" t="s">
        <v>82</v>
      </c>
      <c r="C26" s="550"/>
      <c r="D26" s="551"/>
      <c r="E26" s="234">
        <v>2832.8</v>
      </c>
      <c r="F26" s="235">
        <v>3085.8</v>
      </c>
      <c r="G26" s="233">
        <v>3410.9</v>
      </c>
      <c r="H26" s="233">
        <v>3712.3</v>
      </c>
      <c r="I26" s="233">
        <v>3699</v>
      </c>
      <c r="J26" s="233">
        <v>4035.7</v>
      </c>
      <c r="K26" s="233">
        <v>3204.2</v>
      </c>
      <c r="L26" s="233">
        <v>3598.9</v>
      </c>
      <c r="M26" s="233">
        <v>3531.8</v>
      </c>
      <c r="N26" s="233">
        <v>4439.2</v>
      </c>
    </row>
    <row r="27" spans="1:14" ht="21" customHeight="1">
      <c r="A27" s="577"/>
      <c r="B27" s="572" t="s">
        <v>83</v>
      </c>
      <c r="C27" s="572"/>
      <c r="D27" s="578"/>
      <c r="E27" s="237">
        <f aca="true" t="shared" si="4" ref="E27:N27">E25-E26</f>
        <v>950</v>
      </c>
      <c r="F27" s="235">
        <f t="shared" si="4"/>
        <v>920.2000000000003</v>
      </c>
      <c r="G27" s="238">
        <f t="shared" si="4"/>
        <v>1198.5000000000005</v>
      </c>
      <c r="H27" s="238">
        <f t="shared" si="4"/>
        <v>1201.8000000000002</v>
      </c>
      <c r="I27" s="238">
        <f t="shared" si="4"/>
        <v>1593.7999999999993</v>
      </c>
      <c r="J27" s="233">
        <f t="shared" si="4"/>
        <v>1192.8000000000002</v>
      </c>
      <c r="K27" s="233">
        <f t="shared" si="4"/>
        <v>1926.7000000000007</v>
      </c>
      <c r="L27" s="233">
        <f t="shared" si="4"/>
        <v>1568.4</v>
      </c>
      <c r="M27" s="233">
        <f t="shared" si="4"/>
        <v>2169.5</v>
      </c>
      <c r="N27" s="233">
        <f t="shared" si="4"/>
        <v>1900.500000000001</v>
      </c>
    </row>
    <row r="28" spans="1:14" ht="21" customHeight="1">
      <c r="A28" s="573" t="s">
        <v>270</v>
      </c>
      <c r="B28" s="564" t="s">
        <v>149</v>
      </c>
      <c r="C28" s="565"/>
      <c r="D28" s="566"/>
      <c r="E28" s="233">
        <v>95</v>
      </c>
      <c r="F28" s="239">
        <v>124.7</v>
      </c>
      <c r="G28" s="239">
        <v>143.2</v>
      </c>
      <c r="H28" s="239">
        <v>113.2</v>
      </c>
      <c r="I28" s="239">
        <v>132.2</v>
      </c>
      <c r="J28" s="239">
        <v>130.9</v>
      </c>
      <c r="K28" s="239">
        <v>125.8</v>
      </c>
      <c r="L28" s="239">
        <v>145.3</v>
      </c>
      <c r="M28" s="239">
        <v>155.5</v>
      </c>
      <c r="N28" s="239">
        <v>117</v>
      </c>
    </row>
    <row r="29" spans="1:14" ht="21" customHeight="1">
      <c r="A29" s="574"/>
      <c r="B29" s="549" t="s">
        <v>132</v>
      </c>
      <c r="C29" s="550"/>
      <c r="D29" s="551"/>
      <c r="E29" s="234">
        <f aca="true" t="shared" si="5" ref="E29:N29">SUM(E30:E31)</f>
        <v>7293.700000000001</v>
      </c>
      <c r="F29" s="233">
        <f t="shared" si="5"/>
        <v>7622.799999999999</v>
      </c>
      <c r="G29" s="233">
        <f t="shared" si="5"/>
        <v>9248.5</v>
      </c>
      <c r="H29" s="233">
        <f t="shared" si="5"/>
        <v>10534.6</v>
      </c>
      <c r="I29" s="233">
        <f t="shared" si="5"/>
        <v>10775.2</v>
      </c>
      <c r="J29" s="233">
        <f t="shared" si="5"/>
        <v>8691.3</v>
      </c>
      <c r="K29" s="233">
        <f t="shared" si="5"/>
        <v>10036</v>
      </c>
      <c r="L29" s="233">
        <f t="shared" si="5"/>
        <v>12169</v>
      </c>
      <c r="M29" s="233">
        <f t="shared" si="5"/>
        <v>12975</v>
      </c>
      <c r="N29" s="233">
        <f t="shared" si="5"/>
        <v>20304.9</v>
      </c>
    </row>
    <row r="30" spans="1:14" ht="21" customHeight="1">
      <c r="A30" s="574"/>
      <c r="B30" s="9"/>
      <c r="C30" s="11"/>
      <c r="D30" s="8" t="s">
        <v>84</v>
      </c>
      <c r="E30" s="234">
        <v>4789.3</v>
      </c>
      <c r="F30" s="233">
        <v>5203.9</v>
      </c>
      <c r="G30" s="233">
        <v>5915.4</v>
      </c>
      <c r="H30" s="233">
        <v>6416.1</v>
      </c>
      <c r="I30" s="233">
        <v>6918.8</v>
      </c>
      <c r="J30" s="233">
        <v>6129.7</v>
      </c>
      <c r="K30" s="233">
        <v>6621</v>
      </c>
      <c r="L30" s="233">
        <v>7024.2</v>
      </c>
      <c r="M30" s="233">
        <v>8006.9</v>
      </c>
      <c r="N30" s="233">
        <v>11410.6</v>
      </c>
    </row>
    <row r="31" spans="1:14" ht="21" customHeight="1">
      <c r="A31" s="574"/>
      <c r="B31" s="9"/>
      <c r="C31" s="11"/>
      <c r="D31" s="8" t="s">
        <v>85</v>
      </c>
      <c r="E31" s="233">
        <v>2504.4</v>
      </c>
      <c r="F31" s="233">
        <v>2418.9</v>
      </c>
      <c r="G31" s="233">
        <v>3333.1</v>
      </c>
      <c r="H31" s="233">
        <v>4118.5</v>
      </c>
      <c r="I31" s="233">
        <v>3856.4</v>
      </c>
      <c r="J31" s="233">
        <v>2561.6</v>
      </c>
      <c r="K31" s="233">
        <v>3415</v>
      </c>
      <c r="L31" s="233">
        <v>5144.8</v>
      </c>
      <c r="M31" s="233">
        <v>4968.1</v>
      </c>
      <c r="N31" s="233">
        <v>8894.3</v>
      </c>
    </row>
    <row r="32" spans="1:14" ht="21" customHeight="1">
      <c r="A32" s="574"/>
      <c r="B32" s="549" t="s">
        <v>133</v>
      </c>
      <c r="C32" s="550"/>
      <c r="D32" s="551"/>
      <c r="E32" s="234">
        <f aca="true" t="shared" si="6" ref="E32:N32">SUM(E33:E34)</f>
        <v>7165.6</v>
      </c>
      <c r="F32" s="233">
        <f t="shared" si="6"/>
        <v>7603.200000000001</v>
      </c>
      <c r="G32" s="233">
        <f t="shared" si="6"/>
        <v>9273</v>
      </c>
      <c r="H32" s="233">
        <f t="shared" si="6"/>
        <v>10493.8</v>
      </c>
      <c r="I32" s="233">
        <f t="shared" si="6"/>
        <v>10736</v>
      </c>
      <c r="J32" s="233">
        <f t="shared" si="6"/>
        <v>8691.8</v>
      </c>
      <c r="K32" s="233">
        <f t="shared" si="6"/>
        <v>10063</v>
      </c>
      <c r="L32" s="233">
        <f t="shared" si="6"/>
        <v>11856.400000000001</v>
      </c>
      <c r="M32" s="233">
        <f t="shared" si="6"/>
        <v>13020</v>
      </c>
      <c r="N32" s="233">
        <f t="shared" si="6"/>
        <v>20332.8</v>
      </c>
    </row>
    <row r="33" spans="1:14" ht="21" customHeight="1">
      <c r="A33" s="574"/>
      <c r="B33" s="9"/>
      <c r="C33" s="11"/>
      <c r="D33" s="109" t="s">
        <v>86</v>
      </c>
      <c r="E33" s="240">
        <v>3483.8</v>
      </c>
      <c r="F33" s="233">
        <v>3827.8</v>
      </c>
      <c r="G33" s="233">
        <v>4264</v>
      </c>
      <c r="H33" s="233">
        <v>4610.4</v>
      </c>
      <c r="I33" s="233">
        <v>4732.1</v>
      </c>
      <c r="J33" s="233">
        <v>4505.4</v>
      </c>
      <c r="K33" s="233">
        <v>4142.3</v>
      </c>
      <c r="L33" s="233">
        <v>4810.3</v>
      </c>
      <c r="M33" s="233">
        <v>4926.9</v>
      </c>
      <c r="N33" s="233">
        <v>8239.3</v>
      </c>
    </row>
    <row r="34" spans="1:14" ht="21" customHeight="1">
      <c r="A34" s="574"/>
      <c r="B34" s="9"/>
      <c r="C34" s="11"/>
      <c r="D34" s="109" t="s">
        <v>87</v>
      </c>
      <c r="E34" s="241">
        <v>3681.8</v>
      </c>
      <c r="F34" s="233">
        <v>3775.4</v>
      </c>
      <c r="G34" s="233">
        <v>5009</v>
      </c>
      <c r="H34" s="233">
        <v>5883.4</v>
      </c>
      <c r="I34" s="233">
        <v>6003.9</v>
      </c>
      <c r="J34" s="233">
        <v>4186.4</v>
      </c>
      <c r="K34" s="233">
        <v>5920.7</v>
      </c>
      <c r="L34" s="233">
        <v>7046.1</v>
      </c>
      <c r="M34" s="233">
        <v>8093.1</v>
      </c>
      <c r="N34" s="233">
        <v>12093.5</v>
      </c>
    </row>
    <row r="35" spans="1:14" ht="21" customHeight="1">
      <c r="A35" s="582"/>
      <c r="B35" s="571" t="s">
        <v>150</v>
      </c>
      <c r="C35" s="572"/>
      <c r="D35" s="572"/>
      <c r="E35" s="242">
        <v>131.1</v>
      </c>
      <c r="F35" s="243">
        <v>143.2</v>
      </c>
      <c r="G35" s="243">
        <v>118</v>
      </c>
      <c r="H35" s="243">
        <v>138</v>
      </c>
      <c r="I35" s="243">
        <v>118.3</v>
      </c>
      <c r="J35" s="243">
        <v>130.2</v>
      </c>
      <c r="K35" s="243">
        <v>98.7</v>
      </c>
      <c r="L35" s="243">
        <v>142.4</v>
      </c>
      <c r="M35" s="243">
        <v>110.7</v>
      </c>
      <c r="N35" s="243">
        <v>89.3</v>
      </c>
    </row>
    <row r="36" spans="1:14" ht="21" customHeight="1">
      <c r="A36" s="573" t="s">
        <v>271</v>
      </c>
      <c r="B36" s="564" t="s">
        <v>151</v>
      </c>
      <c r="C36" s="565"/>
      <c r="D36" s="581"/>
      <c r="E36" s="244">
        <v>643.8</v>
      </c>
      <c r="F36" s="245">
        <v>666.5</v>
      </c>
      <c r="G36" s="245">
        <v>693.3</v>
      </c>
      <c r="H36" s="245">
        <v>779.9</v>
      </c>
      <c r="I36" s="245">
        <v>795.5</v>
      </c>
      <c r="J36" s="233">
        <v>972.5</v>
      </c>
      <c r="K36" s="233">
        <v>689.1</v>
      </c>
      <c r="L36" s="233">
        <v>733</v>
      </c>
      <c r="M36" s="233">
        <v>688.5</v>
      </c>
      <c r="N36" s="233">
        <v>704.6</v>
      </c>
    </row>
    <row r="37" spans="1:14" ht="21" customHeight="1">
      <c r="A37" s="579"/>
      <c r="B37" s="549" t="s">
        <v>88</v>
      </c>
      <c r="C37" s="550"/>
      <c r="D37" s="550"/>
      <c r="E37" s="240">
        <v>24.8</v>
      </c>
      <c r="F37" s="245">
        <v>25.9</v>
      </c>
      <c r="G37" s="245">
        <v>25.3</v>
      </c>
      <c r="H37" s="245">
        <v>24.3</v>
      </c>
      <c r="I37" s="245">
        <v>25</v>
      </c>
      <c r="J37" s="245">
        <v>22.8</v>
      </c>
      <c r="K37" s="245">
        <v>27.6</v>
      </c>
      <c r="L37" s="245">
        <v>26.4</v>
      </c>
      <c r="M37" s="245">
        <v>26.8</v>
      </c>
      <c r="N37" s="245">
        <v>23.6</v>
      </c>
    </row>
    <row r="38" spans="1:14" ht="21" customHeight="1">
      <c r="A38" s="580"/>
      <c r="B38" s="571" t="s">
        <v>89</v>
      </c>
      <c r="C38" s="572"/>
      <c r="D38" s="578"/>
      <c r="E38" s="246">
        <v>74.9</v>
      </c>
      <c r="F38" s="238">
        <v>77</v>
      </c>
      <c r="G38" s="238">
        <v>74</v>
      </c>
      <c r="H38" s="238">
        <v>75.5</v>
      </c>
      <c r="I38" s="238">
        <v>69.9</v>
      </c>
      <c r="J38" s="238">
        <v>77.2</v>
      </c>
      <c r="K38" s="238">
        <v>62.5</v>
      </c>
      <c r="L38" s="238">
        <v>62</v>
      </c>
      <c r="M38" s="238">
        <v>62</v>
      </c>
      <c r="N38" s="238">
        <v>70</v>
      </c>
    </row>
    <row r="39" spans="1:14" ht="21" customHeight="1">
      <c r="A39" s="601" t="s">
        <v>458</v>
      </c>
      <c r="B39" s="10"/>
      <c r="C39" s="10"/>
      <c r="D39" s="10"/>
      <c r="F39" s="10"/>
      <c r="G39" s="10"/>
      <c r="H39" s="10"/>
      <c r="I39" s="10"/>
      <c r="J39" s="10"/>
      <c r="K39" s="10"/>
      <c r="L39" s="10"/>
      <c r="M39" s="10"/>
      <c r="N39" s="10"/>
    </row>
    <row r="40" ht="21" customHeight="1"/>
    <row r="41" ht="15" customHeight="1"/>
    <row r="42" ht="15" customHeight="1"/>
  </sheetData>
  <sheetProtection/>
  <mergeCells count="37">
    <mergeCell ref="A4:N4"/>
    <mergeCell ref="A6:N6"/>
    <mergeCell ref="A36:A38"/>
    <mergeCell ref="B36:D36"/>
    <mergeCell ref="B37:D37"/>
    <mergeCell ref="B38:D38"/>
    <mergeCell ref="A28:A35"/>
    <mergeCell ref="B28:D28"/>
    <mergeCell ref="B29:D29"/>
    <mergeCell ref="B32:D32"/>
    <mergeCell ref="B35:D35"/>
    <mergeCell ref="A10:A13"/>
    <mergeCell ref="A14:A27"/>
    <mergeCell ref="B16:D16"/>
    <mergeCell ref="B23:D23"/>
    <mergeCell ref="B24:D24"/>
    <mergeCell ref="B25:D25"/>
    <mergeCell ref="B26:D26"/>
    <mergeCell ref="B27:D27"/>
    <mergeCell ref="B11:D11"/>
    <mergeCell ref="I8:I9"/>
    <mergeCell ref="E8:E9"/>
    <mergeCell ref="J8:N8"/>
    <mergeCell ref="B10:D10"/>
    <mergeCell ref="A8:D9"/>
    <mergeCell ref="F8:F9"/>
    <mergeCell ref="G8:G9"/>
    <mergeCell ref="H8:H9"/>
    <mergeCell ref="B12:D12"/>
    <mergeCell ref="B13:D13"/>
    <mergeCell ref="B14:D14"/>
    <mergeCell ref="B21:D21"/>
    <mergeCell ref="B22:D22"/>
    <mergeCell ref="B17:D17"/>
    <mergeCell ref="B18:D18"/>
    <mergeCell ref="B19:D19"/>
    <mergeCell ref="B20:D20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zoomScale="75" zoomScaleNormal="75" zoomScalePageLayoutView="0" workbookViewId="0" topLeftCell="A1">
      <selection activeCell="B1" sqref="B1"/>
    </sheetView>
  </sheetViews>
  <sheetFormatPr defaultColWidth="10.59765625" defaultRowHeight="15"/>
  <cols>
    <col min="1" max="2" width="3.59765625" style="2" customWidth="1"/>
    <col min="3" max="4" width="17.59765625" style="2" customWidth="1"/>
    <col min="5" max="8" width="12.59765625" style="2" customWidth="1"/>
    <col min="9" max="9" width="8.5" style="2" customWidth="1"/>
    <col min="10" max="10" width="3.59765625" style="2" customWidth="1"/>
    <col min="11" max="11" width="2.59765625" style="2" customWidth="1"/>
    <col min="12" max="13" width="17.59765625" style="2" customWidth="1"/>
    <col min="14" max="17" width="12.59765625" style="2" customWidth="1"/>
    <col min="18" max="16384" width="10.59765625" style="2" customWidth="1"/>
  </cols>
  <sheetData>
    <row r="1" spans="1:17" s="1" customFormat="1" ht="19.5" customHeight="1">
      <c r="A1" s="149" t="s">
        <v>392</v>
      </c>
      <c r="B1" s="151"/>
      <c r="C1" s="196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0" t="s">
        <v>393</v>
      </c>
    </row>
    <row r="2" spans="1:17" s="1" customFormat="1" ht="19.5" customHeight="1">
      <c r="A2" s="149"/>
      <c r="B2" s="151"/>
      <c r="C2" s="196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0"/>
    </row>
    <row r="3" spans="1:17" ht="19.5" customHeight="1">
      <c r="A3" s="592"/>
      <c r="B3" s="592"/>
      <c r="C3" s="592"/>
      <c r="D3" s="592"/>
      <c r="E3" s="592"/>
      <c r="F3" s="592"/>
      <c r="G3" s="592"/>
      <c r="H3" s="592"/>
      <c r="I3" s="152"/>
      <c r="J3" s="592"/>
      <c r="K3" s="592"/>
      <c r="L3" s="592"/>
      <c r="M3" s="592"/>
      <c r="N3" s="592"/>
      <c r="O3" s="592"/>
      <c r="P3" s="592"/>
      <c r="Q3" s="592"/>
    </row>
    <row r="4" spans="1:17" ht="19.5" customHeight="1">
      <c r="A4" s="593" t="s">
        <v>460</v>
      </c>
      <c r="B4" s="594"/>
      <c r="C4" s="594"/>
      <c r="D4" s="594"/>
      <c r="E4" s="594"/>
      <c r="F4" s="594"/>
      <c r="G4" s="594"/>
      <c r="H4" s="594"/>
      <c r="I4" s="153"/>
      <c r="J4" s="593" t="s">
        <v>459</v>
      </c>
      <c r="K4" s="594"/>
      <c r="L4" s="594"/>
      <c r="M4" s="594"/>
      <c r="N4" s="594"/>
      <c r="O4" s="594"/>
      <c r="P4" s="594"/>
      <c r="Q4" s="594"/>
    </row>
    <row r="5" spans="1:17" ht="19.5" customHeight="1" thickBot="1">
      <c r="A5" s="154" t="s">
        <v>220</v>
      </c>
      <c r="B5" s="152"/>
      <c r="C5" s="152"/>
      <c r="D5" s="152"/>
      <c r="E5" s="152"/>
      <c r="F5" s="152"/>
      <c r="G5" s="152"/>
      <c r="H5" s="152" t="s">
        <v>229</v>
      </c>
      <c r="I5" s="152"/>
      <c r="J5" s="154" t="s">
        <v>220</v>
      </c>
      <c r="K5" s="152"/>
      <c r="L5" s="152"/>
      <c r="M5" s="152"/>
      <c r="N5" s="152"/>
      <c r="O5" s="152"/>
      <c r="P5" s="152"/>
      <c r="Q5" s="152" t="s">
        <v>229</v>
      </c>
    </row>
    <row r="6" spans="1:17" ht="19.5" customHeight="1">
      <c r="A6" s="588" t="s">
        <v>90</v>
      </c>
      <c r="B6" s="588"/>
      <c r="C6" s="589"/>
      <c r="D6" s="155" t="s">
        <v>258</v>
      </c>
      <c r="E6" s="155" t="s">
        <v>259</v>
      </c>
      <c r="F6" s="155" t="s">
        <v>255</v>
      </c>
      <c r="G6" s="155" t="s">
        <v>248</v>
      </c>
      <c r="H6" s="156" t="s">
        <v>247</v>
      </c>
      <c r="I6" s="153"/>
      <c r="J6" s="604" t="s">
        <v>461</v>
      </c>
      <c r="K6" s="588"/>
      <c r="L6" s="589"/>
      <c r="M6" s="155" t="s">
        <v>258</v>
      </c>
      <c r="N6" s="155" t="s">
        <v>259</v>
      </c>
      <c r="O6" s="155" t="s">
        <v>255</v>
      </c>
      <c r="P6" s="155" t="s">
        <v>248</v>
      </c>
      <c r="Q6" s="156" t="s">
        <v>247</v>
      </c>
    </row>
    <row r="7" spans="1:17" ht="19.5" customHeight="1">
      <c r="A7" s="157"/>
      <c r="B7" s="590" t="s">
        <v>91</v>
      </c>
      <c r="C7" s="591"/>
      <c r="D7" s="252">
        <f>SUM(D11,D20:D22)</f>
        <v>1526.8000000000002</v>
      </c>
      <c r="E7" s="158">
        <f>SUM(E11,E20:E22)</f>
        <v>1572.3000000000002</v>
      </c>
      <c r="F7" s="158">
        <f>SUM(F11,F20:F22)</f>
        <v>1774.6000000000001</v>
      </c>
      <c r="G7" s="158">
        <f>SUM(G11,G20:G22)</f>
        <v>1703.5</v>
      </c>
      <c r="H7" s="158">
        <f>SUM(H11,H20:H22)</f>
        <v>1714.3000000000002</v>
      </c>
      <c r="I7" s="153"/>
      <c r="J7" s="157"/>
      <c r="K7" s="590" t="s">
        <v>91</v>
      </c>
      <c r="L7" s="591"/>
      <c r="M7" s="252">
        <f>SUM(M11,M16)</f>
        <v>2908.5</v>
      </c>
      <c r="N7" s="158">
        <f>SUM(N11,N16)</f>
        <v>3313.2999999999997</v>
      </c>
      <c r="O7" s="158">
        <f>SUM(O11,O16)</f>
        <v>3705</v>
      </c>
      <c r="P7" s="158">
        <f>SUM(P11,P16)</f>
        <v>4063.8</v>
      </c>
      <c r="Q7" s="158">
        <f>SUM(Q11,Q16)</f>
        <v>4427.5</v>
      </c>
    </row>
    <row r="8" spans="1:17" ht="19.5" customHeight="1">
      <c r="A8" s="157"/>
      <c r="B8" s="159"/>
      <c r="C8" s="157"/>
      <c r="D8" s="160"/>
      <c r="E8" s="161"/>
      <c r="F8" s="161"/>
      <c r="G8" s="161"/>
      <c r="H8" s="161"/>
      <c r="I8" s="153"/>
      <c r="J8" s="587" t="s">
        <v>272</v>
      </c>
      <c r="K8" s="583"/>
      <c r="L8" s="584"/>
      <c r="M8" s="160"/>
      <c r="N8" s="161"/>
      <c r="O8" s="161"/>
      <c r="P8" s="161"/>
      <c r="Q8" s="161"/>
    </row>
    <row r="9" spans="1:17" ht="19.5" customHeight="1">
      <c r="A9" s="587" t="s">
        <v>273</v>
      </c>
      <c r="B9" s="583" t="s">
        <v>92</v>
      </c>
      <c r="C9" s="584"/>
      <c r="D9" s="164">
        <v>1324.8</v>
      </c>
      <c r="E9" s="165">
        <v>1359.9</v>
      </c>
      <c r="F9" s="165">
        <v>1507.2</v>
      </c>
      <c r="G9" s="165">
        <v>1495.1</v>
      </c>
      <c r="H9" s="165">
        <v>1503.2</v>
      </c>
      <c r="I9" s="153"/>
      <c r="J9" s="587"/>
      <c r="K9" s="583" t="s">
        <v>92</v>
      </c>
      <c r="L9" s="584"/>
      <c r="M9" s="164">
        <v>2892.7</v>
      </c>
      <c r="N9" s="165">
        <v>3293.6</v>
      </c>
      <c r="O9" s="165">
        <v>3694.1</v>
      </c>
      <c r="P9" s="165">
        <v>4049.5</v>
      </c>
      <c r="Q9" s="165">
        <v>4406.4</v>
      </c>
    </row>
    <row r="10" spans="1:17" ht="19.5" customHeight="1">
      <c r="A10" s="587"/>
      <c r="B10" s="162"/>
      <c r="C10" s="163"/>
      <c r="D10" s="164"/>
      <c r="E10" s="165"/>
      <c r="F10" s="165"/>
      <c r="G10" s="165"/>
      <c r="H10" s="152"/>
      <c r="I10" s="153"/>
      <c r="J10" s="587"/>
      <c r="K10" s="162"/>
      <c r="L10" s="163"/>
      <c r="M10" s="164"/>
      <c r="N10" s="152"/>
      <c r="O10" s="165"/>
      <c r="P10" s="165"/>
      <c r="Q10" s="165"/>
    </row>
    <row r="11" spans="1:17" ht="19.5" customHeight="1">
      <c r="A11" s="587"/>
      <c r="B11" s="583" t="s">
        <v>93</v>
      </c>
      <c r="C11" s="584"/>
      <c r="D11" s="164">
        <f>SUM(D12:D19)</f>
        <v>1310.2000000000003</v>
      </c>
      <c r="E11" s="165">
        <f>SUM(E12:E19)</f>
        <v>1363.2</v>
      </c>
      <c r="F11" s="165">
        <f>SUM(F12:F19)</f>
        <v>1430.8</v>
      </c>
      <c r="G11" s="165">
        <f>SUM(G12:G19)</f>
        <v>1341.5</v>
      </c>
      <c r="H11" s="165">
        <f>SUM(H12:H19)</f>
        <v>1355.5000000000002</v>
      </c>
      <c r="I11" s="153"/>
      <c r="J11" s="587"/>
      <c r="K11" s="583" t="s">
        <v>235</v>
      </c>
      <c r="L11" s="584"/>
      <c r="M11" s="164">
        <f>SUM(M12:M15)</f>
        <v>496.5</v>
      </c>
      <c r="N11" s="165">
        <f>SUM(N12:N15)</f>
        <v>617.6</v>
      </c>
      <c r="O11" s="165">
        <f>SUM(O12:O15)</f>
        <v>635.8</v>
      </c>
      <c r="P11" s="165">
        <f>SUM(P12:P15)</f>
        <v>640.9000000000001</v>
      </c>
      <c r="Q11" s="165">
        <f>SUM(Q12:Q15)</f>
        <v>820.1</v>
      </c>
    </row>
    <row r="12" spans="1:17" ht="19.5" customHeight="1">
      <c r="A12" s="587"/>
      <c r="B12" s="159"/>
      <c r="C12" s="163" t="s">
        <v>94</v>
      </c>
      <c r="D12" s="164">
        <v>984.6</v>
      </c>
      <c r="E12" s="165">
        <v>1034.3</v>
      </c>
      <c r="F12" s="165">
        <v>1178.6</v>
      </c>
      <c r="G12" s="165">
        <v>1099.5</v>
      </c>
      <c r="H12" s="165">
        <v>1090.4</v>
      </c>
      <c r="I12" s="153"/>
      <c r="J12" s="587"/>
      <c r="K12" s="159"/>
      <c r="L12" s="163" t="s">
        <v>95</v>
      </c>
      <c r="M12" s="164">
        <v>40.7</v>
      </c>
      <c r="N12" s="165">
        <v>98.6</v>
      </c>
      <c r="O12" s="165">
        <v>57</v>
      </c>
      <c r="P12" s="165">
        <v>159.3</v>
      </c>
      <c r="Q12" s="165">
        <v>72.8</v>
      </c>
    </row>
    <row r="13" spans="1:17" ht="19.5" customHeight="1">
      <c r="A13" s="587"/>
      <c r="B13" s="159"/>
      <c r="C13" s="163" t="s">
        <v>96</v>
      </c>
      <c r="D13" s="164" t="s">
        <v>262</v>
      </c>
      <c r="E13" s="165" t="s">
        <v>262</v>
      </c>
      <c r="F13" s="165">
        <v>0.1</v>
      </c>
      <c r="G13" s="165">
        <v>2.7</v>
      </c>
      <c r="H13" s="165">
        <v>3.2</v>
      </c>
      <c r="I13" s="153"/>
      <c r="J13" s="587"/>
      <c r="K13" s="159"/>
      <c r="L13" s="163" t="s">
        <v>97</v>
      </c>
      <c r="M13" s="164">
        <v>144</v>
      </c>
      <c r="N13" s="165">
        <v>133.1</v>
      </c>
      <c r="O13" s="165">
        <v>0.5</v>
      </c>
      <c r="P13" s="165">
        <v>123.4</v>
      </c>
      <c r="Q13" s="165">
        <v>216.4</v>
      </c>
    </row>
    <row r="14" spans="1:17" ht="19.5" customHeight="1">
      <c r="A14" s="587"/>
      <c r="B14" s="159"/>
      <c r="C14" s="163" t="s">
        <v>228</v>
      </c>
      <c r="D14" s="164">
        <v>3.6</v>
      </c>
      <c r="E14" s="165">
        <v>8.6</v>
      </c>
      <c r="F14" s="165">
        <v>15.2</v>
      </c>
      <c r="G14" s="165">
        <v>19</v>
      </c>
      <c r="H14" s="165">
        <v>13.9</v>
      </c>
      <c r="I14" s="153"/>
      <c r="J14" s="587"/>
      <c r="K14" s="159"/>
      <c r="L14" s="163" t="s">
        <v>236</v>
      </c>
      <c r="M14" s="164">
        <v>289.3</v>
      </c>
      <c r="N14" s="165">
        <v>362.8</v>
      </c>
      <c r="O14" s="165">
        <v>549.3</v>
      </c>
      <c r="P14" s="165">
        <v>289.1</v>
      </c>
      <c r="Q14" s="165">
        <v>498.7</v>
      </c>
    </row>
    <row r="15" spans="1:17" ht="19.5" customHeight="1">
      <c r="A15" s="587"/>
      <c r="B15" s="159"/>
      <c r="C15" s="163" t="s">
        <v>98</v>
      </c>
      <c r="D15" s="164">
        <v>10.4</v>
      </c>
      <c r="E15" s="165">
        <v>13.4</v>
      </c>
      <c r="F15" s="165">
        <v>7.9</v>
      </c>
      <c r="G15" s="165">
        <v>6.2</v>
      </c>
      <c r="H15" s="165">
        <v>7.2</v>
      </c>
      <c r="I15" s="153"/>
      <c r="J15" s="587"/>
      <c r="K15" s="159"/>
      <c r="L15" s="163" t="s">
        <v>99</v>
      </c>
      <c r="M15" s="164">
        <v>22.5</v>
      </c>
      <c r="N15" s="165">
        <v>23.1</v>
      </c>
      <c r="O15" s="165">
        <v>29</v>
      </c>
      <c r="P15" s="165">
        <v>69.1</v>
      </c>
      <c r="Q15" s="165">
        <v>32.2</v>
      </c>
    </row>
    <row r="16" spans="1:17" ht="19.5" customHeight="1">
      <c r="A16" s="587"/>
      <c r="B16" s="159"/>
      <c r="C16" s="163" t="s">
        <v>100</v>
      </c>
      <c r="D16" s="164">
        <v>192.8</v>
      </c>
      <c r="E16" s="165">
        <v>185.8</v>
      </c>
      <c r="F16" s="165">
        <v>131.7</v>
      </c>
      <c r="G16" s="165">
        <v>133.1</v>
      </c>
      <c r="H16" s="165">
        <v>149.6</v>
      </c>
      <c r="I16" s="153"/>
      <c r="J16" s="587"/>
      <c r="K16" s="583" t="s">
        <v>237</v>
      </c>
      <c r="L16" s="584"/>
      <c r="M16" s="164">
        <f>SUM(M17:M19)</f>
        <v>2412</v>
      </c>
      <c r="N16" s="165">
        <f>SUM(N17:N19)</f>
        <v>2695.7</v>
      </c>
      <c r="O16" s="165">
        <f>SUM(O17:O19)</f>
        <v>3069.2</v>
      </c>
      <c r="P16" s="165">
        <f>SUM(P17:P19)</f>
        <v>3422.9</v>
      </c>
      <c r="Q16" s="165">
        <f>SUM(Q17:Q19)</f>
        <v>3607.3999999999996</v>
      </c>
    </row>
    <row r="17" spans="1:17" ht="19.5" customHeight="1">
      <c r="A17" s="587"/>
      <c r="B17" s="159"/>
      <c r="C17" s="163" t="s">
        <v>101</v>
      </c>
      <c r="D17" s="164">
        <v>49.4</v>
      </c>
      <c r="E17" s="165">
        <v>44.4</v>
      </c>
      <c r="F17" s="165">
        <v>16.6</v>
      </c>
      <c r="G17" s="165">
        <v>12.8</v>
      </c>
      <c r="H17" s="165">
        <v>14.2</v>
      </c>
      <c r="I17" s="153"/>
      <c r="J17" s="587"/>
      <c r="K17" s="159"/>
      <c r="L17" s="163" t="s">
        <v>102</v>
      </c>
      <c r="M17" s="164">
        <v>104.2</v>
      </c>
      <c r="N17" s="165">
        <v>95.1</v>
      </c>
      <c r="O17" s="165">
        <v>178.6</v>
      </c>
      <c r="P17" s="165">
        <v>258.5</v>
      </c>
      <c r="Q17" s="165">
        <v>231.6</v>
      </c>
    </row>
    <row r="18" spans="1:17" ht="19.5" customHeight="1">
      <c r="A18" s="587"/>
      <c r="B18" s="159"/>
      <c r="C18" s="163" t="s">
        <v>64</v>
      </c>
      <c r="D18" s="164">
        <v>53.2</v>
      </c>
      <c r="E18" s="165">
        <v>56.2</v>
      </c>
      <c r="F18" s="165">
        <v>61.9</v>
      </c>
      <c r="G18" s="165">
        <v>49</v>
      </c>
      <c r="H18" s="165">
        <v>45.3</v>
      </c>
      <c r="I18" s="153"/>
      <c r="J18" s="587"/>
      <c r="K18" s="159"/>
      <c r="L18" s="163" t="s">
        <v>238</v>
      </c>
      <c r="M18" s="164">
        <v>1188.8</v>
      </c>
      <c r="N18" s="165">
        <v>1368.2</v>
      </c>
      <c r="O18" s="165">
        <v>1414.2</v>
      </c>
      <c r="P18" s="165">
        <v>1286.7</v>
      </c>
      <c r="Q18" s="165">
        <v>1516.2</v>
      </c>
    </row>
    <row r="19" spans="1:17" ht="19.5" customHeight="1">
      <c r="A19" s="587"/>
      <c r="B19" s="159"/>
      <c r="C19" s="163" t="s">
        <v>103</v>
      </c>
      <c r="D19" s="164">
        <v>16.2</v>
      </c>
      <c r="E19" s="165">
        <v>20.5</v>
      </c>
      <c r="F19" s="165">
        <v>18.8</v>
      </c>
      <c r="G19" s="165">
        <v>19.2</v>
      </c>
      <c r="H19" s="165">
        <v>31.7</v>
      </c>
      <c r="I19" s="153"/>
      <c r="J19" s="166"/>
      <c r="K19" s="167"/>
      <c r="L19" s="168" t="s">
        <v>65</v>
      </c>
      <c r="M19" s="164">
        <v>1119</v>
      </c>
      <c r="N19" s="165">
        <v>1232.4</v>
      </c>
      <c r="O19" s="165">
        <v>1476.4</v>
      </c>
      <c r="P19" s="165">
        <v>1877.7</v>
      </c>
      <c r="Q19" s="165">
        <v>1859.6</v>
      </c>
    </row>
    <row r="20" spans="1:17" ht="19.5" customHeight="1">
      <c r="A20" s="587"/>
      <c r="B20" s="583" t="s">
        <v>104</v>
      </c>
      <c r="C20" s="584"/>
      <c r="D20" s="164" t="s">
        <v>262</v>
      </c>
      <c r="E20" s="165" t="s">
        <v>262</v>
      </c>
      <c r="F20" s="165" t="s">
        <v>262</v>
      </c>
      <c r="G20" s="165" t="s">
        <v>262</v>
      </c>
      <c r="H20" s="165" t="s">
        <v>262</v>
      </c>
      <c r="I20" s="153"/>
      <c r="J20" s="595" t="s">
        <v>105</v>
      </c>
      <c r="K20" s="590" t="s">
        <v>91</v>
      </c>
      <c r="L20" s="591"/>
      <c r="M20" s="252">
        <f>SUM(M22:M25)</f>
        <v>386.6</v>
      </c>
      <c r="N20" s="158">
        <f>SUM(N22:N25)</f>
        <v>462.2</v>
      </c>
      <c r="O20" s="158">
        <f>SUM(O22:O25)</f>
        <v>577.3</v>
      </c>
      <c r="P20" s="158">
        <f>SUM(P22:P25)</f>
        <v>611.9</v>
      </c>
      <c r="Q20" s="158">
        <f>SUM(Q22:Q25)</f>
        <v>667.5999999999999</v>
      </c>
    </row>
    <row r="21" spans="1:17" ht="19.5" customHeight="1">
      <c r="A21" s="587"/>
      <c r="B21" s="583" t="s">
        <v>106</v>
      </c>
      <c r="C21" s="584"/>
      <c r="D21" s="164">
        <v>209.8</v>
      </c>
      <c r="E21" s="165">
        <v>202.2</v>
      </c>
      <c r="F21" s="165">
        <v>324.1</v>
      </c>
      <c r="G21" s="165">
        <v>345.8</v>
      </c>
      <c r="H21" s="165">
        <v>349.8</v>
      </c>
      <c r="I21" s="153"/>
      <c r="J21" s="596"/>
      <c r="K21" s="159"/>
      <c r="L21" s="157"/>
      <c r="M21" s="160"/>
      <c r="N21" s="161"/>
      <c r="O21" s="161"/>
      <c r="P21" s="161"/>
      <c r="Q21" s="161"/>
    </row>
    <row r="22" spans="1:17" ht="19.5" customHeight="1">
      <c r="A22" s="166"/>
      <c r="B22" s="585" t="s">
        <v>107</v>
      </c>
      <c r="C22" s="586"/>
      <c r="D22" s="169">
        <v>6.8</v>
      </c>
      <c r="E22" s="165">
        <v>6.9</v>
      </c>
      <c r="F22" s="165">
        <v>19.7</v>
      </c>
      <c r="G22" s="165">
        <v>16.2</v>
      </c>
      <c r="H22" s="165">
        <v>9</v>
      </c>
      <c r="I22" s="153"/>
      <c r="J22" s="596"/>
      <c r="K22" s="583" t="s">
        <v>108</v>
      </c>
      <c r="L22" s="584"/>
      <c r="M22" s="164">
        <v>69.2</v>
      </c>
      <c r="N22" s="165">
        <v>70.3</v>
      </c>
      <c r="O22" s="165">
        <v>111.5</v>
      </c>
      <c r="P22" s="165">
        <v>108.1</v>
      </c>
      <c r="Q22" s="165">
        <v>110.5</v>
      </c>
    </row>
    <row r="23" spans="1:17" ht="19.5" customHeight="1">
      <c r="A23" s="157"/>
      <c r="B23" s="590" t="s">
        <v>109</v>
      </c>
      <c r="C23" s="591"/>
      <c r="D23" s="253">
        <f>SUM(D28:D41)</f>
        <v>608.5</v>
      </c>
      <c r="E23" s="158">
        <f>SUM(E28:E41)</f>
        <v>686.6999999999999</v>
      </c>
      <c r="F23" s="158">
        <f>SUM(F28:F41)</f>
        <v>808.4</v>
      </c>
      <c r="G23" s="158">
        <f>SUM(G28:G41)</f>
        <v>894.5</v>
      </c>
      <c r="H23" s="158">
        <f>SUM(H28:H41)</f>
        <v>913.4000000000001</v>
      </c>
      <c r="I23" s="153"/>
      <c r="J23" s="596"/>
      <c r="K23" s="583" t="s">
        <v>110</v>
      </c>
      <c r="L23" s="584"/>
      <c r="M23" s="164">
        <v>39.7</v>
      </c>
      <c r="N23" s="165">
        <v>39.8</v>
      </c>
      <c r="O23" s="165">
        <v>50</v>
      </c>
      <c r="P23" s="165">
        <v>54.8</v>
      </c>
      <c r="Q23" s="165">
        <v>61.3</v>
      </c>
    </row>
    <row r="24" spans="1:17" ht="19.5" customHeight="1">
      <c r="A24" s="157"/>
      <c r="B24" s="603"/>
      <c r="C24" s="602"/>
      <c r="D24" s="160"/>
      <c r="E24" s="161"/>
      <c r="F24" s="161"/>
      <c r="G24" s="161"/>
      <c r="H24" s="161"/>
      <c r="I24" s="153"/>
      <c r="J24" s="596"/>
      <c r="K24" s="583" t="s">
        <v>111</v>
      </c>
      <c r="L24" s="584"/>
      <c r="M24" s="164">
        <v>79.2</v>
      </c>
      <c r="N24" s="165">
        <v>100.4</v>
      </c>
      <c r="O24" s="165">
        <v>121.8</v>
      </c>
      <c r="P24" s="165">
        <v>136.1</v>
      </c>
      <c r="Q24" s="165">
        <v>170.1</v>
      </c>
    </row>
    <row r="25" spans="1:17" ht="19.5" customHeight="1">
      <c r="A25" s="587" t="s">
        <v>274</v>
      </c>
      <c r="B25" s="583" t="s">
        <v>92</v>
      </c>
      <c r="C25" s="584"/>
      <c r="D25" s="164">
        <v>434.5</v>
      </c>
      <c r="E25" s="165">
        <v>477.7</v>
      </c>
      <c r="F25" s="165">
        <v>575.5</v>
      </c>
      <c r="G25" s="165">
        <v>604.3</v>
      </c>
      <c r="H25" s="165">
        <v>636.9</v>
      </c>
      <c r="I25" s="153"/>
      <c r="J25" s="596"/>
      <c r="K25" s="583" t="s">
        <v>112</v>
      </c>
      <c r="L25" s="584"/>
      <c r="M25" s="164">
        <v>198.5</v>
      </c>
      <c r="N25" s="165">
        <v>251.7</v>
      </c>
      <c r="O25" s="165">
        <v>294</v>
      </c>
      <c r="P25" s="165">
        <v>312.9</v>
      </c>
      <c r="Q25" s="165">
        <v>325.7</v>
      </c>
    </row>
    <row r="26" spans="1:17" ht="19.5" customHeight="1">
      <c r="A26" s="596"/>
      <c r="B26" s="583" t="s">
        <v>113</v>
      </c>
      <c r="C26" s="584"/>
      <c r="D26" s="164">
        <v>172.7</v>
      </c>
      <c r="E26" s="165">
        <v>208.3</v>
      </c>
      <c r="F26" s="165">
        <v>236.3</v>
      </c>
      <c r="G26" s="165">
        <v>280.2</v>
      </c>
      <c r="H26" s="165">
        <v>280.8</v>
      </c>
      <c r="I26" s="153"/>
      <c r="J26" s="597"/>
      <c r="K26" s="167"/>
      <c r="L26" s="166"/>
      <c r="M26" s="170"/>
      <c r="N26" s="171"/>
      <c r="O26" s="171"/>
      <c r="P26" s="171"/>
      <c r="Q26" s="171"/>
    </row>
    <row r="27" spans="1:17" ht="19.5" customHeight="1">
      <c r="A27" s="596"/>
      <c r="B27" s="583"/>
      <c r="C27" s="584"/>
      <c r="D27" s="160"/>
      <c r="E27" s="161"/>
      <c r="F27" s="165"/>
      <c r="G27" s="152"/>
      <c r="H27" s="152"/>
      <c r="I27" s="153"/>
      <c r="J27" s="172"/>
      <c r="K27" s="590" t="s">
        <v>91</v>
      </c>
      <c r="L27" s="598"/>
      <c r="M27" s="252">
        <f>SUM(M32:M35,M38:M39)</f>
        <v>2832.7999999999997</v>
      </c>
      <c r="N27" s="158">
        <f>SUM(N32:N35,N38:N39)</f>
        <v>3085.8</v>
      </c>
      <c r="O27" s="158">
        <f>SUM(O32:O35,O38:O39)</f>
        <v>3410.9</v>
      </c>
      <c r="P27" s="158">
        <f>SUM(P32:P35,P38:P39)</f>
        <v>3712.2999999999997</v>
      </c>
      <c r="Q27" s="158">
        <f>SUM(Q32:Q35,Q38:Q39)</f>
        <v>3699</v>
      </c>
    </row>
    <row r="28" spans="1:17" ht="19.5" customHeight="1">
      <c r="A28" s="596"/>
      <c r="B28" s="583" t="s">
        <v>114</v>
      </c>
      <c r="C28" s="584"/>
      <c r="D28" s="164">
        <v>15.7</v>
      </c>
      <c r="E28" s="165">
        <v>16.2</v>
      </c>
      <c r="F28" s="165">
        <v>23.9</v>
      </c>
      <c r="G28" s="165">
        <v>20.3</v>
      </c>
      <c r="H28" s="165">
        <v>11.7</v>
      </c>
      <c r="I28" s="153"/>
      <c r="J28" s="157"/>
      <c r="K28" s="162"/>
      <c r="L28" s="163"/>
      <c r="M28" s="164"/>
      <c r="N28" s="165"/>
      <c r="O28" s="165"/>
      <c r="P28" s="165"/>
      <c r="Q28" s="165"/>
    </row>
    <row r="29" spans="1:17" ht="19.5" customHeight="1">
      <c r="A29" s="596"/>
      <c r="B29" s="583" t="s">
        <v>130</v>
      </c>
      <c r="C29" s="584"/>
      <c r="D29" s="164">
        <v>27.2</v>
      </c>
      <c r="E29" s="165">
        <v>31.7</v>
      </c>
      <c r="F29" s="165">
        <v>34.3</v>
      </c>
      <c r="G29" s="165">
        <v>35.9</v>
      </c>
      <c r="H29" s="165">
        <v>39.8</v>
      </c>
      <c r="I29" s="153"/>
      <c r="J29" s="587" t="s">
        <v>275</v>
      </c>
      <c r="K29" s="583" t="s">
        <v>92</v>
      </c>
      <c r="L29" s="584"/>
      <c r="M29" s="164">
        <v>2446.4</v>
      </c>
      <c r="N29" s="165">
        <v>2622.1</v>
      </c>
      <c r="O29" s="165">
        <v>2939.3</v>
      </c>
      <c r="P29" s="165">
        <v>3198.4</v>
      </c>
      <c r="Q29" s="165">
        <v>3174</v>
      </c>
    </row>
    <row r="30" spans="1:17" ht="19.5" customHeight="1">
      <c r="A30" s="596"/>
      <c r="B30" s="583" t="s">
        <v>115</v>
      </c>
      <c r="C30" s="584"/>
      <c r="D30" s="164">
        <v>3.6</v>
      </c>
      <c r="E30" s="165">
        <v>5.1</v>
      </c>
      <c r="F30" s="165">
        <v>13.4</v>
      </c>
      <c r="G30" s="165">
        <v>20.2</v>
      </c>
      <c r="H30" s="165">
        <v>21.2</v>
      </c>
      <c r="I30" s="153"/>
      <c r="J30" s="587"/>
      <c r="K30" s="583" t="s">
        <v>113</v>
      </c>
      <c r="L30" s="584"/>
      <c r="M30" s="164">
        <v>187.6</v>
      </c>
      <c r="N30" s="165">
        <v>236.3</v>
      </c>
      <c r="O30" s="165">
        <v>242.2</v>
      </c>
      <c r="P30" s="165">
        <v>290.7</v>
      </c>
      <c r="Q30" s="165">
        <v>305.3</v>
      </c>
    </row>
    <row r="31" spans="1:17" ht="19.5" customHeight="1">
      <c r="A31" s="596"/>
      <c r="B31" s="583" t="s">
        <v>116</v>
      </c>
      <c r="C31" s="584"/>
      <c r="D31" s="164">
        <v>74.3</v>
      </c>
      <c r="E31" s="165">
        <v>85.1</v>
      </c>
      <c r="F31" s="165">
        <v>84.6</v>
      </c>
      <c r="G31" s="165">
        <v>87.6</v>
      </c>
      <c r="H31" s="165">
        <v>80.1</v>
      </c>
      <c r="I31" s="153"/>
      <c r="J31" s="587"/>
      <c r="K31" s="152"/>
      <c r="L31" s="173"/>
      <c r="M31" s="152"/>
      <c r="N31" s="152"/>
      <c r="O31" s="152"/>
      <c r="P31" s="174"/>
      <c r="Q31" s="174"/>
    </row>
    <row r="32" spans="1:17" ht="19.5" customHeight="1">
      <c r="A32" s="596"/>
      <c r="B32" s="583" t="s">
        <v>117</v>
      </c>
      <c r="C32" s="584"/>
      <c r="D32" s="164">
        <v>92.7</v>
      </c>
      <c r="E32" s="165">
        <v>96</v>
      </c>
      <c r="F32" s="165">
        <v>121.1</v>
      </c>
      <c r="G32" s="165">
        <v>153</v>
      </c>
      <c r="H32" s="165">
        <v>190.2</v>
      </c>
      <c r="I32" s="153"/>
      <c r="J32" s="587"/>
      <c r="K32" s="583" t="s">
        <v>118</v>
      </c>
      <c r="L32" s="584"/>
      <c r="M32" s="175">
        <v>703.8</v>
      </c>
      <c r="N32" s="174">
        <v>798.3</v>
      </c>
      <c r="O32" s="174">
        <v>862.3</v>
      </c>
      <c r="P32" s="165">
        <v>903.5</v>
      </c>
      <c r="Q32" s="165">
        <v>924.9</v>
      </c>
    </row>
    <row r="33" spans="1:17" ht="19.5" customHeight="1">
      <c r="A33" s="596"/>
      <c r="B33" s="583" t="s">
        <v>119</v>
      </c>
      <c r="C33" s="584"/>
      <c r="D33" s="164">
        <v>56.7</v>
      </c>
      <c r="E33" s="165">
        <v>62.3</v>
      </c>
      <c r="F33" s="165">
        <v>62.9</v>
      </c>
      <c r="G33" s="165">
        <v>72.3</v>
      </c>
      <c r="H33" s="165">
        <v>72.3</v>
      </c>
      <c r="I33" s="153"/>
      <c r="J33" s="587"/>
      <c r="K33" s="583" t="s">
        <v>250</v>
      </c>
      <c r="L33" s="584"/>
      <c r="M33" s="164">
        <v>268.6</v>
      </c>
      <c r="N33" s="165">
        <v>296.7</v>
      </c>
      <c r="O33" s="165">
        <v>317</v>
      </c>
      <c r="P33" s="165">
        <v>344.8</v>
      </c>
      <c r="Q33" s="165">
        <v>311.4</v>
      </c>
    </row>
    <row r="34" spans="1:17" ht="19.5" customHeight="1">
      <c r="A34" s="596"/>
      <c r="B34" s="583" t="s">
        <v>131</v>
      </c>
      <c r="C34" s="584"/>
      <c r="D34" s="164">
        <v>38.2</v>
      </c>
      <c r="E34" s="165">
        <v>36.2</v>
      </c>
      <c r="F34" s="165">
        <v>47.6</v>
      </c>
      <c r="G34" s="165">
        <v>42.5</v>
      </c>
      <c r="H34" s="165">
        <v>32.7</v>
      </c>
      <c r="I34" s="153"/>
      <c r="J34" s="587"/>
      <c r="K34" s="583" t="s">
        <v>239</v>
      </c>
      <c r="L34" s="584"/>
      <c r="M34" s="164">
        <v>82.2</v>
      </c>
      <c r="N34" s="165">
        <v>106.8</v>
      </c>
      <c r="O34" s="165">
        <v>119.2</v>
      </c>
      <c r="P34" s="165">
        <v>127.6</v>
      </c>
      <c r="Q34" s="165">
        <v>143.3</v>
      </c>
    </row>
    <row r="35" spans="1:17" ht="19.5" customHeight="1">
      <c r="A35" s="596"/>
      <c r="B35" s="583" t="s">
        <v>121</v>
      </c>
      <c r="C35" s="584"/>
      <c r="D35" s="164">
        <v>21.7</v>
      </c>
      <c r="E35" s="165">
        <v>26.2</v>
      </c>
      <c r="F35" s="165">
        <v>30.4</v>
      </c>
      <c r="G35" s="165">
        <v>29.2</v>
      </c>
      <c r="H35" s="165">
        <v>30.5</v>
      </c>
      <c r="I35" s="153"/>
      <c r="J35" s="587"/>
      <c r="K35" s="583" t="s">
        <v>120</v>
      </c>
      <c r="L35" s="584"/>
      <c r="M35" s="164">
        <f>SUM(M36:M37)</f>
        <v>501.5</v>
      </c>
      <c r="N35" s="165">
        <f>SUM(N36:N37)</f>
        <v>418</v>
      </c>
      <c r="O35" s="165">
        <f>SUM(O36:O37)</f>
        <v>414.9</v>
      </c>
      <c r="P35" s="165">
        <f>SUM(P36:P37)</f>
        <v>444.4</v>
      </c>
      <c r="Q35" s="165">
        <f>SUM(Q36:Q37)</f>
        <v>490.4</v>
      </c>
    </row>
    <row r="36" spans="1:17" ht="19.5" customHeight="1">
      <c r="A36" s="596"/>
      <c r="B36" s="583" t="s">
        <v>152</v>
      </c>
      <c r="C36" s="584"/>
      <c r="D36" s="164">
        <v>114.7</v>
      </c>
      <c r="E36" s="165">
        <v>144.2</v>
      </c>
      <c r="F36" s="165">
        <v>175.8</v>
      </c>
      <c r="G36" s="165">
        <v>206.5</v>
      </c>
      <c r="H36" s="165">
        <v>212.2</v>
      </c>
      <c r="I36" s="153"/>
      <c r="J36" s="587"/>
      <c r="K36" s="159"/>
      <c r="L36" s="108" t="s">
        <v>251</v>
      </c>
      <c r="M36" s="164">
        <v>286.2</v>
      </c>
      <c r="N36" s="165">
        <v>214</v>
      </c>
      <c r="O36" s="165">
        <v>216.6</v>
      </c>
      <c r="P36" s="165">
        <v>230.7</v>
      </c>
      <c r="Q36" s="165">
        <v>266.2</v>
      </c>
    </row>
    <row r="37" spans="1:17" ht="19.5" customHeight="1">
      <c r="A37" s="596"/>
      <c r="B37" s="583" t="s">
        <v>222</v>
      </c>
      <c r="C37" s="584"/>
      <c r="D37" s="164">
        <v>40.4</v>
      </c>
      <c r="E37" s="165">
        <v>55.9</v>
      </c>
      <c r="F37" s="165">
        <v>64</v>
      </c>
      <c r="G37" s="165">
        <v>68.6</v>
      </c>
      <c r="H37" s="165">
        <v>67.2</v>
      </c>
      <c r="I37" s="153"/>
      <c r="J37" s="587"/>
      <c r="K37" s="159"/>
      <c r="L37" s="163" t="s">
        <v>252</v>
      </c>
      <c r="M37" s="164">
        <v>215.3</v>
      </c>
      <c r="N37" s="165">
        <v>204</v>
      </c>
      <c r="O37" s="165">
        <v>198.3</v>
      </c>
      <c r="P37" s="165">
        <v>213.7</v>
      </c>
      <c r="Q37" s="165">
        <v>224.2</v>
      </c>
    </row>
    <row r="38" spans="1:17" ht="19.5" customHeight="1">
      <c r="A38" s="596"/>
      <c r="B38" s="583" t="s">
        <v>122</v>
      </c>
      <c r="C38" s="584"/>
      <c r="D38" s="164">
        <v>51.1</v>
      </c>
      <c r="E38" s="165">
        <v>55.5</v>
      </c>
      <c r="F38" s="165">
        <v>60.9</v>
      </c>
      <c r="G38" s="165">
        <v>54.8</v>
      </c>
      <c r="H38" s="165">
        <v>53.5</v>
      </c>
      <c r="I38" s="153"/>
      <c r="J38" s="587"/>
      <c r="K38" s="583" t="s">
        <v>249</v>
      </c>
      <c r="L38" s="584"/>
      <c r="M38" s="164">
        <v>1010.1</v>
      </c>
      <c r="N38" s="165">
        <v>1233.2</v>
      </c>
      <c r="O38" s="165">
        <v>1603</v>
      </c>
      <c r="P38" s="165">
        <v>1483</v>
      </c>
      <c r="Q38" s="165">
        <v>1514</v>
      </c>
    </row>
    <row r="39" spans="1:17" ht="19.5" customHeight="1">
      <c r="A39" s="596"/>
      <c r="B39" s="583" t="s">
        <v>123</v>
      </c>
      <c r="C39" s="584"/>
      <c r="D39" s="164">
        <v>31.2</v>
      </c>
      <c r="E39" s="165">
        <v>27.9</v>
      </c>
      <c r="F39" s="165">
        <v>32.5</v>
      </c>
      <c r="G39" s="165">
        <v>40.4</v>
      </c>
      <c r="H39" s="165">
        <v>45</v>
      </c>
      <c r="I39" s="153"/>
      <c r="J39" s="587"/>
      <c r="K39" s="583" t="s">
        <v>126</v>
      </c>
      <c r="L39" s="584"/>
      <c r="M39" s="164">
        <v>266.6</v>
      </c>
      <c r="N39" s="165">
        <v>232.8</v>
      </c>
      <c r="O39" s="165">
        <v>94.5</v>
      </c>
      <c r="P39" s="165">
        <v>409</v>
      </c>
      <c r="Q39" s="165">
        <v>315</v>
      </c>
    </row>
    <row r="40" spans="1:17" ht="19.5" customHeight="1">
      <c r="A40" s="173"/>
      <c r="B40" s="583" t="s">
        <v>124</v>
      </c>
      <c r="C40" s="584"/>
      <c r="D40" s="164">
        <v>19.8</v>
      </c>
      <c r="E40" s="165">
        <v>21.4</v>
      </c>
      <c r="F40" s="165">
        <v>27</v>
      </c>
      <c r="G40" s="165">
        <v>29.7</v>
      </c>
      <c r="H40" s="165">
        <v>27.6</v>
      </c>
      <c r="I40" s="153"/>
      <c r="J40" s="166"/>
      <c r="K40" s="585"/>
      <c r="L40" s="586"/>
      <c r="M40" s="176"/>
      <c r="N40" s="177"/>
      <c r="O40" s="177"/>
      <c r="P40" s="177"/>
      <c r="Q40" s="177"/>
    </row>
    <row r="41" spans="1:17" ht="19.5" customHeight="1">
      <c r="A41" s="166"/>
      <c r="B41" s="585" t="s">
        <v>125</v>
      </c>
      <c r="C41" s="586"/>
      <c r="D41" s="169">
        <v>21.2</v>
      </c>
      <c r="E41" s="165">
        <v>23</v>
      </c>
      <c r="F41" s="165">
        <v>30</v>
      </c>
      <c r="G41" s="165">
        <v>33.5</v>
      </c>
      <c r="H41" s="165">
        <v>29.4</v>
      </c>
      <c r="I41" s="153"/>
      <c r="J41" s="178"/>
      <c r="K41" s="178"/>
      <c r="L41" s="152"/>
      <c r="M41" s="152"/>
      <c r="N41" s="179"/>
      <c r="O41" s="179"/>
      <c r="P41" s="179"/>
      <c r="Q41" s="179"/>
    </row>
    <row r="42" spans="1:17" ht="20.25" customHeight="1">
      <c r="A42" s="178"/>
      <c r="B42" s="152"/>
      <c r="C42" s="153"/>
      <c r="D42" s="153"/>
      <c r="E42" s="180"/>
      <c r="F42" s="180"/>
      <c r="G42" s="180"/>
      <c r="H42" s="180"/>
      <c r="I42" s="153"/>
      <c r="J42" s="152"/>
      <c r="K42" s="152"/>
      <c r="L42" s="152"/>
      <c r="M42" s="152"/>
      <c r="N42" s="152"/>
      <c r="O42" s="152"/>
      <c r="P42" s="152"/>
      <c r="Q42" s="152"/>
    </row>
    <row r="43" spans="1:17" ht="15" customHeight="1">
      <c r="A43" s="178"/>
      <c r="B43" s="153"/>
      <c r="C43" s="153"/>
      <c r="D43" s="153"/>
      <c r="E43" s="153"/>
      <c r="F43" s="153"/>
      <c r="G43" s="153"/>
      <c r="H43" s="153"/>
      <c r="I43" s="153"/>
      <c r="J43" s="152"/>
      <c r="K43" s="152"/>
      <c r="L43" s="152"/>
      <c r="M43" s="152"/>
      <c r="N43" s="152"/>
      <c r="O43" s="152"/>
      <c r="P43" s="152"/>
      <c r="Q43" s="152"/>
    </row>
    <row r="44" spans="1:17" ht="15" customHeight="1">
      <c r="A44" s="102"/>
      <c r="B44" s="153"/>
      <c r="C44" s="102"/>
      <c r="D44" s="102"/>
      <c r="E44" s="153"/>
      <c r="F44" s="153"/>
      <c r="G44" s="153"/>
      <c r="H44" s="153"/>
      <c r="I44" s="153"/>
      <c r="J44" s="152"/>
      <c r="K44" s="152"/>
      <c r="L44" s="152"/>
      <c r="M44" s="152"/>
      <c r="N44" s="152"/>
      <c r="O44" s="152"/>
      <c r="P44" s="152"/>
      <c r="Q44" s="152"/>
    </row>
    <row r="45" spans="1:17" ht="15" customHeight="1">
      <c r="A45" s="152"/>
      <c r="B45" s="102"/>
      <c r="C45" s="152"/>
      <c r="D45" s="152"/>
      <c r="E45" s="152"/>
      <c r="F45" s="152"/>
      <c r="G45" s="152"/>
      <c r="H45" s="152"/>
      <c r="I45" s="153"/>
      <c r="J45" s="152"/>
      <c r="K45" s="152"/>
      <c r="L45" s="152"/>
      <c r="M45" s="152"/>
      <c r="N45" s="152"/>
      <c r="O45" s="152"/>
      <c r="P45" s="152"/>
      <c r="Q45" s="152"/>
    </row>
    <row r="46" spans="1:17" ht="15" customHeight="1">
      <c r="A46" s="152"/>
      <c r="B46" s="152"/>
      <c r="C46" s="152"/>
      <c r="D46" s="152"/>
      <c r="E46" s="152"/>
      <c r="F46" s="152"/>
      <c r="G46" s="152"/>
      <c r="H46" s="152"/>
      <c r="I46" s="153"/>
      <c r="J46" s="152"/>
      <c r="K46" s="152"/>
      <c r="L46" s="152"/>
      <c r="M46" s="152"/>
      <c r="N46" s="152"/>
      <c r="O46" s="152"/>
      <c r="P46" s="152"/>
      <c r="Q46" s="152"/>
    </row>
    <row r="47" spans="1:17" ht="15" customHeight="1">
      <c r="A47" s="152"/>
      <c r="B47" s="152"/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</row>
    <row r="48" spans="1:17" ht="15" customHeight="1">
      <c r="A48" s="152"/>
      <c r="B48" s="152"/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</row>
    <row r="49" spans="1:17" ht="15" customHeight="1">
      <c r="A49" s="152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</row>
  </sheetData>
  <sheetProtection/>
  <mergeCells count="56">
    <mergeCell ref="B37:C37"/>
    <mergeCell ref="B38:C38"/>
    <mergeCell ref="B39:C39"/>
    <mergeCell ref="B40:C40"/>
    <mergeCell ref="B41:C41"/>
    <mergeCell ref="K9:L9"/>
    <mergeCell ref="B31:C31"/>
    <mergeCell ref="B32:C32"/>
    <mergeCell ref="B33:C33"/>
    <mergeCell ref="B34:C34"/>
    <mergeCell ref="B35:C35"/>
    <mergeCell ref="B36:C36"/>
    <mergeCell ref="B9:C9"/>
    <mergeCell ref="B23:C23"/>
    <mergeCell ref="B24:C24"/>
    <mergeCell ref="B25:C25"/>
    <mergeCell ref="B26:C26"/>
    <mergeCell ref="B27:C27"/>
    <mergeCell ref="K40:L40"/>
    <mergeCell ref="K33:L33"/>
    <mergeCell ref="K30:L30"/>
    <mergeCell ref="A25:A39"/>
    <mergeCell ref="K38:L38"/>
    <mergeCell ref="K32:L32"/>
    <mergeCell ref="K35:L35"/>
    <mergeCell ref="K34:L34"/>
    <mergeCell ref="K27:L27"/>
    <mergeCell ref="B28:C28"/>
    <mergeCell ref="J8:J18"/>
    <mergeCell ref="K8:L8"/>
    <mergeCell ref="A9:A21"/>
    <mergeCell ref="B11:C11"/>
    <mergeCell ref="K11:L11"/>
    <mergeCell ref="K16:L16"/>
    <mergeCell ref="J20:J26"/>
    <mergeCell ref="K20:L20"/>
    <mergeCell ref="K24:L24"/>
    <mergeCell ref="K25:L25"/>
    <mergeCell ref="A6:C6"/>
    <mergeCell ref="J6:L6"/>
    <mergeCell ref="B7:C7"/>
    <mergeCell ref="K7:L7"/>
    <mergeCell ref="A3:H3"/>
    <mergeCell ref="J3:Q3"/>
    <mergeCell ref="A4:H4"/>
    <mergeCell ref="J4:Q4"/>
    <mergeCell ref="B20:C20"/>
    <mergeCell ref="B21:C21"/>
    <mergeCell ref="B22:C22"/>
    <mergeCell ref="K29:L29"/>
    <mergeCell ref="K22:L22"/>
    <mergeCell ref="K23:L23"/>
    <mergeCell ref="J29:J39"/>
    <mergeCell ref="K39:L39"/>
    <mergeCell ref="B29:C29"/>
    <mergeCell ref="B30:C30"/>
  </mergeCells>
  <printOptions horizontalCentered="1"/>
  <pageMargins left="0.5905511811023623" right="0.5905511811023623" top="0.5905511811023623" bottom="0.3937007874015748" header="0" footer="0"/>
  <pageSetup fitToHeight="1" fitToWidth="1" horizontalDpi="200" verticalDpi="200" orientation="landscape" paperSize="8" scale="9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2014-04-09T01:10:50Z</cp:lastPrinted>
  <dcterms:created xsi:type="dcterms:W3CDTF">1998-03-25T07:08:10Z</dcterms:created>
  <dcterms:modified xsi:type="dcterms:W3CDTF">2014-04-09T01:11:10Z</dcterms:modified>
  <cp:category/>
  <cp:version/>
  <cp:contentType/>
  <cp:contentStatus/>
</cp:coreProperties>
</file>