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7785" windowHeight="8775" activeTab="1"/>
  </bookViews>
  <sheets>
    <sheet name="213" sheetId="1" r:id="rId1"/>
    <sheet name="214" sheetId="2" r:id="rId2"/>
    <sheet name="216" sheetId="3" r:id="rId3"/>
    <sheet name="218" sheetId="4" r:id="rId4"/>
    <sheet name="220" sheetId="5" r:id="rId5"/>
    <sheet name="222" sheetId="6" r:id="rId6"/>
    <sheet name="224" sheetId="7" r:id="rId7"/>
    <sheet name="226" sheetId="8" r:id="rId8"/>
    <sheet name="228" sheetId="9" r:id="rId9"/>
    <sheet name="230" sheetId="10" r:id="rId10"/>
    <sheet name="232" sheetId="11" r:id="rId11"/>
    <sheet name="234" sheetId="12" r:id="rId12"/>
    <sheet name="236" sheetId="13" r:id="rId13"/>
    <sheet name="238" sheetId="14" r:id="rId14"/>
  </sheets>
  <definedNames>
    <definedName name="_xlnm.Print_Area" localSheetId="0">'213'!$A$1:$M$50</definedName>
    <definedName name="_xlnm.Print_Area" localSheetId="1">'214'!$A$1:$V$76</definedName>
    <definedName name="_xlnm.Print_Area" localSheetId="2">'216'!$A$1:$AA$65</definedName>
    <definedName name="_xlnm.Print_Area" localSheetId="3">'218'!$A$1:$AE$67</definedName>
    <definedName name="_xlnm.Print_Area" localSheetId="4">'220'!$A$1:$S$61</definedName>
    <definedName name="_xlnm.Print_Area" localSheetId="5">'222'!$A$1:$T$75</definedName>
    <definedName name="_xlnm.Print_Area" localSheetId="6">'224'!$A$1:$Y$69</definedName>
    <definedName name="_xlnm.Print_Area" localSheetId="7">'226'!$A$1:$Y$68</definedName>
    <definedName name="_xlnm.Print_Area" localSheetId="8">'228'!$A$1:$S$68</definedName>
    <definedName name="_xlnm.Print_Area" localSheetId="9">'230'!$A$1:$AG$70</definedName>
    <definedName name="_xlnm.Print_Area" localSheetId="10">'232'!$A$1:$AC$69</definedName>
    <definedName name="_xlnm.Print_Area" localSheetId="11">'234'!$A$1:$AC$69</definedName>
    <definedName name="_xlnm.Print_Area" localSheetId="12">'236'!$A$1:$W$69</definedName>
    <definedName name="_xlnm.Print_Area" localSheetId="13">'238'!$A$1:$W$51</definedName>
    <definedName name="Z_3E93E3E0_20FF_4882_8AE3_86438D2148B4_.wvu.PrintArea" localSheetId="0" hidden="1">'213'!$A$1:$M$50</definedName>
    <definedName name="Z_3E93E3E0_20FF_4882_8AE3_86438D2148B4_.wvu.PrintArea" localSheetId="1" hidden="1">'214'!$A$1:$V$76</definedName>
    <definedName name="Z_3E93E3E0_20FF_4882_8AE3_86438D2148B4_.wvu.PrintArea" localSheetId="2" hidden="1">'216'!$A$1:$AA$65</definedName>
    <definedName name="Z_3E93E3E0_20FF_4882_8AE3_86438D2148B4_.wvu.PrintArea" localSheetId="3" hidden="1">'218'!$A$1:$AE$67</definedName>
    <definedName name="Z_3E93E3E0_20FF_4882_8AE3_86438D2148B4_.wvu.PrintArea" localSheetId="4" hidden="1">'220'!$A$1:$S$61</definedName>
    <definedName name="Z_3E93E3E0_20FF_4882_8AE3_86438D2148B4_.wvu.PrintArea" localSheetId="5" hidden="1">'222'!$A$1:$T$75</definedName>
    <definedName name="Z_3E93E3E0_20FF_4882_8AE3_86438D2148B4_.wvu.PrintArea" localSheetId="6" hidden="1">'224'!$A$1:$Y$69</definedName>
    <definedName name="Z_3E93E3E0_20FF_4882_8AE3_86438D2148B4_.wvu.PrintArea" localSheetId="7" hidden="1">'226'!$A$1:$Y$68</definedName>
    <definedName name="Z_3E93E3E0_20FF_4882_8AE3_86438D2148B4_.wvu.PrintArea" localSheetId="8" hidden="1">'228'!$A$1:$S$68</definedName>
    <definedName name="Z_3E93E3E0_20FF_4882_8AE3_86438D2148B4_.wvu.PrintArea" localSheetId="9" hidden="1">'230'!$A$1:$AG$70</definedName>
    <definedName name="Z_3E93E3E0_20FF_4882_8AE3_86438D2148B4_.wvu.PrintArea" localSheetId="10" hidden="1">'232'!$A$1:$AC$69</definedName>
    <definedName name="Z_3E93E3E0_20FF_4882_8AE3_86438D2148B4_.wvu.PrintArea" localSheetId="11" hidden="1">'234'!$A$1:$AC$69</definedName>
    <definedName name="Z_3E93E3E0_20FF_4882_8AE3_86438D2148B4_.wvu.PrintArea" localSheetId="12" hidden="1">'236'!$A$1:$W$69</definedName>
    <definedName name="Z_3E93E3E0_20FF_4882_8AE3_86438D2148B4_.wvu.PrintArea" localSheetId="13" hidden="1">'238'!$A$1:$W$51</definedName>
    <definedName name="Z_4556FEC3_C49A_478B_9754_E920393B7250_.wvu.PrintArea" localSheetId="0" hidden="1">'213'!$A$1:$M$50</definedName>
    <definedName name="Z_4556FEC3_C49A_478B_9754_E920393B7250_.wvu.PrintArea" localSheetId="1" hidden="1">'214'!$A$1:$V$76</definedName>
    <definedName name="Z_4556FEC3_C49A_478B_9754_E920393B7250_.wvu.PrintArea" localSheetId="2" hidden="1">'216'!$A$1:$AA$65</definedName>
    <definedName name="Z_4556FEC3_C49A_478B_9754_E920393B7250_.wvu.PrintArea" localSheetId="3" hidden="1">'218'!$A$1:$AE$67</definedName>
    <definedName name="Z_4556FEC3_C49A_478B_9754_E920393B7250_.wvu.PrintArea" localSheetId="4" hidden="1">'220'!$A$1:$S$61</definedName>
    <definedName name="Z_4556FEC3_C49A_478B_9754_E920393B7250_.wvu.PrintArea" localSheetId="5" hidden="1">'222'!$A$1:$T$75</definedName>
    <definedName name="Z_4556FEC3_C49A_478B_9754_E920393B7250_.wvu.PrintArea" localSheetId="6" hidden="1">'224'!$A$1:$Y$69</definedName>
    <definedName name="Z_4556FEC3_C49A_478B_9754_E920393B7250_.wvu.PrintArea" localSheetId="7" hidden="1">'226'!$A$1:$Y$68</definedName>
    <definedName name="Z_4556FEC3_C49A_478B_9754_E920393B7250_.wvu.PrintArea" localSheetId="8" hidden="1">'228'!$A$1:$S$68</definedName>
    <definedName name="Z_4556FEC3_C49A_478B_9754_E920393B7250_.wvu.PrintArea" localSheetId="9" hidden="1">'230'!$A$1:$AG$70</definedName>
    <definedName name="Z_4556FEC3_C49A_478B_9754_E920393B7250_.wvu.PrintArea" localSheetId="10" hidden="1">'232'!$A$1:$AC$69</definedName>
    <definedName name="Z_4556FEC3_C49A_478B_9754_E920393B7250_.wvu.PrintArea" localSheetId="11" hidden="1">'234'!$A$1:$AC$69</definedName>
    <definedName name="Z_4556FEC3_C49A_478B_9754_E920393B7250_.wvu.PrintArea" localSheetId="12" hidden="1">'236'!$A$1:$W$69</definedName>
    <definedName name="Z_4556FEC3_C49A_478B_9754_E920393B7250_.wvu.PrintArea" localSheetId="13" hidden="1">'238'!$A$1:$W$51</definedName>
  </definedNames>
  <calcPr fullCalcOnLoad="1"/>
</workbook>
</file>

<file path=xl/sharedStrings.xml><?xml version="1.0" encoding="utf-8"?>
<sst xmlns="http://schemas.openxmlformats.org/spreadsheetml/2006/main" count="2205" uniqueCount="572">
  <si>
    <t>労働及び賃金　213</t>
  </si>
  <si>
    <t>総数</t>
  </si>
  <si>
    <t>男</t>
  </si>
  <si>
    <t>男</t>
  </si>
  <si>
    <t>女</t>
  </si>
  <si>
    <t>計</t>
  </si>
  <si>
    <t>人口</t>
  </si>
  <si>
    <t>労働力</t>
  </si>
  <si>
    <t>就業者</t>
  </si>
  <si>
    <t>完全失業者</t>
  </si>
  <si>
    <t>非労働力</t>
  </si>
  <si>
    <t>男</t>
  </si>
  <si>
    <t>女</t>
  </si>
  <si>
    <t>増加数</t>
  </si>
  <si>
    <t>（△は減少）</t>
  </si>
  <si>
    <t>総　　　数</t>
  </si>
  <si>
    <t>男 女 別</t>
  </si>
  <si>
    <t>注</t>
  </si>
  <si>
    <t>就　　業　　者　　数</t>
  </si>
  <si>
    <t>産 業（大 分 類）別</t>
  </si>
  <si>
    <t>雇　用　者</t>
  </si>
  <si>
    <t>役　　　員</t>
  </si>
  <si>
    <t>雇人のある　　　　　業　　　主</t>
  </si>
  <si>
    <t>家族従業者</t>
  </si>
  <si>
    <t>第　１　次　産　業</t>
  </si>
  <si>
    <t>農業</t>
  </si>
  <si>
    <t>鉱業</t>
  </si>
  <si>
    <t>第　２　次　産　業</t>
  </si>
  <si>
    <t>建設業</t>
  </si>
  <si>
    <t>製造業</t>
  </si>
  <si>
    <t>運輸・通信業</t>
  </si>
  <si>
    <t>第　３　次　産　業</t>
  </si>
  <si>
    <t>金融・保険業</t>
  </si>
  <si>
    <t>不動産業</t>
  </si>
  <si>
    <t>サービス業</t>
  </si>
  <si>
    <t>分類不能の産業</t>
  </si>
  <si>
    <t>分 類 不 能 の 産 業</t>
  </si>
  <si>
    <t>女</t>
  </si>
  <si>
    <t>総数</t>
  </si>
  <si>
    <t>年次及び産業別</t>
  </si>
  <si>
    <t>組合数</t>
  </si>
  <si>
    <t>計</t>
  </si>
  <si>
    <t>男</t>
  </si>
  <si>
    <t>鉱業</t>
  </si>
  <si>
    <t>組合数</t>
  </si>
  <si>
    <t>組合員数</t>
  </si>
  <si>
    <t>農業</t>
  </si>
  <si>
    <t>漁業、水産養殖業</t>
  </si>
  <si>
    <t>電気・ガス・水道業</t>
  </si>
  <si>
    <t>金沢</t>
  </si>
  <si>
    <t>小松</t>
  </si>
  <si>
    <t>七尾</t>
  </si>
  <si>
    <t>輪島</t>
  </si>
  <si>
    <t>29人以下</t>
  </si>
  <si>
    <t>1000人以上</t>
  </si>
  <si>
    <t>金沢市</t>
  </si>
  <si>
    <t>七尾市</t>
  </si>
  <si>
    <t>小松市</t>
  </si>
  <si>
    <t>輪島市</t>
  </si>
  <si>
    <t>珠洲市</t>
  </si>
  <si>
    <t>加賀市</t>
  </si>
  <si>
    <t>羽咋市</t>
  </si>
  <si>
    <t>松任市</t>
  </si>
  <si>
    <t>江沼郡</t>
  </si>
  <si>
    <t>能美郡</t>
  </si>
  <si>
    <t>石川郡</t>
  </si>
  <si>
    <t>河北郡</t>
  </si>
  <si>
    <t>羽咋郡</t>
  </si>
  <si>
    <t>鹿島郡</t>
  </si>
  <si>
    <t>鳳至郡</t>
  </si>
  <si>
    <t>珠洲郡</t>
  </si>
  <si>
    <t>労組法</t>
  </si>
  <si>
    <t>地公労法</t>
  </si>
  <si>
    <t>国公法</t>
  </si>
  <si>
    <t>地公法</t>
  </si>
  <si>
    <t>建設業</t>
  </si>
  <si>
    <t>製造業</t>
  </si>
  <si>
    <t>サービス業</t>
  </si>
  <si>
    <t>公務</t>
  </si>
  <si>
    <t>総数</t>
  </si>
  <si>
    <t>組合員数</t>
  </si>
  <si>
    <t>216　労働及び賃金</t>
  </si>
  <si>
    <t>労働及び賃金　217</t>
  </si>
  <si>
    <t>機械</t>
  </si>
  <si>
    <t>輸送用機械</t>
  </si>
  <si>
    <t>繊維</t>
  </si>
  <si>
    <t>出版・印刷</t>
  </si>
  <si>
    <t>窯業・土石</t>
  </si>
  <si>
    <t>その他</t>
  </si>
  <si>
    <t>電気業</t>
  </si>
  <si>
    <t>件数</t>
  </si>
  <si>
    <t>参加人員</t>
  </si>
  <si>
    <t>製造業</t>
  </si>
  <si>
    <t>総　　　　数</t>
  </si>
  <si>
    <t>10月</t>
  </si>
  <si>
    <t>11月</t>
  </si>
  <si>
    <t>12月</t>
  </si>
  <si>
    <t>218　労働及び賃金</t>
  </si>
  <si>
    <t>整理人員</t>
  </si>
  <si>
    <t>事業所数</t>
  </si>
  <si>
    <t>繊維関係工業</t>
  </si>
  <si>
    <t>鉄鋼業</t>
  </si>
  <si>
    <t>機械関係工業</t>
  </si>
  <si>
    <t>その他の製造業</t>
  </si>
  <si>
    <t>整理形態</t>
  </si>
  <si>
    <t>新規求人数</t>
  </si>
  <si>
    <t>求職者数</t>
  </si>
  <si>
    <t>新規求職</t>
  </si>
  <si>
    <t>申込件数</t>
  </si>
  <si>
    <t>就職全数</t>
  </si>
  <si>
    <t>他府県への就職数</t>
  </si>
  <si>
    <t>月間有効求人数</t>
  </si>
  <si>
    <t>充足全数</t>
  </si>
  <si>
    <t>金沢</t>
  </si>
  <si>
    <t>小松</t>
  </si>
  <si>
    <t>七尾</t>
  </si>
  <si>
    <t>加賀</t>
  </si>
  <si>
    <t>羽咋</t>
  </si>
  <si>
    <t>穴水</t>
  </si>
  <si>
    <t>求職申込件数</t>
  </si>
  <si>
    <t>求人数</t>
  </si>
  <si>
    <t>就職件数</t>
  </si>
  <si>
    <t>年次及び月次</t>
  </si>
  <si>
    <t>月間有効</t>
  </si>
  <si>
    <t>民間事業等</t>
  </si>
  <si>
    <t>公共、準公共事業</t>
  </si>
  <si>
    <t>常用労働者30人以上を雇用する事業所について平均したものである。</t>
  </si>
  <si>
    <t>サービス業</t>
  </si>
  <si>
    <t>調査産業計　　</t>
  </si>
  <si>
    <t>実質賃金指数</t>
  </si>
  <si>
    <t>雇用指数</t>
  </si>
  <si>
    <t>資料　石川県統計情報課「毎月勤労統計調査地方調査」による。</t>
  </si>
  <si>
    <t>産業分類</t>
  </si>
  <si>
    <t>製　　造　　業　　計</t>
  </si>
  <si>
    <t>衣服・その他の繊維製品製造業</t>
  </si>
  <si>
    <t>年　次　　　　　及び月次</t>
  </si>
  <si>
    <t>現金給与　　　　総　　額</t>
  </si>
  <si>
    <t>定期給与</t>
  </si>
  <si>
    <t>特別給与</t>
  </si>
  <si>
    <t>女</t>
  </si>
  <si>
    <t>年  次　　　　　　及び月次</t>
  </si>
  <si>
    <t>現金給与　　　　　　　総　　額</t>
  </si>
  <si>
    <t>サ　　　　　　　　　　ー　　　　　　　　　　ビ　　　　　　　　　　ス　　　　　　　　　　業</t>
  </si>
  <si>
    <t>サ ー ビ ス 業 計</t>
  </si>
  <si>
    <t>旅館・その他の宿泊所</t>
  </si>
  <si>
    <t>医　　　療　　　業</t>
  </si>
  <si>
    <t>その他のサービス業</t>
  </si>
  <si>
    <t>年  次　　　　　　　及び月次</t>
  </si>
  <si>
    <t>建　　　設　　　業</t>
  </si>
  <si>
    <t>製　　　　　　　　　　　　　　　　　　　　造　　　　　　　　　　　　　　　　　　　　業</t>
  </si>
  <si>
    <t>製　　造　　業　　計</t>
  </si>
  <si>
    <t>食料品・たばこ製造業</t>
  </si>
  <si>
    <t>繊　　維　　工　　業</t>
  </si>
  <si>
    <t>衣服・その他の繊維製品製造業</t>
  </si>
  <si>
    <t>出版・印刷・同関連産業</t>
  </si>
  <si>
    <t>出　勤日　数</t>
  </si>
  <si>
    <t>総実労働時間</t>
  </si>
  <si>
    <t>所定内労　働時　間</t>
  </si>
  <si>
    <t>所定外労　働時　間</t>
  </si>
  <si>
    <t>年  次</t>
  </si>
  <si>
    <t>及び月次</t>
  </si>
  <si>
    <t>製　　　　　　　　　　　　　　　　　　　造　　　　　　　　　　　　　　　　　　　業</t>
  </si>
  <si>
    <t>窯 業・土 石 製 品 製 造 業</t>
  </si>
  <si>
    <t>金  属  製  品  製  造  業</t>
  </si>
  <si>
    <t>一 般 機 械 器 具 製 造 業</t>
  </si>
  <si>
    <t>電 気 機 械 器 具 製 造 業</t>
  </si>
  <si>
    <t xml:space="preserve">そ  の  他  の  製  造  業 </t>
  </si>
  <si>
    <t>サ　　　　　　　　　　　　ー　　　　　　　　　　　　ビ　　　　　　　　　　　　ス　　　　　　　　　　　　業</t>
  </si>
  <si>
    <t>サ　ー　ビ　ス　業　計</t>
  </si>
  <si>
    <t>医　　　　療　　　　業</t>
  </si>
  <si>
    <t>教　　　　　　　　育</t>
  </si>
  <si>
    <t>年  次　　　　　　　　及び月次</t>
  </si>
  <si>
    <t>製造業計</t>
  </si>
  <si>
    <t>（単位＝日、時間）</t>
  </si>
  <si>
    <t>（単位＝人）</t>
  </si>
  <si>
    <t>調査産業計</t>
  </si>
  <si>
    <t>衣服・その他の繊維製品製造業</t>
  </si>
  <si>
    <t>その他のサービス業</t>
  </si>
  <si>
    <t>（単位＝日、時間）</t>
  </si>
  <si>
    <t>合　　　　計</t>
  </si>
  <si>
    <t>建　  　設　  　業</t>
  </si>
  <si>
    <t>製　　　　　　　　　　　　　　　　　　　　　　　造　　　　　　　　　　　　　　　　　　　　　　　業</t>
  </si>
  <si>
    <t>食 料 品・た ば こ 製 造 業</t>
  </si>
  <si>
    <t>繊　   維   　工   　業</t>
  </si>
  <si>
    <t>出 版・印 刷・同 関 連 産 業</t>
  </si>
  <si>
    <t>製　　　　　　　　　　　　　　　　　　　　造　　　　　　　　　　　　　　　　　　　　業</t>
  </si>
  <si>
    <t>そ  の  他  の  製  造  業</t>
  </si>
  <si>
    <t>金沢＝石川郡、河北郡、金沢市、松任市</t>
  </si>
  <si>
    <t>七尾＝羽咋郡、鹿島郡、羽咋市、七尾市</t>
  </si>
  <si>
    <t>小松＝江沼郡、能美郡、加賀市、小松市</t>
  </si>
  <si>
    <t>輪島＝鳳至郡、珠洲郡、輪島市、珠洲市</t>
  </si>
  <si>
    <t>公労法</t>
  </si>
  <si>
    <t>年次及び産業別</t>
  </si>
  <si>
    <t>組合数</t>
  </si>
  <si>
    <t>組合員数</t>
  </si>
  <si>
    <t>上部組合で協</t>
  </si>
  <si>
    <t>約を締結した</t>
  </si>
  <si>
    <t>独自協約、上部</t>
  </si>
  <si>
    <t>組合での協約</t>
  </si>
  <si>
    <t>とも有するもの</t>
  </si>
  <si>
    <t>無協約組合</t>
  </si>
  <si>
    <t>比率（％）　1）</t>
  </si>
  <si>
    <t>農業</t>
  </si>
  <si>
    <t>漁業、水産養殖業</t>
  </si>
  <si>
    <t>鉱業</t>
  </si>
  <si>
    <t>建設業</t>
  </si>
  <si>
    <t>卸売業、小売業</t>
  </si>
  <si>
    <t>不動産業</t>
  </si>
  <si>
    <t>電気・ガス・水道業</t>
  </si>
  <si>
    <t>サービス業</t>
  </si>
  <si>
    <t>注　　１）は有協約組合数及び組合員数の総数に対する比率である。</t>
  </si>
  <si>
    <t>卸売業、小売業</t>
  </si>
  <si>
    <t>林業、狩猟業</t>
  </si>
  <si>
    <t>漁業、水産養殖業</t>
  </si>
  <si>
    <t>　本法における適用法規中、労組法とは労働組合法、公労法とは公共企業体等労働関係法、国公法とは国家公務員法、地公法とは地方公務員法、地公労法とは地方公営企業労働関係法を示す。</t>
  </si>
  <si>
    <t>運輸・通信その他</t>
  </si>
  <si>
    <t>前月から繰越された有効求職者数</t>
  </si>
  <si>
    <t>前月から繰越された有効求人数</t>
  </si>
  <si>
    <t>金融・保険・不動産業</t>
  </si>
  <si>
    <t>本表以下102表までは、鉱工業及び不動産業は調査対象事業所が少なく公表していないが、調査産業計には含まれている。</t>
  </si>
  <si>
    <t>現金給与額</t>
  </si>
  <si>
    <t>月間推計延人員</t>
  </si>
  <si>
    <t>（単位＝円、人）</t>
  </si>
  <si>
    <t>45年～50年の増加</t>
  </si>
  <si>
    <t>独自の協約を</t>
  </si>
  <si>
    <t>農林水産業</t>
  </si>
  <si>
    <t>調査産業計（サービス業含む）</t>
  </si>
  <si>
    <t>卸売業・小売業</t>
  </si>
  <si>
    <t>電気・ガス・水道・熱供給業</t>
  </si>
  <si>
    <t>調査産業計（サービス業含む）</t>
  </si>
  <si>
    <t>所定内　労働時間</t>
  </si>
  <si>
    <t>電気・ガス・水道・熱供給業</t>
  </si>
  <si>
    <t>（サービス業含む）</t>
  </si>
  <si>
    <t>出版・印刷・同関連産業</t>
  </si>
  <si>
    <t>窯業・　土石製品製造業</t>
  </si>
  <si>
    <t>資料　総理府統計局「国勢調査報告」による。</t>
  </si>
  <si>
    <t>資料　総理府統計局「国勢調査報告」による。</t>
  </si>
  <si>
    <t>失業対策事業</t>
  </si>
  <si>
    <t>事業所の規模</t>
  </si>
  <si>
    <t>14人以下</t>
  </si>
  <si>
    <t>窯業、土石製品製造業</t>
  </si>
  <si>
    <t>卸・小売業</t>
  </si>
  <si>
    <t>運輸通信業</t>
  </si>
  <si>
    <t>　労働及び賃金　219</t>
  </si>
  <si>
    <t>昭和50年</t>
  </si>
  <si>
    <t>注　(保)は失業保険受給者である。(失)とは失業対策事業紹介対象者である。</t>
  </si>
  <si>
    <t>他府県への就職及び(保)(失)の就職</t>
  </si>
  <si>
    <t>（昭和50年＝100）</t>
  </si>
  <si>
    <t>完全失業者　2）</t>
  </si>
  <si>
    <t>3）は調査期間中収入になる仕事を少しもせず、また仕事をもっていなかった人のうち、仕事につくことが不可能か、又は、仕事を積極的に探さなかった人、たとえば病人、通学、家事従事者等をいう。</t>
  </si>
  <si>
    <t>全国50年</t>
  </si>
  <si>
    <t>非労働力人口 3)</t>
  </si>
  <si>
    <t>増加率(％)</t>
  </si>
  <si>
    <t>40年～45年の増加</t>
  </si>
  <si>
    <t>産  業 （大  分  類） 別</t>
  </si>
  <si>
    <t>産　　業　　別　　割　　合</t>
  </si>
  <si>
    <t>増加数</t>
  </si>
  <si>
    <t>昭和54年1月</t>
  </si>
  <si>
    <t>年次及び月次</t>
  </si>
  <si>
    <t>昭和52年平均</t>
  </si>
  <si>
    <t>電気・ガス・水道・熱供給業</t>
  </si>
  <si>
    <t>年次及び月次</t>
  </si>
  <si>
    <t>98 産業大分類別賃金指数及び雇用指数（昭和50～54年）</t>
  </si>
  <si>
    <t>日雇取扱日数</t>
  </si>
  <si>
    <t>-</t>
  </si>
  <si>
    <t>214 労働及び賃金</t>
  </si>
  <si>
    <t>労働及び賃金 215</t>
  </si>
  <si>
    <t xml:space="preserve">不動産業   </t>
  </si>
  <si>
    <t>年次及び産業別</t>
  </si>
  <si>
    <t>有するもの</t>
  </si>
  <si>
    <t>もの</t>
  </si>
  <si>
    <t>15～99</t>
  </si>
  <si>
    <t>100～499</t>
  </si>
  <si>
    <t>年次及び月次
安定所別</t>
  </si>
  <si>
    <t>222 労働及び賃金</t>
  </si>
  <si>
    <t>労働及び賃金 　223</t>
  </si>
  <si>
    <t>名目賃金指数</t>
  </si>
  <si>
    <t>224 労働及び賃金</t>
  </si>
  <si>
    <t>労働及び賃金　225</t>
  </si>
  <si>
    <t>226 労働及び賃金</t>
  </si>
  <si>
    <t>労働及び賃金 227</t>
  </si>
  <si>
    <t>228 労働及び賃金</t>
  </si>
  <si>
    <t>労働及び賃金 229</t>
  </si>
  <si>
    <t>230 労働及び賃金</t>
  </si>
  <si>
    <t>労働及び賃金 231</t>
  </si>
  <si>
    <t>232 労働及び賃金</t>
  </si>
  <si>
    <t>労働及び賃金 233</t>
  </si>
  <si>
    <t>234 労働及び賃金</t>
  </si>
  <si>
    <t>労働及び賃金 235</t>
  </si>
  <si>
    <t>236 労働及び賃金</t>
  </si>
  <si>
    <t>労働及び賃金 237</t>
  </si>
  <si>
    <t>238 労働及び賃金</t>
  </si>
  <si>
    <t>労働及び賃金 239</t>
  </si>
  <si>
    <t>220 労働及び賃金</t>
  </si>
  <si>
    <t>労働及び賃金 221</t>
  </si>
  <si>
    <t>卸売業、小売業</t>
  </si>
  <si>
    <t>電気･ガス･水道･熱供給業</t>
  </si>
  <si>
    <t>公務</t>
  </si>
  <si>
    <t>-</t>
  </si>
  <si>
    <t>昭和50年</t>
  </si>
  <si>
    <t>-</t>
  </si>
  <si>
    <t>建設業</t>
  </si>
  <si>
    <t>製造業</t>
  </si>
  <si>
    <t>卸売業、小売業</t>
  </si>
  <si>
    <t xml:space="preserve">不動産業   </t>
  </si>
  <si>
    <t>-</t>
  </si>
  <si>
    <t>サービス業</t>
  </si>
  <si>
    <t>公務</t>
  </si>
  <si>
    <t>-</t>
  </si>
  <si>
    <t>15～99</t>
  </si>
  <si>
    <t>100～499</t>
  </si>
  <si>
    <t>建設業</t>
  </si>
  <si>
    <t>昭和50年</t>
  </si>
  <si>
    <t>サービス業</t>
  </si>
  <si>
    <t>公務</t>
  </si>
  <si>
    <t>繊維工業</t>
  </si>
  <si>
    <t>旅館・その他の宿泊所</t>
  </si>
  <si>
    <t>14　　労　働　及　び　賃　金</t>
  </si>
  <si>
    <t>90　　労　働　力　状　態　別　人　口</t>
  </si>
  <si>
    <t>（１）　労働力状態別、男女別15歳以上人口及び割合（昭和50.10.1現在）</t>
  </si>
  <si>
    <t>就　業　者　1)</t>
  </si>
  <si>
    <t>労　　働　　力</t>
  </si>
  <si>
    <t>1）は15才以上の者のうちで、調査機関中（調査期日前1週間）に収入を伴う仕事に従事した人（無報酬の家族従事者を含　　む）と、収入となる仕事をもっていながら、調査期間中、仕事を休んでいて、その休業期間が、調査の時からさかのぼって１ヵ月未満の者（ただし、休業期間が1ヶ月以上であっても給料又は支払いを受けている者又はうける予定になっているものを含む。）とである。</t>
  </si>
  <si>
    <t>2）は、調査期間中収入になる仕事を少しもせず、また仕事をもっていなかった人のうち、仕事につくことが可能であって、かつ職業安定所に申込むなどして積極的に仕事を探していた人をいう。</t>
  </si>
  <si>
    <t>（２）　労働力状態別、人口とその割合及び変遷（昭和40.45.50年）</t>
  </si>
  <si>
    <t>45　年</t>
  </si>
  <si>
    <t>50　年</t>
  </si>
  <si>
    <t>労 働 力 状 態 別</t>
  </si>
  <si>
    <t>人　　　　　　口</t>
  </si>
  <si>
    <t>労　働　力　状　態　別　割　合</t>
  </si>
  <si>
    <t>割　　　　　　　　　　　　　　　　　　　　合</t>
  </si>
  <si>
    <t>40　年</t>
  </si>
  <si>
    <t>91　　産　　業　　別　　就　　業　　者　　数</t>
  </si>
  <si>
    <t>増加率(％)</t>
  </si>
  <si>
    <t>（１）　産業（大分類）別就業者数とその割合及び変遷（昭和40.45.50年）</t>
  </si>
  <si>
    <t>注　　内職者は「雇主のない業主」に含めた。</t>
  </si>
  <si>
    <t>（２）　産業（大分類）別、従業上の地位（５区分）別15才以上就業者数（昭和50.10.1現在）</t>
  </si>
  <si>
    <t>雇人のない　　　　　業　　　主</t>
  </si>
  <si>
    <t>-</t>
  </si>
  <si>
    <t>注　本表における地域は次のとおりである。</t>
  </si>
  <si>
    <t>92　　労　　働　　組　　合　　数　　及　　び　　組　　合　　員　　数　（昭和50～54年）</t>
  </si>
  <si>
    <t>（１）　産　業　別　、　地　域　別　労　働　組　合　数　及　び　組　合　員　数</t>
  </si>
  <si>
    <t>-</t>
  </si>
  <si>
    <t>資料　石川県労政訓練課調「労働組合基本調査」による。</t>
  </si>
  <si>
    <t>30　～　99</t>
  </si>
  <si>
    <t>100　～　299</t>
  </si>
  <si>
    <t>300　～　499</t>
  </si>
  <si>
    <t>500　～　999</t>
  </si>
  <si>
    <t>運　輸・通信業</t>
  </si>
  <si>
    <t>金　融・保険業</t>
  </si>
  <si>
    <t>林　業、狩猟業</t>
  </si>
  <si>
    <t>年次及び　市 郡 別</t>
  </si>
  <si>
    <r>
      <rPr>
        <sz val="12"/>
        <color indexed="9"/>
        <rFont val="ＭＳ 明朝"/>
        <family val="1"/>
      </rPr>
      <t>昭和</t>
    </r>
    <r>
      <rPr>
        <sz val="12"/>
        <rFont val="ＭＳ 明朝"/>
        <family val="1"/>
      </rPr>
      <t>51</t>
    </r>
    <r>
      <rPr>
        <sz val="12"/>
        <color indexed="9"/>
        <rFont val="ＭＳ 明朝"/>
        <family val="1"/>
      </rPr>
      <t>年</t>
    </r>
  </si>
  <si>
    <r>
      <rPr>
        <sz val="12"/>
        <color indexed="9"/>
        <rFont val="ＭＳ 明朝"/>
        <family val="1"/>
      </rPr>
      <t>昭和</t>
    </r>
    <r>
      <rPr>
        <sz val="12"/>
        <rFont val="ＭＳ 明朝"/>
        <family val="1"/>
      </rPr>
      <t>52</t>
    </r>
    <r>
      <rPr>
        <sz val="12"/>
        <color indexed="9"/>
        <rFont val="ＭＳ 明朝"/>
        <family val="1"/>
      </rPr>
      <t>年</t>
    </r>
  </si>
  <si>
    <r>
      <rPr>
        <sz val="12"/>
        <color indexed="9"/>
        <rFont val="ＭＳ 明朝"/>
        <family val="1"/>
      </rPr>
      <t>昭和</t>
    </r>
    <r>
      <rPr>
        <sz val="12"/>
        <rFont val="ＭＳ 明朝"/>
        <family val="1"/>
      </rPr>
      <t>53</t>
    </r>
    <r>
      <rPr>
        <sz val="12"/>
        <color indexed="9"/>
        <rFont val="ＭＳ 明朝"/>
        <family val="1"/>
      </rPr>
      <t>年</t>
    </r>
  </si>
  <si>
    <r>
      <rPr>
        <b/>
        <sz val="12"/>
        <color indexed="9"/>
        <rFont val="ＭＳ ゴシック"/>
        <family val="3"/>
      </rPr>
      <t>昭和</t>
    </r>
    <r>
      <rPr>
        <b/>
        <sz val="12"/>
        <rFont val="ＭＳ ゴシック"/>
        <family val="3"/>
      </rPr>
      <t>54</t>
    </r>
    <r>
      <rPr>
        <b/>
        <sz val="12"/>
        <color indexed="9"/>
        <rFont val="ＭＳ ゴシック"/>
        <family val="3"/>
      </rPr>
      <t>年</t>
    </r>
  </si>
  <si>
    <r>
      <rPr>
        <b/>
        <sz val="12"/>
        <color indexed="9"/>
        <rFont val="ＭＳ ゴシック"/>
        <family val="3"/>
      </rPr>
      <t xml:space="preserve">昭和  </t>
    </r>
    <r>
      <rPr>
        <b/>
        <sz val="12"/>
        <rFont val="ＭＳ ゴシック"/>
        <family val="3"/>
      </rPr>
      <t>54</t>
    </r>
    <r>
      <rPr>
        <b/>
        <sz val="12"/>
        <color indexed="9"/>
        <rFont val="ＭＳ ゴシック"/>
        <family val="3"/>
      </rPr>
      <t>年</t>
    </r>
  </si>
  <si>
    <r>
      <rPr>
        <b/>
        <sz val="12"/>
        <color indexed="9"/>
        <rFont val="ＭＳ ゴシック"/>
        <family val="3"/>
      </rPr>
      <t>昭和</t>
    </r>
    <r>
      <rPr>
        <b/>
        <sz val="12"/>
        <color indexed="8"/>
        <rFont val="ＭＳ ゴシック"/>
        <family val="3"/>
      </rPr>
      <t>54</t>
    </r>
    <r>
      <rPr>
        <b/>
        <sz val="11"/>
        <color indexed="9"/>
        <rFont val="ＭＳ ゴシック"/>
        <family val="3"/>
      </rPr>
      <t>年</t>
    </r>
  </si>
  <si>
    <t>昭和50年</t>
  </si>
  <si>
    <r>
      <rPr>
        <sz val="12"/>
        <color indexed="9"/>
        <rFont val="ＭＳ 明朝"/>
        <family val="1"/>
      </rPr>
      <t>昭和</t>
    </r>
    <r>
      <rPr>
        <sz val="12"/>
        <color indexed="8"/>
        <rFont val="ＭＳ 明朝"/>
        <family val="1"/>
      </rPr>
      <t>51</t>
    </r>
    <r>
      <rPr>
        <sz val="11"/>
        <color indexed="9"/>
        <rFont val="ＭＳ Ｐゴシック"/>
        <family val="3"/>
      </rPr>
      <t>年</t>
    </r>
  </si>
  <si>
    <r>
      <rPr>
        <sz val="12"/>
        <color indexed="9"/>
        <rFont val="ＭＳ 明朝"/>
        <family val="1"/>
      </rPr>
      <t>昭和</t>
    </r>
    <r>
      <rPr>
        <sz val="12"/>
        <color indexed="8"/>
        <rFont val="ＭＳ 明朝"/>
        <family val="1"/>
      </rPr>
      <t>52</t>
    </r>
    <r>
      <rPr>
        <sz val="11"/>
        <color indexed="9"/>
        <rFont val="ＭＳ Ｐゴシック"/>
        <family val="3"/>
      </rPr>
      <t>年</t>
    </r>
  </si>
  <si>
    <r>
      <rPr>
        <sz val="12"/>
        <color indexed="9"/>
        <rFont val="ＭＳ 明朝"/>
        <family val="1"/>
      </rPr>
      <t>昭和</t>
    </r>
    <r>
      <rPr>
        <sz val="12"/>
        <color indexed="8"/>
        <rFont val="ＭＳ 明朝"/>
        <family val="1"/>
      </rPr>
      <t>53</t>
    </r>
    <r>
      <rPr>
        <sz val="11"/>
        <color indexed="9"/>
        <rFont val="ＭＳ Ｐゴシック"/>
        <family val="3"/>
      </rPr>
      <t>年</t>
    </r>
  </si>
  <si>
    <t>総　数</t>
  </si>
  <si>
    <t>（２）　産　業　別　、　規　模　別　労　働　組　合　数　及　び　組　合　員　数</t>
  </si>
  <si>
    <t>（３）　市　郡　別　、　適　用　法　規　別　労　働　組　合　数　及　び　組　合　員　数</t>
  </si>
  <si>
    <t>93　　産　業　別　労　働　協　約　締　結　状　況　（昭和52～54年）</t>
  </si>
  <si>
    <t>総　　数</t>
  </si>
  <si>
    <t>合　　　計</t>
  </si>
  <si>
    <t>有　　　　協　　　　約　　　　組　　　　合</t>
  </si>
  <si>
    <t>昭和52年</t>
  </si>
  <si>
    <r>
      <rPr>
        <sz val="12"/>
        <color indexed="9"/>
        <rFont val="ＭＳ 明朝"/>
        <family val="1"/>
      </rPr>
      <t>昭和</t>
    </r>
    <r>
      <rPr>
        <sz val="12"/>
        <rFont val="ＭＳ 明朝"/>
        <family val="1"/>
      </rPr>
      <t>53</t>
    </r>
    <r>
      <rPr>
        <sz val="12"/>
        <color indexed="9"/>
        <rFont val="ＭＳ 明朝"/>
        <family val="1"/>
      </rPr>
      <t>年</t>
    </r>
  </si>
  <si>
    <r>
      <rPr>
        <b/>
        <sz val="12"/>
        <color indexed="9"/>
        <rFont val="ＭＳ ゴシック"/>
        <family val="3"/>
      </rPr>
      <t>昭和</t>
    </r>
    <r>
      <rPr>
        <b/>
        <sz val="12"/>
        <rFont val="ＭＳ ゴシック"/>
        <family val="3"/>
      </rPr>
      <t>54</t>
    </r>
    <r>
      <rPr>
        <sz val="11"/>
        <color indexed="9"/>
        <rFont val="ＭＳ Ｐゴシック"/>
        <family val="3"/>
      </rPr>
      <t>年</t>
    </r>
  </si>
  <si>
    <t>林　業、狩猟業</t>
  </si>
  <si>
    <t>金　融・保険業</t>
  </si>
  <si>
    <t>運　輸・通信業</t>
  </si>
  <si>
    <t>-</t>
  </si>
  <si>
    <t>-</t>
  </si>
  <si>
    <t>資料　石川県労政訓練課調「労働組合基本調査」による。</t>
  </si>
  <si>
    <t>94　　産業別、月別労働争議発生件数及び参加人員　（昭和54年）</t>
  </si>
  <si>
    <t>本表は労働組合法適用組合のみについて示したものである。</t>
  </si>
  <si>
    <t>産　　業　　別</t>
  </si>
  <si>
    <t>区　分</t>
  </si>
  <si>
    <t>資料　石川県労政訓練課調「労働争議月報」による。</t>
  </si>
  <si>
    <t>製造業</t>
  </si>
  <si>
    <t>-</t>
  </si>
  <si>
    <t>卸　売・小売業</t>
  </si>
  <si>
    <t>金　融・保険業</t>
  </si>
  <si>
    <t>１月</t>
  </si>
  <si>
    <t>２月</t>
  </si>
  <si>
    <t>３月</t>
  </si>
  <si>
    <t>４月</t>
  </si>
  <si>
    <t>５月</t>
  </si>
  <si>
    <t>６月</t>
  </si>
  <si>
    <t>７月</t>
  </si>
  <si>
    <t>８月</t>
  </si>
  <si>
    <t>９月</t>
  </si>
  <si>
    <t>95　　企　　業　　整　　備　　状　　況</t>
  </si>
  <si>
    <t>（１）　　産　業　別　企　業　整　備　状　況　（昭和50～54年度）</t>
  </si>
  <si>
    <t>年度及び産業別</t>
  </si>
  <si>
    <t>昭和50年度</t>
  </si>
  <si>
    <r>
      <rPr>
        <sz val="12"/>
        <color indexed="9"/>
        <rFont val="ＭＳ 明朝"/>
        <family val="1"/>
      </rPr>
      <t>昭和</t>
    </r>
    <r>
      <rPr>
        <sz val="12"/>
        <rFont val="ＭＳ 明朝"/>
        <family val="1"/>
      </rPr>
      <t>51</t>
    </r>
    <r>
      <rPr>
        <sz val="12"/>
        <color indexed="9"/>
        <rFont val="ＭＳ 明朝"/>
        <family val="1"/>
      </rPr>
      <t>年度</t>
    </r>
  </si>
  <si>
    <r>
      <rPr>
        <sz val="12"/>
        <color indexed="9"/>
        <rFont val="ＭＳ 明朝"/>
        <family val="1"/>
      </rPr>
      <t>昭和</t>
    </r>
    <r>
      <rPr>
        <sz val="12"/>
        <rFont val="ＭＳ 明朝"/>
        <family val="1"/>
      </rPr>
      <t>52</t>
    </r>
    <r>
      <rPr>
        <sz val="12"/>
        <color indexed="9"/>
        <rFont val="ＭＳ 明朝"/>
        <family val="1"/>
      </rPr>
      <t>年度</t>
    </r>
  </si>
  <si>
    <r>
      <rPr>
        <sz val="12"/>
        <color indexed="9"/>
        <rFont val="ＭＳ 明朝"/>
        <family val="1"/>
      </rPr>
      <t>昭和</t>
    </r>
    <r>
      <rPr>
        <sz val="12"/>
        <rFont val="ＭＳ 明朝"/>
        <family val="1"/>
      </rPr>
      <t>53</t>
    </r>
    <r>
      <rPr>
        <sz val="12"/>
        <color indexed="9"/>
        <rFont val="ＭＳ 明朝"/>
        <family val="1"/>
      </rPr>
      <t>年度</t>
    </r>
  </si>
  <si>
    <r>
      <rPr>
        <b/>
        <sz val="12"/>
        <color indexed="9"/>
        <rFont val="ＭＳ ゴシック"/>
        <family val="3"/>
      </rPr>
      <t>昭和</t>
    </r>
    <r>
      <rPr>
        <b/>
        <sz val="12"/>
        <rFont val="ＭＳ ゴシック"/>
        <family val="3"/>
      </rPr>
      <t>54</t>
    </r>
    <r>
      <rPr>
        <b/>
        <sz val="12"/>
        <color indexed="9"/>
        <rFont val="ＭＳ ゴシック"/>
        <family val="3"/>
      </rPr>
      <t>年度</t>
    </r>
  </si>
  <si>
    <t>縮　小</t>
  </si>
  <si>
    <t>閉　鎖</t>
  </si>
  <si>
    <t>休　業</t>
  </si>
  <si>
    <t>-</t>
  </si>
  <si>
    <t>-</t>
  </si>
  <si>
    <t>-</t>
  </si>
  <si>
    <t>-</t>
  </si>
  <si>
    <t>-</t>
  </si>
  <si>
    <t>-</t>
  </si>
  <si>
    <t>-</t>
  </si>
  <si>
    <t>-</t>
  </si>
  <si>
    <t>整 理 前　従業員数</t>
  </si>
  <si>
    <t>500人　以 上</t>
  </si>
  <si>
    <t>食料品・たばこ製造業</t>
  </si>
  <si>
    <t>木材・木製品製造業</t>
  </si>
  <si>
    <t>その他の産業</t>
  </si>
  <si>
    <t>（２）　　月　別　企　業　整　備　状　況　（昭和50～54年）</t>
  </si>
  <si>
    <r>
      <rPr>
        <sz val="12"/>
        <color indexed="9"/>
        <rFont val="ＭＳ 明朝"/>
        <family val="1"/>
      </rPr>
      <t>昭和</t>
    </r>
    <r>
      <rPr>
        <sz val="12"/>
        <rFont val="ＭＳ 明朝"/>
        <family val="1"/>
      </rPr>
      <t>51</t>
    </r>
    <r>
      <rPr>
        <sz val="12"/>
        <color indexed="9"/>
        <rFont val="ＭＳ 明朝"/>
        <family val="1"/>
      </rPr>
      <t>年</t>
    </r>
  </si>
  <si>
    <r>
      <rPr>
        <sz val="12"/>
        <color indexed="9"/>
        <rFont val="ＭＳ 明朝"/>
        <family val="1"/>
      </rPr>
      <t>昭和</t>
    </r>
    <r>
      <rPr>
        <sz val="12"/>
        <rFont val="ＭＳ 明朝"/>
        <family val="1"/>
      </rPr>
      <t>52</t>
    </r>
    <r>
      <rPr>
        <sz val="12"/>
        <color indexed="9"/>
        <rFont val="ＭＳ 明朝"/>
        <family val="1"/>
      </rPr>
      <t>年</t>
    </r>
  </si>
  <si>
    <r>
      <rPr>
        <b/>
        <sz val="12"/>
        <color indexed="9"/>
        <rFont val="ＭＳ ゴシック"/>
        <family val="3"/>
      </rPr>
      <t>昭和</t>
    </r>
    <r>
      <rPr>
        <b/>
        <sz val="12"/>
        <rFont val="ＭＳ ゴシック"/>
        <family val="3"/>
      </rPr>
      <t>54</t>
    </r>
    <r>
      <rPr>
        <b/>
        <sz val="12"/>
        <color indexed="9"/>
        <rFont val="ＭＳ ゴシック"/>
        <family val="3"/>
      </rPr>
      <t>年</t>
    </r>
  </si>
  <si>
    <t>昭和54年１月</t>
  </si>
  <si>
    <r>
      <rPr>
        <sz val="12"/>
        <color indexed="9"/>
        <rFont val="ＭＳ 明朝"/>
        <family val="1"/>
      </rPr>
      <t>昭和54年</t>
    </r>
    <r>
      <rPr>
        <sz val="12"/>
        <rFont val="ＭＳ 明朝"/>
        <family val="1"/>
      </rPr>
      <t>２</t>
    </r>
    <r>
      <rPr>
        <sz val="12"/>
        <color indexed="9"/>
        <rFont val="ＭＳ 明朝"/>
        <family val="1"/>
      </rPr>
      <t>月</t>
    </r>
  </si>
  <si>
    <r>
      <rPr>
        <sz val="12"/>
        <color indexed="9"/>
        <rFont val="ＭＳ 明朝"/>
        <family val="1"/>
      </rPr>
      <t>昭和54年</t>
    </r>
    <r>
      <rPr>
        <sz val="12"/>
        <rFont val="ＭＳ 明朝"/>
        <family val="1"/>
      </rPr>
      <t>３</t>
    </r>
    <r>
      <rPr>
        <sz val="12"/>
        <color indexed="9"/>
        <rFont val="ＭＳ 明朝"/>
        <family val="1"/>
      </rPr>
      <t>月</t>
    </r>
  </si>
  <si>
    <r>
      <rPr>
        <sz val="12"/>
        <color indexed="9"/>
        <rFont val="ＭＳ 明朝"/>
        <family val="1"/>
      </rPr>
      <t>昭和54年</t>
    </r>
    <r>
      <rPr>
        <sz val="12"/>
        <rFont val="ＭＳ 明朝"/>
        <family val="1"/>
      </rPr>
      <t>４</t>
    </r>
    <r>
      <rPr>
        <sz val="12"/>
        <color indexed="9"/>
        <rFont val="ＭＳ 明朝"/>
        <family val="1"/>
      </rPr>
      <t>月</t>
    </r>
  </si>
  <si>
    <r>
      <rPr>
        <sz val="12"/>
        <color indexed="9"/>
        <rFont val="ＭＳ 明朝"/>
        <family val="1"/>
      </rPr>
      <t>昭和54年</t>
    </r>
    <r>
      <rPr>
        <sz val="12"/>
        <rFont val="ＭＳ 明朝"/>
        <family val="1"/>
      </rPr>
      <t>５</t>
    </r>
    <r>
      <rPr>
        <sz val="12"/>
        <color indexed="9"/>
        <rFont val="ＭＳ 明朝"/>
        <family val="1"/>
      </rPr>
      <t>月</t>
    </r>
  </si>
  <si>
    <r>
      <rPr>
        <sz val="12"/>
        <color indexed="9"/>
        <rFont val="ＭＳ 明朝"/>
        <family val="1"/>
      </rPr>
      <t>昭和54年</t>
    </r>
    <r>
      <rPr>
        <sz val="12"/>
        <rFont val="ＭＳ 明朝"/>
        <family val="1"/>
      </rPr>
      <t>６</t>
    </r>
    <r>
      <rPr>
        <sz val="12"/>
        <color indexed="9"/>
        <rFont val="ＭＳ 明朝"/>
        <family val="1"/>
      </rPr>
      <t>月</t>
    </r>
  </si>
  <si>
    <r>
      <rPr>
        <sz val="12"/>
        <color indexed="9"/>
        <rFont val="ＭＳ 明朝"/>
        <family val="1"/>
      </rPr>
      <t>昭和54年</t>
    </r>
    <r>
      <rPr>
        <sz val="12"/>
        <rFont val="ＭＳ 明朝"/>
        <family val="1"/>
      </rPr>
      <t>７</t>
    </r>
    <r>
      <rPr>
        <sz val="12"/>
        <color indexed="9"/>
        <rFont val="ＭＳ 明朝"/>
        <family val="1"/>
      </rPr>
      <t>月</t>
    </r>
  </si>
  <si>
    <r>
      <rPr>
        <sz val="12"/>
        <color indexed="9"/>
        <rFont val="ＭＳ 明朝"/>
        <family val="1"/>
      </rPr>
      <t>昭和54年</t>
    </r>
    <r>
      <rPr>
        <sz val="12"/>
        <rFont val="ＭＳ 明朝"/>
        <family val="1"/>
      </rPr>
      <t>８</t>
    </r>
    <r>
      <rPr>
        <sz val="12"/>
        <color indexed="9"/>
        <rFont val="ＭＳ 明朝"/>
        <family val="1"/>
      </rPr>
      <t>月</t>
    </r>
  </si>
  <si>
    <r>
      <rPr>
        <sz val="12"/>
        <color indexed="9"/>
        <rFont val="ＭＳ 明朝"/>
        <family val="1"/>
      </rPr>
      <t>昭和54年</t>
    </r>
    <r>
      <rPr>
        <sz val="12"/>
        <rFont val="ＭＳ 明朝"/>
        <family val="1"/>
      </rPr>
      <t>９</t>
    </r>
    <r>
      <rPr>
        <sz val="12"/>
        <color indexed="9"/>
        <rFont val="ＭＳ 明朝"/>
        <family val="1"/>
      </rPr>
      <t>月</t>
    </r>
  </si>
  <si>
    <r>
      <rPr>
        <sz val="12"/>
        <color indexed="9"/>
        <rFont val="ＭＳ 明朝"/>
        <family val="1"/>
      </rPr>
      <t>昭和54年</t>
    </r>
    <r>
      <rPr>
        <sz val="12"/>
        <rFont val="ＭＳ 明朝"/>
        <family val="1"/>
      </rPr>
      <t>10</t>
    </r>
    <r>
      <rPr>
        <sz val="12"/>
        <color indexed="9"/>
        <rFont val="ＭＳ 明朝"/>
        <family val="1"/>
      </rPr>
      <t>月</t>
    </r>
  </si>
  <si>
    <r>
      <rPr>
        <sz val="12"/>
        <color indexed="9"/>
        <rFont val="ＭＳ 明朝"/>
        <family val="1"/>
      </rPr>
      <t>昭和54年</t>
    </r>
    <r>
      <rPr>
        <sz val="12"/>
        <rFont val="ＭＳ 明朝"/>
        <family val="1"/>
      </rPr>
      <t>11</t>
    </r>
    <r>
      <rPr>
        <sz val="12"/>
        <color indexed="9"/>
        <rFont val="ＭＳ 明朝"/>
        <family val="1"/>
      </rPr>
      <t>月</t>
    </r>
  </si>
  <si>
    <r>
      <rPr>
        <sz val="12"/>
        <color indexed="9"/>
        <rFont val="ＭＳ 明朝"/>
        <family val="1"/>
      </rPr>
      <t>昭和54年</t>
    </r>
    <r>
      <rPr>
        <sz val="12"/>
        <rFont val="ＭＳ 明朝"/>
        <family val="1"/>
      </rPr>
      <t>12</t>
    </r>
    <r>
      <rPr>
        <sz val="12"/>
        <color indexed="9"/>
        <rFont val="ＭＳ 明朝"/>
        <family val="1"/>
      </rPr>
      <t>月</t>
    </r>
  </si>
  <si>
    <t>資料　石川県職業安定課調「職業安定行政年報」による。</t>
  </si>
  <si>
    <t>（１）　　一　般　職　業　紹　介　状　況　（学卒、パートタイムを除く）</t>
  </si>
  <si>
    <t>求　　　　　　　　　　職</t>
  </si>
  <si>
    <t>就　　　　　　　　　　　　　　職</t>
  </si>
  <si>
    <t>求　　　　　　　　人</t>
  </si>
  <si>
    <t>充　　　　　足</t>
  </si>
  <si>
    <t>他府県から　の　充　足</t>
  </si>
  <si>
    <t>(保)受給者の就職数</t>
  </si>
  <si>
    <t>(失)対象者の就職数</t>
  </si>
  <si>
    <t>昭 和 50 年</t>
  </si>
  <si>
    <r>
      <rPr>
        <sz val="12"/>
        <color indexed="9"/>
        <rFont val="ＭＳ 明朝"/>
        <family val="1"/>
      </rPr>
      <t>昭 和</t>
    </r>
    <r>
      <rPr>
        <sz val="12"/>
        <rFont val="ＭＳ 明朝"/>
        <family val="1"/>
      </rPr>
      <t xml:space="preserve"> 51 </t>
    </r>
    <r>
      <rPr>
        <sz val="12"/>
        <color indexed="9"/>
        <rFont val="ＭＳ 明朝"/>
        <family val="1"/>
      </rPr>
      <t>年</t>
    </r>
  </si>
  <si>
    <r>
      <rPr>
        <sz val="12"/>
        <color indexed="9"/>
        <rFont val="ＭＳ 明朝"/>
        <family val="1"/>
      </rPr>
      <t>昭 和</t>
    </r>
    <r>
      <rPr>
        <sz val="12"/>
        <rFont val="ＭＳ 明朝"/>
        <family val="1"/>
      </rPr>
      <t xml:space="preserve"> 52 </t>
    </r>
    <r>
      <rPr>
        <sz val="12"/>
        <color indexed="9"/>
        <rFont val="ＭＳ 明朝"/>
        <family val="1"/>
      </rPr>
      <t>年</t>
    </r>
  </si>
  <si>
    <r>
      <rPr>
        <sz val="12"/>
        <color indexed="9"/>
        <rFont val="ＭＳ 明朝"/>
        <family val="1"/>
      </rPr>
      <t>昭 和</t>
    </r>
    <r>
      <rPr>
        <sz val="12"/>
        <rFont val="ＭＳ 明朝"/>
        <family val="1"/>
      </rPr>
      <t xml:space="preserve"> 53 </t>
    </r>
    <r>
      <rPr>
        <sz val="12"/>
        <color indexed="9"/>
        <rFont val="ＭＳ 明朝"/>
        <family val="1"/>
      </rPr>
      <t>年</t>
    </r>
  </si>
  <si>
    <r>
      <rPr>
        <b/>
        <sz val="12"/>
        <color indexed="9"/>
        <rFont val="ＭＳ 明朝"/>
        <family val="1"/>
      </rPr>
      <t>昭</t>
    </r>
    <r>
      <rPr>
        <b/>
        <sz val="12"/>
        <color indexed="9"/>
        <rFont val="ＭＳ Ｐゴシック"/>
        <family val="3"/>
      </rPr>
      <t xml:space="preserve"> </t>
    </r>
    <r>
      <rPr>
        <b/>
        <sz val="12"/>
        <color indexed="9"/>
        <rFont val="ＭＳ 明朝"/>
        <family val="1"/>
      </rPr>
      <t>和</t>
    </r>
    <r>
      <rPr>
        <b/>
        <sz val="12"/>
        <rFont val="ＭＳ Ｐゴシック"/>
        <family val="3"/>
      </rPr>
      <t xml:space="preserve"> </t>
    </r>
    <r>
      <rPr>
        <b/>
        <sz val="12"/>
        <color indexed="8"/>
        <rFont val="ＭＳ ゴシック"/>
        <family val="3"/>
      </rPr>
      <t>54</t>
    </r>
    <r>
      <rPr>
        <sz val="11"/>
        <color indexed="8"/>
        <rFont val="ＭＳ Ｐゴシック"/>
        <family val="3"/>
      </rPr>
      <t xml:space="preserve"> </t>
    </r>
    <r>
      <rPr>
        <sz val="11"/>
        <color indexed="9"/>
        <rFont val="ＭＳ Ｐゴシック"/>
        <family val="3"/>
      </rPr>
      <t>年</t>
    </r>
  </si>
  <si>
    <r>
      <rPr>
        <sz val="12"/>
        <color indexed="9"/>
        <rFont val="ＭＳ 明朝"/>
        <family val="1"/>
      </rPr>
      <t>昭和54年</t>
    </r>
    <r>
      <rPr>
        <sz val="12"/>
        <rFont val="ＭＳ 明朝"/>
        <family val="1"/>
      </rPr>
      <t>2</t>
    </r>
    <r>
      <rPr>
        <sz val="12"/>
        <color indexed="9"/>
        <rFont val="ＭＳ 明朝"/>
        <family val="1"/>
      </rPr>
      <t>月</t>
    </r>
  </si>
  <si>
    <r>
      <rPr>
        <sz val="12"/>
        <color indexed="9"/>
        <rFont val="ＭＳ 明朝"/>
        <family val="1"/>
      </rPr>
      <t>昭和54年</t>
    </r>
    <r>
      <rPr>
        <sz val="12"/>
        <rFont val="ＭＳ 明朝"/>
        <family val="1"/>
      </rPr>
      <t>3</t>
    </r>
    <r>
      <rPr>
        <sz val="12"/>
        <color indexed="9"/>
        <rFont val="ＭＳ 明朝"/>
        <family val="1"/>
      </rPr>
      <t>月</t>
    </r>
  </si>
  <si>
    <r>
      <rPr>
        <sz val="12"/>
        <color indexed="9"/>
        <rFont val="ＭＳ 明朝"/>
        <family val="1"/>
      </rPr>
      <t>昭和54年</t>
    </r>
    <r>
      <rPr>
        <sz val="12"/>
        <rFont val="ＭＳ 明朝"/>
        <family val="1"/>
      </rPr>
      <t>4</t>
    </r>
    <r>
      <rPr>
        <sz val="12"/>
        <color indexed="9"/>
        <rFont val="ＭＳ 明朝"/>
        <family val="1"/>
      </rPr>
      <t>月</t>
    </r>
  </si>
  <si>
    <r>
      <t>昭和54年</t>
    </r>
    <r>
      <rPr>
        <sz val="12"/>
        <rFont val="ＭＳ 明朝"/>
        <family val="1"/>
      </rPr>
      <t>２</t>
    </r>
    <r>
      <rPr>
        <sz val="12"/>
        <color indexed="9"/>
        <rFont val="ＭＳ 明朝"/>
        <family val="1"/>
      </rPr>
      <t>月</t>
    </r>
  </si>
  <si>
    <r>
      <rPr>
        <sz val="12"/>
        <color indexed="9"/>
        <rFont val="ＭＳ 明朝"/>
        <family val="1"/>
      </rPr>
      <t>昭和54年</t>
    </r>
    <r>
      <rPr>
        <sz val="12"/>
        <rFont val="ＭＳ 明朝"/>
        <family val="1"/>
      </rPr>
      <t>４</t>
    </r>
    <r>
      <rPr>
        <sz val="12"/>
        <color indexed="9"/>
        <rFont val="ＭＳ 明朝"/>
        <family val="1"/>
      </rPr>
      <t>月</t>
    </r>
  </si>
  <si>
    <t>金　沢</t>
  </si>
  <si>
    <t>小　松</t>
  </si>
  <si>
    <t>七　尾</t>
  </si>
  <si>
    <t>加　賀</t>
  </si>
  <si>
    <t>羽　咋</t>
  </si>
  <si>
    <t>穴　水</t>
  </si>
  <si>
    <t>能　都</t>
  </si>
  <si>
    <t>項　　　　目</t>
  </si>
  <si>
    <t>能都</t>
  </si>
  <si>
    <t>（２）　　産業一般求人状況（学卒、パートタイムを除く）（昭和54年）</t>
  </si>
  <si>
    <t>1月 ～ 3</t>
  </si>
  <si>
    <t>運 輸・通信業</t>
  </si>
  <si>
    <t>産業別</t>
  </si>
  <si>
    <t>4  ～  6</t>
  </si>
  <si>
    <t>7  ～  9</t>
  </si>
  <si>
    <t>10 ～ 12月</t>
  </si>
  <si>
    <t>新　　　　規　　　　求　　　　人　　　　数</t>
  </si>
  <si>
    <t>中　　学　　校</t>
  </si>
  <si>
    <t>高　等　学　校</t>
  </si>
  <si>
    <t>合 計</t>
  </si>
  <si>
    <t>（３）　昭和54年３月新規学校卒業者の安定所別職業紹介状況</t>
  </si>
  <si>
    <t>96　　職　　業　　紹　　介　　状　　況　（昭和50～54年）</t>
  </si>
  <si>
    <t>資料　石川県職業安定課調「職業安定行政年報」による。</t>
  </si>
  <si>
    <t>金　　沢</t>
  </si>
  <si>
    <t>小　　松</t>
  </si>
  <si>
    <t>七　　尾</t>
  </si>
  <si>
    <t>能　　都</t>
  </si>
  <si>
    <t>加　　賀</t>
  </si>
  <si>
    <t>羽　　咋</t>
  </si>
  <si>
    <t>穴　　水</t>
  </si>
  <si>
    <t>（１）　　月　別　日　雇　職　業　紹　介　状　況</t>
  </si>
  <si>
    <t>97　　日　雇　職　業　紹　介　状　況　（昭和50～54年）</t>
  </si>
  <si>
    <r>
      <rPr>
        <sz val="12"/>
        <color indexed="9"/>
        <rFont val="ＭＳ 明朝"/>
        <family val="1"/>
      </rPr>
      <t>昭和54年</t>
    </r>
    <r>
      <rPr>
        <sz val="12"/>
        <rFont val="ＭＳ 明朝"/>
        <family val="1"/>
      </rPr>
      <t>5</t>
    </r>
    <r>
      <rPr>
        <sz val="12"/>
        <color indexed="9"/>
        <rFont val="ＭＳ 明朝"/>
        <family val="1"/>
      </rPr>
      <t>月</t>
    </r>
  </si>
  <si>
    <r>
      <rPr>
        <sz val="12"/>
        <color indexed="9"/>
        <rFont val="ＭＳ 明朝"/>
        <family val="1"/>
      </rPr>
      <t>昭和54年</t>
    </r>
    <r>
      <rPr>
        <sz val="12"/>
        <rFont val="ＭＳ 明朝"/>
        <family val="1"/>
      </rPr>
      <t>6</t>
    </r>
    <r>
      <rPr>
        <sz val="12"/>
        <color indexed="9"/>
        <rFont val="ＭＳ 明朝"/>
        <family val="1"/>
      </rPr>
      <t>月</t>
    </r>
  </si>
  <si>
    <r>
      <rPr>
        <sz val="12"/>
        <color indexed="9"/>
        <rFont val="ＭＳ 明朝"/>
        <family val="1"/>
      </rPr>
      <t>昭和54年</t>
    </r>
    <r>
      <rPr>
        <sz val="12"/>
        <rFont val="ＭＳ 明朝"/>
        <family val="1"/>
      </rPr>
      <t>7</t>
    </r>
    <r>
      <rPr>
        <sz val="12"/>
        <color indexed="9"/>
        <rFont val="ＭＳ 明朝"/>
        <family val="1"/>
      </rPr>
      <t>月</t>
    </r>
  </si>
  <si>
    <r>
      <rPr>
        <sz val="12"/>
        <color indexed="9"/>
        <rFont val="ＭＳ 明朝"/>
        <family val="1"/>
      </rPr>
      <t>昭和54年</t>
    </r>
    <r>
      <rPr>
        <sz val="12"/>
        <rFont val="ＭＳ 明朝"/>
        <family val="1"/>
      </rPr>
      <t>8</t>
    </r>
    <r>
      <rPr>
        <sz val="12"/>
        <color indexed="9"/>
        <rFont val="ＭＳ 明朝"/>
        <family val="1"/>
      </rPr>
      <t>月</t>
    </r>
  </si>
  <si>
    <r>
      <rPr>
        <sz val="12"/>
        <color indexed="9"/>
        <rFont val="ＭＳ 明朝"/>
        <family val="1"/>
      </rPr>
      <t>昭和54年</t>
    </r>
    <r>
      <rPr>
        <sz val="12"/>
        <rFont val="ＭＳ 明朝"/>
        <family val="1"/>
      </rPr>
      <t>9</t>
    </r>
    <r>
      <rPr>
        <sz val="12"/>
        <color indexed="9"/>
        <rFont val="ＭＳ 明朝"/>
        <family val="1"/>
      </rPr>
      <t>月</t>
    </r>
  </si>
  <si>
    <t>（２）　　月　別　、　安　定　所　別　日　雇　就　労　状　況</t>
  </si>
  <si>
    <t>　　　　 1)</t>
  </si>
  <si>
    <t>就　　　　労　　　　延　　　　数</t>
  </si>
  <si>
    <t>全　数</t>
  </si>
  <si>
    <t>求　人</t>
  </si>
  <si>
    <t>注　1) 民間事業等の求人である。</t>
  </si>
  <si>
    <t>建 設 業</t>
  </si>
  <si>
    <t>製 造 業</t>
  </si>
  <si>
    <t>卸 売 業　　小 売 業</t>
  </si>
  <si>
    <t>金　　融　　保 険 業</t>
  </si>
  <si>
    <t>運　　輸　　通 信 業</t>
  </si>
  <si>
    <t>電気ガス　　 水　　道　　熱供給業</t>
  </si>
  <si>
    <r>
      <rPr>
        <sz val="12"/>
        <color indexed="9"/>
        <rFont val="ＭＳ 明朝"/>
        <family val="1"/>
      </rPr>
      <t xml:space="preserve">昭和 </t>
    </r>
    <r>
      <rPr>
        <sz val="12"/>
        <rFont val="ＭＳ 明朝"/>
        <family val="1"/>
      </rPr>
      <t>51</t>
    </r>
    <r>
      <rPr>
        <sz val="12"/>
        <color indexed="9"/>
        <rFont val="ＭＳ 明朝"/>
        <family val="1"/>
      </rPr>
      <t>年</t>
    </r>
  </si>
  <si>
    <r>
      <rPr>
        <sz val="12"/>
        <color indexed="9"/>
        <rFont val="ＭＳ 明朝"/>
        <family val="1"/>
      </rPr>
      <t xml:space="preserve">昭和 </t>
    </r>
    <r>
      <rPr>
        <sz val="12"/>
        <rFont val="ＭＳ 明朝"/>
        <family val="1"/>
      </rPr>
      <t>52</t>
    </r>
    <r>
      <rPr>
        <sz val="12"/>
        <color indexed="9"/>
        <rFont val="ＭＳ 明朝"/>
        <family val="1"/>
      </rPr>
      <t>年</t>
    </r>
  </si>
  <si>
    <r>
      <rPr>
        <sz val="12"/>
        <color indexed="9"/>
        <rFont val="ＭＳ 明朝"/>
        <family val="1"/>
      </rPr>
      <t xml:space="preserve">昭和 </t>
    </r>
    <r>
      <rPr>
        <sz val="12"/>
        <rFont val="ＭＳ 明朝"/>
        <family val="1"/>
      </rPr>
      <t>53</t>
    </r>
    <r>
      <rPr>
        <sz val="12"/>
        <color indexed="9"/>
        <rFont val="ＭＳ 明朝"/>
        <family val="1"/>
      </rPr>
      <t>年</t>
    </r>
  </si>
  <si>
    <r>
      <rPr>
        <b/>
        <sz val="12"/>
        <color indexed="9"/>
        <rFont val="ＭＳ ゴシック"/>
        <family val="3"/>
      </rPr>
      <t xml:space="preserve">昭和 </t>
    </r>
    <r>
      <rPr>
        <b/>
        <sz val="12"/>
        <rFont val="ＭＳ ゴシック"/>
        <family val="3"/>
      </rPr>
      <t>54</t>
    </r>
    <r>
      <rPr>
        <b/>
        <sz val="12"/>
        <color indexed="9"/>
        <rFont val="ＭＳ ゴシック"/>
        <family val="3"/>
      </rPr>
      <t>年</t>
    </r>
  </si>
  <si>
    <t>サービス　　　　業 含 む</t>
  </si>
  <si>
    <t>サービス　　　　業 除 く</t>
  </si>
  <si>
    <t>(単位＝円)　</t>
  </si>
  <si>
    <r>
      <rPr>
        <sz val="12"/>
        <color indexed="9"/>
        <rFont val="ＭＳ 明朝"/>
        <family val="1"/>
      </rPr>
      <t>昭和</t>
    </r>
    <r>
      <rPr>
        <sz val="12"/>
        <rFont val="ＭＳ 明朝"/>
        <family val="1"/>
      </rPr>
      <t>53</t>
    </r>
    <r>
      <rPr>
        <sz val="12"/>
        <color indexed="9"/>
        <rFont val="ＭＳ 明朝"/>
        <family val="1"/>
      </rPr>
      <t>年平均</t>
    </r>
  </si>
  <si>
    <r>
      <rPr>
        <b/>
        <sz val="12"/>
        <color indexed="9"/>
        <rFont val="ＭＳ ゴシック"/>
        <family val="3"/>
      </rPr>
      <t>昭和</t>
    </r>
    <r>
      <rPr>
        <b/>
        <sz val="12"/>
        <rFont val="ＭＳ ゴシック"/>
        <family val="3"/>
      </rPr>
      <t>54</t>
    </r>
    <r>
      <rPr>
        <b/>
        <sz val="12"/>
        <color indexed="9"/>
        <rFont val="ＭＳ ゴシック"/>
        <family val="3"/>
      </rPr>
      <t>年平均</t>
    </r>
  </si>
  <si>
    <r>
      <rPr>
        <sz val="12"/>
        <color indexed="9"/>
        <rFont val="ＭＳ 明朝"/>
        <family val="1"/>
      </rPr>
      <t>昭和54年</t>
    </r>
    <r>
      <rPr>
        <sz val="12"/>
        <rFont val="ＭＳ 明朝"/>
        <family val="1"/>
      </rPr>
      <t>2</t>
    </r>
    <r>
      <rPr>
        <sz val="12"/>
        <color indexed="9"/>
        <rFont val="ＭＳ 明朝"/>
        <family val="1"/>
      </rPr>
      <t>月</t>
    </r>
  </si>
  <si>
    <r>
      <rPr>
        <sz val="12"/>
        <color indexed="9"/>
        <rFont val="ＭＳ 明朝"/>
        <family val="1"/>
      </rPr>
      <t>昭和54年</t>
    </r>
    <r>
      <rPr>
        <sz val="12"/>
        <rFont val="ＭＳ 明朝"/>
        <family val="1"/>
      </rPr>
      <t>3</t>
    </r>
    <r>
      <rPr>
        <sz val="12"/>
        <color indexed="9"/>
        <rFont val="ＭＳ 明朝"/>
        <family val="1"/>
      </rPr>
      <t>月</t>
    </r>
  </si>
  <si>
    <r>
      <rPr>
        <sz val="12"/>
        <color indexed="9"/>
        <rFont val="ＭＳ 明朝"/>
        <family val="1"/>
      </rPr>
      <t>昭和54年</t>
    </r>
    <r>
      <rPr>
        <sz val="12"/>
        <rFont val="ＭＳ 明朝"/>
        <family val="1"/>
      </rPr>
      <t>4</t>
    </r>
    <r>
      <rPr>
        <sz val="12"/>
        <color indexed="9"/>
        <rFont val="ＭＳ 明朝"/>
        <family val="1"/>
      </rPr>
      <t>月</t>
    </r>
  </si>
  <si>
    <r>
      <rPr>
        <sz val="12"/>
        <color indexed="9"/>
        <rFont val="ＭＳ 明朝"/>
        <family val="1"/>
      </rPr>
      <t>昭和54年</t>
    </r>
    <r>
      <rPr>
        <sz val="12"/>
        <rFont val="ＭＳ 明朝"/>
        <family val="1"/>
      </rPr>
      <t>5</t>
    </r>
    <r>
      <rPr>
        <sz val="12"/>
        <color indexed="9"/>
        <rFont val="ＭＳ 明朝"/>
        <family val="1"/>
      </rPr>
      <t>月</t>
    </r>
  </si>
  <si>
    <r>
      <rPr>
        <sz val="12"/>
        <color indexed="9"/>
        <rFont val="ＭＳ 明朝"/>
        <family val="1"/>
      </rPr>
      <t>昭和54年</t>
    </r>
    <r>
      <rPr>
        <sz val="12"/>
        <rFont val="ＭＳ 明朝"/>
        <family val="1"/>
      </rPr>
      <t>6</t>
    </r>
    <r>
      <rPr>
        <sz val="12"/>
        <color indexed="9"/>
        <rFont val="ＭＳ 明朝"/>
        <family val="1"/>
      </rPr>
      <t>月</t>
    </r>
  </si>
  <si>
    <r>
      <rPr>
        <sz val="12"/>
        <color indexed="9"/>
        <rFont val="ＭＳ 明朝"/>
        <family val="1"/>
      </rPr>
      <t>昭和54年</t>
    </r>
    <r>
      <rPr>
        <sz val="12"/>
        <rFont val="ＭＳ 明朝"/>
        <family val="1"/>
      </rPr>
      <t>7</t>
    </r>
    <r>
      <rPr>
        <sz val="12"/>
        <color indexed="9"/>
        <rFont val="ＭＳ 明朝"/>
        <family val="1"/>
      </rPr>
      <t>月</t>
    </r>
  </si>
  <si>
    <r>
      <rPr>
        <sz val="12"/>
        <color indexed="9"/>
        <rFont val="ＭＳ 明朝"/>
        <family val="1"/>
      </rPr>
      <t>昭和54年</t>
    </r>
    <r>
      <rPr>
        <sz val="12"/>
        <rFont val="ＭＳ 明朝"/>
        <family val="1"/>
      </rPr>
      <t>8</t>
    </r>
    <r>
      <rPr>
        <sz val="12"/>
        <color indexed="9"/>
        <rFont val="ＭＳ 明朝"/>
        <family val="1"/>
      </rPr>
      <t>月</t>
    </r>
  </si>
  <si>
    <r>
      <rPr>
        <sz val="12"/>
        <color indexed="9"/>
        <rFont val="ＭＳ 明朝"/>
        <family val="1"/>
      </rPr>
      <t>昭和54年</t>
    </r>
    <r>
      <rPr>
        <sz val="12"/>
        <rFont val="ＭＳ 明朝"/>
        <family val="1"/>
      </rPr>
      <t>9</t>
    </r>
    <r>
      <rPr>
        <sz val="12"/>
        <color indexed="9"/>
        <rFont val="ＭＳ 明朝"/>
        <family val="1"/>
      </rPr>
      <t>月</t>
    </r>
  </si>
  <si>
    <r>
      <rPr>
        <sz val="12"/>
        <color indexed="9"/>
        <rFont val="ＭＳ 明朝"/>
        <family val="1"/>
      </rPr>
      <t>昭和54年</t>
    </r>
    <r>
      <rPr>
        <sz val="12"/>
        <rFont val="ＭＳ 明朝"/>
        <family val="1"/>
      </rPr>
      <t>10</t>
    </r>
    <r>
      <rPr>
        <sz val="12"/>
        <color indexed="9"/>
        <rFont val="ＭＳ 明朝"/>
        <family val="1"/>
      </rPr>
      <t>月</t>
    </r>
  </si>
  <si>
    <r>
      <rPr>
        <sz val="12"/>
        <color indexed="9"/>
        <rFont val="ＭＳ 明朝"/>
        <family val="1"/>
      </rPr>
      <t>昭和54年</t>
    </r>
    <r>
      <rPr>
        <sz val="12"/>
        <rFont val="ＭＳ 明朝"/>
        <family val="1"/>
      </rPr>
      <t>11</t>
    </r>
    <r>
      <rPr>
        <sz val="12"/>
        <color indexed="9"/>
        <rFont val="ＭＳ 明朝"/>
        <family val="1"/>
      </rPr>
      <t>月</t>
    </r>
  </si>
  <si>
    <r>
      <rPr>
        <sz val="12"/>
        <color indexed="9"/>
        <rFont val="ＭＳ 明朝"/>
        <family val="1"/>
      </rPr>
      <t>昭和54年</t>
    </r>
    <r>
      <rPr>
        <sz val="12"/>
        <rFont val="ＭＳ 明朝"/>
        <family val="1"/>
      </rPr>
      <t>12</t>
    </r>
    <r>
      <rPr>
        <sz val="12"/>
        <color indexed="9"/>
        <rFont val="ＭＳ 明朝"/>
        <family val="1"/>
      </rPr>
      <t>月</t>
    </r>
  </si>
  <si>
    <t>産業大分類（製造業、サービス業―中分類）別、性別常用労働者の１人平均月間現金給与額（昭和52～54年）（つづき）</t>
  </si>
  <si>
    <t>99　　産業大分類（製造業、サービス業―中分類）別性別常用労働者の１人平均月間現金給与額（昭和52～54年）</t>
  </si>
  <si>
    <t>(単位＝円)　</t>
  </si>
  <si>
    <t>教　　　　　　　　育</t>
  </si>
  <si>
    <t>100　　産業大分類（製造業、サービス業―中分類）別、性別常用労働者１人平均月間出勤日数及び実労働時間数（昭和52～54年）</t>
  </si>
  <si>
    <t>調査産業計（サービス業除く）</t>
  </si>
  <si>
    <t>調査産業計（サービス業除く）</t>
  </si>
  <si>
    <t>産業大分類（製造業、サービス業―中分類）別、性別常用労働者１人平均月間出勤日数及び実労働時間数（昭和52～54年）（つづき）</t>
  </si>
  <si>
    <t>総実労　働時間</t>
  </si>
  <si>
    <t>所定内　労　働　時　間</t>
  </si>
  <si>
    <t>金　融・保険業</t>
  </si>
  <si>
    <t>所定内　　労　働　　時　間</t>
  </si>
  <si>
    <t>101　　産業大分類（製造業、サービス業―中分類）別、性別、月末推計常用労働者数（昭和52～54年）</t>
  </si>
  <si>
    <t>（サービス業除く）</t>
  </si>
  <si>
    <t>調　　査　産 業 計</t>
  </si>
  <si>
    <t>食料品・ た ば こ  製 造 業</t>
  </si>
  <si>
    <t>金属製品 製 造 業</t>
  </si>
  <si>
    <t>その他の 製 造 業</t>
  </si>
  <si>
    <t>卸売業・ 小 売 業</t>
  </si>
  <si>
    <t>金  融・  保 険 業</t>
  </si>
  <si>
    <t>運  輸・通 信 業</t>
  </si>
  <si>
    <t>サービス　　業　　計</t>
  </si>
  <si>
    <t>医 療 業</t>
  </si>
  <si>
    <t>教　　育</t>
  </si>
  <si>
    <t>サ　　　ー　　　ビ　　　ス　　　業</t>
  </si>
  <si>
    <t>製　　　　　　　　　　　　　　　造　　　　　　　　　　　　　　　業</t>
  </si>
  <si>
    <t>出版・印刷・同関連産　　業</t>
  </si>
  <si>
    <t>窯業・土石製品製造業</t>
  </si>
  <si>
    <t>一般機械器　　具製 造 業</t>
  </si>
  <si>
    <t>電気機械 器　　具　製 造 業</t>
  </si>
  <si>
    <t>衣服・その他の繊維製品  製　造　業</t>
  </si>
  <si>
    <t>金　融・　保 険 業</t>
  </si>
  <si>
    <t>運　輸・通 信 業</t>
  </si>
  <si>
    <t>サービス 業　　計</t>
  </si>
  <si>
    <t>サ　　ー　　ビ　　ス　　業</t>
  </si>
  <si>
    <t>102　　産業大分類（製造業、サービス業―中分類）別、臨時及び日雇労働者の１人１日平均現金給与額及び月間推計延人員（昭和52～54年）</t>
  </si>
  <si>
    <t>林　業、狩猟業</t>
  </si>
  <si>
    <t>漁　業、水産養殖業</t>
  </si>
  <si>
    <t>金　融・保険業</t>
  </si>
  <si>
    <t>運　輸・通信業</t>
  </si>
  <si>
    <t>電　気･ガ　ス･水道業</t>
  </si>
  <si>
    <t>公務</t>
  </si>
  <si>
    <t>男</t>
  </si>
  <si>
    <t>卸売業、小売業</t>
  </si>
  <si>
    <t>金　融・保険業</t>
  </si>
  <si>
    <t>運　輸・通信業</t>
  </si>
  <si>
    <t>電　気･ガ　ス･水道業</t>
  </si>
  <si>
    <t>女</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</si>
</sst>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
    <numFmt numFmtId="180" formatCode="0;&quot;△ &quot;0"/>
    <numFmt numFmtId="181" formatCode="0.0;&quot;△ &quot;0.0"/>
    <numFmt numFmtId="182" formatCode="#,##0_);[Red]\(#,##0\)"/>
    <numFmt numFmtId="183" formatCode="#,##0.0"/>
    <numFmt numFmtId="184" formatCode="#,##0.0_);[Red]\(#,##0.0\)"/>
    <numFmt numFmtId="185" formatCode="#,##0_ ;[Red]\-#,##0\ "/>
    <numFmt numFmtId="186" formatCode="#,##0.0_ "/>
    <numFmt numFmtId="187" formatCode="#,##0;&quot;△ &quot;#,##0"/>
    <numFmt numFmtId="188" formatCode="#,##0.0;&quot;△ &quot;#,##0.0"/>
    <numFmt numFmtId="189" formatCode="#,##0;[Red]#,##0"/>
    <numFmt numFmtId="190" formatCode="0.0;[Red]0.0"/>
  </numFmts>
  <fonts count="66">
    <font>
      <sz val="11"/>
      <name val="ＭＳ Ｐゴシック"/>
      <family val="3"/>
    </font>
    <font>
      <sz val="6"/>
      <name val="ＭＳ Ｐゴシック"/>
      <family val="3"/>
    </font>
    <font>
      <b/>
      <sz val="11"/>
      <name val="ＭＳ Ｐゴシック"/>
      <family val="3"/>
    </font>
    <font>
      <sz val="11"/>
      <name val="ＭＳ 明朝"/>
      <family val="1"/>
    </font>
    <font>
      <sz val="11"/>
      <name val="ＭＳ ゴシック"/>
      <family val="3"/>
    </font>
    <font>
      <sz val="14"/>
      <name val="ＭＳ ゴシック"/>
      <family val="3"/>
    </font>
    <font>
      <sz val="12"/>
      <name val="ＭＳ Ｐゴシック"/>
      <family val="3"/>
    </font>
    <font>
      <sz val="12"/>
      <name val="ＭＳ 明朝"/>
      <family val="1"/>
    </font>
    <font>
      <b/>
      <sz val="12"/>
      <name val="ＭＳ 明朝"/>
      <family val="1"/>
    </font>
    <font>
      <sz val="6"/>
      <name val="ＭＳ Ｐ明朝"/>
      <family val="1"/>
    </font>
    <font>
      <b/>
      <sz val="12"/>
      <name val="ＭＳ ゴシック"/>
      <family val="3"/>
    </font>
    <font>
      <sz val="10"/>
      <name val="ＭＳ 明朝"/>
      <family val="1"/>
    </font>
    <font>
      <sz val="14"/>
      <name val="ＭＳ Ｐゴシック"/>
      <family val="3"/>
    </font>
    <font>
      <sz val="12"/>
      <name val="ＭＳ ゴシック"/>
      <family val="3"/>
    </font>
    <font>
      <sz val="6"/>
      <name val="ＭＳ 明朝"/>
      <family val="1"/>
    </font>
    <font>
      <sz val="11"/>
      <color indexed="8"/>
      <name val="ＭＳ Ｐゴシック"/>
      <family val="3"/>
    </font>
    <font>
      <sz val="14"/>
      <name val="ＭＳ 明朝"/>
      <family val="1"/>
    </font>
    <font>
      <sz val="10"/>
      <name val="ＭＳ Ｐゴシック"/>
      <family val="3"/>
    </font>
    <font>
      <b/>
      <sz val="14"/>
      <name val="ＭＳ ゴシック"/>
      <family val="3"/>
    </font>
    <font>
      <sz val="11"/>
      <color indexed="9"/>
      <name val="ＭＳ Ｐゴシック"/>
      <family val="3"/>
    </font>
    <font>
      <b/>
      <sz val="11"/>
      <name val="ＭＳ ゴシック"/>
      <family val="3"/>
    </font>
    <font>
      <b/>
      <sz val="16"/>
      <name val="ＭＳ ゴシック"/>
      <family val="3"/>
    </font>
    <font>
      <b/>
      <sz val="14"/>
      <name val="ＭＳ 明朝"/>
      <family val="1"/>
    </font>
    <font>
      <sz val="12"/>
      <color indexed="9"/>
      <name val="ＭＳ 明朝"/>
      <family val="1"/>
    </font>
    <font>
      <b/>
      <sz val="12"/>
      <color indexed="9"/>
      <name val="ＭＳ ゴシック"/>
      <family val="3"/>
    </font>
    <font>
      <b/>
      <sz val="11"/>
      <color indexed="9"/>
      <name val="ＭＳ ゴシック"/>
      <family val="3"/>
    </font>
    <font>
      <b/>
      <sz val="12"/>
      <color indexed="8"/>
      <name val="ＭＳ ゴシック"/>
      <family val="3"/>
    </font>
    <font>
      <sz val="12"/>
      <color indexed="8"/>
      <name val="ＭＳ 明朝"/>
      <family val="1"/>
    </font>
    <font>
      <b/>
      <sz val="12"/>
      <name val="ＭＳ Ｐゴシック"/>
      <family val="3"/>
    </font>
    <font>
      <b/>
      <sz val="12"/>
      <color indexed="9"/>
      <name val="ＭＳ 明朝"/>
      <family val="1"/>
    </font>
    <font>
      <b/>
      <sz val="12"/>
      <color indexed="9"/>
      <name val="ＭＳ Ｐゴシック"/>
      <family val="3"/>
    </font>
    <font>
      <sz val="12"/>
      <color indexed="12"/>
      <name val="ＭＳ 明朝"/>
      <family val="1"/>
    </font>
    <font>
      <sz val="12"/>
      <color indexed="56"/>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color indexed="8"/>
      </left>
      <right>
        <color indexed="63"/>
      </right>
      <top style="thin">
        <color indexed="8"/>
      </top>
      <bottom style="thin">
        <color indexed="8"/>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color indexed="8"/>
      </top>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style="thin">
        <color indexed="8"/>
      </top>
      <bottom style="thin"/>
    </border>
    <border>
      <left style="thin"/>
      <right>
        <color indexed="63"/>
      </right>
      <top style="thin"/>
      <bottom>
        <color indexed="63"/>
      </bottom>
    </border>
    <border>
      <left style="thin">
        <color indexed="8"/>
      </left>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color indexed="63"/>
      </right>
      <top style="medium"/>
      <bottom>
        <color indexed="63"/>
      </bottom>
    </border>
    <border>
      <left style="thin">
        <color indexed="8"/>
      </left>
      <right style="thin">
        <color indexed="8"/>
      </right>
      <top>
        <color indexed="63"/>
      </top>
      <bottom style="thin"/>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color indexed="63"/>
      </top>
      <bottom style="thin"/>
    </border>
    <border>
      <left style="thin"/>
      <right style="thin"/>
      <top style="medium"/>
      <bottom>
        <color indexed="63"/>
      </bottom>
    </border>
    <border>
      <left style="thin"/>
      <right style="thin"/>
      <top style="medium"/>
      <bottom style="thin"/>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577">
    <xf numFmtId="0" fontId="0" fillId="0" borderId="0" xfId="0" applyAlignment="1">
      <alignment/>
    </xf>
    <xf numFmtId="0" fontId="0" fillId="0" borderId="0" xfId="0" applyAlignment="1">
      <alignment wrapText="1"/>
    </xf>
    <xf numFmtId="0" fontId="7" fillId="0" borderId="0" xfId="0" applyFont="1" applyFill="1" applyAlignment="1">
      <alignment vertical="top"/>
    </xf>
    <xf numFmtId="0" fontId="3" fillId="0" borderId="0" xfId="0" applyFont="1" applyFill="1" applyAlignment="1">
      <alignment horizontal="right" vertical="top"/>
    </xf>
    <xf numFmtId="0" fontId="5" fillId="0" borderId="0" xfId="0" applyFont="1" applyFill="1" applyBorder="1" applyAlignment="1" applyProtection="1">
      <alignment horizontal="center" vertical="center"/>
      <protection/>
    </xf>
    <xf numFmtId="0" fontId="7" fillId="0" borderId="0" xfId="0" applyFont="1" applyFill="1" applyAlignment="1">
      <alignment vertical="center"/>
    </xf>
    <xf numFmtId="0" fontId="7" fillId="0" borderId="0" xfId="0" applyFont="1" applyFill="1" applyBorder="1" applyAlignment="1" applyProtection="1">
      <alignment horizontal="center" vertical="center"/>
      <protection/>
    </xf>
    <xf numFmtId="0" fontId="7" fillId="0" borderId="0" xfId="0" applyFont="1" applyFill="1" applyAlignment="1" applyProtection="1">
      <alignment vertical="center"/>
      <protection/>
    </xf>
    <xf numFmtId="0" fontId="7"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right" vertical="center"/>
      <protection/>
    </xf>
    <xf numFmtId="0" fontId="7" fillId="0" borderId="0" xfId="0" applyFont="1" applyFill="1" applyBorder="1" applyAlignment="1" applyProtection="1">
      <alignment horizontal="centerContinuous" vertical="center"/>
      <protection/>
    </xf>
    <xf numFmtId="0" fontId="7" fillId="0" borderId="10" xfId="0" applyFont="1" applyFill="1" applyBorder="1" applyAlignment="1" applyProtection="1">
      <alignment vertical="center"/>
      <protection/>
    </xf>
    <xf numFmtId="0" fontId="7" fillId="0" borderId="10" xfId="0" applyFont="1" applyFill="1" applyBorder="1" applyAlignment="1" applyProtection="1">
      <alignment horizontal="right" vertical="center"/>
      <protection/>
    </xf>
    <xf numFmtId="0" fontId="7" fillId="0" borderId="11"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0" xfId="0" applyFont="1" applyFill="1" applyBorder="1" applyAlignment="1">
      <alignment vertical="center"/>
    </xf>
    <xf numFmtId="0" fontId="7" fillId="0" borderId="0" xfId="0" applyFont="1" applyFill="1" applyBorder="1" applyAlignment="1" applyProtection="1">
      <alignment horizontal="distributed" vertical="center"/>
      <protection/>
    </xf>
    <xf numFmtId="0" fontId="7" fillId="0" borderId="12" xfId="0" applyFont="1" applyFill="1" applyBorder="1" applyAlignment="1" applyProtection="1">
      <alignment horizontal="distributed" vertical="center"/>
      <protection/>
    </xf>
    <xf numFmtId="37" fontId="7" fillId="0" borderId="11" xfId="0" applyNumberFormat="1" applyFont="1" applyFill="1" applyBorder="1" applyAlignment="1" applyProtection="1">
      <alignment vertical="center"/>
      <protection/>
    </xf>
    <xf numFmtId="37" fontId="7" fillId="0" borderId="0" xfId="0" applyNumberFormat="1" applyFont="1" applyFill="1" applyBorder="1" applyAlignment="1" applyProtection="1">
      <alignment vertical="center"/>
      <protection/>
    </xf>
    <xf numFmtId="37" fontId="7" fillId="0" borderId="0" xfId="0" applyNumberFormat="1" applyFont="1" applyFill="1" applyBorder="1" applyAlignment="1" applyProtection="1">
      <alignment horizontal="right" vertical="center"/>
      <protection/>
    </xf>
    <xf numFmtId="37" fontId="7" fillId="0" borderId="0" xfId="0" applyNumberFormat="1" applyFont="1" applyFill="1" applyAlignment="1" applyProtection="1">
      <alignment vertical="center"/>
      <protection/>
    </xf>
    <xf numFmtId="0" fontId="7" fillId="0" borderId="0" xfId="0" applyFont="1" applyFill="1" applyAlignment="1">
      <alignment horizontal="right" vertical="center"/>
    </xf>
    <xf numFmtId="0" fontId="7" fillId="0" borderId="13" xfId="0"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15" xfId="0" applyFont="1" applyFill="1" applyBorder="1" applyAlignment="1" applyProtection="1">
      <alignment vertical="center"/>
      <protection/>
    </xf>
    <xf numFmtId="38" fontId="7" fillId="0" borderId="0" xfId="48" applyFont="1" applyFill="1" applyBorder="1" applyAlignment="1" applyProtection="1">
      <alignment horizontal="right" vertical="center"/>
      <protection/>
    </xf>
    <xf numFmtId="38" fontId="7" fillId="0" borderId="0" xfId="48" applyFont="1" applyFill="1" applyAlignment="1" applyProtection="1">
      <alignment horizontal="right" vertical="center"/>
      <protection/>
    </xf>
    <xf numFmtId="0" fontId="7" fillId="0" borderId="16" xfId="0" applyFont="1" applyFill="1" applyBorder="1" applyAlignment="1" applyProtection="1">
      <alignment vertical="center"/>
      <protection/>
    </xf>
    <xf numFmtId="0" fontId="7" fillId="0" borderId="16" xfId="0" applyFont="1" applyFill="1" applyBorder="1" applyAlignment="1" applyProtection="1">
      <alignment horizontal="centerContinuous" vertical="center"/>
      <protection/>
    </xf>
    <xf numFmtId="0" fontId="7" fillId="0" borderId="17" xfId="0" applyFont="1" applyFill="1" applyBorder="1" applyAlignment="1" applyProtection="1">
      <alignment horizontal="center" vertical="center" shrinkToFit="1"/>
      <protection/>
    </xf>
    <xf numFmtId="0" fontId="7" fillId="0" borderId="14" xfId="0" applyFont="1" applyFill="1" applyBorder="1" applyAlignment="1" applyProtection="1">
      <alignment horizontal="distributed" vertical="center"/>
      <protection/>
    </xf>
    <xf numFmtId="0" fontId="7" fillId="0" borderId="18" xfId="0" applyFont="1" applyFill="1" applyBorder="1" applyAlignment="1" applyProtection="1">
      <alignment horizontal="distributed" vertical="center"/>
      <protection/>
    </xf>
    <xf numFmtId="0" fontId="7" fillId="0" borderId="0" xfId="0" applyFont="1" applyFill="1" applyBorder="1" applyAlignment="1">
      <alignment horizontal="center" vertical="center"/>
    </xf>
    <xf numFmtId="37" fontId="10" fillId="0" borderId="0" xfId="0" applyNumberFormat="1" applyFont="1" applyFill="1" applyBorder="1" applyAlignment="1" applyProtection="1">
      <alignment vertical="center"/>
      <protection/>
    </xf>
    <xf numFmtId="0" fontId="2" fillId="0" borderId="0" xfId="0" applyFont="1" applyAlignment="1">
      <alignment/>
    </xf>
    <xf numFmtId="0" fontId="7" fillId="0" borderId="14" xfId="0" applyFont="1" applyFill="1" applyBorder="1" applyAlignment="1" applyProtection="1">
      <alignment horizontal="centerContinuous" vertical="center"/>
      <protection/>
    </xf>
    <xf numFmtId="0" fontId="7" fillId="0" borderId="19"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19" xfId="0" applyFont="1" applyFill="1" applyBorder="1" applyAlignment="1" applyProtection="1">
      <alignment horizontal="distributed" vertical="center"/>
      <protection/>
    </xf>
    <xf numFmtId="0" fontId="7" fillId="0" borderId="20" xfId="0" applyFont="1" applyFill="1" applyBorder="1" applyAlignment="1" applyProtection="1">
      <alignment horizontal="distributed" vertical="center"/>
      <protection/>
    </xf>
    <xf numFmtId="0" fontId="7" fillId="0" borderId="21" xfId="0" applyFont="1" applyFill="1" applyBorder="1" applyAlignment="1" applyProtection="1">
      <alignment horizontal="distributed" vertical="center"/>
      <protection/>
    </xf>
    <xf numFmtId="37" fontId="7" fillId="0" borderId="0" xfId="0" applyNumberFormat="1" applyFont="1" applyFill="1" applyBorder="1" applyAlignment="1" applyProtection="1">
      <alignment horizontal="center" vertical="center"/>
      <protection/>
    </xf>
    <xf numFmtId="0" fontId="8" fillId="0" borderId="0" xfId="0" applyFont="1" applyFill="1" applyBorder="1" applyAlignment="1">
      <alignment horizontal="center" vertical="center"/>
    </xf>
    <xf numFmtId="0" fontId="5" fillId="0" borderId="0" xfId="0" applyFont="1" applyFill="1" applyBorder="1" applyAlignment="1" applyProtection="1">
      <alignment horizontal="left" vertical="center"/>
      <protection/>
    </xf>
    <xf numFmtId="0" fontId="7" fillId="0" borderId="0" xfId="0" applyFont="1" applyFill="1" applyBorder="1" applyAlignment="1" applyProtection="1" quotePrefix="1">
      <alignment horizontal="right" vertical="center"/>
      <protection/>
    </xf>
    <xf numFmtId="0" fontId="7" fillId="0" borderId="13" xfId="0" applyFont="1" applyFill="1" applyBorder="1" applyAlignment="1">
      <alignment horizontal="center" vertical="center" wrapText="1"/>
    </xf>
    <xf numFmtId="0" fontId="7" fillId="0" borderId="22" xfId="0" applyFont="1" applyFill="1" applyBorder="1" applyAlignment="1">
      <alignment vertical="center"/>
    </xf>
    <xf numFmtId="0" fontId="10" fillId="0" borderId="0" xfId="0" applyFont="1" applyFill="1" applyBorder="1" applyAlignment="1">
      <alignment vertical="center"/>
    </xf>
    <xf numFmtId="38" fontId="7" fillId="0" borderId="0" xfId="0" applyNumberFormat="1" applyFont="1" applyFill="1" applyBorder="1" applyAlignment="1" applyProtection="1">
      <alignment horizontal="center" vertical="center"/>
      <protection/>
    </xf>
    <xf numFmtId="0" fontId="11" fillId="0" borderId="14" xfId="0" applyFont="1" applyFill="1" applyBorder="1" applyAlignment="1" applyProtection="1">
      <alignment horizontal="distributed" vertical="center"/>
      <protection/>
    </xf>
    <xf numFmtId="0" fontId="7" fillId="0" borderId="23" xfId="0" applyFont="1" applyFill="1" applyBorder="1" applyAlignment="1">
      <alignment horizontal="center" vertical="center" wrapText="1"/>
    </xf>
    <xf numFmtId="0" fontId="7" fillId="0" borderId="16" xfId="0" applyFont="1" applyFill="1" applyBorder="1" applyAlignment="1">
      <alignment vertical="center"/>
    </xf>
    <xf numFmtId="0" fontId="7" fillId="0" borderId="12" xfId="0" applyFont="1" applyFill="1" applyBorder="1" applyAlignment="1" applyProtection="1">
      <alignment horizontal="distributed" vertical="center"/>
      <protection/>
    </xf>
    <xf numFmtId="0" fontId="7" fillId="0" borderId="13" xfId="0" applyFont="1" applyFill="1" applyBorder="1" applyAlignment="1" applyProtection="1">
      <alignment horizontal="distributed" vertical="center"/>
      <protection/>
    </xf>
    <xf numFmtId="0" fontId="3" fillId="0" borderId="0" xfId="0" applyFont="1" applyFill="1" applyAlignment="1">
      <alignment vertical="center"/>
    </xf>
    <xf numFmtId="0" fontId="7" fillId="0" borderId="0" xfId="0" applyFont="1" applyFill="1" applyBorder="1" applyAlignment="1">
      <alignment horizontal="centerContinuous" vertical="center"/>
    </xf>
    <xf numFmtId="0" fontId="7" fillId="0" borderId="0" xfId="0" applyFont="1" applyFill="1" applyBorder="1" applyAlignment="1">
      <alignment horizontal="right" vertical="center"/>
    </xf>
    <xf numFmtId="0" fontId="7" fillId="0" borderId="22" xfId="0" applyFont="1" applyFill="1" applyBorder="1" applyAlignment="1">
      <alignment horizontal="center" vertical="center"/>
    </xf>
    <xf numFmtId="0" fontId="3" fillId="0" borderId="24" xfId="0" applyFont="1" applyFill="1" applyBorder="1" applyAlignment="1">
      <alignment horizontal="center" vertical="center" wrapText="1"/>
    </xf>
    <xf numFmtId="0" fontId="10" fillId="0" borderId="22" xfId="0" applyFont="1" applyFill="1" applyBorder="1" applyAlignment="1">
      <alignment horizontal="distributed" vertical="center"/>
    </xf>
    <xf numFmtId="0" fontId="7" fillId="0" borderId="25" xfId="0" applyFont="1" applyFill="1" applyBorder="1" applyAlignment="1" applyProtection="1">
      <alignment horizontal="right" vertical="center"/>
      <protection/>
    </xf>
    <xf numFmtId="0" fontId="13" fillId="0" borderId="0" xfId="0" applyFont="1" applyFill="1" applyAlignment="1">
      <alignment vertical="center"/>
    </xf>
    <xf numFmtId="0" fontId="7" fillId="0" borderId="0" xfId="0" applyFont="1" applyFill="1" applyBorder="1" applyAlignment="1" applyProtection="1" quotePrefix="1">
      <alignment horizontal="left" vertical="center"/>
      <protection/>
    </xf>
    <xf numFmtId="0" fontId="7" fillId="0" borderId="12" xfId="0" applyFont="1" applyFill="1" applyBorder="1" applyAlignment="1">
      <alignment vertical="center"/>
    </xf>
    <xf numFmtId="0" fontId="7" fillId="0" borderId="12" xfId="0" applyFont="1" applyFill="1" applyBorder="1" applyAlignment="1" applyProtection="1">
      <alignment horizontal="right" vertical="center"/>
      <protection/>
    </xf>
    <xf numFmtId="0" fontId="7" fillId="0" borderId="13" xfId="0" applyFont="1" applyFill="1" applyBorder="1" applyAlignment="1" applyProtection="1">
      <alignment vertical="center"/>
      <protection/>
    </xf>
    <xf numFmtId="0" fontId="7" fillId="0" borderId="12" xfId="0" applyFont="1" applyFill="1" applyBorder="1" applyAlignment="1" applyProtection="1">
      <alignment horizontal="centerContinuous" vertical="center"/>
      <protection/>
    </xf>
    <xf numFmtId="37" fontId="7" fillId="0" borderId="0" xfId="0" applyNumberFormat="1" applyFont="1" applyFill="1" applyBorder="1" applyAlignment="1" applyProtection="1">
      <alignment horizontal="centerContinuous" vertical="center"/>
      <protection/>
    </xf>
    <xf numFmtId="37" fontId="7" fillId="0" borderId="0" xfId="0" applyNumberFormat="1" applyFont="1" applyFill="1" applyAlignment="1" applyProtection="1">
      <alignment horizontal="right" vertical="center"/>
      <protection/>
    </xf>
    <xf numFmtId="0" fontId="7" fillId="0" borderId="0" xfId="0" applyFont="1" applyFill="1" applyBorder="1" applyAlignment="1">
      <alignment/>
    </xf>
    <xf numFmtId="182" fontId="7" fillId="0" borderId="0" xfId="0" applyNumberFormat="1" applyFont="1" applyFill="1" applyBorder="1" applyAlignment="1" applyProtection="1">
      <alignment horizontal="right" vertical="center"/>
      <protection/>
    </xf>
    <xf numFmtId="182" fontId="7" fillId="0" borderId="0" xfId="0" applyNumberFormat="1" applyFont="1" applyFill="1" applyBorder="1" applyAlignment="1">
      <alignment horizontal="right" vertical="center"/>
    </xf>
    <xf numFmtId="3" fontId="7" fillId="0" borderId="0" xfId="0" applyNumberFormat="1" applyFont="1" applyFill="1" applyBorder="1" applyAlignment="1" applyProtection="1">
      <alignment horizontal="right" vertical="center"/>
      <protection/>
    </xf>
    <xf numFmtId="0" fontId="7" fillId="0" borderId="0" xfId="0" applyFont="1" applyFill="1" applyBorder="1" applyAlignment="1">
      <alignment/>
    </xf>
    <xf numFmtId="0" fontId="3" fillId="0" borderId="0" xfId="0" applyFont="1" applyFill="1" applyBorder="1" applyAlignment="1">
      <alignment/>
    </xf>
    <xf numFmtId="0" fontId="7" fillId="0" borderId="23" xfId="0" applyFont="1" applyFill="1" applyBorder="1" applyAlignment="1" applyProtection="1" quotePrefix="1">
      <alignment horizontal="left" vertical="center"/>
      <protection/>
    </xf>
    <xf numFmtId="0" fontId="7" fillId="0" borderId="14" xfId="0" applyFont="1" applyFill="1" applyBorder="1" applyAlignment="1" applyProtection="1" quotePrefix="1">
      <alignment horizontal="left" vertical="center"/>
      <protection/>
    </xf>
    <xf numFmtId="37" fontId="7" fillId="0" borderId="10" xfId="0" applyNumberFormat="1" applyFont="1" applyFill="1" applyBorder="1" applyAlignment="1" applyProtection="1">
      <alignment vertical="center"/>
      <protection/>
    </xf>
    <xf numFmtId="0" fontId="7" fillId="0" borderId="15" xfId="0" applyFont="1" applyFill="1" applyBorder="1" applyAlignment="1">
      <alignment vertical="center"/>
    </xf>
    <xf numFmtId="0" fontId="7" fillId="0" borderId="26" xfId="0" applyFont="1" applyFill="1" applyBorder="1" applyAlignment="1">
      <alignment vertical="center"/>
    </xf>
    <xf numFmtId="0" fontId="7" fillId="0" borderId="26" xfId="0" applyFont="1" applyFill="1" applyBorder="1" applyAlignment="1">
      <alignment horizontal="right" vertical="center"/>
    </xf>
    <xf numFmtId="0" fontId="7" fillId="0" borderId="26" xfId="0" applyFont="1" applyFill="1" applyBorder="1" applyAlignment="1" applyProtection="1">
      <alignment horizontal="center" vertical="center"/>
      <protection/>
    </xf>
    <xf numFmtId="0" fontId="7" fillId="0" borderId="26" xfId="0" applyFont="1" applyFill="1" applyBorder="1" applyAlignment="1" applyProtection="1">
      <alignment vertical="center"/>
      <protection/>
    </xf>
    <xf numFmtId="0" fontId="7" fillId="0" borderId="27" xfId="0" applyFont="1" applyFill="1" applyBorder="1" applyAlignment="1" applyProtection="1">
      <alignment vertical="center"/>
      <protection/>
    </xf>
    <xf numFmtId="0" fontId="7" fillId="0" borderId="28" xfId="0" applyFont="1" applyFill="1" applyBorder="1" applyAlignment="1">
      <alignment vertical="center"/>
    </xf>
    <xf numFmtId="38" fontId="7" fillId="0" borderId="11" xfId="48" applyFont="1" applyFill="1" applyBorder="1" applyAlignment="1">
      <alignment vertical="center"/>
    </xf>
    <xf numFmtId="38" fontId="7" fillId="0" borderId="0" xfId="48" applyFont="1" applyFill="1" applyAlignment="1">
      <alignment vertical="center"/>
    </xf>
    <xf numFmtId="0" fontId="7" fillId="0" borderId="14" xfId="0" applyFont="1" applyFill="1" applyBorder="1" applyAlignment="1">
      <alignment horizontal="distributed" vertical="center"/>
    </xf>
    <xf numFmtId="184" fontId="7" fillId="0" borderId="0" xfId="0" applyNumberFormat="1" applyFont="1" applyFill="1" applyBorder="1" applyAlignment="1">
      <alignment horizontal="right"/>
    </xf>
    <xf numFmtId="182" fontId="7" fillId="0" borderId="15" xfId="0" applyNumberFormat="1" applyFont="1" applyFill="1" applyBorder="1" applyAlignment="1">
      <alignment horizontal="right" vertical="center"/>
    </xf>
    <xf numFmtId="0" fontId="7" fillId="0" borderId="0" xfId="0" applyFont="1" applyFill="1" applyAlignment="1">
      <alignment/>
    </xf>
    <xf numFmtId="180" fontId="7" fillId="0" borderId="0" xfId="0" applyNumberFormat="1" applyFont="1" applyFill="1" applyAlignment="1">
      <alignment/>
    </xf>
    <xf numFmtId="0" fontId="7" fillId="0" borderId="18" xfId="0" applyFont="1" applyFill="1" applyBorder="1" applyAlignment="1">
      <alignment horizontal="distributed" vertical="center"/>
    </xf>
    <xf numFmtId="0" fontId="7" fillId="0" borderId="15" xfId="0" applyFont="1" applyFill="1" applyBorder="1" applyAlignment="1">
      <alignment horizontal="distributed"/>
    </xf>
    <xf numFmtId="38" fontId="7" fillId="0" borderId="0" xfId="48" applyFont="1" applyFill="1" applyAlignment="1">
      <alignment/>
    </xf>
    <xf numFmtId="0" fontId="7" fillId="0" borderId="0" xfId="0" applyFont="1" applyFill="1" applyBorder="1" applyAlignment="1">
      <alignment horizontal="distributed" vertical="center"/>
    </xf>
    <xf numFmtId="0" fontId="7" fillId="0" borderId="0" xfId="0" applyFont="1" applyFill="1" applyBorder="1" applyAlignment="1">
      <alignment horizontal="distributed"/>
    </xf>
    <xf numFmtId="0" fontId="10" fillId="0" borderId="14" xfId="0" applyFont="1" applyFill="1" applyBorder="1" applyAlignment="1">
      <alignment horizontal="distributed" vertical="center"/>
    </xf>
    <xf numFmtId="0" fontId="7" fillId="0" borderId="2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6" xfId="0" applyFont="1" applyFill="1" applyBorder="1" applyAlignment="1">
      <alignment/>
    </xf>
    <xf numFmtId="0" fontId="4" fillId="0" borderId="0" xfId="0" applyFont="1" applyFill="1" applyAlignment="1">
      <alignment/>
    </xf>
    <xf numFmtId="0" fontId="3" fillId="0" borderId="0" xfId="0" applyFont="1" applyFill="1" applyAlignment="1">
      <alignment horizontal="left" vertical="top"/>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xf>
    <xf numFmtId="187" fontId="7" fillId="0" borderId="0" xfId="48" applyNumberFormat="1" applyFont="1" applyFill="1" applyAlignment="1" applyProtection="1">
      <alignment horizontal="right" vertical="center"/>
      <protection/>
    </xf>
    <xf numFmtId="181" fontId="7" fillId="0" borderId="0" xfId="48" applyNumberFormat="1" applyFont="1" applyFill="1" applyAlignment="1" applyProtection="1">
      <alignment vertical="center"/>
      <protection/>
    </xf>
    <xf numFmtId="178" fontId="7" fillId="0" borderId="0" xfId="0" applyNumberFormat="1" applyFont="1" applyFill="1" applyAlignment="1" applyProtection="1">
      <alignment vertical="center"/>
      <protection/>
    </xf>
    <xf numFmtId="37" fontId="7" fillId="0" borderId="26" xfId="0" applyNumberFormat="1"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Continuous" vertical="center"/>
      <protection/>
    </xf>
    <xf numFmtId="178" fontId="7" fillId="0" borderId="15"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178" fontId="10" fillId="0" borderId="0" xfId="0" applyNumberFormat="1" applyFont="1" applyFill="1" applyAlignment="1" applyProtection="1">
      <alignment vertical="center"/>
      <protection/>
    </xf>
    <xf numFmtId="37" fontId="10" fillId="0" borderId="0" xfId="0" applyNumberFormat="1" applyFont="1" applyFill="1" applyBorder="1" applyAlignment="1" applyProtection="1">
      <alignment horizontal="right" vertical="center"/>
      <protection/>
    </xf>
    <xf numFmtId="0" fontId="18" fillId="0" borderId="0" xfId="0" applyFont="1" applyFill="1" applyBorder="1" applyAlignment="1" applyProtection="1">
      <alignment horizontal="center" vertical="center"/>
      <protection/>
    </xf>
    <xf numFmtId="0" fontId="7" fillId="0" borderId="14" xfId="0" applyFont="1" applyFill="1" applyBorder="1" applyAlignment="1">
      <alignment horizontal="distributed" vertical="center"/>
    </xf>
    <xf numFmtId="0" fontId="0" fillId="0" borderId="0" xfId="0" applyFont="1" applyFill="1" applyBorder="1" applyAlignment="1">
      <alignment/>
    </xf>
    <xf numFmtId="0" fontId="2" fillId="0" borderId="0" xfId="0" applyFont="1" applyFill="1" applyBorder="1" applyAlignment="1">
      <alignment/>
    </xf>
    <xf numFmtId="37" fontId="7" fillId="0" borderId="0" xfId="0" applyNumberFormat="1" applyFont="1" applyFill="1" applyBorder="1" applyAlignment="1">
      <alignment vertical="center"/>
    </xf>
    <xf numFmtId="37" fontId="7" fillId="0" borderId="0" xfId="0" applyNumberFormat="1" applyFont="1" applyFill="1" applyBorder="1" applyAlignment="1">
      <alignment horizontal="right" vertical="center"/>
    </xf>
    <xf numFmtId="0" fontId="7" fillId="0" borderId="14" xfId="0" applyFont="1" applyFill="1" applyBorder="1" applyAlignment="1">
      <alignment horizontal="center" vertical="center"/>
    </xf>
    <xf numFmtId="0" fontId="0" fillId="0" borderId="16" xfId="0" applyFont="1" applyFill="1" applyBorder="1" applyAlignment="1">
      <alignment vertical="center"/>
    </xf>
    <xf numFmtId="182" fontId="7" fillId="0" borderId="0" xfId="0" applyNumberFormat="1" applyFont="1" applyFill="1" applyAlignment="1">
      <alignment horizontal="right" vertical="center"/>
    </xf>
    <xf numFmtId="182" fontId="7" fillId="0" borderId="27" xfId="0" applyNumberFormat="1" applyFont="1" applyFill="1" applyBorder="1" applyAlignment="1">
      <alignment horizontal="right" vertical="center"/>
    </xf>
    <xf numFmtId="182" fontId="0" fillId="0" borderId="15" xfId="0" applyNumberFormat="1" applyFont="1" applyFill="1" applyBorder="1" applyAlignment="1">
      <alignment horizontal="right" vertical="center"/>
    </xf>
    <xf numFmtId="0" fontId="0" fillId="0" borderId="0" xfId="0" applyFont="1" applyFill="1" applyAlignment="1">
      <alignment vertical="center"/>
    </xf>
    <xf numFmtId="0" fontId="7" fillId="0" borderId="29" xfId="0" applyFont="1" applyFill="1" applyBorder="1" applyAlignment="1">
      <alignment vertical="center"/>
    </xf>
    <xf numFmtId="3" fontId="7" fillId="0" borderId="0" xfId="0" applyNumberFormat="1" applyFont="1" applyFill="1" applyAlignment="1">
      <alignment horizontal="right" vertical="center"/>
    </xf>
    <xf numFmtId="0" fontId="7" fillId="0" borderId="14" xfId="0" applyFont="1" applyFill="1" applyBorder="1" applyAlignment="1">
      <alignment horizontal="center" vertical="center"/>
    </xf>
    <xf numFmtId="3" fontId="7" fillId="0" borderId="15" xfId="0" applyNumberFormat="1" applyFont="1" applyFill="1" applyBorder="1" applyAlignment="1">
      <alignment horizontal="right" vertical="center"/>
    </xf>
    <xf numFmtId="0" fontId="7" fillId="0" borderId="30" xfId="0" applyFont="1" applyFill="1" applyBorder="1" applyAlignment="1">
      <alignment horizontal="center" vertical="center"/>
    </xf>
    <xf numFmtId="0" fontId="10" fillId="0" borderId="0" xfId="0" applyFont="1" applyFill="1" applyBorder="1" applyAlignment="1">
      <alignment horizontal="distributed" vertical="center"/>
    </xf>
    <xf numFmtId="0" fontId="3" fillId="0" borderId="0" xfId="0" applyFont="1" applyFill="1" applyAlignment="1">
      <alignment/>
    </xf>
    <xf numFmtId="0" fontId="0" fillId="0" borderId="0" xfId="0" applyFont="1" applyFill="1" applyAlignment="1">
      <alignment horizontal="left"/>
    </xf>
    <xf numFmtId="0" fontId="12" fillId="0" borderId="0" xfId="0" applyFont="1" applyFill="1" applyAlignment="1">
      <alignment horizontal="left"/>
    </xf>
    <xf numFmtId="0" fontId="7" fillId="0" borderId="31" xfId="0" applyFont="1" applyFill="1" applyBorder="1" applyAlignment="1">
      <alignment horizontal="center" vertical="center"/>
    </xf>
    <xf numFmtId="3" fontId="7" fillId="0" borderId="32" xfId="0" applyNumberFormat="1" applyFont="1" applyFill="1" applyBorder="1" applyAlignment="1">
      <alignment horizontal="right" vertical="center"/>
    </xf>
    <xf numFmtId="0" fontId="7" fillId="0" borderId="32" xfId="0" applyFont="1" applyFill="1" applyBorder="1" applyAlignment="1">
      <alignment/>
    </xf>
    <xf numFmtId="0" fontId="7" fillId="0" borderId="29" xfId="0" applyFont="1" applyFill="1" applyBorder="1" applyAlignment="1">
      <alignment/>
    </xf>
    <xf numFmtId="0" fontId="7" fillId="0" borderId="0" xfId="0" applyFont="1" applyFill="1" applyAlignment="1">
      <alignment horizontal="right"/>
    </xf>
    <xf numFmtId="0" fontId="7" fillId="0" borderId="0" xfId="0" applyFont="1" applyFill="1" applyBorder="1" applyAlignment="1">
      <alignment horizontal="right"/>
    </xf>
    <xf numFmtId="0" fontId="7" fillId="0" borderId="14" xfId="0" applyFont="1" applyFill="1" applyBorder="1" applyAlignment="1">
      <alignment horizontal="right"/>
    </xf>
    <xf numFmtId="0" fontId="7" fillId="0" borderId="14" xfId="0" applyFont="1" applyFill="1" applyBorder="1" applyAlignment="1">
      <alignment horizontal="center"/>
    </xf>
    <xf numFmtId="0" fontId="0" fillId="0" borderId="15" xfId="0" applyFont="1" applyFill="1" applyBorder="1" applyAlignment="1">
      <alignment/>
    </xf>
    <xf numFmtId="3" fontId="7" fillId="0" borderId="27" xfId="0" applyNumberFormat="1" applyFont="1" applyFill="1" applyBorder="1" applyAlignment="1">
      <alignment horizontal="right"/>
    </xf>
    <xf numFmtId="3" fontId="7" fillId="0" borderId="15" xfId="0" applyNumberFormat="1" applyFont="1" applyFill="1" applyBorder="1" applyAlignment="1">
      <alignment horizontal="right"/>
    </xf>
    <xf numFmtId="183" fontId="7" fillId="0" borderId="15" xfId="0" applyNumberFormat="1" applyFont="1" applyFill="1" applyBorder="1" applyAlignment="1">
      <alignment horizontal="right"/>
    </xf>
    <xf numFmtId="0" fontId="3" fillId="0" borderId="0" xfId="0" applyFont="1" applyFill="1" applyAlignment="1">
      <alignment horizontal="left"/>
    </xf>
    <xf numFmtId="0" fontId="7" fillId="0" borderId="0" xfId="0" applyFont="1" applyFill="1" applyAlignment="1">
      <alignment horizontal="left"/>
    </xf>
    <xf numFmtId="0" fontId="7" fillId="0" borderId="15" xfId="0" applyFont="1" applyFill="1" applyBorder="1" applyAlignment="1">
      <alignment horizontal="right"/>
    </xf>
    <xf numFmtId="0" fontId="7" fillId="0" borderId="18" xfId="0" applyFont="1" applyFill="1" applyBorder="1" applyAlignment="1">
      <alignment horizontal="right"/>
    </xf>
    <xf numFmtId="0" fontId="7" fillId="0" borderId="27" xfId="0" applyFont="1" applyFill="1" applyBorder="1" applyAlignment="1">
      <alignment horizontal="right"/>
    </xf>
    <xf numFmtId="0" fontId="0" fillId="0" borderId="16" xfId="0" applyFont="1" applyFill="1" applyBorder="1" applyAlignment="1">
      <alignment horizontal="left"/>
    </xf>
    <xf numFmtId="0" fontId="3" fillId="0" borderId="31" xfId="0" applyFont="1" applyFill="1" applyBorder="1" applyAlignment="1">
      <alignment horizontal="distributed" vertical="center"/>
    </xf>
    <xf numFmtId="0" fontId="3" fillId="0" borderId="30" xfId="0" applyFont="1" applyFill="1" applyBorder="1" applyAlignment="1">
      <alignment horizontal="distributed" vertical="center"/>
    </xf>
    <xf numFmtId="0" fontId="20" fillId="0" borderId="31" xfId="0" applyFont="1" applyFill="1" applyBorder="1" applyAlignment="1">
      <alignment horizontal="center" vertical="center"/>
    </xf>
    <xf numFmtId="0" fontId="20" fillId="0" borderId="33" xfId="0" applyFont="1" applyFill="1" applyBorder="1" applyAlignment="1">
      <alignment horizontal="distributed" vertical="center"/>
    </xf>
    <xf numFmtId="38" fontId="0" fillId="0" borderId="0" xfId="0" applyNumberFormat="1" applyFont="1" applyFill="1" applyAlignment="1">
      <alignment/>
    </xf>
    <xf numFmtId="2" fontId="13" fillId="0" borderId="0" xfId="0" applyNumberFormat="1" applyFont="1" applyFill="1" applyBorder="1" applyAlignment="1" applyProtection="1">
      <alignment vertical="center"/>
      <protection/>
    </xf>
    <xf numFmtId="37" fontId="8" fillId="0" borderId="0" xfId="0" applyNumberFormat="1" applyFont="1" applyFill="1" applyBorder="1" applyAlignment="1" applyProtection="1">
      <alignment vertical="center"/>
      <protection/>
    </xf>
    <xf numFmtId="2" fontId="10" fillId="0" borderId="0" xfId="0" applyNumberFormat="1" applyFont="1" applyFill="1" applyBorder="1" applyAlignment="1" applyProtection="1">
      <alignment vertical="center"/>
      <protection/>
    </xf>
    <xf numFmtId="2" fontId="7" fillId="0" borderId="0" xfId="0" applyNumberFormat="1" applyFont="1" applyFill="1" applyBorder="1" applyAlignment="1" applyProtection="1">
      <alignment vertical="center"/>
      <protection/>
    </xf>
    <xf numFmtId="0" fontId="7" fillId="0" borderId="29" xfId="0" applyFont="1" applyFill="1" applyBorder="1" applyAlignment="1">
      <alignment horizontal="center" vertical="center"/>
    </xf>
    <xf numFmtId="0" fontId="2" fillId="0" borderId="0" xfId="0" applyFont="1" applyFill="1" applyAlignment="1">
      <alignment vertical="center"/>
    </xf>
    <xf numFmtId="0" fontId="7" fillId="0" borderId="12" xfId="0" applyFont="1" applyFill="1" applyBorder="1" applyAlignment="1">
      <alignment horizontal="center"/>
    </xf>
    <xf numFmtId="0" fontId="3" fillId="0" borderId="16" xfId="0" applyFont="1" applyFill="1" applyBorder="1" applyAlignment="1">
      <alignment/>
    </xf>
    <xf numFmtId="0" fontId="0" fillId="0" borderId="16" xfId="0" applyFont="1" applyFill="1" applyBorder="1" applyAlignment="1">
      <alignment/>
    </xf>
    <xf numFmtId="0" fontId="7" fillId="0" borderId="29" xfId="0" applyFont="1" applyFill="1" applyBorder="1" applyAlignment="1">
      <alignment/>
    </xf>
    <xf numFmtId="0" fontId="7" fillId="0" borderId="14" xfId="0" applyFont="1" applyFill="1" applyBorder="1" applyAlignment="1">
      <alignment/>
    </xf>
    <xf numFmtId="0" fontId="7" fillId="0" borderId="15" xfId="0" applyFont="1" applyFill="1" applyBorder="1" applyAlignment="1">
      <alignment/>
    </xf>
    <xf numFmtId="0" fontId="7" fillId="0" borderId="32" xfId="0" applyFont="1" applyFill="1" applyBorder="1" applyAlignment="1">
      <alignment/>
    </xf>
    <xf numFmtId="0" fontId="7" fillId="0" borderId="29" xfId="0" applyFont="1" applyFill="1" applyBorder="1" applyAlignment="1">
      <alignment horizontal="right"/>
    </xf>
    <xf numFmtId="0" fontId="16" fillId="0" borderId="0" xfId="0" applyFont="1" applyFill="1" applyAlignment="1">
      <alignment/>
    </xf>
    <xf numFmtId="0" fontId="7" fillId="0" borderId="19"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0" fillId="0" borderId="26" xfId="0" applyFont="1" applyFill="1" applyBorder="1" applyAlignment="1">
      <alignment/>
    </xf>
    <xf numFmtId="0" fontId="7" fillId="0" borderId="32" xfId="0" applyFont="1" applyFill="1" applyBorder="1" applyAlignment="1">
      <alignment horizontal="left" vertical="center"/>
    </xf>
    <xf numFmtId="0" fontId="7" fillId="0" borderId="32" xfId="0" applyFont="1" applyFill="1" applyBorder="1" applyAlignment="1">
      <alignment vertical="center"/>
    </xf>
    <xf numFmtId="0" fontId="7"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xf>
    <xf numFmtId="37" fontId="7" fillId="0" borderId="34" xfId="0" applyNumberFormat="1" applyFont="1" applyFill="1" applyBorder="1" applyAlignment="1" applyProtection="1">
      <alignment vertical="center"/>
      <protection/>
    </xf>
    <xf numFmtId="37" fontId="10" fillId="0" borderId="11" xfId="0" applyNumberFormat="1" applyFont="1" applyFill="1" applyBorder="1" applyAlignment="1" applyProtection="1">
      <alignment vertical="center"/>
      <protection/>
    </xf>
    <xf numFmtId="176" fontId="10" fillId="0" borderId="0" xfId="0" applyNumberFormat="1" applyFont="1" applyFill="1" applyBorder="1" applyAlignment="1" applyProtection="1">
      <alignment horizontal="left" vertical="center"/>
      <protection/>
    </xf>
    <xf numFmtId="0" fontId="10" fillId="0" borderId="23" xfId="0" applyFont="1" applyFill="1" applyBorder="1" applyAlignment="1" applyProtection="1">
      <alignment horizontal="center" vertical="center"/>
      <protection/>
    </xf>
    <xf numFmtId="182" fontId="7" fillId="0" borderId="0" xfId="0" applyNumberFormat="1" applyFont="1" applyFill="1" applyBorder="1" applyAlignment="1">
      <alignment horizontal="right"/>
    </xf>
    <xf numFmtId="0" fontId="10" fillId="0" borderId="14" xfId="0" applyFont="1" applyFill="1" applyBorder="1" applyAlignment="1" applyProtection="1">
      <alignment horizontal="center" vertical="center"/>
      <protection/>
    </xf>
    <xf numFmtId="0" fontId="7" fillId="0" borderId="1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10" fillId="0" borderId="14" xfId="0" applyFont="1" applyFill="1" applyBorder="1" applyAlignment="1">
      <alignment horizontal="center" vertical="center"/>
    </xf>
    <xf numFmtId="0" fontId="8" fillId="0" borderId="14" xfId="0" applyFont="1" applyFill="1" applyBorder="1" applyAlignment="1">
      <alignment horizontal="center" vertical="center"/>
    </xf>
    <xf numFmtId="0" fontId="10" fillId="0" borderId="14" xfId="0" applyFont="1" applyFill="1" applyBorder="1" applyAlignment="1">
      <alignment horizontal="center" vertical="center"/>
    </xf>
    <xf numFmtId="182" fontId="7" fillId="0" borderId="35" xfId="0" applyNumberFormat="1" applyFont="1" applyFill="1" applyBorder="1" applyAlignment="1">
      <alignment horizontal="right"/>
    </xf>
    <xf numFmtId="182" fontId="7" fillId="0" borderId="0" xfId="0" applyNumberFormat="1" applyFont="1" applyFill="1" applyAlignment="1">
      <alignment horizontal="right"/>
    </xf>
    <xf numFmtId="184" fontId="0" fillId="0" borderId="0" xfId="0" applyNumberFormat="1" applyFont="1" applyFill="1" applyAlignment="1">
      <alignment/>
    </xf>
    <xf numFmtId="184" fontId="2" fillId="0" borderId="0" xfId="0" applyNumberFormat="1" applyFont="1" applyFill="1" applyAlignment="1">
      <alignment/>
    </xf>
    <xf numFmtId="0" fontId="2" fillId="0" borderId="0" xfId="0" applyFont="1" applyFill="1" applyAlignment="1">
      <alignment/>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30" xfId="0" applyFont="1" applyFill="1" applyBorder="1" applyAlignment="1">
      <alignment horizontal="distributed" vertical="center"/>
    </xf>
    <xf numFmtId="0" fontId="7" fillId="0" borderId="36" xfId="0" applyFont="1" applyFill="1" applyBorder="1" applyAlignment="1">
      <alignment horizontal="center" vertical="center" wrapText="1"/>
    </xf>
    <xf numFmtId="0" fontId="7" fillId="0" borderId="37" xfId="0" applyFont="1" applyFill="1" applyBorder="1" applyAlignment="1" applyProtection="1">
      <alignment horizontal="center" vertical="center" wrapText="1"/>
      <protection/>
    </xf>
    <xf numFmtId="0" fontId="22" fillId="0" borderId="0" xfId="0" applyFont="1" applyFill="1" applyAlignment="1">
      <alignment horizontal="center" vertical="center"/>
    </xf>
    <xf numFmtId="38" fontId="7" fillId="0" borderId="15" xfId="48" applyFont="1" applyFill="1" applyBorder="1" applyAlignment="1">
      <alignment horizontal="right" vertical="center"/>
    </xf>
    <xf numFmtId="177" fontId="7" fillId="0" borderId="0" xfId="48" applyNumberFormat="1" applyFont="1" applyFill="1" applyAlignment="1">
      <alignment vertical="center"/>
    </xf>
    <xf numFmtId="180" fontId="7" fillId="0" borderId="0" xfId="48" applyNumberFormat="1" applyFont="1" applyFill="1" applyAlignment="1">
      <alignment vertical="center"/>
    </xf>
    <xf numFmtId="181" fontId="7" fillId="0" borderId="0" xfId="48" applyNumberFormat="1" applyFont="1" applyFill="1" applyAlignment="1">
      <alignment vertical="center"/>
    </xf>
    <xf numFmtId="181" fontId="7" fillId="0" borderId="0" xfId="48" applyNumberFormat="1" applyFont="1" applyFill="1" applyAlignment="1">
      <alignment horizontal="left" vertical="center"/>
    </xf>
    <xf numFmtId="181" fontId="7" fillId="0" borderId="0" xfId="48" applyNumberFormat="1" applyFont="1" applyFill="1" applyAlignment="1">
      <alignment horizontal="right" vertical="center"/>
    </xf>
    <xf numFmtId="38" fontId="7" fillId="0" borderId="15" xfId="48" applyFont="1" applyFill="1" applyBorder="1" applyAlignment="1">
      <alignment vertical="center"/>
    </xf>
    <xf numFmtId="177" fontId="7" fillId="0" borderId="15" xfId="48" applyNumberFormat="1" applyFont="1" applyFill="1" applyBorder="1" applyAlignment="1">
      <alignment vertical="center"/>
    </xf>
    <xf numFmtId="187" fontId="7" fillId="0" borderId="0" xfId="48" applyNumberFormat="1" applyFont="1" applyFill="1" applyAlignment="1">
      <alignment vertical="center"/>
    </xf>
    <xf numFmtId="189" fontId="7" fillId="0" borderId="0" xfId="48" applyNumberFormat="1" applyFont="1" applyFill="1" applyAlignment="1">
      <alignment vertical="center"/>
    </xf>
    <xf numFmtId="177" fontId="7" fillId="0" borderId="0" xfId="48" applyNumberFormat="1" applyFont="1" applyFill="1" applyAlignment="1">
      <alignment horizontal="right" vertical="center"/>
    </xf>
    <xf numFmtId="177" fontId="7" fillId="0" borderId="15" xfId="48" applyNumberFormat="1" applyFont="1" applyFill="1" applyBorder="1" applyAlignment="1">
      <alignment horizontal="right" vertical="center"/>
    </xf>
    <xf numFmtId="187" fontId="7" fillId="0" borderId="15" xfId="48" applyNumberFormat="1" applyFont="1" applyFill="1" applyBorder="1" applyAlignment="1">
      <alignment vertical="center"/>
    </xf>
    <xf numFmtId="0" fontId="11" fillId="0" borderId="20" xfId="0" applyFont="1" applyFill="1" applyBorder="1" applyAlignment="1">
      <alignment vertical="center"/>
    </xf>
    <xf numFmtId="0" fontId="7" fillId="0" borderId="38" xfId="0" applyFont="1" applyFill="1" applyBorder="1" applyAlignment="1">
      <alignment horizontal="center" vertical="center"/>
    </xf>
    <xf numFmtId="187" fontId="10" fillId="0" borderId="0" xfId="48" applyNumberFormat="1" applyFont="1" applyFill="1" applyAlignment="1" applyProtection="1">
      <alignment vertical="center"/>
      <protection/>
    </xf>
    <xf numFmtId="187" fontId="10" fillId="0" borderId="0" xfId="48" applyNumberFormat="1" applyFont="1" applyFill="1" applyAlignment="1" applyProtection="1">
      <alignment horizontal="right" vertical="center"/>
      <protection/>
    </xf>
    <xf numFmtId="181" fontId="10" fillId="0" borderId="0" xfId="48" applyNumberFormat="1" applyFont="1" applyFill="1" applyAlignment="1" applyProtection="1">
      <alignment vertical="center"/>
      <protection/>
    </xf>
    <xf numFmtId="181" fontId="7" fillId="0" borderId="15" xfId="48" applyNumberFormat="1" applyFont="1" applyFill="1" applyBorder="1" applyAlignment="1" applyProtection="1">
      <alignment vertical="center"/>
      <protection/>
    </xf>
    <xf numFmtId="187" fontId="7" fillId="0" borderId="15" xfId="48" applyNumberFormat="1" applyFont="1" applyFill="1" applyBorder="1" applyAlignment="1" applyProtection="1">
      <alignment horizontal="right" vertical="center"/>
      <protection/>
    </xf>
    <xf numFmtId="0" fontId="7" fillId="0" borderId="26" xfId="0" applyFont="1" applyFill="1" applyBorder="1" applyAlignment="1" applyProtection="1">
      <alignment horizontal="right" vertical="center"/>
      <protection/>
    </xf>
    <xf numFmtId="37" fontId="10" fillId="0" borderId="26" xfId="0" applyNumberFormat="1" applyFont="1" applyFill="1" applyBorder="1" applyAlignment="1">
      <alignment vertical="center"/>
    </xf>
    <xf numFmtId="37" fontId="10" fillId="0" borderId="0" xfId="0" applyNumberFormat="1" applyFont="1" applyFill="1" applyBorder="1" applyAlignment="1">
      <alignment vertical="center"/>
    </xf>
    <xf numFmtId="37" fontId="10" fillId="0" borderId="26" xfId="0" applyNumberFormat="1" applyFont="1" applyFill="1" applyBorder="1" applyAlignment="1" applyProtection="1">
      <alignment horizontal="right" vertical="center"/>
      <protection/>
    </xf>
    <xf numFmtId="189" fontId="7" fillId="0" borderId="0" xfId="0" applyNumberFormat="1" applyFont="1" applyFill="1" applyAlignment="1">
      <alignment horizontal="right" vertical="center"/>
    </xf>
    <xf numFmtId="189" fontId="7" fillId="0" borderId="32" xfId="0" applyNumberFormat="1" applyFont="1" applyFill="1" applyBorder="1" applyAlignment="1">
      <alignment horizontal="right" vertical="center"/>
    </xf>
    <xf numFmtId="189" fontId="7" fillId="0" borderId="0" xfId="0" applyNumberFormat="1" applyFont="1" applyFill="1" applyBorder="1" applyAlignment="1">
      <alignment horizontal="right" vertical="center"/>
    </xf>
    <xf numFmtId="189" fontId="7" fillId="0" borderId="0" xfId="0" applyNumberFormat="1" applyFont="1" applyFill="1" applyBorder="1" applyAlignment="1" applyProtection="1">
      <alignment horizontal="right" vertical="center"/>
      <protection/>
    </xf>
    <xf numFmtId="189" fontId="7" fillId="0" borderId="0" xfId="48" applyNumberFormat="1" applyFont="1" applyFill="1" applyAlignment="1">
      <alignment horizontal="right" vertical="center"/>
    </xf>
    <xf numFmtId="189" fontId="10" fillId="0" borderId="0" xfId="0" applyNumberFormat="1" applyFont="1" applyFill="1" applyAlignment="1">
      <alignment horizontal="right" vertical="center"/>
    </xf>
    <xf numFmtId="189" fontId="10" fillId="0" borderId="0" xfId="0" applyNumberFormat="1" applyFont="1" applyFill="1" applyBorder="1" applyAlignment="1">
      <alignment horizontal="right" vertical="center"/>
    </xf>
    <xf numFmtId="189" fontId="10" fillId="0" borderId="0" xfId="0" applyNumberFormat="1" applyFont="1" applyFill="1" applyBorder="1" applyAlignment="1" applyProtection="1">
      <alignment horizontal="right" vertical="center"/>
      <protection/>
    </xf>
    <xf numFmtId="189" fontId="13" fillId="0" borderId="0" xfId="0" applyNumberFormat="1" applyFont="1" applyFill="1" applyBorder="1" applyAlignment="1">
      <alignment horizontal="right" vertical="center"/>
    </xf>
    <xf numFmtId="3" fontId="10" fillId="0" borderId="0" xfId="0" applyNumberFormat="1" applyFont="1" applyFill="1" applyAlignment="1">
      <alignment horizontal="right" vertical="center"/>
    </xf>
    <xf numFmtId="3" fontId="7" fillId="0" borderId="0" xfId="0" applyNumberFormat="1" applyFont="1" applyFill="1" applyBorder="1" applyAlignment="1">
      <alignment horizontal="right" vertical="center"/>
    </xf>
    <xf numFmtId="3" fontId="7" fillId="0" borderId="26" xfId="0" applyNumberFormat="1" applyFont="1" applyFill="1" applyBorder="1" applyAlignment="1">
      <alignment horizontal="right" vertical="center"/>
    </xf>
    <xf numFmtId="183" fontId="7" fillId="0" borderId="0" xfId="0" applyNumberFormat="1" applyFont="1" applyFill="1" applyBorder="1" applyAlignment="1">
      <alignment horizontal="right" vertical="center"/>
    </xf>
    <xf numFmtId="0" fontId="0" fillId="0" borderId="0" xfId="0" applyFont="1" applyFill="1" applyAlignment="1">
      <alignment horizontal="right" vertical="center"/>
    </xf>
    <xf numFmtId="3" fontId="7" fillId="0" borderId="39" xfId="0" applyNumberFormat="1" applyFont="1" applyFill="1" applyBorder="1" applyAlignment="1">
      <alignment horizontal="right" vertical="center"/>
    </xf>
    <xf numFmtId="183" fontId="7" fillId="0" borderId="32" xfId="0" applyNumberFormat="1" applyFont="1" applyFill="1" applyBorder="1" applyAlignment="1">
      <alignment horizontal="right" vertical="center"/>
    </xf>
    <xf numFmtId="3" fontId="10" fillId="0" borderId="26"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183" fontId="10" fillId="0" borderId="0" xfId="0" applyNumberFormat="1" applyFont="1" applyFill="1" applyBorder="1" applyAlignment="1">
      <alignment horizontal="right" vertical="center"/>
    </xf>
    <xf numFmtId="0" fontId="7" fillId="0" borderId="0" xfId="0" applyFont="1" applyFill="1" applyAlignment="1">
      <alignment horizontal="left" vertical="center"/>
    </xf>
    <xf numFmtId="3" fontId="3" fillId="0" borderId="0" xfId="0" applyNumberFormat="1" applyFont="1" applyFill="1" applyAlignment="1">
      <alignment horizontal="right" vertical="center"/>
    </xf>
    <xf numFmtId="3" fontId="3" fillId="0" borderId="27" xfId="0" applyNumberFormat="1" applyFont="1" applyFill="1" applyBorder="1" applyAlignment="1">
      <alignment horizontal="right" vertical="center"/>
    </xf>
    <xf numFmtId="3" fontId="3" fillId="0" borderId="15" xfId="0" applyNumberFormat="1" applyFont="1" applyFill="1" applyBorder="1" applyAlignment="1">
      <alignment horizontal="right" vertical="center"/>
    </xf>
    <xf numFmtId="3" fontId="20" fillId="0" borderId="0" xfId="0" applyNumberFormat="1" applyFont="1" applyFill="1" applyAlignment="1">
      <alignment horizontal="right" vertical="center"/>
    </xf>
    <xf numFmtId="38" fontId="7" fillId="0" borderId="0" xfId="48" applyFont="1" applyFill="1" applyAlignment="1">
      <alignment horizontal="right" vertical="center"/>
    </xf>
    <xf numFmtId="38" fontId="10" fillId="0" borderId="0" xfId="48" applyFont="1" applyFill="1" applyAlignment="1">
      <alignment horizontal="right" vertical="center"/>
    </xf>
    <xf numFmtId="38" fontId="7" fillId="0" borderId="26" xfId="48" applyFont="1" applyFill="1" applyBorder="1" applyAlignment="1">
      <alignment horizontal="right" vertical="center"/>
    </xf>
    <xf numFmtId="0" fontId="22" fillId="0" borderId="0" xfId="0" applyFont="1" applyFill="1" applyBorder="1" applyAlignment="1" applyProtection="1">
      <alignment vertical="center"/>
      <protection/>
    </xf>
    <xf numFmtId="0" fontId="7" fillId="0" borderId="19" xfId="0" applyFont="1" applyFill="1" applyBorder="1" applyAlignment="1" applyProtection="1">
      <alignment horizontal="center" vertical="center" shrinkToFit="1"/>
      <protection/>
    </xf>
    <xf numFmtId="0" fontId="65" fillId="0" borderId="12" xfId="0" applyFont="1" applyFill="1" applyBorder="1" applyAlignment="1">
      <alignment horizontal="center" vertical="center"/>
    </xf>
    <xf numFmtId="189" fontId="7" fillId="0" borderId="35" xfId="0" applyNumberFormat="1" applyFont="1" applyFill="1" applyBorder="1" applyAlignment="1" applyProtection="1">
      <alignment horizontal="right" vertical="center"/>
      <protection/>
    </xf>
    <xf numFmtId="189" fontId="7" fillId="0" borderId="22" xfId="0" applyNumberFormat="1" applyFont="1" applyFill="1" applyBorder="1" applyAlignment="1" applyProtection="1">
      <alignment horizontal="right" vertical="center"/>
      <protection/>
    </xf>
    <xf numFmtId="189" fontId="7" fillId="0" borderId="22" xfId="0" applyNumberFormat="1" applyFont="1" applyFill="1" applyBorder="1" applyAlignment="1">
      <alignment horizontal="right" vertical="center"/>
    </xf>
    <xf numFmtId="189" fontId="7" fillId="0" borderId="11" xfId="0" applyNumberFormat="1" applyFont="1" applyFill="1" applyBorder="1" applyAlignment="1" applyProtection="1">
      <alignment horizontal="right" vertical="center"/>
      <protection/>
    </xf>
    <xf numFmtId="189" fontId="7" fillId="0" borderId="0" xfId="48" applyNumberFormat="1" applyFont="1" applyFill="1" applyBorder="1" applyAlignment="1" applyProtection="1">
      <alignment horizontal="right" vertical="center"/>
      <protection/>
    </xf>
    <xf numFmtId="189" fontId="7" fillId="0" borderId="10" xfId="0" applyNumberFormat="1" applyFont="1" applyFill="1" applyBorder="1" applyAlignment="1" applyProtection="1">
      <alignment horizontal="right" vertical="center"/>
      <protection/>
    </xf>
    <xf numFmtId="189" fontId="7" fillId="0" borderId="10" xfId="0" applyNumberFormat="1" applyFont="1" applyFill="1" applyBorder="1" applyAlignment="1">
      <alignment horizontal="right" vertical="center"/>
    </xf>
    <xf numFmtId="189" fontId="7" fillId="0" borderId="15" xfId="0" applyNumberFormat="1" applyFont="1" applyFill="1" applyBorder="1" applyAlignment="1">
      <alignment horizontal="right" vertical="center"/>
    </xf>
    <xf numFmtId="189" fontId="10" fillId="0" borderId="11" xfId="0" applyNumberFormat="1" applyFont="1" applyFill="1" applyBorder="1" applyAlignment="1" applyProtection="1">
      <alignment horizontal="right" vertical="center"/>
      <protection/>
    </xf>
    <xf numFmtId="189" fontId="7" fillId="0" borderId="34" xfId="0" applyNumberFormat="1" applyFont="1" applyFill="1" applyBorder="1" applyAlignment="1" applyProtection="1">
      <alignment horizontal="right" vertical="center"/>
      <protection/>
    </xf>
    <xf numFmtId="0" fontId="7" fillId="0" borderId="0" xfId="0" applyFont="1" applyFill="1" applyBorder="1" applyAlignment="1">
      <alignment horizontal="center" vertical="center" shrinkToFit="1"/>
    </xf>
    <xf numFmtId="0" fontId="11" fillId="0" borderId="14" xfId="0" applyFont="1" applyFill="1" applyBorder="1" applyAlignment="1" applyProtection="1">
      <alignment horizontal="center" vertical="center" shrinkToFit="1"/>
      <protection/>
    </xf>
    <xf numFmtId="189" fontId="7" fillId="0" borderId="0" xfId="0" applyNumberFormat="1" applyFont="1" applyFill="1" applyBorder="1" applyAlignment="1">
      <alignment vertical="center"/>
    </xf>
    <xf numFmtId="189" fontId="7" fillId="0" borderId="15" xfId="0" applyNumberFormat="1" applyFont="1" applyFill="1" applyBorder="1" applyAlignment="1">
      <alignment vertical="center"/>
    </xf>
    <xf numFmtId="189" fontId="7" fillId="0" borderId="32" xfId="0" applyNumberFormat="1" applyFont="1" applyFill="1" applyBorder="1" applyAlignment="1">
      <alignment vertical="center"/>
    </xf>
    <xf numFmtId="189" fontId="10" fillId="0" borderId="0" xfId="0" applyNumberFormat="1" applyFont="1" applyFill="1" applyBorder="1" applyAlignment="1">
      <alignment vertical="center"/>
    </xf>
    <xf numFmtId="189" fontId="10" fillId="0" borderId="27" xfId="0" applyNumberFormat="1" applyFont="1" applyFill="1" applyBorder="1" applyAlignment="1">
      <alignment vertical="center"/>
    </xf>
    <xf numFmtId="189" fontId="7" fillId="0" borderId="0" xfId="0" applyNumberFormat="1" applyFont="1" applyFill="1" applyAlignment="1">
      <alignment vertical="center"/>
    </xf>
    <xf numFmtId="0" fontId="7" fillId="0" borderId="21" xfId="0" applyFont="1" applyFill="1" applyBorder="1" applyAlignment="1">
      <alignment horizontal="distributed" vertical="center" shrinkToFit="1"/>
    </xf>
    <xf numFmtId="189" fontId="10" fillId="0" borderId="0" xfId="48" applyNumberFormat="1" applyFont="1" applyFill="1" applyAlignment="1">
      <alignment vertical="center"/>
    </xf>
    <xf numFmtId="0" fontId="7" fillId="0" borderId="15" xfId="0" applyFont="1" applyFill="1" applyBorder="1" applyAlignment="1">
      <alignment horizontal="right" vertical="center"/>
    </xf>
    <xf numFmtId="38" fontId="10" fillId="0" borderId="0" xfId="48" applyFont="1" applyFill="1" applyAlignment="1">
      <alignment vertical="center"/>
    </xf>
    <xf numFmtId="0" fontId="10" fillId="0" borderId="0" xfId="0" applyFont="1" applyFill="1" applyAlignment="1">
      <alignment horizontal="right" vertical="center"/>
    </xf>
    <xf numFmtId="0" fontId="7" fillId="0" borderId="31" xfId="0" applyFont="1" applyFill="1" applyBorder="1" applyAlignment="1">
      <alignment vertical="center"/>
    </xf>
    <xf numFmtId="190" fontId="7" fillId="0" borderId="0" xfId="0" applyNumberFormat="1" applyFont="1" applyFill="1" applyBorder="1" applyAlignment="1" applyProtection="1">
      <alignment horizontal="right" vertical="center"/>
      <protection/>
    </xf>
    <xf numFmtId="190" fontId="7" fillId="0" borderId="11" xfId="0" applyNumberFormat="1" applyFont="1" applyFill="1" applyBorder="1" applyAlignment="1" applyProtection="1">
      <alignment horizontal="right" vertical="center"/>
      <protection/>
    </xf>
    <xf numFmtId="190" fontId="7" fillId="0" borderId="11"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90" fontId="0" fillId="0" borderId="0" xfId="0" applyNumberFormat="1" applyFont="1" applyFill="1" applyAlignment="1">
      <alignment/>
    </xf>
    <xf numFmtId="190" fontId="10" fillId="0" borderId="11" xfId="0" applyNumberFormat="1" applyFont="1" applyFill="1" applyBorder="1" applyAlignment="1" applyProtection="1">
      <alignment horizontal="right" vertical="center"/>
      <protection/>
    </xf>
    <xf numFmtId="190" fontId="10" fillId="0" borderId="0" xfId="0" applyNumberFormat="1" applyFont="1" applyFill="1" applyBorder="1" applyAlignment="1" applyProtection="1">
      <alignment horizontal="right" vertical="center"/>
      <protection/>
    </xf>
    <xf numFmtId="190" fontId="7" fillId="0" borderId="26" xfId="0" applyNumberFormat="1" applyFont="1" applyFill="1" applyBorder="1" applyAlignment="1" applyProtection="1">
      <alignment horizontal="right" vertical="center"/>
      <protection/>
    </xf>
    <xf numFmtId="190" fontId="7" fillId="0" borderId="26" xfId="0" applyNumberFormat="1" applyFont="1" applyFill="1" applyBorder="1" applyAlignment="1">
      <alignment horizontal="right" vertical="center"/>
    </xf>
    <xf numFmtId="190" fontId="7" fillId="0" borderId="27" xfId="0" applyNumberFormat="1" applyFont="1" applyFill="1" applyBorder="1" applyAlignment="1">
      <alignment horizontal="right" vertical="center"/>
    </xf>
    <xf numFmtId="190" fontId="7" fillId="0" borderId="15" xfId="0" applyNumberFormat="1" applyFont="1" applyFill="1" applyBorder="1" applyAlignment="1">
      <alignment horizontal="right" vertical="center"/>
    </xf>
    <xf numFmtId="190" fontId="7" fillId="0" borderId="15" xfId="0" applyNumberFormat="1" applyFont="1" applyFill="1" applyBorder="1" applyAlignment="1">
      <alignment horizontal="right"/>
    </xf>
    <xf numFmtId="37" fontId="10" fillId="0" borderId="11" xfId="0" applyNumberFormat="1" applyFont="1" applyFill="1" applyBorder="1" applyAlignment="1" applyProtection="1">
      <alignment horizontal="right" vertical="center"/>
      <protection/>
    </xf>
    <xf numFmtId="189" fontId="7" fillId="0" borderId="11" xfId="0" applyNumberFormat="1" applyFont="1" applyFill="1" applyBorder="1" applyAlignment="1">
      <alignment horizontal="right" vertical="center"/>
    </xf>
    <xf numFmtId="189" fontId="10" fillId="0" borderId="11" xfId="0" applyNumberFormat="1" applyFont="1" applyFill="1" applyBorder="1" applyAlignment="1">
      <alignment horizontal="right" vertical="center"/>
    </xf>
    <xf numFmtId="189" fontId="0" fillId="0" borderId="0" xfId="0" applyNumberFormat="1" applyFont="1" applyFill="1" applyAlignment="1">
      <alignment vertical="center"/>
    </xf>
    <xf numFmtId="189" fontId="0" fillId="0" borderId="0" xfId="0" applyNumberFormat="1" applyFont="1" applyFill="1" applyBorder="1" applyAlignment="1">
      <alignment horizontal="right" vertical="center"/>
    </xf>
    <xf numFmtId="189" fontId="7" fillId="0" borderId="34" xfId="0" applyNumberFormat="1" applyFont="1" applyFill="1" applyBorder="1" applyAlignment="1">
      <alignment horizontal="right" vertical="center"/>
    </xf>
    <xf numFmtId="189" fontId="7" fillId="0" borderId="0" xfId="0" applyNumberFormat="1" applyFont="1" applyFill="1" applyBorder="1" applyAlignment="1">
      <alignment horizontal="right" vertical="center" shrinkToFit="1"/>
    </xf>
    <xf numFmtId="190" fontId="7" fillId="0" borderId="0" xfId="0" applyNumberFormat="1" applyFont="1" applyFill="1" applyAlignment="1">
      <alignment horizontal="right" vertical="center"/>
    </xf>
    <xf numFmtId="190" fontId="10" fillId="0" borderId="0" xfId="0" applyNumberFormat="1" applyFont="1" applyFill="1" applyAlignment="1">
      <alignment horizontal="right" vertical="center"/>
    </xf>
    <xf numFmtId="190" fontId="0" fillId="0" borderId="0" xfId="0" applyNumberFormat="1" applyFont="1" applyFill="1" applyAlignment="1">
      <alignment vertical="center"/>
    </xf>
    <xf numFmtId="190" fontId="7" fillId="0" borderId="34" xfId="0" applyNumberFormat="1" applyFont="1" applyFill="1" applyBorder="1" applyAlignment="1">
      <alignment horizontal="right" vertical="center"/>
    </xf>
    <xf numFmtId="190" fontId="7" fillId="0" borderId="15" xfId="0" applyNumberFormat="1" applyFont="1" applyFill="1" applyBorder="1" applyAlignment="1">
      <alignment vertical="center"/>
    </xf>
    <xf numFmtId="190" fontId="10" fillId="0" borderId="11" xfId="0" applyNumberFormat="1" applyFont="1" applyFill="1" applyBorder="1" applyAlignment="1">
      <alignment horizontal="right" vertical="center"/>
    </xf>
    <xf numFmtId="190" fontId="7" fillId="0" borderId="0" xfId="0" applyNumberFormat="1" applyFont="1" applyFill="1" applyAlignment="1">
      <alignment vertical="center"/>
    </xf>
    <xf numFmtId="190" fontId="7" fillId="0" borderId="40" xfId="0" applyNumberFormat="1" applyFont="1" applyFill="1" applyBorder="1" applyAlignment="1">
      <alignment horizontal="right" vertical="center"/>
    </xf>
    <xf numFmtId="190" fontId="6" fillId="0" borderId="0" xfId="0" applyNumberFormat="1" applyFont="1" applyFill="1" applyAlignment="1">
      <alignment vertical="center"/>
    </xf>
    <xf numFmtId="190" fontId="10" fillId="0" borderId="0" xfId="0" applyNumberFormat="1" applyFont="1" applyFill="1" applyAlignment="1">
      <alignment vertical="center"/>
    </xf>
    <xf numFmtId="190" fontId="10" fillId="0" borderId="0" xfId="0" applyNumberFormat="1" applyFont="1" applyFill="1" applyBorder="1" applyAlignment="1">
      <alignment horizontal="right" vertical="center"/>
    </xf>
    <xf numFmtId="0" fontId="31" fillId="0" borderId="0" xfId="0" applyFont="1" applyFill="1" applyBorder="1" applyAlignment="1" applyProtection="1">
      <alignment horizontal="center" vertical="center"/>
      <protection/>
    </xf>
    <xf numFmtId="0" fontId="32" fillId="0" borderId="0" xfId="0" applyFont="1" applyFill="1" applyBorder="1" applyAlignment="1" applyProtection="1">
      <alignment horizontal="center" vertical="center"/>
      <protection/>
    </xf>
    <xf numFmtId="181" fontId="32" fillId="0" borderId="0" xfId="0" applyNumberFormat="1" applyFont="1" applyFill="1" applyBorder="1" applyAlignment="1" applyProtection="1">
      <alignment horizontal="center" vertical="center"/>
      <protection/>
    </xf>
    <xf numFmtId="38" fontId="32" fillId="0" borderId="0" xfId="48" applyFont="1" applyFill="1" applyBorder="1" applyAlignment="1" applyProtection="1">
      <alignment horizontal="center" vertical="center"/>
      <protection/>
    </xf>
    <xf numFmtId="177" fontId="32" fillId="0" borderId="0" xfId="48" applyNumberFormat="1" applyFont="1" applyFill="1" applyBorder="1" applyAlignment="1" applyProtection="1">
      <alignment horizontal="center" vertical="center"/>
      <protection/>
    </xf>
    <xf numFmtId="187" fontId="7" fillId="0" borderId="0" xfId="48" applyNumberFormat="1" applyFont="1" applyFill="1" applyAlignment="1" applyProtection="1">
      <alignment vertical="center"/>
      <protection/>
    </xf>
    <xf numFmtId="0" fontId="8" fillId="0" borderId="0" xfId="0" applyFont="1" applyFill="1" applyBorder="1" applyAlignment="1" applyProtection="1">
      <alignment vertical="center"/>
      <protection/>
    </xf>
    <xf numFmtId="180" fontId="7" fillId="0" borderId="0" xfId="48" applyNumberFormat="1" applyFont="1" applyFill="1" applyAlignment="1" applyProtection="1">
      <alignment horizontal="right" vertical="center"/>
      <protection/>
    </xf>
    <xf numFmtId="187" fontId="7" fillId="0" borderId="0" xfId="48" applyNumberFormat="1" applyFont="1" applyFill="1" applyBorder="1" applyAlignment="1" applyProtection="1">
      <alignment vertical="center"/>
      <protection/>
    </xf>
    <xf numFmtId="187" fontId="31" fillId="0" borderId="0" xfId="48" applyNumberFormat="1" applyFont="1" applyFill="1" applyAlignment="1" applyProtection="1">
      <alignment vertical="center"/>
      <protection/>
    </xf>
    <xf numFmtId="181" fontId="31" fillId="0" borderId="0" xfId="48" applyNumberFormat="1" applyFont="1" applyFill="1" applyAlignment="1" applyProtection="1">
      <alignment vertical="center"/>
      <protection/>
    </xf>
    <xf numFmtId="180" fontId="31" fillId="0" borderId="0" xfId="48" applyNumberFormat="1" applyFont="1" applyFill="1" applyAlignment="1" applyProtection="1">
      <alignment horizontal="right" vertical="center"/>
      <protection/>
    </xf>
    <xf numFmtId="187" fontId="7" fillId="0" borderId="15" xfId="48" applyNumberFormat="1" applyFont="1" applyFill="1" applyBorder="1" applyAlignment="1" applyProtection="1">
      <alignment vertical="center"/>
      <protection/>
    </xf>
    <xf numFmtId="0" fontId="10" fillId="0" borderId="32" xfId="0" applyFont="1" applyFill="1" applyBorder="1" applyAlignment="1">
      <alignment horizontal="distributed" vertical="center"/>
    </xf>
    <xf numFmtId="0" fontId="10" fillId="0" borderId="29"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4" xfId="0" applyFont="1" applyFill="1" applyBorder="1" applyAlignment="1">
      <alignment horizontal="distributed" vertical="center"/>
    </xf>
    <xf numFmtId="38" fontId="10" fillId="0" borderId="39" xfId="48" applyFont="1" applyFill="1" applyBorder="1" applyAlignment="1">
      <alignment horizontal="right" vertical="center"/>
    </xf>
    <xf numFmtId="38" fontId="10" fillId="0" borderId="32" xfId="48" applyFont="1" applyFill="1" applyBorder="1" applyAlignment="1">
      <alignment horizontal="right" vertical="center"/>
    </xf>
    <xf numFmtId="0" fontId="7" fillId="0" borderId="41"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43" xfId="0" applyFont="1" applyFill="1" applyBorder="1" applyAlignment="1">
      <alignment horizontal="distributed" vertical="center"/>
    </xf>
    <xf numFmtId="0" fontId="0" fillId="0" borderId="44" xfId="0" applyFont="1" applyFill="1" applyBorder="1" applyAlignment="1">
      <alignment horizontal="distributed" vertical="center"/>
    </xf>
    <xf numFmtId="0" fontId="0" fillId="0" borderId="45" xfId="0" applyFont="1" applyFill="1" applyBorder="1" applyAlignment="1">
      <alignment horizontal="distributed" vertical="center"/>
    </xf>
    <xf numFmtId="38" fontId="7" fillId="0" borderId="0" xfId="48" applyFont="1" applyFill="1" applyBorder="1" applyAlignment="1">
      <alignment horizontal="right"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38" fontId="7" fillId="0" borderId="15" xfId="48" applyFont="1" applyFill="1" applyBorder="1" applyAlignment="1">
      <alignment horizontal="right"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5"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32" xfId="0" applyFont="1" applyFill="1" applyBorder="1" applyAlignment="1">
      <alignment horizontal="left" vertical="center" wrapText="1"/>
    </xf>
    <xf numFmtId="0" fontId="7" fillId="0" borderId="0" xfId="0" applyFont="1" applyFill="1" applyAlignment="1">
      <alignment horizontal="left" vertical="center" wrapText="1"/>
    </xf>
    <xf numFmtId="0" fontId="10" fillId="0" borderId="0" xfId="0" applyFont="1" applyFill="1" applyBorder="1" applyAlignment="1">
      <alignment horizontal="distributed" vertical="center"/>
    </xf>
    <xf numFmtId="0" fontId="10" fillId="0" borderId="14" xfId="0" applyFont="1" applyFill="1" applyBorder="1" applyAlignment="1">
      <alignment horizontal="distributed" vertical="center"/>
    </xf>
    <xf numFmtId="0" fontId="7" fillId="0" borderId="47" xfId="0" applyFont="1" applyFill="1" applyBorder="1" applyAlignment="1">
      <alignment horizontal="center" vertical="center"/>
    </xf>
    <xf numFmtId="176" fontId="7" fillId="0" borderId="0" xfId="0" applyNumberFormat="1" applyFont="1" applyFill="1" applyBorder="1" applyAlignment="1">
      <alignment horizontal="right" vertical="center"/>
    </xf>
    <xf numFmtId="0" fontId="7" fillId="0" borderId="30" xfId="0" applyFont="1" applyFill="1" applyBorder="1" applyAlignment="1">
      <alignment horizontal="center" vertical="center"/>
    </xf>
    <xf numFmtId="0" fontId="7" fillId="0" borderId="19" xfId="0" applyFont="1" applyFill="1" applyBorder="1" applyAlignment="1">
      <alignment horizontal="center" vertical="center"/>
    </xf>
    <xf numFmtId="176" fontId="10" fillId="0" borderId="32" xfId="0" applyNumberFormat="1" applyFont="1" applyFill="1" applyBorder="1" applyAlignment="1">
      <alignment horizontal="right" vertical="center"/>
    </xf>
    <xf numFmtId="176" fontId="10" fillId="0" borderId="39" xfId="0" applyNumberFormat="1" applyFont="1" applyFill="1" applyBorder="1" applyAlignment="1">
      <alignment horizontal="right" vertical="center"/>
    </xf>
    <xf numFmtId="176" fontId="7" fillId="0" borderId="27" xfId="0" applyNumberFormat="1" applyFont="1" applyFill="1" applyBorder="1" applyAlignment="1">
      <alignment horizontal="right" vertical="center"/>
    </xf>
    <xf numFmtId="176" fontId="7" fillId="0" borderId="15" xfId="0" applyNumberFormat="1" applyFont="1" applyFill="1" applyBorder="1" applyAlignment="1">
      <alignment horizontal="right" vertical="center"/>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178" fontId="7" fillId="0" borderId="0" xfId="0" applyNumberFormat="1" applyFont="1" applyFill="1" applyAlignment="1" applyProtection="1">
      <alignment horizontal="right" vertical="center"/>
      <protection/>
    </xf>
    <xf numFmtId="0" fontId="7" fillId="0" borderId="24" xfId="0" applyFont="1" applyFill="1" applyBorder="1" applyAlignment="1" applyProtection="1">
      <alignment horizontal="center" vertical="center" wrapText="1"/>
      <protection/>
    </xf>
    <xf numFmtId="0" fontId="7" fillId="0" borderId="48" xfId="0" applyFont="1" applyFill="1" applyBorder="1" applyAlignment="1" applyProtection="1">
      <alignment horizontal="center" vertical="center" wrapText="1"/>
      <protection/>
    </xf>
    <xf numFmtId="0" fontId="7" fillId="0" borderId="24" xfId="0" applyFont="1" applyFill="1" applyBorder="1" applyAlignment="1" applyProtection="1">
      <alignment horizontal="center" vertical="center"/>
      <protection/>
    </xf>
    <xf numFmtId="0" fontId="7" fillId="0" borderId="48" xfId="0" applyFont="1" applyFill="1" applyBorder="1" applyAlignment="1" applyProtection="1">
      <alignment horizontal="center" vertical="center"/>
      <protection/>
    </xf>
    <xf numFmtId="0" fontId="7" fillId="0" borderId="49" xfId="0" applyFont="1" applyFill="1" applyBorder="1" applyAlignment="1" applyProtection="1">
      <alignment horizontal="center" vertical="center"/>
      <protection/>
    </xf>
    <xf numFmtId="0" fontId="7" fillId="0" borderId="50"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47" xfId="0" applyFont="1" applyFill="1" applyBorder="1" applyAlignment="1" applyProtection="1">
      <alignment horizontal="center" vertical="center"/>
      <protection/>
    </xf>
    <xf numFmtId="0" fontId="7" fillId="0" borderId="42"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protection/>
    </xf>
    <xf numFmtId="0" fontId="7" fillId="0" borderId="51" xfId="0" applyFont="1" applyFill="1" applyBorder="1" applyAlignment="1" applyProtection="1">
      <alignment horizontal="center" vertical="center"/>
      <protection/>
    </xf>
    <xf numFmtId="0" fontId="7" fillId="0" borderId="0" xfId="0" applyFont="1" applyFill="1" applyBorder="1" applyAlignment="1" applyProtection="1">
      <alignment horizontal="distributed" vertical="center"/>
      <protection/>
    </xf>
    <xf numFmtId="0" fontId="7" fillId="0" borderId="12" xfId="0" applyFont="1" applyFill="1" applyBorder="1" applyAlignment="1">
      <alignment horizontal="distributed" vertical="center"/>
    </xf>
    <xf numFmtId="181" fontId="7" fillId="0" borderId="0" xfId="48" applyNumberFormat="1" applyFont="1" applyFill="1" applyAlignment="1" applyProtection="1">
      <alignment horizontal="right" vertical="center"/>
      <protection/>
    </xf>
    <xf numFmtId="0" fontId="7" fillId="0" borderId="12" xfId="0" applyFont="1" applyFill="1" applyBorder="1" applyAlignment="1" applyProtection="1">
      <alignment horizontal="distributed" vertical="center"/>
      <protection/>
    </xf>
    <xf numFmtId="0" fontId="7" fillId="0" borderId="40" xfId="0" applyFont="1" applyFill="1" applyBorder="1" applyAlignment="1" applyProtection="1">
      <alignment horizontal="center" vertical="center"/>
      <protection/>
    </xf>
    <xf numFmtId="0" fontId="10" fillId="0" borderId="22" xfId="0" applyFont="1" applyFill="1" applyBorder="1" applyAlignment="1" applyProtection="1">
      <alignment horizontal="distributed" vertical="center"/>
      <protection/>
    </xf>
    <xf numFmtId="0" fontId="10" fillId="0" borderId="23" xfId="0" applyFont="1" applyBorder="1" applyAlignment="1">
      <alignment horizontal="distributed" vertical="center"/>
    </xf>
    <xf numFmtId="0" fontId="7" fillId="0" borderId="49" xfId="0" applyFont="1" applyFill="1" applyBorder="1" applyAlignment="1">
      <alignment horizontal="center" vertical="center"/>
    </xf>
    <xf numFmtId="0" fontId="7" fillId="0" borderId="50" xfId="0" applyFont="1" applyFill="1" applyBorder="1" applyAlignment="1" applyProtection="1">
      <alignment horizontal="center" vertical="center"/>
      <protection/>
    </xf>
    <xf numFmtId="0" fontId="7" fillId="0" borderId="12" xfId="0" applyFont="1" applyFill="1" applyBorder="1" applyAlignment="1">
      <alignment horizontal="center" vertical="center"/>
    </xf>
    <xf numFmtId="0" fontId="10" fillId="0" borderId="0" xfId="0" applyFont="1" applyFill="1" applyBorder="1" applyAlignment="1" applyProtection="1">
      <alignment horizontal="distributed" vertical="center"/>
      <protection/>
    </xf>
    <xf numFmtId="187" fontId="7" fillId="0" borderId="0" xfId="48" applyNumberFormat="1" applyFont="1" applyFill="1" applyAlignment="1" applyProtection="1">
      <alignment horizontal="right" vertical="center"/>
      <protection/>
    </xf>
    <xf numFmtId="0" fontId="7" fillId="0" borderId="10" xfId="0" applyFont="1" applyFill="1" applyBorder="1" applyAlignment="1" applyProtection="1">
      <alignment horizontal="distributed" vertical="center"/>
      <protection/>
    </xf>
    <xf numFmtId="0" fontId="7" fillId="0" borderId="13" xfId="0" applyFont="1" applyFill="1" applyBorder="1" applyAlignment="1" applyProtection="1">
      <alignment horizontal="distributed" vertical="center"/>
      <protection/>
    </xf>
    <xf numFmtId="0" fontId="10" fillId="0" borderId="12" xfId="0" applyFont="1" applyFill="1" applyBorder="1" applyAlignment="1" applyProtection="1">
      <alignment horizontal="distributed" vertical="center"/>
      <protection/>
    </xf>
    <xf numFmtId="0" fontId="18"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37" fontId="7" fillId="0" borderId="11" xfId="0" applyNumberFormat="1" applyFont="1" applyFill="1" applyBorder="1" applyAlignment="1" applyProtection="1">
      <alignment horizontal="right" vertical="center"/>
      <protection/>
    </xf>
    <xf numFmtId="0" fontId="7" fillId="0" borderId="30" xfId="0" applyFont="1" applyFill="1" applyBorder="1" applyAlignment="1">
      <alignment horizontal="distributed" vertical="center"/>
    </xf>
    <xf numFmtId="0" fontId="7" fillId="0" borderId="27" xfId="0" applyFont="1" applyFill="1" applyBorder="1" applyAlignment="1" applyProtection="1">
      <alignment horizontal="center" vertical="center"/>
      <protection/>
    </xf>
    <xf numFmtId="0" fontId="7" fillId="0" borderId="27"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4"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14" xfId="0" applyFont="1" applyFill="1" applyBorder="1" applyAlignment="1">
      <alignment horizontal="distributed" vertical="center"/>
    </xf>
    <xf numFmtId="0" fontId="7" fillId="0" borderId="1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8" xfId="0" applyFont="1" applyFill="1" applyBorder="1" applyAlignment="1">
      <alignment horizontal="distributed" vertical="center"/>
    </xf>
    <xf numFmtId="0" fontId="7" fillId="0" borderId="47" xfId="0" applyFont="1" applyFill="1" applyBorder="1" applyAlignment="1" applyProtection="1">
      <alignment horizontal="distributed" vertical="center"/>
      <protection/>
    </xf>
    <xf numFmtId="0" fontId="7" fillId="0" borderId="42" xfId="0" applyFont="1" applyFill="1" applyBorder="1" applyAlignment="1" applyProtection="1">
      <alignment horizontal="distributed" vertical="center"/>
      <protection/>
    </xf>
    <xf numFmtId="0" fontId="7" fillId="0" borderId="0" xfId="0" applyFont="1" applyFill="1" applyBorder="1" applyAlignment="1" applyProtection="1">
      <alignment horizontal="distributed" vertical="center"/>
      <protection/>
    </xf>
    <xf numFmtId="0" fontId="7" fillId="0" borderId="14" xfId="0" applyFont="1" applyFill="1" applyBorder="1" applyAlignment="1" applyProtection="1">
      <alignment horizontal="distributed" vertical="center"/>
      <protection/>
    </xf>
    <xf numFmtId="0" fontId="7" fillId="0" borderId="15" xfId="0" applyFont="1" applyFill="1" applyBorder="1" applyAlignment="1" applyProtection="1">
      <alignment horizontal="distributed" vertical="center"/>
      <protection/>
    </xf>
    <xf numFmtId="0" fontId="7" fillId="0" borderId="18" xfId="0" applyFont="1" applyFill="1" applyBorder="1" applyAlignment="1" applyProtection="1">
      <alignment horizontal="distributed" vertical="center"/>
      <protection/>
    </xf>
    <xf numFmtId="0" fontId="7" fillId="0" borderId="43" xfId="0" applyFont="1" applyFill="1" applyBorder="1" applyAlignment="1" applyProtection="1">
      <alignment horizontal="distributed" vertical="center"/>
      <protection/>
    </xf>
    <xf numFmtId="0" fontId="7" fillId="0" borderId="44" xfId="0" applyFont="1" applyFill="1" applyBorder="1" applyAlignment="1" applyProtection="1">
      <alignment horizontal="distributed" vertical="center"/>
      <protection/>
    </xf>
    <xf numFmtId="0" fontId="7" fillId="0" borderId="19" xfId="0" applyFont="1" applyFill="1" applyBorder="1" applyAlignment="1" applyProtection="1">
      <alignment horizontal="center" vertical="center"/>
      <protection/>
    </xf>
    <xf numFmtId="0" fontId="7" fillId="0" borderId="52" xfId="0" applyFont="1" applyFill="1" applyBorder="1" applyAlignment="1" applyProtection="1">
      <alignment horizontal="center" vertical="center"/>
      <protection/>
    </xf>
    <xf numFmtId="0" fontId="7" fillId="0" borderId="30" xfId="0" applyFont="1" applyFill="1" applyBorder="1" applyAlignment="1" applyProtection="1">
      <alignment horizontal="center" vertical="center"/>
      <protection/>
    </xf>
    <xf numFmtId="0" fontId="7" fillId="0" borderId="45" xfId="0" applyFont="1" applyFill="1" applyBorder="1" applyAlignment="1" applyProtection="1">
      <alignment horizontal="distributed" vertical="center"/>
      <protection/>
    </xf>
    <xf numFmtId="189" fontId="7" fillId="0" borderId="0" xfId="0" applyNumberFormat="1" applyFont="1" applyFill="1" applyBorder="1" applyAlignment="1" applyProtection="1">
      <alignment horizontal="right" vertical="center"/>
      <protection/>
    </xf>
    <xf numFmtId="0" fontId="7" fillId="0" borderId="19" xfId="0" applyFont="1" applyFill="1" applyBorder="1" applyAlignment="1">
      <alignment horizontal="distributed" vertical="center"/>
    </xf>
    <xf numFmtId="0" fontId="7" fillId="0" borderId="14" xfId="0" applyFont="1" applyFill="1" applyBorder="1" applyAlignment="1" applyProtection="1">
      <alignment horizontal="distributed" vertical="center"/>
      <protection/>
    </xf>
    <xf numFmtId="0" fontId="7" fillId="0" borderId="14" xfId="0" applyFont="1" applyFill="1" applyBorder="1" applyAlignment="1" applyProtection="1">
      <alignment horizontal="center" vertical="center"/>
      <protection/>
    </xf>
    <xf numFmtId="189" fontId="7" fillId="0" borderId="0" xfId="0" applyNumberFormat="1" applyFont="1" applyFill="1" applyBorder="1" applyAlignment="1">
      <alignment horizontal="right" vertical="center"/>
    </xf>
    <xf numFmtId="0" fontId="7" fillId="0" borderId="15" xfId="0" applyFont="1" applyFill="1" applyBorder="1" applyAlignment="1" applyProtection="1">
      <alignment horizontal="distributed" vertical="center"/>
      <protection/>
    </xf>
    <xf numFmtId="0" fontId="7" fillId="0" borderId="18" xfId="0" applyFont="1" applyFill="1" applyBorder="1" applyAlignment="1" applyProtection="1">
      <alignment horizontal="distributed" vertical="center"/>
      <protection/>
    </xf>
    <xf numFmtId="0" fontId="7" fillId="0" borderId="33" xfId="0" applyFont="1" applyFill="1" applyBorder="1" applyAlignment="1" applyProtection="1">
      <alignment horizontal="center" vertical="center"/>
      <protection/>
    </xf>
    <xf numFmtId="189" fontId="10" fillId="0" borderId="0" xfId="0" applyNumberFormat="1" applyFont="1" applyFill="1" applyBorder="1" applyAlignment="1">
      <alignment horizontal="right" vertical="center"/>
    </xf>
    <xf numFmtId="0" fontId="7" fillId="0" borderId="20" xfId="0" applyFont="1" applyFill="1" applyBorder="1" applyAlignment="1">
      <alignment horizontal="distributed" vertical="center"/>
    </xf>
    <xf numFmtId="189" fontId="7" fillId="0" borderId="32"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9" fontId="10" fillId="0" borderId="0" xfId="0" applyNumberFormat="1" applyFont="1" applyFill="1" applyBorder="1" applyAlignment="1" applyProtection="1">
      <alignment horizontal="right" vertical="center"/>
      <protection/>
    </xf>
    <xf numFmtId="182" fontId="7" fillId="0" borderId="15" xfId="0" applyNumberFormat="1" applyFont="1" applyFill="1" applyBorder="1" applyAlignment="1" applyProtection="1">
      <alignment horizontal="right" vertical="center"/>
      <protection/>
    </xf>
    <xf numFmtId="182" fontId="7" fillId="0" borderId="0" xfId="0" applyNumberFormat="1" applyFont="1" applyFill="1" applyBorder="1" applyAlignment="1" applyProtection="1">
      <alignment horizontal="center" vertical="center"/>
      <protection/>
    </xf>
    <xf numFmtId="0" fontId="7" fillId="0" borderId="0" xfId="0" applyFont="1" applyFill="1" applyBorder="1" applyAlignment="1">
      <alignment horizontal="left" vertical="center" wrapText="1"/>
    </xf>
    <xf numFmtId="0" fontId="0" fillId="0" borderId="0" xfId="0" applyFont="1" applyFill="1" applyBorder="1" applyAlignment="1">
      <alignment vertical="center"/>
    </xf>
    <xf numFmtId="0" fontId="22" fillId="0" borderId="0" xfId="0" applyFont="1" applyFill="1" applyBorder="1" applyAlignment="1" applyProtection="1">
      <alignment horizontal="center" vertical="center"/>
      <protection/>
    </xf>
    <xf numFmtId="0" fontId="7" fillId="0" borderId="33" xfId="0" applyFont="1" applyFill="1" applyBorder="1" applyAlignment="1">
      <alignment horizontal="center" vertical="center"/>
    </xf>
    <xf numFmtId="0" fontId="7" fillId="0" borderId="39"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52"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44"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47" xfId="0" applyFont="1" applyFill="1" applyBorder="1" applyAlignment="1">
      <alignment horizontal="distributed" vertical="center"/>
    </xf>
    <xf numFmtId="0" fontId="7" fillId="0" borderId="42"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52"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4" xfId="0" applyFont="1" applyFill="1" applyBorder="1" applyAlignment="1">
      <alignment horizontal="distributed" vertical="center" shrinkToFit="1"/>
    </xf>
    <xf numFmtId="0" fontId="0" fillId="0" borderId="14" xfId="0" applyFont="1" applyFill="1" applyBorder="1" applyAlignment="1">
      <alignment horizontal="distributed" vertical="center"/>
    </xf>
    <xf numFmtId="0" fontId="7" fillId="0" borderId="0" xfId="0" applyFont="1" applyFill="1" applyBorder="1" applyAlignment="1">
      <alignment horizontal="center"/>
    </xf>
    <xf numFmtId="0" fontId="7" fillId="0" borderId="14" xfId="0" applyFont="1" applyFill="1" applyBorder="1" applyAlignment="1">
      <alignment horizontal="center"/>
    </xf>
    <xf numFmtId="0" fontId="7" fillId="0" borderId="0" xfId="0" applyFont="1" applyFill="1" applyAlignment="1">
      <alignment horizontal="distributed" vertical="center"/>
    </xf>
    <xf numFmtId="0" fontId="7" fillId="0" borderId="0" xfId="0" applyFont="1" applyFill="1" applyAlignment="1">
      <alignment horizontal="center" vertical="distributed" textRotation="255"/>
    </xf>
    <xf numFmtId="0" fontId="6" fillId="0" borderId="0" xfId="0" applyFont="1" applyFill="1" applyAlignment="1">
      <alignment horizontal="center" vertical="distributed" textRotation="255"/>
    </xf>
    <xf numFmtId="0" fontId="0" fillId="0" borderId="14" xfId="0" applyFont="1" applyFill="1" applyBorder="1" applyAlignment="1">
      <alignment horizontal="distributed"/>
    </xf>
    <xf numFmtId="0" fontId="7" fillId="0" borderId="0" xfId="0" applyFont="1" applyFill="1" applyBorder="1" applyAlignment="1">
      <alignment horizontal="distributed"/>
    </xf>
    <xf numFmtId="0" fontId="7" fillId="0" borderId="14" xfId="0" applyFont="1" applyFill="1" applyBorder="1" applyAlignment="1">
      <alignment horizontal="distributed"/>
    </xf>
    <xf numFmtId="0" fontId="7" fillId="0" borderId="45" xfId="0" applyFont="1" applyFill="1" applyBorder="1" applyAlignment="1">
      <alignment horizontal="center" vertical="center"/>
    </xf>
    <xf numFmtId="0" fontId="7" fillId="0" borderId="53" xfId="0" applyFont="1" applyFill="1" applyBorder="1" applyAlignment="1">
      <alignment horizontal="center" vertical="center"/>
    </xf>
    <xf numFmtId="0" fontId="10" fillId="0" borderId="0" xfId="0" applyFont="1" applyFill="1" applyAlignment="1">
      <alignment horizontal="distributed" vertical="center"/>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18" xfId="0" applyFont="1" applyFill="1" applyBorder="1" applyAlignment="1">
      <alignment/>
    </xf>
    <xf numFmtId="0" fontId="7" fillId="0" borderId="32"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9" xfId="0" applyFont="1" applyFill="1" applyBorder="1" applyAlignment="1">
      <alignment horizontal="center" vertical="center" textRotation="255"/>
    </xf>
    <xf numFmtId="0" fontId="7" fillId="0" borderId="26" xfId="0" applyFont="1" applyFill="1" applyBorder="1" applyAlignment="1">
      <alignment horizontal="center" vertical="center" textRotation="255"/>
    </xf>
    <xf numFmtId="0" fontId="7" fillId="0" borderId="27" xfId="0" applyFont="1" applyFill="1" applyBorder="1" applyAlignment="1">
      <alignment horizontal="center" vertical="center" textRotation="255"/>
    </xf>
    <xf numFmtId="0" fontId="7" fillId="0" borderId="26" xfId="0" applyFont="1" applyFill="1" applyBorder="1" applyAlignment="1">
      <alignment horizontal="center" vertical="center"/>
    </xf>
    <xf numFmtId="0" fontId="7" fillId="0" borderId="21" xfId="0" applyFont="1" applyFill="1" applyBorder="1" applyAlignment="1">
      <alignment horizontal="center" vertical="center" textRotation="255"/>
    </xf>
    <xf numFmtId="0" fontId="7" fillId="0" borderId="19" xfId="0" applyFont="1" applyFill="1" applyBorder="1" applyAlignment="1">
      <alignment horizontal="center" vertical="center" textRotation="255"/>
    </xf>
    <xf numFmtId="0" fontId="7" fillId="0" borderId="39" xfId="0" applyFont="1" applyFill="1" applyBorder="1" applyAlignment="1">
      <alignment horizontal="center" vertical="center"/>
    </xf>
    <xf numFmtId="0" fontId="7" fillId="0" borderId="33" xfId="0" applyFont="1" applyFill="1" applyBorder="1" applyAlignment="1">
      <alignment horizontal="center" vertical="center" textRotation="255"/>
    </xf>
    <xf numFmtId="0" fontId="7" fillId="0" borderId="31" xfId="0" applyFont="1" applyFill="1" applyBorder="1" applyAlignment="1">
      <alignment horizontal="center" vertical="center" textRotation="255"/>
    </xf>
    <xf numFmtId="0" fontId="7" fillId="0" borderId="30" xfId="0" applyFont="1" applyFill="1" applyBorder="1" applyAlignment="1">
      <alignment horizontal="center" vertical="center" textRotation="255"/>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32" xfId="0" applyFont="1" applyFill="1" applyBorder="1" applyAlignment="1">
      <alignment horizontal="distributed" vertical="center"/>
    </xf>
    <xf numFmtId="0" fontId="7" fillId="0" borderId="29" xfId="0" applyFont="1" applyFill="1" applyBorder="1" applyAlignment="1">
      <alignment horizontal="distributed" vertical="center"/>
    </xf>
    <xf numFmtId="0" fontId="7" fillId="0" borderId="14" xfId="0" applyFont="1" applyFill="1" applyBorder="1" applyAlignment="1">
      <alignment horizontal="center" vertical="center" textRotation="255"/>
    </xf>
    <xf numFmtId="0" fontId="7" fillId="0" borderId="18" xfId="0" applyFont="1" applyFill="1" applyBorder="1" applyAlignment="1">
      <alignment horizontal="center" vertical="center" textRotation="255"/>
    </xf>
    <xf numFmtId="0" fontId="7" fillId="0" borderId="39" xfId="0" applyFont="1" applyFill="1" applyBorder="1" applyAlignment="1" applyProtection="1">
      <alignment horizontal="distributed" vertical="center"/>
      <protection/>
    </xf>
    <xf numFmtId="0" fontId="7" fillId="0" borderId="29" xfId="0" applyFont="1" applyFill="1" applyBorder="1" applyAlignment="1" applyProtection="1">
      <alignment horizontal="distributed" vertical="center"/>
      <protection/>
    </xf>
    <xf numFmtId="0" fontId="7" fillId="0" borderId="27" xfId="0" applyFont="1" applyFill="1" applyBorder="1" applyAlignment="1" applyProtection="1">
      <alignment horizontal="distributed" vertical="center"/>
      <protection/>
    </xf>
    <xf numFmtId="0" fontId="7" fillId="0" borderId="39" xfId="0" applyFont="1" applyFill="1" applyBorder="1" applyAlignment="1" applyProtection="1">
      <alignment horizontal="center" vertical="center" wrapText="1" shrinkToFit="1"/>
      <protection/>
    </xf>
    <xf numFmtId="0" fontId="7" fillId="0" borderId="32" xfId="0" applyFont="1" applyFill="1" applyBorder="1" applyAlignment="1" applyProtection="1">
      <alignment horizontal="center" vertical="center" wrapText="1" shrinkToFit="1"/>
      <protection/>
    </xf>
    <xf numFmtId="0" fontId="7" fillId="0" borderId="27" xfId="0" applyFont="1" applyFill="1" applyBorder="1" applyAlignment="1" applyProtection="1">
      <alignment horizontal="center" vertical="center" wrapText="1" shrinkToFit="1"/>
      <protection/>
    </xf>
    <xf numFmtId="0" fontId="7" fillId="0" borderId="15" xfId="0" applyFont="1" applyFill="1" applyBorder="1" applyAlignment="1" applyProtection="1">
      <alignment horizontal="center" vertical="center" wrapText="1" shrinkToFit="1"/>
      <protection/>
    </xf>
    <xf numFmtId="0" fontId="7" fillId="0" borderId="43" xfId="0" applyFont="1" applyFill="1" applyBorder="1" applyAlignment="1" applyProtection="1">
      <alignment horizontal="center" vertical="center"/>
      <protection/>
    </xf>
    <xf numFmtId="0" fontId="7" fillId="0" borderId="44" xfId="0" applyFont="1" applyFill="1" applyBorder="1" applyAlignment="1" applyProtection="1">
      <alignment horizontal="center" vertical="center"/>
      <protection/>
    </xf>
    <xf numFmtId="189" fontId="7" fillId="0" borderId="32" xfId="0" applyNumberFormat="1" applyFont="1" applyFill="1" applyBorder="1" applyAlignment="1" applyProtection="1">
      <alignment horizontal="right" vertical="center"/>
      <protection/>
    </xf>
    <xf numFmtId="0" fontId="7" fillId="0" borderId="39" xfId="0" applyFont="1" applyFill="1" applyBorder="1" applyAlignment="1" applyProtection="1">
      <alignment horizontal="center" vertical="center" shrinkToFit="1"/>
      <protection/>
    </xf>
    <xf numFmtId="0" fontId="7" fillId="0" borderId="29" xfId="0" applyFont="1" applyFill="1" applyBorder="1" applyAlignment="1" applyProtection="1">
      <alignment horizontal="center" vertical="center" shrinkToFit="1"/>
      <protection/>
    </xf>
    <xf numFmtId="0" fontId="7" fillId="0" borderId="27" xfId="0" applyFont="1" applyFill="1" applyBorder="1" applyAlignment="1" applyProtection="1">
      <alignment horizontal="center" vertical="center" shrinkToFit="1"/>
      <protection/>
    </xf>
    <xf numFmtId="0" fontId="7" fillId="0" borderId="18" xfId="0" applyFont="1" applyFill="1" applyBorder="1" applyAlignment="1" applyProtection="1">
      <alignment horizontal="center" vertical="center" shrinkToFit="1"/>
      <protection/>
    </xf>
    <xf numFmtId="0" fontId="11" fillId="0" borderId="39" xfId="0" applyFont="1" applyFill="1" applyBorder="1" applyAlignment="1" applyProtection="1">
      <alignment horizontal="center" vertical="center" wrapText="1"/>
      <protection/>
    </xf>
    <xf numFmtId="0" fontId="11" fillId="0" borderId="29"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0" fontId="7" fillId="0" borderId="45" xfId="0" applyFont="1" applyFill="1" applyBorder="1" applyAlignment="1" applyProtection="1">
      <alignment horizontal="center" vertical="center"/>
      <protection/>
    </xf>
    <xf numFmtId="0" fontId="11" fillId="0" borderId="35" xfId="0" applyFont="1" applyFill="1" applyBorder="1" applyAlignment="1" applyProtection="1">
      <alignment horizontal="center" vertical="center" wrapText="1"/>
      <protection/>
    </xf>
    <xf numFmtId="0" fontId="11" fillId="0" borderId="34" xfId="0" applyFont="1" applyFill="1" applyBorder="1" applyAlignment="1" applyProtection="1">
      <alignment horizontal="center" vertical="center" wrapText="1"/>
      <protection/>
    </xf>
    <xf numFmtId="0" fontId="7" fillId="0" borderId="54" xfId="0" applyFont="1" applyFill="1" applyBorder="1" applyAlignment="1" applyProtection="1">
      <alignment horizontal="center" vertical="center"/>
      <protection/>
    </xf>
    <xf numFmtId="0" fontId="7" fillId="0" borderId="55" xfId="0" applyFont="1" applyFill="1" applyBorder="1" applyAlignment="1" applyProtection="1">
      <alignment horizontal="center" vertical="center"/>
      <protection/>
    </xf>
    <xf numFmtId="0" fontId="7" fillId="0" borderId="46" xfId="0" applyFont="1" applyFill="1" applyBorder="1" applyAlignment="1" applyProtection="1">
      <alignment horizontal="center" vertical="center" shrinkToFit="1"/>
      <protection/>
    </xf>
    <xf numFmtId="0" fontId="7" fillId="0" borderId="21" xfId="0" applyFont="1" applyFill="1" applyBorder="1" applyAlignment="1" applyProtection="1">
      <alignment horizontal="center" vertical="center" shrinkToFit="1"/>
      <protection/>
    </xf>
    <xf numFmtId="0" fontId="7" fillId="0" borderId="25" xfId="0" applyFont="1" applyFill="1" applyBorder="1" applyAlignment="1" applyProtection="1">
      <alignment horizontal="center" vertical="center" wrapText="1"/>
      <protection/>
    </xf>
    <xf numFmtId="0" fontId="7" fillId="0" borderId="12"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29" xfId="0" applyFont="1" applyFill="1" applyBorder="1" applyAlignment="1">
      <alignment horizontal="center" vertical="center" textRotation="255"/>
    </xf>
    <xf numFmtId="189" fontId="7" fillId="0" borderId="15" xfId="0" applyNumberFormat="1" applyFont="1" applyFill="1" applyBorder="1" applyAlignment="1" applyProtection="1">
      <alignment horizontal="right" vertical="center"/>
      <protection/>
    </xf>
    <xf numFmtId="189" fontId="7" fillId="0" borderId="15" xfId="0" applyNumberFormat="1" applyFont="1" applyFill="1" applyBorder="1" applyAlignment="1">
      <alignment horizontal="right" vertical="center"/>
    </xf>
    <xf numFmtId="0" fontId="22" fillId="0" borderId="0"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30" xfId="0" applyFont="1" applyFill="1" applyBorder="1" applyAlignment="1">
      <alignment horizontal="center" vertical="center"/>
    </xf>
    <xf numFmtId="0" fontId="7" fillId="0" borderId="35" xfId="0" applyFont="1" applyFill="1" applyBorder="1" applyAlignment="1" applyProtection="1">
      <alignment horizontal="center" vertical="center"/>
      <protection/>
    </xf>
    <xf numFmtId="0" fontId="7" fillId="0" borderId="37" xfId="0" applyFont="1" applyFill="1" applyBorder="1" applyAlignment="1" applyProtection="1">
      <alignment horizontal="center" vertical="center"/>
      <protection/>
    </xf>
    <xf numFmtId="0" fontId="7" fillId="0" borderId="37" xfId="0" applyFont="1" applyFill="1" applyBorder="1" applyAlignment="1" applyProtection="1">
      <alignment horizontal="center" vertical="center" wrapText="1"/>
      <protection/>
    </xf>
    <xf numFmtId="0" fontId="7" fillId="0" borderId="12" xfId="0" applyFont="1" applyFill="1" applyBorder="1" applyAlignment="1" applyProtection="1">
      <alignment vertical="center" wrapText="1"/>
      <protection/>
    </xf>
    <xf numFmtId="0" fontId="7" fillId="0" borderId="13" xfId="0" applyFont="1" applyFill="1" applyBorder="1" applyAlignment="1">
      <alignment vertical="center" wrapText="1"/>
    </xf>
    <xf numFmtId="0" fontId="7" fillId="0" borderId="17" xfId="0" applyFont="1" applyFill="1" applyBorder="1" applyAlignment="1" applyProtection="1">
      <alignment horizontal="center" vertical="center"/>
      <protection/>
    </xf>
    <xf numFmtId="0" fontId="7" fillId="0" borderId="57" xfId="0" applyFont="1" applyFill="1" applyBorder="1" applyAlignment="1" applyProtection="1">
      <alignment horizontal="center" vertical="center"/>
      <protection/>
    </xf>
    <xf numFmtId="0" fontId="7" fillId="0" borderId="58" xfId="0" applyFont="1" applyFill="1" applyBorder="1" applyAlignment="1" applyProtection="1">
      <alignment horizontal="center" vertical="center"/>
      <protection/>
    </xf>
    <xf numFmtId="0" fontId="7" fillId="0" borderId="12" xfId="0" applyFont="1" applyFill="1" applyBorder="1" applyAlignment="1" applyProtection="1">
      <alignment horizontal="left" vertical="center" wrapText="1"/>
      <protection/>
    </xf>
    <xf numFmtId="0" fontId="7" fillId="0" borderId="13" xfId="0" applyFont="1" applyFill="1" applyBorder="1" applyAlignment="1">
      <alignment horizontal="left" vertical="center" wrapText="1"/>
    </xf>
    <xf numFmtId="0" fontId="7" fillId="0" borderId="59" xfId="0" applyFont="1" applyFill="1" applyBorder="1" applyAlignment="1" applyProtection="1">
      <alignment horizontal="center" vertical="center"/>
      <protection/>
    </xf>
    <xf numFmtId="0" fontId="7" fillId="0" borderId="49" xfId="0" applyFont="1" applyFill="1" applyBorder="1" applyAlignment="1" applyProtection="1">
      <alignment horizontal="distributed" vertical="center"/>
      <protection/>
    </xf>
    <xf numFmtId="0" fontId="7" fillId="0" borderId="50" xfId="0" applyFont="1" applyFill="1" applyBorder="1" applyAlignment="1">
      <alignment horizontal="distributed" vertical="center"/>
    </xf>
    <xf numFmtId="0" fontId="7" fillId="0" borderId="34"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25"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35" xfId="0" applyFont="1" applyFill="1" applyBorder="1" applyAlignment="1" applyProtection="1">
      <alignment horizontal="center" vertical="center" wrapText="1"/>
      <protection/>
    </xf>
    <xf numFmtId="0" fontId="7" fillId="0" borderId="17"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24" xfId="0" applyFont="1" applyFill="1" applyBorder="1" applyAlignment="1" applyProtection="1">
      <alignment horizontal="center" vertical="center" wrapText="1" shrinkToFit="1"/>
      <protection/>
    </xf>
    <xf numFmtId="0" fontId="7" fillId="0" borderId="56" xfId="0" applyFont="1" applyFill="1" applyBorder="1" applyAlignment="1">
      <alignment horizontal="center" vertical="center" wrapText="1" shrinkToFit="1"/>
    </xf>
    <xf numFmtId="0" fontId="11" fillId="0" borderId="56" xfId="0" applyFont="1" applyFill="1" applyBorder="1" applyAlignment="1" applyProtection="1">
      <alignment horizontal="center" vertical="center" wrapText="1"/>
      <protection/>
    </xf>
    <xf numFmtId="0" fontId="17" fillId="0" borderId="36" xfId="0" applyFont="1" applyFill="1" applyBorder="1" applyAlignment="1">
      <alignment horizontal="center" vertical="center" wrapText="1"/>
    </xf>
    <xf numFmtId="0" fontId="3" fillId="0" borderId="37" xfId="0" applyFont="1" applyFill="1" applyBorder="1" applyAlignment="1" applyProtection="1">
      <alignment horizontal="distributed" vertical="center" wrapText="1"/>
      <protection/>
    </xf>
    <xf numFmtId="0" fontId="3" fillId="0" borderId="56" xfId="0" applyFont="1" applyFill="1" applyBorder="1" applyAlignment="1">
      <alignment horizontal="distributed" vertical="center" wrapText="1"/>
    </xf>
    <xf numFmtId="0" fontId="3" fillId="0" borderId="36" xfId="0" applyFont="1" applyFill="1" applyBorder="1" applyAlignment="1">
      <alignment horizontal="distributed" vertical="center" wrapText="1"/>
    </xf>
    <xf numFmtId="0" fontId="7" fillId="0" borderId="35" xfId="0" applyFont="1" applyFill="1" applyBorder="1" applyAlignment="1" applyProtection="1">
      <alignment horizontal="distributed" vertical="center" wrapText="1"/>
      <protection/>
    </xf>
    <xf numFmtId="0" fontId="7" fillId="0" borderId="11" xfId="0" applyFont="1" applyFill="1" applyBorder="1" applyAlignment="1">
      <alignment horizontal="distributed" vertical="center" wrapText="1"/>
    </xf>
    <xf numFmtId="0" fontId="7" fillId="0" borderId="34" xfId="0" applyFont="1" applyFill="1" applyBorder="1" applyAlignment="1">
      <alignment horizontal="distributed" vertical="center" wrapText="1"/>
    </xf>
    <xf numFmtId="0" fontId="3" fillId="0" borderId="37" xfId="0" applyFont="1" applyFill="1" applyBorder="1" applyAlignment="1" applyProtection="1">
      <alignment horizontal="center" vertical="center" wrapText="1"/>
      <protection/>
    </xf>
    <xf numFmtId="0" fontId="11" fillId="0" borderId="37" xfId="0" applyFont="1" applyFill="1" applyBorder="1" applyAlignment="1" applyProtection="1">
      <alignment horizontal="distributed" vertical="center" wrapText="1"/>
      <protection/>
    </xf>
    <xf numFmtId="0" fontId="11" fillId="0" borderId="56" xfId="0" applyFont="1" applyFill="1" applyBorder="1" applyAlignment="1">
      <alignment horizontal="distributed" vertical="center" wrapText="1"/>
    </xf>
    <xf numFmtId="0" fontId="11" fillId="0" borderId="36" xfId="0" applyFont="1" applyFill="1" applyBorder="1" applyAlignment="1">
      <alignment horizontal="distributed" vertical="center" wrapText="1"/>
    </xf>
    <xf numFmtId="37" fontId="7" fillId="0" borderId="37" xfId="0" applyNumberFormat="1" applyFont="1" applyFill="1" applyBorder="1" applyAlignment="1" applyProtection="1">
      <alignment horizontal="center" vertical="center" wrapText="1"/>
      <protection/>
    </xf>
    <xf numFmtId="0" fontId="0" fillId="0" borderId="56" xfId="0" applyFont="1" applyFill="1" applyBorder="1" applyAlignment="1">
      <alignment horizontal="center" vertical="center" wrapText="1"/>
    </xf>
    <xf numFmtId="0" fontId="0" fillId="0" borderId="36"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39</xdr:row>
      <xdr:rowOff>47625</xdr:rowOff>
    </xdr:from>
    <xdr:to>
      <xdr:col>8</xdr:col>
      <xdr:colOff>657225</xdr:colOff>
      <xdr:row>40</xdr:row>
      <xdr:rowOff>0</xdr:rowOff>
    </xdr:to>
    <xdr:sp>
      <xdr:nvSpPr>
        <xdr:cNvPr id="1" name="AutoShape 1"/>
        <xdr:cNvSpPr>
          <a:spLocks/>
        </xdr:cNvSpPr>
      </xdr:nvSpPr>
      <xdr:spPr>
        <a:xfrm rot="16200000">
          <a:off x="4381500" y="8963025"/>
          <a:ext cx="2838450" cy="180975"/>
        </a:xfrm>
        <a:prstGeom prst="leftBrace">
          <a:avLst>
            <a:gd name="adj" fmla="val 79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0</xdr:col>
      <xdr:colOff>1143000</xdr:colOff>
      <xdr:row>9</xdr:row>
      <xdr:rowOff>0</xdr:rowOff>
    </xdr:to>
    <xdr:sp>
      <xdr:nvSpPr>
        <xdr:cNvPr id="1" name="Line 1"/>
        <xdr:cNvSpPr>
          <a:spLocks/>
        </xdr:cNvSpPr>
      </xdr:nvSpPr>
      <xdr:spPr>
        <a:xfrm>
          <a:off x="9525" y="800100"/>
          <a:ext cx="1133475"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0</xdr:rowOff>
    </xdr:from>
    <xdr:to>
      <xdr:col>1</xdr:col>
      <xdr:colOff>9525</xdr:colOff>
      <xdr:row>8</xdr:row>
      <xdr:rowOff>0</xdr:rowOff>
    </xdr:to>
    <xdr:sp>
      <xdr:nvSpPr>
        <xdr:cNvPr id="1" name="Line 1"/>
        <xdr:cNvSpPr>
          <a:spLocks/>
        </xdr:cNvSpPr>
      </xdr:nvSpPr>
      <xdr:spPr>
        <a:xfrm>
          <a:off x="19050" y="800100"/>
          <a:ext cx="114300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0</xdr:rowOff>
    </xdr:from>
    <xdr:to>
      <xdr:col>1</xdr:col>
      <xdr:colOff>9525</xdr:colOff>
      <xdr:row>8</xdr:row>
      <xdr:rowOff>0</xdr:rowOff>
    </xdr:to>
    <xdr:sp>
      <xdr:nvSpPr>
        <xdr:cNvPr id="1" name="Line 1"/>
        <xdr:cNvSpPr>
          <a:spLocks/>
        </xdr:cNvSpPr>
      </xdr:nvSpPr>
      <xdr:spPr>
        <a:xfrm>
          <a:off x="19050" y="971550"/>
          <a:ext cx="1181100" cy="990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xdr:row>
      <xdr:rowOff>0</xdr:rowOff>
    </xdr:from>
    <xdr:to>
      <xdr:col>1</xdr:col>
      <xdr:colOff>9525</xdr:colOff>
      <xdr:row>8</xdr:row>
      <xdr:rowOff>0</xdr:rowOff>
    </xdr:to>
    <xdr:sp>
      <xdr:nvSpPr>
        <xdr:cNvPr id="2" name="Line 2"/>
        <xdr:cNvSpPr>
          <a:spLocks/>
        </xdr:cNvSpPr>
      </xdr:nvSpPr>
      <xdr:spPr>
        <a:xfrm>
          <a:off x="19050" y="971550"/>
          <a:ext cx="1181100" cy="990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39</xdr:row>
      <xdr:rowOff>38100</xdr:rowOff>
    </xdr:from>
    <xdr:to>
      <xdr:col>0</xdr:col>
      <xdr:colOff>371475</xdr:colOff>
      <xdr:row>50</xdr:row>
      <xdr:rowOff>114300</xdr:rowOff>
    </xdr:to>
    <xdr:sp>
      <xdr:nvSpPr>
        <xdr:cNvPr id="1" name="AutoShape 2"/>
        <xdr:cNvSpPr>
          <a:spLocks/>
        </xdr:cNvSpPr>
      </xdr:nvSpPr>
      <xdr:spPr>
        <a:xfrm>
          <a:off x="295275" y="8286750"/>
          <a:ext cx="76200" cy="2381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41</xdr:row>
      <xdr:rowOff>85725</xdr:rowOff>
    </xdr:from>
    <xdr:to>
      <xdr:col>10</xdr:col>
      <xdr:colOff>228600</xdr:colOff>
      <xdr:row>43</xdr:row>
      <xdr:rowOff>161925</xdr:rowOff>
    </xdr:to>
    <xdr:sp>
      <xdr:nvSpPr>
        <xdr:cNvPr id="1" name="AutoShape 2"/>
        <xdr:cNvSpPr>
          <a:spLocks/>
        </xdr:cNvSpPr>
      </xdr:nvSpPr>
      <xdr:spPr>
        <a:xfrm>
          <a:off x="10125075" y="7953375"/>
          <a:ext cx="17145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44</xdr:row>
      <xdr:rowOff>76200</xdr:rowOff>
    </xdr:from>
    <xdr:to>
      <xdr:col>10</xdr:col>
      <xdr:colOff>228600</xdr:colOff>
      <xdr:row>46</xdr:row>
      <xdr:rowOff>152400</xdr:rowOff>
    </xdr:to>
    <xdr:sp>
      <xdr:nvSpPr>
        <xdr:cNvPr id="2" name="AutoShape 3"/>
        <xdr:cNvSpPr>
          <a:spLocks/>
        </xdr:cNvSpPr>
      </xdr:nvSpPr>
      <xdr:spPr>
        <a:xfrm>
          <a:off x="10125075" y="8515350"/>
          <a:ext cx="17145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47</xdr:row>
      <xdr:rowOff>57150</xdr:rowOff>
    </xdr:from>
    <xdr:to>
      <xdr:col>10</xdr:col>
      <xdr:colOff>238125</xdr:colOff>
      <xdr:row>49</xdr:row>
      <xdr:rowOff>133350</xdr:rowOff>
    </xdr:to>
    <xdr:sp>
      <xdr:nvSpPr>
        <xdr:cNvPr id="3" name="AutoShape 4"/>
        <xdr:cNvSpPr>
          <a:spLocks/>
        </xdr:cNvSpPr>
      </xdr:nvSpPr>
      <xdr:spPr>
        <a:xfrm>
          <a:off x="10134600" y="9067800"/>
          <a:ext cx="17145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50</xdr:row>
      <xdr:rowOff>57150</xdr:rowOff>
    </xdr:from>
    <xdr:to>
      <xdr:col>10</xdr:col>
      <xdr:colOff>228600</xdr:colOff>
      <xdr:row>52</xdr:row>
      <xdr:rowOff>133350</xdr:rowOff>
    </xdr:to>
    <xdr:sp>
      <xdr:nvSpPr>
        <xdr:cNvPr id="4" name="AutoShape 5"/>
        <xdr:cNvSpPr>
          <a:spLocks/>
        </xdr:cNvSpPr>
      </xdr:nvSpPr>
      <xdr:spPr>
        <a:xfrm>
          <a:off x="10125075" y="9639300"/>
          <a:ext cx="17145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53</xdr:row>
      <xdr:rowOff>47625</xdr:rowOff>
    </xdr:from>
    <xdr:to>
      <xdr:col>10</xdr:col>
      <xdr:colOff>228600</xdr:colOff>
      <xdr:row>55</xdr:row>
      <xdr:rowOff>123825</xdr:rowOff>
    </xdr:to>
    <xdr:sp>
      <xdr:nvSpPr>
        <xdr:cNvPr id="5" name="AutoShape 6"/>
        <xdr:cNvSpPr>
          <a:spLocks/>
        </xdr:cNvSpPr>
      </xdr:nvSpPr>
      <xdr:spPr>
        <a:xfrm>
          <a:off x="10125075" y="10201275"/>
          <a:ext cx="17145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56</xdr:row>
      <xdr:rowOff>28575</xdr:rowOff>
    </xdr:from>
    <xdr:to>
      <xdr:col>10</xdr:col>
      <xdr:colOff>238125</xdr:colOff>
      <xdr:row>58</xdr:row>
      <xdr:rowOff>104775</xdr:rowOff>
    </xdr:to>
    <xdr:sp>
      <xdr:nvSpPr>
        <xdr:cNvPr id="6" name="AutoShape 7"/>
        <xdr:cNvSpPr>
          <a:spLocks/>
        </xdr:cNvSpPr>
      </xdr:nvSpPr>
      <xdr:spPr>
        <a:xfrm>
          <a:off x="10134600" y="10753725"/>
          <a:ext cx="17145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6</xdr:row>
      <xdr:rowOff>47625</xdr:rowOff>
    </xdr:from>
    <xdr:to>
      <xdr:col>12</xdr:col>
      <xdr:colOff>733425</xdr:colOff>
      <xdr:row>7</xdr:row>
      <xdr:rowOff>152400</xdr:rowOff>
    </xdr:to>
    <xdr:sp>
      <xdr:nvSpPr>
        <xdr:cNvPr id="1" name="AutoShape 8"/>
        <xdr:cNvSpPr>
          <a:spLocks/>
        </xdr:cNvSpPr>
      </xdr:nvSpPr>
      <xdr:spPr>
        <a:xfrm>
          <a:off x="11772900" y="1228725"/>
          <a:ext cx="69532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6</xdr:row>
      <xdr:rowOff>47625</xdr:rowOff>
    </xdr:from>
    <xdr:to>
      <xdr:col>11</xdr:col>
      <xdr:colOff>733425</xdr:colOff>
      <xdr:row>7</xdr:row>
      <xdr:rowOff>152400</xdr:rowOff>
    </xdr:to>
    <xdr:sp>
      <xdr:nvSpPr>
        <xdr:cNvPr id="2" name="AutoShape 9"/>
        <xdr:cNvSpPr>
          <a:spLocks/>
        </xdr:cNvSpPr>
      </xdr:nvSpPr>
      <xdr:spPr>
        <a:xfrm>
          <a:off x="10963275" y="1228725"/>
          <a:ext cx="69532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0</xdr:rowOff>
    </xdr:from>
    <xdr:to>
      <xdr:col>1</xdr:col>
      <xdr:colOff>0</xdr:colOff>
      <xdr:row>8</xdr:row>
      <xdr:rowOff>0</xdr:rowOff>
    </xdr:to>
    <xdr:sp>
      <xdr:nvSpPr>
        <xdr:cNvPr id="1" name="Line 1"/>
        <xdr:cNvSpPr>
          <a:spLocks/>
        </xdr:cNvSpPr>
      </xdr:nvSpPr>
      <xdr:spPr>
        <a:xfrm>
          <a:off x="19050" y="800100"/>
          <a:ext cx="11334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9525</xdr:rowOff>
    </xdr:from>
    <xdr:to>
      <xdr:col>1</xdr:col>
      <xdr:colOff>0</xdr:colOff>
      <xdr:row>7</xdr:row>
      <xdr:rowOff>209550</xdr:rowOff>
    </xdr:to>
    <xdr:sp>
      <xdr:nvSpPr>
        <xdr:cNvPr id="1" name="Line 1"/>
        <xdr:cNvSpPr>
          <a:spLocks/>
        </xdr:cNvSpPr>
      </xdr:nvSpPr>
      <xdr:spPr>
        <a:xfrm>
          <a:off x="19050" y="923925"/>
          <a:ext cx="1133475" cy="885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9525</xdr:colOff>
      <xdr:row>8</xdr:row>
      <xdr:rowOff>0</xdr:rowOff>
    </xdr:to>
    <xdr:sp>
      <xdr:nvSpPr>
        <xdr:cNvPr id="1" name="Line 1"/>
        <xdr:cNvSpPr>
          <a:spLocks/>
        </xdr:cNvSpPr>
      </xdr:nvSpPr>
      <xdr:spPr>
        <a:xfrm>
          <a:off x="9525" y="800100"/>
          <a:ext cx="115252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1</xdr:col>
      <xdr:colOff>9525</xdr:colOff>
      <xdr:row>9</xdr:row>
      <xdr:rowOff>9525</xdr:rowOff>
    </xdr:to>
    <xdr:sp>
      <xdr:nvSpPr>
        <xdr:cNvPr id="1" name="Line 1"/>
        <xdr:cNvSpPr>
          <a:spLocks/>
        </xdr:cNvSpPr>
      </xdr:nvSpPr>
      <xdr:spPr>
        <a:xfrm>
          <a:off x="19050" y="933450"/>
          <a:ext cx="1143000" cy="1133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28575</xdr:rowOff>
    </xdr:from>
    <xdr:to>
      <xdr:col>0</xdr:col>
      <xdr:colOff>1143000</xdr:colOff>
      <xdr:row>8</xdr:row>
      <xdr:rowOff>180975</xdr:rowOff>
    </xdr:to>
    <xdr:sp>
      <xdr:nvSpPr>
        <xdr:cNvPr id="1" name="Line 1"/>
        <xdr:cNvSpPr>
          <a:spLocks/>
        </xdr:cNvSpPr>
      </xdr:nvSpPr>
      <xdr:spPr>
        <a:xfrm>
          <a:off x="9525" y="828675"/>
          <a:ext cx="1133475"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105"/>
  <sheetViews>
    <sheetView zoomScale="75" zoomScaleNormal="75" zoomScalePageLayoutView="0" workbookViewId="0" topLeftCell="A1">
      <selection activeCell="A1" sqref="A1"/>
    </sheetView>
  </sheetViews>
  <sheetFormatPr defaultColWidth="9.00390625" defaultRowHeight="13.5"/>
  <cols>
    <col min="1" max="1" width="3.375" style="0" customWidth="1"/>
    <col min="2" max="2" width="4.625" style="0" customWidth="1"/>
    <col min="3" max="3" width="4.00390625" style="0" customWidth="1"/>
    <col min="4" max="4" width="11.25390625" style="0" customWidth="1"/>
    <col min="5" max="13" width="10.125" style="0" customWidth="1"/>
    <col min="15" max="15" width="2.50390625" style="0" customWidth="1"/>
  </cols>
  <sheetData>
    <row r="1" spans="1:14" ht="15" customHeight="1">
      <c r="A1" s="105"/>
      <c r="B1" s="106"/>
      <c r="C1" s="106"/>
      <c r="D1" s="106"/>
      <c r="E1" s="106"/>
      <c r="F1" s="106"/>
      <c r="G1" s="106"/>
      <c r="H1" s="106"/>
      <c r="I1" s="106"/>
      <c r="J1" s="106"/>
      <c r="K1" s="106"/>
      <c r="L1" s="106"/>
      <c r="M1" s="3" t="s">
        <v>0</v>
      </c>
      <c r="N1" s="106"/>
    </row>
    <row r="2" spans="1:14" ht="15" customHeight="1">
      <c r="A2" s="105"/>
      <c r="B2" s="106"/>
      <c r="C2" s="106"/>
      <c r="D2" s="106"/>
      <c r="E2" s="106"/>
      <c r="F2" s="106"/>
      <c r="G2" s="106"/>
      <c r="H2" s="106"/>
      <c r="I2" s="106"/>
      <c r="J2" s="106"/>
      <c r="K2" s="106"/>
      <c r="L2" s="106"/>
      <c r="M2" s="3"/>
      <c r="N2" s="106"/>
    </row>
    <row r="3" spans="1:14" ht="21" customHeight="1">
      <c r="A3" s="365" t="s">
        <v>317</v>
      </c>
      <c r="B3" s="365"/>
      <c r="C3" s="365"/>
      <c r="D3" s="365"/>
      <c r="E3" s="365"/>
      <c r="F3" s="365"/>
      <c r="G3" s="365"/>
      <c r="H3" s="365"/>
      <c r="I3" s="365"/>
      <c r="J3" s="365"/>
      <c r="K3" s="365"/>
      <c r="L3" s="365"/>
      <c r="M3" s="365"/>
      <c r="N3" s="106"/>
    </row>
    <row r="4" spans="1:14" ht="15" customHeight="1">
      <c r="A4" s="106"/>
      <c r="B4" s="106"/>
      <c r="C4" s="104"/>
      <c r="D4" s="106"/>
      <c r="E4" s="106"/>
      <c r="F4" s="106"/>
      <c r="G4" s="106"/>
      <c r="H4" s="106"/>
      <c r="I4" s="106"/>
      <c r="J4" s="106"/>
      <c r="K4" s="106"/>
      <c r="L4" s="106"/>
      <c r="M4" s="106"/>
      <c r="N4" s="106"/>
    </row>
    <row r="5" spans="1:14" ht="18" customHeight="1">
      <c r="A5" s="366" t="s">
        <v>318</v>
      </c>
      <c r="B5" s="366"/>
      <c r="C5" s="366"/>
      <c r="D5" s="366"/>
      <c r="E5" s="366"/>
      <c r="F5" s="366"/>
      <c r="G5" s="366"/>
      <c r="H5" s="366"/>
      <c r="I5" s="366"/>
      <c r="J5" s="366"/>
      <c r="K5" s="366"/>
      <c r="L5" s="366"/>
      <c r="M5" s="366"/>
      <c r="N5" s="106"/>
    </row>
    <row r="6" spans="1:14" ht="18" customHeight="1">
      <c r="A6" s="208"/>
      <c r="B6" s="208"/>
      <c r="C6" s="208"/>
      <c r="D6" s="208"/>
      <c r="E6" s="208"/>
      <c r="F6" s="208"/>
      <c r="G6" s="208"/>
      <c r="H6" s="208"/>
      <c r="I6" s="208"/>
      <c r="J6" s="208"/>
      <c r="K6" s="208"/>
      <c r="L6" s="208"/>
      <c r="M6" s="208"/>
      <c r="N6" s="106"/>
    </row>
    <row r="7" spans="1:14" ht="20.25" customHeight="1">
      <c r="A7" s="367" t="s">
        <v>319</v>
      </c>
      <c r="B7" s="367"/>
      <c r="C7" s="367"/>
      <c r="D7" s="367"/>
      <c r="E7" s="367"/>
      <c r="F7" s="367"/>
      <c r="G7" s="367"/>
      <c r="H7" s="367"/>
      <c r="I7" s="367"/>
      <c r="J7" s="367"/>
      <c r="K7" s="367"/>
      <c r="L7" s="367"/>
      <c r="M7" s="367"/>
      <c r="N7" s="106"/>
    </row>
    <row r="8" spans="1:14" ht="20.25" customHeight="1" thickBot="1">
      <c r="A8" s="103"/>
      <c r="B8" s="103"/>
      <c r="C8" s="103"/>
      <c r="D8" s="103"/>
      <c r="E8" s="103"/>
      <c r="F8" s="103"/>
      <c r="G8" s="103"/>
      <c r="H8" s="103"/>
      <c r="I8" s="103"/>
      <c r="J8" s="103"/>
      <c r="K8" s="103"/>
      <c r="L8" s="103"/>
      <c r="M8" s="103"/>
      <c r="N8" s="106"/>
    </row>
    <row r="9" spans="1:14" ht="20.25" customHeight="1">
      <c r="A9" s="339" t="s">
        <v>16</v>
      </c>
      <c r="B9" s="359"/>
      <c r="C9" s="359"/>
      <c r="D9" s="336" t="s">
        <v>93</v>
      </c>
      <c r="E9" s="337"/>
      <c r="F9" s="340" t="s">
        <v>321</v>
      </c>
      <c r="G9" s="341"/>
      <c r="H9" s="341"/>
      <c r="I9" s="341"/>
      <c r="J9" s="341"/>
      <c r="K9" s="342"/>
      <c r="L9" s="348" t="s">
        <v>251</v>
      </c>
      <c r="M9" s="348"/>
      <c r="N9" s="108"/>
    </row>
    <row r="10" spans="1:14" ht="20.25" customHeight="1">
      <c r="A10" s="345"/>
      <c r="B10" s="360"/>
      <c r="C10" s="360"/>
      <c r="D10" s="338"/>
      <c r="E10" s="339"/>
      <c r="F10" s="344" t="s">
        <v>5</v>
      </c>
      <c r="G10" s="345"/>
      <c r="H10" s="347" t="s">
        <v>320</v>
      </c>
      <c r="I10" s="345"/>
      <c r="J10" s="344" t="s">
        <v>248</v>
      </c>
      <c r="K10" s="345"/>
      <c r="L10" s="349"/>
      <c r="M10" s="349"/>
      <c r="N10" s="108"/>
    </row>
    <row r="11" spans="1:14" ht="20.25" customHeight="1">
      <c r="A11" s="330" t="s">
        <v>1</v>
      </c>
      <c r="B11" s="330"/>
      <c r="C11" s="331"/>
      <c r="D11" s="334">
        <f>SUM(D12:E13)</f>
        <v>811515</v>
      </c>
      <c r="E11" s="335"/>
      <c r="F11" s="335">
        <f aca="true" t="shared" si="0" ref="F11:L11">SUM(F12:G13)</f>
        <v>547382</v>
      </c>
      <c r="G11" s="335"/>
      <c r="H11" s="335">
        <f t="shared" si="0"/>
        <v>538155</v>
      </c>
      <c r="I11" s="335"/>
      <c r="J11" s="335">
        <f t="shared" si="0"/>
        <v>9227</v>
      </c>
      <c r="K11" s="335"/>
      <c r="L11" s="335">
        <f t="shared" si="0"/>
        <v>264133</v>
      </c>
      <c r="M11" s="335"/>
      <c r="N11" s="108"/>
    </row>
    <row r="12" spans="1:14" ht="20.25" customHeight="1">
      <c r="A12" s="332" t="s">
        <v>3</v>
      </c>
      <c r="B12" s="332"/>
      <c r="C12" s="333"/>
      <c r="D12" s="343">
        <v>386170</v>
      </c>
      <c r="E12" s="343"/>
      <c r="F12" s="343">
        <f>SUM(H12:K12)</f>
        <v>317662</v>
      </c>
      <c r="G12" s="343"/>
      <c r="H12" s="343">
        <v>311317</v>
      </c>
      <c r="I12" s="343"/>
      <c r="J12" s="343">
        <v>6345</v>
      </c>
      <c r="K12" s="343"/>
      <c r="L12" s="343">
        <v>68508</v>
      </c>
      <c r="M12" s="343"/>
      <c r="N12" s="108"/>
    </row>
    <row r="13" spans="1:14" ht="20.25" customHeight="1">
      <c r="A13" s="351" t="s">
        <v>4</v>
      </c>
      <c r="B13" s="351"/>
      <c r="C13" s="352"/>
      <c r="D13" s="346">
        <v>425345</v>
      </c>
      <c r="E13" s="346"/>
      <c r="F13" s="346">
        <f>SUM(H13:K13)</f>
        <v>229720</v>
      </c>
      <c r="G13" s="346"/>
      <c r="H13" s="346">
        <v>226838</v>
      </c>
      <c r="I13" s="346"/>
      <c r="J13" s="346">
        <v>2882</v>
      </c>
      <c r="K13" s="346"/>
      <c r="L13" s="346">
        <v>195625</v>
      </c>
      <c r="M13" s="346"/>
      <c r="N13" s="108"/>
    </row>
    <row r="14" spans="1:14" ht="20.25" customHeight="1">
      <c r="A14" s="93"/>
      <c r="B14" s="93"/>
      <c r="C14" s="93"/>
      <c r="D14" s="93"/>
      <c r="E14" s="93"/>
      <c r="F14" s="93"/>
      <c r="G14" s="93"/>
      <c r="H14" s="93"/>
      <c r="I14" s="93"/>
      <c r="J14" s="93"/>
      <c r="K14" s="93"/>
      <c r="L14" s="93"/>
      <c r="M14" s="93"/>
      <c r="N14" s="106"/>
    </row>
    <row r="15" spans="1:14" ht="20.25" customHeight="1">
      <c r="A15" s="350" t="s">
        <v>330</v>
      </c>
      <c r="B15" s="350"/>
      <c r="C15" s="350"/>
      <c r="D15" s="350"/>
      <c r="E15" s="350"/>
      <c r="F15" s="350"/>
      <c r="G15" s="350"/>
      <c r="H15" s="350"/>
      <c r="I15" s="350"/>
      <c r="J15" s="350"/>
      <c r="K15" s="350"/>
      <c r="L15" s="350"/>
      <c r="M15" s="350"/>
      <c r="N15" s="106"/>
    </row>
    <row r="16" spans="1:14" ht="20.25" customHeight="1">
      <c r="A16" s="330" t="s">
        <v>1</v>
      </c>
      <c r="B16" s="330"/>
      <c r="C16" s="331"/>
      <c r="D16" s="362">
        <f>D11*100/$D$11</f>
        <v>100</v>
      </c>
      <c r="E16" s="361"/>
      <c r="F16" s="361">
        <v>67.4</v>
      </c>
      <c r="G16" s="361"/>
      <c r="H16" s="361">
        <f>H11*100/$D$11</f>
        <v>66.3148555479566</v>
      </c>
      <c r="I16" s="361"/>
      <c r="J16" s="361">
        <f>J11*100/$D$11</f>
        <v>1.137009174198875</v>
      </c>
      <c r="K16" s="361"/>
      <c r="L16" s="361">
        <v>32.6</v>
      </c>
      <c r="M16" s="361"/>
      <c r="N16" s="108"/>
    </row>
    <row r="17" spans="1:14" ht="20.25" customHeight="1">
      <c r="A17" s="332" t="s">
        <v>3</v>
      </c>
      <c r="B17" s="332"/>
      <c r="C17" s="333"/>
      <c r="D17" s="358">
        <f>D12*100/$D$12</f>
        <v>100</v>
      </c>
      <c r="E17" s="358"/>
      <c r="F17" s="358">
        <v>82.2</v>
      </c>
      <c r="G17" s="358">
        <f>G12*100/$D$12</f>
        <v>0</v>
      </c>
      <c r="H17" s="358">
        <f>H12*100/$D$12</f>
        <v>80.61656783281974</v>
      </c>
      <c r="I17" s="358">
        <f>I12*100/$D$12</f>
        <v>0</v>
      </c>
      <c r="J17" s="358">
        <f>J12*100/$D$12</f>
        <v>1.643058756506202</v>
      </c>
      <c r="K17" s="358">
        <f>K12*100/$D$12</f>
        <v>0</v>
      </c>
      <c r="L17" s="358">
        <v>17.8</v>
      </c>
      <c r="M17" s="358">
        <f>M12*100/$D$12</f>
        <v>0</v>
      </c>
      <c r="N17" s="108"/>
    </row>
    <row r="18" spans="1:14" ht="20.25" customHeight="1">
      <c r="A18" s="351" t="s">
        <v>4</v>
      </c>
      <c r="B18" s="351"/>
      <c r="C18" s="352"/>
      <c r="D18" s="363">
        <f>D13*100/$D$13</f>
        <v>100</v>
      </c>
      <c r="E18" s="364"/>
      <c r="F18" s="364">
        <f aca="true" t="shared" si="1" ref="F18:L18">F13*100/$D$13</f>
        <v>54.00792298016904</v>
      </c>
      <c r="G18" s="364"/>
      <c r="H18" s="364">
        <f t="shared" si="1"/>
        <v>53.33035535859126</v>
      </c>
      <c r="I18" s="364"/>
      <c r="J18" s="364">
        <f t="shared" si="1"/>
        <v>0.6775676215777781</v>
      </c>
      <c r="K18" s="364"/>
      <c r="L18" s="364">
        <f t="shared" si="1"/>
        <v>45.99207701983096</v>
      </c>
      <c r="M18" s="364"/>
      <c r="N18" s="108"/>
    </row>
    <row r="19" spans="1:14" s="1" customFormat="1" ht="59.25" customHeight="1">
      <c r="A19" s="2" t="s">
        <v>17</v>
      </c>
      <c r="B19" s="353" t="s">
        <v>322</v>
      </c>
      <c r="C19" s="353"/>
      <c r="D19" s="353"/>
      <c r="E19" s="353"/>
      <c r="F19" s="353"/>
      <c r="G19" s="353"/>
      <c r="H19" s="353"/>
      <c r="I19" s="353"/>
      <c r="J19" s="353"/>
      <c r="K19" s="353"/>
      <c r="L19" s="353"/>
      <c r="M19" s="353"/>
      <c r="N19" s="107"/>
    </row>
    <row r="20" spans="1:14" s="1" customFormat="1" ht="31.5" customHeight="1">
      <c r="A20" s="107"/>
      <c r="B20" s="354" t="s">
        <v>323</v>
      </c>
      <c r="C20" s="354"/>
      <c r="D20" s="354"/>
      <c r="E20" s="354"/>
      <c r="F20" s="354"/>
      <c r="G20" s="354"/>
      <c r="H20" s="354"/>
      <c r="I20" s="354"/>
      <c r="J20" s="354"/>
      <c r="K20" s="354"/>
      <c r="L20" s="354"/>
      <c r="M20" s="354"/>
      <c r="N20" s="107"/>
    </row>
    <row r="21" spans="1:14" s="1" customFormat="1" ht="35.25" customHeight="1">
      <c r="A21" s="107"/>
      <c r="B21" s="354" t="s">
        <v>249</v>
      </c>
      <c r="C21" s="354"/>
      <c r="D21" s="354"/>
      <c r="E21" s="354"/>
      <c r="F21" s="354"/>
      <c r="G21" s="354"/>
      <c r="H21" s="354"/>
      <c r="I21" s="354"/>
      <c r="J21" s="354"/>
      <c r="K21" s="354"/>
      <c r="L21" s="354"/>
      <c r="M21" s="354"/>
      <c r="N21" s="107"/>
    </row>
    <row r="22" spans="1:14" ht="20.25" customHeight="1">
      <c r="A22" s="93"/>
      <c r="B22" s="93"/>
      <c r="C22" s="93"/>
      <c r="D22" s="93"/>
      <c r="E22" s="93"/>
      <c r="F22" s="93"/>
      <c r="G22" s="93"/>
      <c r="H22" s="93"/>
      <c r="I22" s="93"/>
      <c r="J22" s="93"/>
      <c r="K22" s="93"/>
      <c r="L22" s="93"/>
      <c r="M22" s="93"/>
      <c r="N22" s="106"/>
    </row>
    <row r="23" spans="1:14" ht="20.25" customHeight="1">
      <c r="A23" s="93"/>
      <c r="B23" s="93"/>
      <c r="C23" s="93"/>
      <c r="D23" s="93"/>
      <c r="E23" s="93"/>
      <c r="F23" s="93"/>
      <c r="G23" s="93"/>
      <c r="H23" s="93"/>
      <c r="I23" s="93"/>
      <c r="J23" s="93"/>
      <c r="K23" s="93"/>
      <c r="L23" s="93"/>
      <c r="M23" s="93"/>
      <c r="N23" s="106"/>
    </row>
    <row r="24" spans="1:14" ht="20.25" customHeight="1">
      <c r="A24" s="93"/>
      <c r="B24" s="93"/>
      <c r="C24" s="93"/>
      <c r="D24" s="93"/>
      <c r="E24" s="93"/>
      <c r="F24" s="93"/>
      <c r="G24" s="93"/>
      <c r="H24" s="93"/>
      <c r="I24" s="93"/>
      <c r="J24" s="93"/>
      <c r="K24" s="93"/>
      <c r="L24" s="93"/>
      <c r="M24" s="93"/>
      <c r="N24" s="106"/>
    </row>
    <row r="25" spans="1:14" ht="20.25" customHeight="1">
      <c r="A25" s="368" t="s">
        <v>324</v>
      </c>
      <c r="B25" s="368"/>
      <c r="C25" s="368"/>
      <c r="D25" s="368"/>
      <c r="E25" s="368"/>
      <c r="F25" s="368"/>
      <c r="G25" s="368"/>
      <c r="H25" s="368"/>
      <c r="I25" s="368"/>
      <c r="J25" s="368"/>
      <c r="K25" s="368"/>
      <c r="L25" s="368"/>
      <c r="M25" s="368"/>
      <c r="N25" s="106"/>
    </row>
    <row r="26" spans="1:14" ht="20.25" customHeight="1" thickBot="1">
      <c r="A26" s="103"/>
      <c r="B26" s="103"/>
      <c r="C26" s="103"/>
      <c r="D26" s="103"/>
      <c r="E26" s="103"/>
      <c r="F26" s="103"/>
      <c r="G26" s="103"/>
      <c r="H26" s="103"/>
      <c r="I26" s="103"/>
      <c r="J26" s="103"/>
      <c r="K26" s="103"/>
      <c r="L26" s="103"/>
      <c r="M26" s="103"/>
      <c r="N26" s="106"/>
    </row>
    <row r="27" spans="1:14" ht="20.25" customHeight="1">
      <c r="A27" s="339" t="s">
        <v>327</v>
      </c>
      <c r="B27" s="359"/>
      <c r="C27" s="359"/>
      <c r="D27" s="359"/>
      <c r="E27" s="336" t="s">
        <v>328</v>
      </c>
      <c r="F27" s="357"/>
      <c r="G27" s="337"/>
      <c r="H27" s="336" t="s">
        <v>223</v>
      </c>
      <c r="I27" s="337"/>
      <c r="J27" s="336" t="s">
        <v>329</v>
      </c>
      <c r="K27" s="357"/>
      <c r="L27" s="357"/>
      <c r="M27" s="357"/>
      <c r="N27" s="106"/>
    </row>
    <row r="28" spans="1:14" ht="20.25" customHeight="1">
      <c r="A28" s="345"/>
      <c r="B28" s="360"/>
      <c r="C28" s="360"/>
      <c r="D28" s="360"/>
      <c r="E28" s="338"/>
      <c r="F28" s="350"/>
      <c r="G28" s="339"/>
      <c r="H28" s="338" t="s">
        <v>14</v>
      </c>
      <c r="I28" s="339"/>
      <c r="J28" s="338"/>
      <c r="K28" s="350"/>
      <c r="L28" s="350"/>
      <c r="M28" s="350"/>
      <c r="N28" s="106"/>
    </row>
    <row r="29" spans="1:14" ht="20.25" customHeight="1">
      <c r="A29" s="345"/>
      <c r="B29" s="360"/>
      <c r="C29" s="360"/>
      <c r="D29" s="360"/>
      <c r="E29" s="101" t="s">
        <v>331</v>
      </c>
      <c r="F29" s="101" t="s">
        <v>325</v>
      </c>
      <c r="G29" s="101" t="s">
        <v>326</v>
      </c>
      <c r="H29" s="101" t="s">
        <v>13</v>
      </c>
      <c r="I29" s="222" t="s">
        <v>252</v>
      </c>
      <c r="J29" s="101" t="s">
        <v>331</v>
      </c>
      <c r="K29" s="101" t="s">
        <v>325</v>
      </c>
      <c r="L29" s="101" t="s">
        <v>326</v>
      </c>
      <c r="M29" s="101" t="s">
        <v>250</v>
      </c>
      <c r="N29" s="106"/>
    </row>
    <row r="30" spans="1:14" ht="20.25" customHeight="1">
      <c r="A30" s="330" t="s">
        <v>1</v>
      </c>
      <c r="B30" s="330"/>
      <c r="C30" s="330"/>
      <c r="D30" s="331"/>
      <c r="E30" s="106"/>
      <c r="F30" s="97"/>
      <c r="G30" s="97"/>
      <c r="H30" s="97"/>
      <c r="I30" s="97"/>
      <c r="J30" s="97"/>
      <c r="K30" s="97"/>
      <c r="L30" s="97"/>
      <c r="M30" s="97"/>
      <c r="N30" s="106"/>
    </row>
    <row r="31" spans="1:14" ht="20.25" customHeight="1">
      <c r="A31" s="332" t="s">
        <v>6</v>
      </c>
      <c r="B31" s="332"/>
      <c r="C31" s="332"/>
      <c r="D31" s="333"/>
      <c r="E31" s="89">
        <f>SUM(E32,E35)</f>
        <v>736483</v>
      </c>
      <c r="F31" s="89">
        <f>SUM(F32,F35)</f>
        <v>767040</v>
      </c>
      <c r="G31" s="89">
        <f>SUM(G32,G35)</f>
        <v>811515</v>
      </c>
      <c r="H31" s="217">
        <f>G31-F31</f>
        <v>44475</v>
      </c>
      <c r="I31" s="210">
        <f>H31*100/F31</f>
        <v>5.7982634543178975</v>
      </c>
      <c r="J31" s="210">
        <f>E31*100/E$31</f>
        <v>100</v>
      </c>
      <c r="K31" s="210">
        <f aca="true" t="shared" si="2" ref="K31:L35">F31*100/F$31</f>
        <v>100</v>
      </c>
      <c r="L31" s="210">
        <f t="shared" si="2"/>
        <v>100</v>
      </c>
      <c r="M31" s="210">
        <v>100</v>
      </c>
      <c r="N31" s="106"/>
    </row>
    <row r="32" spans="1:14" ht="20.25" customHeight="1">
      <c r="A32" s="99"/>
      <c r="B32" s="332" t="s">
        <v>7</v>
      </c>
      <c r="C32" s="332"/>
      <c r="D32" s="333"/>
      <c r="E32" s="89">
        <f>SUM(E33:E34)</f>
        <v>517536</v>
      </c>
      <c r="F32" s="89">
        <f>SUM(F33:F34)</f>
        <v>549760</v>
      </c>
      <c r="G32" s="89">
        <f>SUM(G33:G34)</f>
        <v>547382</v>
      </c>
      <c r="H32" s="217">
        <f>G32-F32</f>
        <v>-2378</v>
      </c>
      <c r="I32" s="212">
        <f>H32*100/F32</f>
        <v>-0.4325523864959255</v>
      </c>
      <c r="J32" s="210">
        <f>E32*100/E$31</f>
        <v>70.27127577961745</v>
      </c>
      <c r="K32" s="210">
        <f t="shared" si="2"/>
        <v>71.67292448894452</v>
      </c>
      <c r="L32" s="210">
        <f t="shared" si="2"/>
        <v>67.45186472215548</v>
      </c>
      <c r="M32" s="210">
        <v>64.2</v>
      </c>
      <c r="N32" s="106"/>
    </row>
    <row r="33" spans="1:14" ht="20.25" customHeight="1">
      <c r="A33" s="99"/>
      <c r="B33" s="98"/>
      <c r="C33" s="332" t="s">
        <v>8</v>
      </c>
      <c r="D33" s="333"/>
      <c r="E33" s="89">
        <v>513883</v>
      </c>
      <c r="F33" s="89">
        <v>545127</v>
      </c>
      <c r="G33" s="89">
        <v>538155</v>
      </c>
      <c r="H33" s="217">
        <f>G33-F33</f>
        <v>-6972</v>
      </c>
      <c r="I33" s="212">
        <f>H33*100/F33</f>
        <v>-1.278968020296188</v>
      </c>
      <c r="J33" s="210">
        <f>E33*100/E$31</f>
        <v>69.7752697618275</v>
      </c>
      <c r="K33" s="210">
        <f t="shared" si="2"/>
        <v>71.0689142678348</v>
      </c>
      <c r="L33" s="210">
        <f t="shared" si="2"/>
        <v>66.3148555479566</v>
      </c>
      <c r="M33" s="210">
        <v>62.7</v>
      </c>
      <c r="N33" s="106"/>
    </row>
    <row r="34" spans="1:14" ht="20.25" customHeight="1">
      <c r="A34" s="99"/>
      <c r="B34" s="98"/>
      <c r="C34" s="332" t="s">
        <v>9</v>
      </c>
      <c r="D34" s="333"/>
      <c r="E34" s="89">
        <v>3653</v>
      </c>
      <c r="F34" s="89">
        <v>4633</v>
      </c>
      <c r="G34" s="89">
        <v>9227</v>
      </c>
      <c r="H34" s="217">
        <f>G34-F34</f>
        <v>4594</v>
      </c>
      <c r="I34" s="212">
        <f>H34*100/F34</f>
        <v>99.15821282106626</v>
      </c>
      <c r="J34" s="210">
        <f>E34*100/E$31</f>
        <v>0.4960060177899558</v>
      </c>
      <c r="K34" s="210">
        <f t="shared" si="2"/>
        <v>0.6040102211097205</v>
      </c>
      <c r="L34" s="210">
        <v>1.2</v>
      </c>
      <c r="M34" s="210">
        <v>1.5</v>
      </c>
      <c r="N34" s="106"/>
    </row>
    <row r="35" spans="1:14" ht="20.25" customHeight="1">
      <c r="A35" s="99"/>
      <c r="B35" s="332" t="s">
        <v>10</v>
      </c>
      <c r="C35" s="332"/>
      <c r="D35" s="333"/>
      <c r="E35" s="89">
        <v>218947</v>
      </c>
      <c r="F35" s="89">
        <v>217280</v>
      </c>
      <c r="G35" s="89">
        <v>264133</v>
      </c>
      <c r="H35" s="217">
        <f>G35-F35</f>
        <v>46853</v>
      </c>
      <c r="I35" s="212">
        <f>H35*100/F35</f>
        <v>21.563420471281297</v>
      </c>
      <c r="J35" s="210">
        <f>E35*100/E$31</f>
        <v>29.72872422038255</v>
      </c>
      <c r="K35" s="210">
        <f t="shared" si="2"/>
        <v>28.327075511055487</v>
      </c>
      <c r="L35" s="210">
        <f t="shared" si="2"/>
        <v>32.54813527784452</v>
      </c>
      <c r="M35" s="210">
        <v>35.8</v>
      </c>
      <c r="N35" s="106"/>
    </row>
    <row r="36" spans="1:14" ht="20.25" customHeight="1">
      <c r="A36" s="99"/>
      <c r="B36" s="98"/>
      <c r="C36" s="98"/>
      <c r="D36" s="90"/>
      <c r="E36" s="89"/>
      <c r="F36" s="89"/>
      <c r="G36" s="89"/>
      <c r="H36" s="211"/>
      <c r="I36" s="212"/>
      <c r="J36" s="89"/>
      <c r="K36" s="89"/>
      <c r="L36" s="89"/>
      <c r="M36" s="89"/>
      <c r="N36" s="106"/>
    </row>
    <row r="37" spans="1:14" ht="20.25" customHeight="1">
      <c r="A37" s="355" t="s">
        <v>11</v>
      </c>
      <c r="B37" s="355"/>
      <c r="C37" s="355"/>
      <c r="D37" s="356"/>
      <c r="E37" s="89"/>
      <c r="F37" s="89"/>
      <c r="G37" s="89"/>
      <c r="H37" s="211"/>
      <c r="I37" s="213"/>
      <c r="J37" s="89"/>
      <c r="K37" s="89"/>
      <c r="L37" s="89"/>
      <c r="M37" s="89"/>
      <c r="N37" s="106"/>
    </row>
    <row r="38" spans="1:14" ht="20.25" customHeight="1">
      <c r="A38" s="332" t="s">
        <v>6</v>
      </c>
      <c r="B38" s="332"/>
      <c r="C38" s="332"/>
      <c r="D38" s="333"/>
      <c r="E38" s="89">
        <f>SUM(E39,E42)</f>
        <v>344239</v>
      </c>
      <c r="F38" s="89">
        <f>SUM(F39,F42)</f>
        <v>360167</v>
      </c>
      <c r="G38" s="89">
        <f>SUM(G39,G42)</f>
        <v>386170</v>
      </c>
      <c r="H38" s="218">
        <f>G38-F38</f>
        <v>26003</v>
      </c>
      <c r="I38" s="214">
        <f>H38*100/F38</f>
        <v>7.219706413969075</v>
      </c>
      <c r="J38" s="210">
        <f aca="true" t="shared" si="3" ref="J38:L42">E38*100/E$38</f>
        <v>100</v>
      </c>
      <c r="K38" s="210">
        <f t="shared" si="3"/>
        <v>100</v>
      </c>
      <c r="L38" s="210">
        <f t="shared" si="3"/>
        <v>100</v>
      </c>
      <c r="M38" s="210">
        <v>100</v>
      </c>
      <c r="N38" s="106"/>
    </row>
    <row r="39" spans="1:14" ht="20.25" customHeight="1">
      <c r="A39" s="99"/>
      <c r="B39" s="332" t="s">
        <v>7</v>
      </c>
      <c r="C39" s="332"/>
      <c r="D39" s="333"/>
      <c r="E39" s="89">
        <f>SUM(E40:E41)</f>
        <v>286394</v>
      </c>
      <c r="F39" s="89">
        <f>SUM(F40:F41)</f>
        <v>302782</v>
      </c>
      <c r="G39" s="89">
        <f>SUM(G40:G41)</f>
        <v>317662</v>
      </c>
      <c r="H39" s="218">
        <f>G39-F39</f>
        <v>14880</v>
      </c>
      <c r="I39" s="214">
        <f>H39*100/F39</f>
        <v>4.914426881386608</v>
      </c>
      <c r="J39" s="210">
        <f t="shared" si="3"/>
        <v>83.1962677093531</v>
      </c>
      <c r="K39" s="210">
        <f t="shared" si="3"/>
        <v>84.06711331132503</v>
      </c>
      <c r="L39" s="210">
        <f t="shared" si="3"/>
        <v>82.25962658932595</v>
      </c>
      <c r="M39" s="210">
        <v>83.4</v>
      </c>
      <c r="N39" s="106"/>
    </row>
    <row r="40" spans="1:14" ht="20.25" customHeight="1">
      <c r="A40" s="99"/>
      <c r="B40" s="98"/>
      <c r="C40" s="332" t="s">
        <v>8</v>
      </c>
      <c r="D40" s="333"/>
      <c r="E40" s="89">
        <v>283990</v>
      </c>
      <c r="F40" s="89">
        <v>299991</v>
      </c>
      <c r="G40" s="89">
        <v>311317</v>
      </c>
      <c r="H40" s="218">
        <f>G40-F40</f>
        <v>11326</v>
      </c>
      <c r="I40" s="214">
        <f>H40*100/F40</f>
        <v>3.775446596731235</v>
      </c>
      <c r="J40" s="210">
        <f t="shared" si="3"/>
        <v>82.49791569229518</v>
      </c>
      <c r="K40" s="210">
        <f t="shared" si="3"/>
        <v>83.29219500953724</v>
      </c>
      <c r="L40" s="210">
        <f t="shared" si="3"/>
        <v>80.61656783281974</v>
      </c>
      <c r="M40" s="210">
        <v>81.2</v>
      </c>
      <c r="N40" s="106"/>
    </row>
    <row r="41" spans="1:14" ht="20.25" customHeight="1">
      <c r="A41" s="99"/>
      <c r="B41" s="98"/>
      <c r="C41" s="332" t="s">
        <v>9</v>
      </c>
      <c r="D41" s="333"/>
      <c r="E41" s="89">
        <v>2404</v>
      </c>
      <c r="F41" s="89">
        <v>2791</v>
      </c>
      <c r="G41" s="89">
        <v>6345</v>
      </c>
      <c r="H41" s="218">
        <f>G41-F41</f>
        <v>3554</v>
      </c>
      <c r="I41" s="214">
        <f>H41*100/F41</f>
        <v>127.33787173056253</v>
      </c>
      <c r="J41" s="210">
        <f t="shared" si="3"/>
        <v>0.6983520170579162</v>
      </c>
      <c r="K41" s="210">
        <f t="shared" si="3"/>
        <v>0.7749183017877818</v>
      </c>
      <c r="L41" s="210">
        <v>1.7</v>
      </c>
      <c r="M41" s="210">
        <v>2.2</v>
      </c>
      <c r="N41" s="106"/>
    </row>
    <row r="42" spans="1:14" ht="20.25" customHeight="1">
      <c r="A42" s="99"/>
      <c r="B42" s="332" t="s">
        <v>10</v>
      </c>
      <c r="C42" s="332"/>
      <c r="D42" s="333"/>
      <c r="E42" s="89">
        <v>57845</v>
      </c>
      <c r="F42" s="89">
        <v>57385</v>
      </c>
      <c r="G42" s="89">
        <v>68508</v>
      </c>
      <c r="H42" s="218">
        <f>G42-F42</f>
        <v>11123</v>
      </c>
      <c r="I42" s="214">
        <f>H42*100/F42</f>
        <v>19.383114054195346</v>
      </c>
      <c r="J42" s="210">
        <f t="shared" si="3"/>
        <v>16.803732290646906</v>
      </c>
      <c r="K42" s="210">
        <f t="shared" si="3"/>
        <v>15.932886688674976</v>
      </c>
      <c r="L42" s="210">
        <f t="shared" si="3"/>
        <v>17.740373410674056</v>
      </c>
      <c r="M42" s="210">
        <v>16.6</v>
      </c>
      <c r="N42" s="106"/>
    </row>
    <row r="43" spans="1:14" ht="20.25" customHeight="1">
      <c r="A43" s="99"/>
      <c r="B43" s="98"/>
      <c r="C43" s="98"/>
      <c r="D43" s="90"/>
      <c r="E43" s="89"/>
      <c r="F43" s="89"/>
      <c r="G43" s="89"/>
      <c r="H43" s="211"/>
      <c r="I43" s="214"/>
      <c r="J43" s="210"/>
      <c r="K43" s="210"/>
      <c r="L43" s="210"/>
      <c r="M43" s="210"/>
      <c r="N43" s="106"/>
    </row>
    <row r="44" spans="1:14" ht="20.25" customHeight="1">
      <c r="A44" s="355" t="s">
        <v>12</v>
      </c>
      <c r="B44" s="355"/>
      <c r="C44" s="355"/>
      <c r="D44" s="356"/>
      <c r="E44" s="89"/>
      <c r="F44" s="89"/>
      <c r="G44" s="89"/>
      <c r="H44" s="211"/>
      <c r="I44" s="214"/>
      <c r="J44" s="210"/>
      <c r="K44" s="210"/>
      <c r="L44" s="210"/>
      <c r="M44" s="210"/>
      <c r="N44" s="106"/>
    </row>
    <row r="45" spans="1:14" ht="20.25" customHeight="1">
      <c r="A45" s="332" t="s">
        <v>6</v>
      </c>
      <c r="B45" s="332"/>
      <c r="C45" s="332"/>
      <c r="D45" s="333"/>
      <c r="E45" s="89">
        <f>SUM(E46,E49)</f>
        <v>392244</v>
      </c>
      <c r="F45" s="89">
        <f>SUM(F46,F49)</f>
        <v>406873</v>
      </c>
      <c r="G45" s="89">
        <f>SUM(G46,G49)</f>
        <v>425345</v>
      </c>
      <c r="H45" s="217">
        <f>G45-F45</f>
        <v>18472</v>
      </c>
      <c r="I45" s="214">
        <f>H45*100/F45</f>
        <v>4.539991594428728</v>
      </c>
      <c r="J45" s="210">
        <f>E45*100/E$45</f>
        <v>100</v>
      </c>
      <c r="K45" s="210">
        <f aca="true" t="shared" si="4" ref="K45:L49">F45*100/F$45</f>
        <v>100</v>
      </c>
      <c r="L45" s="210">
        <f t="shared" si="4"/>
        <v>100</v>
      </c>
      <c r="M45" s="210">
        <v>100</v>
      </c>
      <c r="N45" s="106"/>
    </row>
    <row r="46" spans="1:14" ht="20.25" customHeight="1">
      <c r="A46" s="99"/>
      <c r="B46" s="332" t="s">
        <v>7</v>
      </c>
      <c r="C46" s="332"/>
      <c r="D46" s="333"/>
      <c r="E46" s="89">
        <f>SUM(E47:E48)</f>
        <v>231142</v>
      </c>
      <c r="F46" s="89">
        <f>SUM(F47:F48)</f>
        <v>246978</v>
      </c>
      <c r="G46" s="89">
        <f>SUM(G47:G48)</f>
        <v>229720</v>
      </c>
      <c r="H46" s="217">
        <f>G46-F46</f>
        <v>-17258</v>
      </c>
      <c r="I46" s="214">
        <f>H46*100/F46</f>
        <v>-6.987666917701172</v>
      </c>
      <c r="J46" s="210">
        <f>E46*100/E$45</f>
        <v>58.92811617258645</v>
      </c>
      <c r="K46" s="210">
        <f t="shared" si="4"/>
        <v>60.70149653577406</v>
      </c>
      <c r="L46" s="210">
        <f t="shared" si="4"/>
        <v>54.00792298016904</v>
      </c>
      <c r="M46" s="210">
        <v>46.1</v>
      </c>
      <c r="N46" s="106"/>
    </row>
    <row r="47" spans="1:14" ht="20.25" customHeight="1">
      <c r="A47" s="99"/>
      <c r="B47" s="98"/>
      <c r="C47" s="332" t="s">
        <v>8</v>
      </c>
      <c r="D47" s="333"/>
      <c r="E47" s="89">
        <v>229893</v>
      </c>
      <c r="F47" s="89">
        <v>245136</v>
      </c>
      <c r="G47" s="89">
        <v>226838</v>
      </c>
      <c r="H47" s="217">
        <f>G47-F47</f>
        <v>-18298</v>
      </c>
      <c r="I47" s="214">
        <f>H47*100/F47</f>
        <v>-7.464427909405392</v>
      </c>
      <c r="J47" s="210">
        <f>E47*100/E$45</f>
        <v>58.60969192645394</v>
      </c>
      <c r="K47" s="210">
        <f t="shared" si="4"/>
        <v>60.248775416407575</v>
      </c>
      <c r="L47" s="210">
        <f t="shared" si="4"/>
        <v>53.33035535859126</v>
      </c>
      <c r="M47" s="210">
        <v>45.3</v>
      </c>
      <c r="N47" s="106"/>
    </row>
    <row r="48" spans="1:14" ht="20.25" customHeight="1">
      <c r="A48" s="99"/>
      <c r="B48" s="98"/>
      <c r="C48" s="332" t="s">
        <v>9</v>
      </c>
      <c r="D48" s="333"/>
      <c r="E48" s="89">
        <v>1249</v>
      </c>
      <c r="F48" s="89">
        <v>1842</v>
      </c>
      <c r="G48" s="89">
        <v>2882</v>
      </c>
      <c r="H48" s="217">
        <f>G48-F48</f>
        <v>1040</v>
      </c>
      <c r="I48" s="219">
        <f>H48*100/F48</f>
        <v>56.46036916395222</v>
      </c>
      <c r="J48" s="210">
        <f>E48*100/E$45</f>
        <v>0.31842424613250936</v>
      </c>
      <c r="K48" s="210">
        <f t="shared" si="4"/>
        <v>0.45272111936648535</v>
      </c>
      <c r="L48" s="210">
        <f t="shared" si="4"/>
        <v>0.6775676215777781</v>
      </c>
      <c r="M48" s="210">
        <v>0</v>
      </c>
      <c r="N48" s="106"/>
    </row>
    <row r="49" spans="1:14" ht="20.25" customHeight="1">
      <c r="A49" s="96"/>
      <c r="B49" s="351" t="s">
        <v>10</v>
      </c>
      <c r="C49" s="351"/>
      <c r="D49" s="352"/>
      <c r="E49" s="215">
        <v>161102</v>
      </c>
      <c r="F49" s="215">
        <v>159895</v>
      </c>
      <c r="G49" s="215">
        <v>195625</v>
      </c>
      <c r="H49" s="221">
        <f>G49-F49</f>
        <v>35730</v>
      </c>
      <c r="I49" s="220">
        <f>H49*100/F49</f>
        <v>22.34591450639482</v>
      </c>
      <c r="J49" s="216">
        <f>E49*100/E$45</f>
        <v>41.07188382741355</v>
      </c>
      <c r="K49" s="216">
        <f t="shared" si="4"/>
        <v>39.29850346422594</v>
      </c>
      <c r="L49" s="216">
        <f t="shared" si="4"/>
        <v>45.99207701983096</v>
      </c>
      <c r="M49" s="216">
        <v>53.9</v>
      </c>
      <c r="N49" s="106"/>
    </row>
    <row r="50" spans="1:14" ht="20.25" customHeight="1">
      <c r="A50" s="5" t="s">
        <v>235</v>
      </c>
      <c r="B50" s="93"/>
      <c r="C50" s="93"/>
      <c r="D50" s="93"/>
      <c r="E50" s="93"/>
      <c r="F50" s="93"/>
      <c r="G50" s="93"/>
      <c r="H50" s="94"/>
      <c r="I50" s="93"/>
      <c r="J50" s="93"/>
      <c r="K50" s="93"/>
      <c r="L50" s="93"/>
      <c r="M50" s="93"/>
      <c r="N50" s="106"/>
    </row>
    <row r="51" spans="1:14" ht="14.25">
      <c r="A51" s="93"/>
      <c r="B51" s="93"/>
      <c r="C51" s="93"/>
      <c r="D51" s="93"/>
      <c r="E51" s="93"/>
      <c r="F51" s="93"/>
      <c r="G51" s="93"/>
      <c r="H51" s="93"/>
      <c r="I51" s="93"/>
      <c r="J51" s="93"/>
      <c r="K51" s="93"/>
      <c r="L51" s="93"/>
      <c r="M51" s="93"/>
      <c r="N51" s="106"/>
    </row>
    <row r="52" spans="1:14" ht="14.25">
      <c r="A52" s="93"/>
      <c r="B52" s="93"/>
      <c r="C52" s="93"/>
      <c r="D52" s="93"/>
      <c r="E52" s="93"/>
      <c r="F52" s="93"/>
      <c r="G52" s="93"/>
      <c r="H52" s="93"/>
      <c r="I52" s="93"/>
      <c r="J52" s="93"/>
      <c r="K52" s="93"/>
      <c r="L52" s="93"/>
      <c r="M52" s="93"/>
      <c r="N52" s="106"/>
    </row>
    <row r="53" spans="1:14" ht="14.25">
      <c r="A53" s="93"/>
      <c r="B53" s="93"/>
      <c r="C53" s="93"/>
      <c r="D53" s="93"/>
      <c r="E53" s="93"/>
      <c r="F53" s="93"/>
      <c r="G53" s="93"/>
      <c r="H53" s="93"/>
      <c r="I53" s="93"/>
      <c r="J53" s="93"/>
      <c r="K53" s="93"/>
      <c r="L53" s="93"/>
      <c r="M53" s="93"/>
      <c r="N53" s="106"/>
    </row>
    <row r="54" spans="1:14" ht="14.25">
      <c r="A54" s="93"/>
      <c r="B54" s="93"/>
      <c r="C54" s="93"/>
      <c r="D54" s="93"/>
      <c r="E54" s="93"/>
      <c r="F54" s="93"/>
      <c r="G54" s="93"/>
      <c r="H54" s="93"/>
      <c r="I54" s="93"/>
      <c r="J54" s="93"/>
      <c r="K54" s="93"/>
      <c r="L54" s="93"/>
      <c r="M54" s="93"/>
      <c r="N54" s="106"/>
    </row>
    <row r="55" spans="1:14" ht="14.25">
      <c r="A55" s="93"/>
      <c r="B55" s="93"/>
      <c r="C55" s="93"/>
      <c r="D55" s="93"/>
      <c r="E55" s="93"/>
      <c r="F55" s="93"/>
      <c r="G55" s="93"/>
      <c r="H55" s="93"/>
      <c r="I55" s="93"/>
      <c r="J55" s="93"/>
      <c r="K55" s="93"/>
      <c r="L55" s="93"/>
      <c r="M55" s="93"/>
      <c r="N55" s="106"/>
    </row>
    <row r="56" spans="1:14" ht="14.25">
      <c r="A56" s="93"/>
      <c r="B56" s="93"/>
      <c r="C56" s="93"/>
      <c r="D56" s="93"/>
      <c r="E56" s="93"/>
      <c r="F56" s="93"/>
      <c r="G56" s="93"/>
      <c r="H56" s="93"/>
      <c r="I56" s="93"/>
      <c r="J56" s="93"/>
      <c r="K56" s="93"/>
      <c r="L56" s="93"/>
      <c r="M56" s="93"/>
      <c r="N56" s="106"/>
    </row>
    <row r="57" spans="1:14" ht="14.25">
      <c r="A57" s="93"/>
      <c r="B57" s="93"/>
      <c r="C57" s="93"/>
      <c r="D57" s="93"/>
      <c r="E57" s="93"/>
      <c r="F57" s="93"/>
      <c r="G57" s="93"/>
      <c r="H57" s="93"/>
      <c r="I57" s="93"/>
      <c r="J57" s="93"/>
      <c r="K57" s="93"/>
      <c r="L57" s="93"/>
      <c r="M57" s="93"/>
      <c r="N57" s="106"/>
    </row>
    <row r="58" spans="1:14" ht="14.25">
      <c r="A58" s="93"/>
      <c r="B58" s="93"/>
      <c r="C58" s="93"/>
      <c r="D58" s="93"/>
      <c r="E58" s="93"/>
      <c r="F58" s="93"/>
      <c r="G58" s="93"/>
      <c r="H58" s="93"/>
      <c r="I58" s="93"/>
      <c r="J58" s="93"/>
      <c r="K58" s="93"/>
      <c r="L58" s="93"/>
      <c r="M58" s="93"/>
      <c r="N58" s="106"/>
    </row>
    <row r="59" spans="1:14" ht="14.25">
      <c r="A59" s="93"/>
      <c r="B59" s="93"/>
      <c r="C59" s="93"/>
      <c r="D59" s="93"/>
      <c r="E59" s="93"/>
      <c r="F59" s="93"/>
      <c r="G59" s="93"/>
      <c r="H59" s="93"/>
      <c r="I59" s="93"/>
      <c r="J59" s="93"/>
      <c r="K59" s="93"/>
      <c r="L59" s="93"/>
      <c r="M59" s="93"/>
      <c r="N59" s="106"/>
    </row>
    <row r="60" spans="1:14" ht="14.25">
      <c r="A60" s="93"/>
      <c r="B60" s="93"/>
      <c r="C60" s="93"/>
      <c r="D60" s="93"/>
      <c r="E60" s="93"/>
      <c r="F60" s="93"/>
      <c r="G60" s="93"/>
      <c r="H60" s="93"/>
      <c r="I60" s="93"/>
      <c r="J60" s="93"/>
      <c r="K60" s="93"/>
      <c r="L60" s="93"/>
      <c r="M60" s="93"/>
      <c r="N60" s="106"/>
    </row>
    <row r="61" spans="1:14" ht="14.25">
      <c r="A61" s="93"/>
      <c r="B61" s="93"/>
      <c r="C61" s="93"/>
      <c r="D61" s="93"/>
      <c r="E61" s="93"/>
      <c r="F61" s="93"/>
      <c r="G61" s="93"/>
      <c r="H61" s="93"/>
      <c r="I61" s="93"/>
      <c r="J61" s="93"/>
      <c r="K61" s="93"/>
      <c r="L61" s="93"/>
      <c r="M61" s="93"/>
      <c r="N61" s="106"/>
    </row>
    <row r="62" spans="1:14" ht="14.25">
      <c r="A62" s="93"/>
      <c r="B62" s="93"/>
      <c r="C62" s="93"/>
      <c r="D62" s="93"/>
      <c r="E62" s="93"/>
      <c r="F62" s="93"/>
      <c r="G62" s="93"/>
      <c r="H62" s="93"/>
      <c r="I62" s="93"/>
      <c r="J62" s="93"/>
      <c r="K62" s="93"/>
      <c r="L62" s="93"/>
      <c r="M62" s="93"/>
      <c r="N62" s="106"/>
    </row>
    <row r="63" spans="1:14" ht="14.25">
      <c r="A63" s="93"/>
      <c r="B63" s="93"/>
      <c r="C63" s="93"/>
      <c r="D63" s="93"/>
      <c r="E63" s="93"/>
      <c r="F63" s="93"/>
      <c r="G63" s="93"/>
      <c r="H63" s="93"/>
      <c r="I63" s="93"/>
      <c r="J63" s="93"/>
      <c r="K63" s="93"/>
      <c r="L63" s="93"/>
      <c r="M63" s="93"/>
      <c r="N63" s="106"/>
    </row>
    <row r="64" spans="1:14" ht="14.25">
      <c r="A64" s="93"/>
      <c r="B64" s="93"/>
      <c r="C64" s="93"/>
      <c r="D64" s="93"/>
      <c r="E64" s="93"/>
      <c r="F64" s="93"/>
      <c r="G64" s="93"/>
      <c r="H64" s="93"/>
      <c r="I64" s="93"/>
      <c r="J64" s="93"/>
      <c r="K64" s="93"/>
      <c r="L64" s="93"/>
      <c r="M64" s="93"/>
      <c r="N64" s="106"/>
    </row>
    <row r="65" spans="1:14" ht="14.25">
      <c r="A65" s="93"/>
      <c r="B65" s="93"/>
      <c r="C65" s="93"/>
      <c r="D65" s="93"/>
      <c r="E65" s="93"/>
      <c r="F65" s="93"/>
      <c r="G65" s="93"/>
      <c r="H65" s="93"/>
      <c r="I65" s="93"/>
      <c r="J65" s="93"/>
      <c r="K65" s="93"/>
      <c r="L65" s="93"/>
      <c r="M65" s="93"/>
      <c r="N65" s="106"/>
    </row>
    <row r="66" spans="1:14" ht="14.25">
      <c r="A66" s="93"/>
      <c r="B66" s="93"/>
      <c r="C66" s="93"/>
      <c r="D66" s="93"/>
      <c r="E66" s="93"/>
      <c r="F66" s="93"/>
      <c r="G66" s="93"/>
      <c r="H66" s="93"/>
      <c r="I66" s="93"/>
      <c r="J66" s="93"/>
      <c r="K66" s="93"/>
      <c r="L66" s="93"/>
      <c r="M66" s="93"/>
      <c r="N66" s="106"/>
    </row>
    <row r="67" spans="1:14" ht="14.25">
      <c r="A67" s="93"/>
      <c r="B67" s="93"/>
      <c r="C67" s="93"/>
      <c r="D67" s="93"/>
      <c r="E67" s="93"/>
      <c r="F67" s="93"/>
      <c r="G67" s="93"/>
      <c r="H67" s="93"/>
      <c r="I67" s="93"/>
      <c r="J67" s="93"/>
      <c r="K67" s="93"/>
      <c r="L67" s="93"/>
      <c r="M67" s="93"/>
      <c r="N67" s="106"/>
    </row>
    <row r="68" spans="1:14" ht="14.25">
      <c r="A68" s="93"/>
      <c r="B68" s="93"/>
      <c r="C68" s="93"/>
      <c r="D68" s="93"/>
      <c r="E68" s="93"/>
      <c r="F68" s="93"/>
      <c r="G68" s="93"/>
      <c r="H68" s="93"/>
      <c r="I68" s="93"/>
      <c r="J68" s="93"/>
      <c r="K68" s="93"/>
      <c r="L68" s="93"/>
      <c r="M68" s="93"/>
      <c r="N68" s="106"/>
    </row>
    <row r="69" spans="1:14" ht="14.25">
      <c r="A69" s="93"/>
      <c r="B69" s="93"/>
      <c r="C69" s="93"/>
      <c r="D69" s="93"/>
      <c r="E69" s="93"/>
      <c r="F69" s="93"/>
      <c r="G69" s="93"/>
      <c r="H69" s="93"/>
      <c r="I69" s="93"/>
      <c r="J69" s="93"/>
      <c r="K69" s="93"/>
      <c r="L69" s="93"/>
      <c r="M69" s="93"/>
      <c r="N69" s="106"/>
    </row>
    <row r="70" spans="1:14" ht="14.25">
      <c r="A70" s="93"/>
      <c r="B70" s="93"/>
      <c r="C70" s="93"/>
      <c r="D70" s="93"/>
      <c r="E70" s="93"/>
      <c r="F70" s="93"/>
      <c r="G70" s="93"/>
      <c r="H70" s="93"/>
      <c r="I70" s="93"/>
      <c r="J70" s="93"/>
      <c r="K70" s="93"/>
      <c r="L70" s="93"/>
      <c r="M70" s="93"/>
      <c r="N70" s="106"/>
    </row>
    <row r="71" spans="1:14" ht="14.25">
      <c r="A71" s="93"/>
      <c r="B71" s="93"/>
      <c r="C71" s="93"/>
      <c r="D71" s="93"/>
      <c r="E71" s="93"/>
      <c r="F71" s="93"/>
      <c r="G71" s="93"/>
      <c r="H71" s="93"/>
      <c r="I71" s="93"/>
      <c r="J71" s="93"/>
      <c r="K71" s="93"/>
      <c r="L71" s="93"/>
      <c r="M71" s="93"/>
      <c r="N71" s="106"/>
    </row>
    <row r="72" spans="1:14" ht="14.25">
      <c r="A72" s="93"/>
      <c r="B72" s="93"/>
      <c r="C72" s="93"/>
      <c r="D72" s="93"/>
      <c r="E72" s="93"/>
      <c r="F72" s="93"/>
      <c r="G72" s="93"/>
      <c r="H72" s="93"/>
      <c r="I72" s="93"/>
      <c r="J72" s="93"/>
      <c r="K72" s="93"/>
      <c r="L72" s="93"/>
      <c r="M72" s="93"/>
      <c r="N72" s="106"/>
    </row>
    <row r="73" spans="1:14" ht="14.25">
      <c r="A73" s="93"/>
      <c r="B73" s="93"/>
      <c r="C73" s="93"/>
      <c r="D73" s="93"/>
      <c r="E73" s="93"/>
      <c r="F73" s="93"/>
      <c r="G73" s="93"/>
      <c r="H73" s="93"/>
      <c r="I73" s="93"/>
      <c r="J73" s="93"/>
      <c r="K73" s="93"/>
      <c r="L73" s="93"/>
      <c r="M73" s="93"/>
      <c r="N73" s="106"/>
    </row>
    <row r="74" spans="1:14" ht="14.25">
      <c r="A74" s="93"/>
      <c r="B74" s="93"/>
      <c r="C74" s="93"/>
      <c r="D74" s="93"/>
      <c r="E74" s="93"/>
      <c r="F74" s="93"/>
      <c r="G74" s="93"/>
      <c r="H74" s="93"/>
      <c r="I74" s="93"/>
      <c r="J74" s="93"/>
      <c r="K74" s="93"/>
      <c r="L74" s="93"/>
      <c r="M74" s="93"/>
      <c r="N74" s="106"/>
    </row>
    <row r="75" spans="1:14" ht="14.25">
      <c r="A75" s="93"/>
      <c r="B75" s="93"/>
      <c r="C75" s="93"/>
      <c r="D75" s="93"/>
      <c r="E75" s="93"/>
      <c r="F75" s="93"/>
      <c r="G75" s="93"/>
      <c r="H75" s="93"/>
      <c r="I75" s="93"/>
      <c r="J75" s="93"/>
      <c r="K75" s="93"/>
      <c r="L75" s="93"/>
      <c r="M75" s="93"/>
      <c r="N75" s="106"/>
    </row>
    <row r="76" spans="1:14" ht="14.25">
      <c r="A76" s="93"/>
      <c r="B76" s="93"/>
      <c r="C76" s="93"/>
      <c r="D76" s="93"/>
      <c r="E76" s="93"/>
      <c r="F76" s="93"/>
      <c r="G76" s="93"/>
      <c r="H76" s="93"/>
      <c r="I76" s="93"/>
      <c r="J76" s="93"/>
      <c r="K76" s="93"/>
      <c r="L76" s="93"/>
      <c r="M76" s="93"/>
      <c r="N76" s="106"/>
    </row>
    <row r="77" spans="1:14" ht="14.25">
      <c r="A77" s="93"/>
      <c r="B77" s="93"/>
      <c r="C77" s="93"/>
      <c r="D77" s="93"/>
      <c r="E77" s="93"/>
      <c r="F77" s="93"/>
      <c r="G77" s="93"/>
      <c r="H77" s="93"/>
      <c r="I77" s="93"/>
      <c r="J77" s="93"/>
      <c r="K77" s="93"/>
      <c r="L77" s="93"/>
      <c r="M77" s="93"/>
      <c r="N77" s="106"/>
    </row>
    <row r="78" spans="1:14" ht="14.25">
      <c r="A78" s="93"/>
      <c r="B78" s="93"/>
      <c r="C78" s="93"/>
      <c r="D78" s="93"/>
      <c r="E78" s="93"/>
      <c r="F78" s="93"/>
      <c r="G78" s="93"/>
      <c r="H78" s="93"/>
      <c r="I78" s="93"/>
      <c r="J78" s="93"/>
      <c r="K78" s="93"/>
      <c r="L78" s="93"/>
      <c r="M78" s="93"/>
      <c r="N78" s="106"/>
    </row>
    <row r="79" spans="1:14" ht="14.25">
      <c r="A79" s="93"/>
      <c r="B79" s="93"/>
      <c r="C79" s="93"/>
      <c r="D79" s="93"/>
      <c r="E79" s="93"/>
      <c r="F79" s="93"/>
      <c r="G79" s="93"/>
      <c r="H79" s="93"/>
      <c r="I79" s="93"/>
      <c r="J79" s="93"/>
      <c r="K79" s="93"/>
      <c r="L79" s="93"/>
      <c r="M79" s="93"/>
      <c r="N79" s="106"/>
    </row>
    <row r="80" spans="1:14" ht="14.25">
      <c r="A80" s="93"/>
      <c r="B80" s="93"/>
      <c r="C80" s="93"/>
      <c r="D80" s="93"/>
      <c r="E80" s="93"/>
      <c r="F80" s="93"/>
      <c r="G80" s="93"/>
      <c r="H80" s="93"/>
      <c r="I80" s="93"/>
      <c r="J80" s="93"/>
      <c r="K80" s="93"/>
      <c r="L80" s="93"/>
      <c r="M80" s="93"/>
      <c r="N80" s="106"/>
    </row>
    <row r="81" spans="1:14" ht="14.25">
      <c r="A81" s="93"/>
      <c r="B81" s="93"/>
      <c r="C81" s="93"/>
      <c r="D81" s="93"/>
      <c r="E81" s="93"/>
      <c r="F81" s="93"/>
      <c r="G81" s="93"/>
      <c r="H81" s="93"/>
      <c r="I81" s="93"/>
      <c r="J81" s="93"/>
      <c r="K81" s="93"/>
      <c r="L81" s="93"/>
      <c r="M81" s="93"/>
      <c r="N81" s="106"/>
    </row>
    <row r="82" spans="1:14" ht="14.25">
      <c r="A82" s="93"/>
      <c r="B82" s="93"/>
      <c r="C82" s="93"/>
      <c r="D82" s="93"/>
      <c r="E82" s="93"/>
      <c r="F82" s="93"/>
      <c r="G82" s="93"/>
      <c r="H82" s="93"/>
      <c r="I82" s="93"/>
      <c r="J82" s="93"/>
      <c r="K82" s="93"/>
      <c r="L82" s="93"/>
      <c r="M82" s="93"/>
      <c r="N82" s="106"/>
    </row>
    <row r="83" spans="1:14" ht="14.25">
      <c r="A83" s="93"/>
      <c r="B83" s="93"/>
      <c r="C83" s="93"/>
      <c r="D83" s="93"/>
      <c r="E83" s="93"/>
      <c r="F83" s="93"/>
      <c r="G83" s="93"/>
      <c r="H83" s="93"/>
      <c r="I83" s="93"/>
      <c r="J83" s="93"/>
      <c r="K83" s="93"/>
      <c r="L83" s="93"/>
      <c r="M83" s="93"/>
      <c r="N83" s="106"/>
    </row>
    <row r="84" spans="1:14" ht="14.25">
      <c r="A84" s="93"/>
      <c r="B84" s="93"/>
      <c r="C84" s="93"/>
      <c r="D84" s="93"/>
      <c r="E84" s="93"/>
      <c r="F84" s="93"/>
      <c r="G84" s="93"/>
      <c r="H84" s="93"/>
      <c r="I84" s="93"/>
      <c r="J84" s="93"/>
      <c r="K84" s="93"/>
      <c r="L84" s="93"/>
      <c r="M84" s="93"/>
      <c r="N84" s="106"/>
    </row>
    <row r="85" spans="1:14" ht="14.25">
      <c r="A85" s="93"/>
      <c r="B85" s="93"/>
      <c r="C85" s="93"/>
      <c r="D85" s="93"/>
      <c r="E85" s="93"/>
      <c r="F85" s="93"/>
      <c r="G85" s="93"/>
      <c r="H85" s="93"/>
      <c r="I85" s="93"/>
      <c r="J85" s="93"/>
      <c r="K85" s="93"/>
      <c r="L85" s="93"/>
      <c r="M85" s="93"/>
      <c r="N85" s="106"/>
    </row>
    <row r="86" spans="1:14" ht="14.25">
      <c r="A86" s="93"/>
      <c r="B86" s="93"/>
      <c r="C86" s="93"/>
      <c r="D86" s="93"/>
      <c r="E86" s="93"/>
      <c r="F86" s="93"/>
      <c r="G86" s="93"/>
      <c r="H86" s="93"/>
      <c r="I86" s="93"/>
      <c r="J86" s="93"/>
      <c r="K86" s="93"/>
      <c r="L86" s="93"/>
      <c r="M86" s="93"/>
      <c r="N86" s="106"/>
    </row>
    <row r="87" spans="1:14" ht="14.25">
      <c r="A87" s="93"/>
      <c r="B87" s="93"/>
      <c r="C87" s="93"/>
      <c r="D87" s="93"/>
      <c r="E87" s="93"/>
      <c r="F87" s="93"/>
      <c r="G87" s="93"/>
      <c r="H87" s="93"/>
      <c r="I87" s="93"/>
      <c r="J87" s="93"/>
      <c r="K87" s="93"/>
      <c r="L87" s="93"/>
      <c r="M87" s="93"/>
      <c r="N87" s="106"/>
    </row>
    <row r="88" spans="1:14" ht="14.25">
      <c r="A88" s="93"/>
      <c r="B88" s="93"/>
      <c r="C88" s="93"/>
      <c r="D88" s="93"/>
      <c r="E88" s="93"/>
      <c r="F88" s="93"/>
      <c r="G88" s="93"/>
      <c r="H88" s="93"/>
      <c r="I88" s="93"/>
      <c r="J88" s="93"/>
      <c r="K88" s="93"/>
      <c r="L88" s="93"/>
      <c r="M88" s="93"/>
      <c r="N88" s="106"/>
    </row>
    <row r="89" spans="1:14" ht="14.25">
      <c r="A89" s="93"/>
      <c r="B89" s="93"/>
      <c r="C89" s="93"/>
      <c r="D89" s="93"/>
      <c r="E89" s="93"/>
      <c r="F89" s="93"/>
      <c r="G89" s="93"/>
      <c r="H89" s="93"/>
      <c r="I89" s="93"/>
      <c r="J89" s="93"/>
      <c r="K89" s="93"/>
      <c r="L89" s="93"/>
      <c r="M89" s="93"/>
      <c r="N89" s="106"/>
    </row>
    <row r="90" spans="1:14" ht="14.25">
      <c r="A90" s="93"/>
      <c r="B90" s="93"/>
      <c r="C90" s="93"/>
      <c r="D90" s="93"/>
      <c r="E90" s="93"/>
      <c r="F90" s="93"/>
      <c r="G90" s="93"/>
      <c r="H90" s="93"/>
      <c r="I90" s="93"/>
      <c r="J90" s="93"/>
      <c r="K90" s="93"/>
      <c r="L90" s="93"/>
      <c r="M90" s="93"/>
      <c r="N90" s="106"/>
    </row>
    <row r="91" spans="1:14" ht="14.25">
      <c r="A91" s="93"/>
      <c r="B91" s="93"/>
      <c r="C91" s="93"/>
      <c r="D91" s="93"/>
      <c r="E91" s="93"/>
      <c r="F91" s="93"/>
      <c r="G91" s="93"/>
      <c r="H91" s="93"/>
      <c r="I91" s="93"/>
      <c r="J91" s="93"/>
      <c r="K91" s="93"/>
      <c r="L91" s="93"/>
      <c r="M91" s="93"/>
      <c r="N91" s="106"/>
    </row>
    <row r="92" spans="1:14" ht="14.25">
      <c r="A92" s="93"/>
      <c r="B92" s="93"/>
      <c r="C92" s="93"/>
      <c r="D92" s="93"/>
      <c r="E92" s="93"/>
      <c r="F92" s="93"/>
      <c r="G92" s="93"/>
      <c r="H92" s="93"/>
      <c r="I92" s="93"/>
      <c r="J92" s="93"/>
      <c r="K92" s="93"/>
      <c r="L92" s="93"/>
      <c r="M92" s="93"/>
      <c r="N92" s="106"/>
    </row>
    <row r="93" spans="1:14" ht="14.25">
      <c r="A93" s="93"/>
      <c r="B93" s="93"/>
      <c r="C93" s="93"/>
      <c r="D93" s="93"/>
      <c r="E93" s="93"/>
      <c r="F93" s="93"/>
      <c r="G93" s="93"/>
      <c r="H93" s="93"/>
      <c r="I93" s="93"/>
      <c r="J93" s="93"/>
      <c r="K93" s="93"/>
      <c r="L93" s="93"/>
      <c r="M93" s="93"/>
      <c r="N93" s="106"/>
    </row>
    <row r="94" spans="1:14" ht="14.25">
      <c r="A94" s="93"/>
      <c r="B94" s="93"/>
      <c r="C94" s="93"/>
      <c r="D94" s="93"/>
      <c r="E94" s="93"/>
      <c r="F94" s="93"/>
      <c r="G94" s="93"/>
      <c r="H94" s="93"/>
      <c r="I94" s="93"/>
      <c r="J94" s="93"/>
      <c r="K94" s="93"/>
      <c r="L94" s="93"/>
      <c r="M94" s="93"/>
      <c r="N94" s="106"/>
    </row>
    <row r="95" spans="1:14" ht="14.25">
      <c r="A95" s="93"/>
      <c r="B95" s="93"/>
      <c r="C95" s="93"/>
      <c r="D95" s="93"/>
      <c r="E95" s="93"/>
      <c r="F95" s="93"/>
      <c r="G95" s="93"/>
      <c r="H95" s="93"/>
      <c r="I95" s="93"/>
      <c r="J95" s="93"/>
      <c r="K95" s="93"/>
      <c r="L95" s="93"/>
      <c r="M95" s="93"/>
      <c r="N95" s="106"/>
    </row>
    <row r="96" spans="1:14" ht="14.25">
      <c r="A96" s="93"/>
      <c r="B96" s="93"/>
      <c r="C96" s="93"/>
      <c r="D96" s="93"/>
      <c r="E96" s="93"/>
      <c r="F96" s="93"/>
      <c r="G96" s="93"/>
      <c r="H96" s="93"/>
      <c r="I96" s="93"/>
      <c r="J96" s="93"/>
      <c r="K96" s="93"/>
      <c r="L96" s="93"/>
      <c r="M96" s="93"/>
      <c r="N96" s="106"/>
    </row>
    <row r="97" spans="1:14" ht="14.25">
      <c r="A97" s="93"/>
      <c r="B97" s="93"/>
      <c r="C97" s="93"/>
      <c r="D97" s="93"/>
      <c r="E97" s="93"/>
      <c r="F97" s="93"/>
      <c r="G97" s="93"/>
      <c r="H97" s="93"/>
      <c r="I97" s="93"/>
      <c r="J97" s="93"/>
      <c r="K97" s="93"/>
      <c r="L97" s="93"/>
      <c r="M97" s="93"/>
      <c r="N97" s="106"/>
    </row>
    <row r="98" spans="1:14" ht="14.25">
      <c r="A98" s="93"/>
      <c r="B98" s="93"/>
      <c r="C98" s="93"/>
      <c r="D98" s="93"/>
      <c r="E98" s="93"/>
      <c r="F98" s="93"/>
      <c r="G98" s="93"/>
      <c r="H98" s="93"/>
      <c r="I98" s="93"/>
      <c r="J98" s="93"/>
      <c r="K98" s="93"/>
      <c r="L98" s="93"/>
      <c r="M98" s="93"/>
      <c r="N98" s="106"/>
    </row>
    <row r="99" spans="1:14" ht="14.25">
      <c r="A99" s="93"/>
      <c r="B99" s="93"/>
      <c r="C99" s="93"/>
      <c r="D99" s="93"/>
      <c r="E99" s="93"/>
      <c r="F99" s="93"/>
      <c r="G99" s="93"/>
      <c r="H99" s="93"/>
      <c r="I99" s="93"/>
      <c r="J99" s="93"/>
      <c r="K99" s="93"/>
      <c r="L99" s="93"/>
      <c r="M99" s="93"/>
      <c r="N99" s="106"/>
    </row>
    <row r="100" spans="1:14" ht="14.25">
      <c r="A100" s="93"/>
      <c r="B100" s="93"/>
      <c r="C100" s="93"/>
      <c r="D100" s="93"/>
      <c r="E100" s="93"/>
      <c r="F100" s="93"/>
      <c r="G100" s="93"/>
      <c r="H100" s="93"/>
      <c r="I100" s="93"/>
      <c r="J100" s="93"/>
      <c r="K100" s="93"/>
      <c r="L100" s="93"/>
      <c r="M100" s="93"/>
      <c r="N100" s="106"/>
    </row>
    <row r="101" spans="1:14" ht="14.25">
      <c r="A101" s="93"/>
      <c r="B101" s="93"/>
      <c r="C101" s="93"/>
      <c r="D101" s="93"/>
      <c r="E101" s="93"/>
      <c r="F101" s="93"/>
      <c r="G101" s="93"/>
      <c r="H101" s="93"/>
      <c r="I101" s="93"/>
      <c r="J101" s="93"/>
      <c r="K101" s="93"/>
      <c r="L101" s="93"/>
      <c r="M101" s="93"/>
      <c r="N101" s="106"/>
    </row>
    <row r="102" spans="1:14" ht="14.25">
      <c r="A102" s="93"/>
      <c r="B102" s="93"/>
      <c r="C102" s="93"/>
      <c r="D102" s="93"/>
      <c r="E102" s="93"/>
      <c r="F102" s="93"/>
      <c r="G102" s="93"/>
      <c r="H102" s="93"/>
      <c r="I102" s="93"/>
      <c r="J102" s="93"/>
      <c r="K102" s="93"/>
      <c r="L102" s="93"/>
      <c r="M102" s="93"/>
      <c r="N102" s="106"/>
    </row>
    <row r="103" spans="1:14" ht="14.25">
      <c r="A103" s="93"/>
      <c r="B103" s="93"/>
      <c r="C103" s="93"/>
      <c r="D103" s="93"/>
      <c r="E103" s="93"/>
      <c r="F103" s="93"/>
      <c r="G103" s="93"/>
      <c r="H103" s="93"/>
      <c r="I103" s="93"/>
      <c r="J103" s="93"/>
      <c r="K103" s="93"/>
      <c r="L103" s="93"/>
      <c r="M103" s="93"/>
      <c r="N103" s="106"/>
    </row>
    <row r="104" spans="1:14" ht="14.25">
      <c r="A104" s="93"/>
      <c r="B104" s="93"/>
      <c r="C104" s="93"/>
      <c r="D104" s="93"/>
      <c r="E104" s="93"/>
      <c r="F104" s="93"/>
      <c r="G104" s="93"/>
      <c r="H104" s="93"/>
      <c r="I104" s="93"/>
      <c r="J104" s="93"/>
      <c r="K104" s="93"/>
      <c r="L104" s="93"/>
      <c r="M104" s="93"/>
      <c r="N104" s="106"/>
    </row>
    <row r="105" spans="1:14" ht="14.25">
      <c r="A105" s="93"/>
      <c r="B105" s="93"/>
      <c r="C105" s="93"/>
      <c r="D105" s="93"/>
      <c r="E105" s="93"/>
      <c r="F105" s="93"/>
      <c r="G105" s="93"/>
      <c r="H105" s="93"/>
      <c r="I105" s="93"/>
      <c r="J105" s="93"/>
      <c r="K105" s="93"/>
      <c r="L105" s="93"/>
      <c r="M105" s="93"/>
      <c r="N105" s="106"/>
    </row>
  </sheetData>
  <sheetProtection/>
  <mergeCells count="74">
    <mergeCell ref="A3:M3"/>
    <mergeCell ref="A5:M5"/>
    <mergeCell ref="A7:M7"/>
    <mergeCell ref="A25:M25"/>
    <mergeCell ref="A17:C17"/>
    <mergeCell ref="F16:G16"/>
    <mergeCell ref="F18:G18"/>
    <mergeCell ref="H16:I16"/>
    <mergeCell ref="H18:I18"/>
    <mergeCell ref="J17:K17"/>
    <mergeCell ref="H27:I27"/>
    <mergeCell ref="H28:I28"/>
    <mergeCell ref="D16:E16"/>
    <mergeCell ref="D18:E18"/>
    <mergeCell ref="A9:C10"/>
    <mergeCell ref="L16:M16"/>
    <mergeCell ref="J18:K18"/>
    <mergeCell ref="J13:K13"/>
    <mergeCell ref="L17:M17"/>
    <mergeCell ref="L18:M18"/>
    <mergeCell ref="J16:K16"/>
    <mergeCell ref="C48:D48"/>
    <mergeCell ref="C47:D47"/>
    <mergeCell ref="A45:D45"/>
    <mergeCell ref="B46:D46"/>
    <mergeCell ref="C41:D41"/>
    <mergeCell ref="B42:D42"/>
    <mergeCell ref="A30:D30"/>
    <mergeCell ref="C33:D33"/>
    <mergeCell ref="A44:D44"/>
    <mergeCell ref="C40:D40"/>
    <mergeCell ref="B35:D35"/>
    <mergeCell ref="E27:G28"/>
    <mergeCell ref="C34:D34"/>
    <mergeCell ref="B32:D32"/>
    <mergeCell ref="A27:D29"/>
    <mergeCell ref="B49:D49"/>
    <mergeCell ref="H11:I11"/>
    <mergeCell ref="D13:E13"/>
    <mergeCell ref="F13:G13"/>
    <mergeCell ref="H13:I13"/>
    <mergeCell ref="D17:E17"/>
    <mergeCell ref="F17:G17"/>
    <mergeCell ref="H17:I17"/>
    <mergeCell ref="A18:C18"/>
    <mergeCell ref="A38:D38"/>
    <mergeCell ref="A15:M15"/>
    <mergeCell ref="A16:C16"/>
    <mergeCell ref="A13:C13"/>
    <mergeCell ref="B39:D39"/>
    <mergeCell ref="A31:D31"/>
    <mergeCell ref="B19:M19"/>
    <mergeCell ref="B20:M20"/>
    <mergeCell ref="B21:M21"/>
    <mergeCell ref="A37:D37"/>
    <mergeCell ref="J27:M28"/>
    <mergeCell ref="F12:G12"/>
    <mergeCell ref="J10:K10"/>
    <mergeCell ref="L12:M12"/>
    <mergeCell ref="L11:M11"/>
    <mergeCell ref="L13:M13"/>
    <mergeCell ref="H10:I10"/>
    <mergeCell ref="L9:M10"/>
    <mergeCell ref="F10:G10"/>
    <mergeCell ref="A11:C11"/>
    <mergeCell ref="A12:C12"/>
    <mergeCell ref="D11:E11"/>
    <mergeCell ref="D9:E10"/>
    <mergeCell ref="F9:K9"/>
    <mergeCell ref="J12:K12"/>
    <mergeCell ref="J11:K11"/>
    <mergeCell ref="F11:G11"/>
    <mergeCell ref="H12:I12"/>
    <mergeCell ref="D12:E12"/>
  </mergeCells>
  <printOptions horizontalCentered="1"/>
  <pageMargins left="0.7874015748031497" right="0.7874015748031497" top="0.5905511811023623" bottom="0.5905511811023623" header="0.35433070866141736" footer="0.35433070866141736"/>
  <pageSetup fitToHeight="1" fitToWidth="1" horizontalDpi="300" verticalDpi="300" orientation="portrait" paperSize="9" scale="74" r:id="rId1"/>
</worksheet>
</file>

<file path=xl/worksheets/sheet10.xml><?xml version="1.0" encoding="utf-8"?>
<worksheet xmlns="http://schemas.openxmlformats.org/spreadsheetml/2006/main" xmlns:r="http://schemas.openxmlformats.org/officeDocument/2006/relationships">
  <sheetPr>
    <pageSetUpPr fitToPage="1"/>
  </sheetPr>
  <dimension ref="A1:GV73"/>
  <sheetViews>
    <sheetView zoomScaleSheetLayoutView="75" zoomScalePageLayoutView="0" workbookViewId="0" topLeftCell="A1">
      <selection activeCell="A1" sqref="A1"/>
    </sheetView>
  </sheetViews>
  <sheetFormatPr defaultColWidth="9.00390625" defaultRowHeight="18" customHeight="1"/>
  <cols>
    <col min="1" max="1" width="15.125" style="0" customWidth="1"/>
    <col min="2" max="2" width="7.625" style="0" customWidth="1"/>
    <col min="3" max="3" width="8.75390625" style="0" customWidth="1"/>
    <col min="4" max="4" width="9.25390625" style="0" customWidth="1"/>
    <col min="5" max="6" width="7.625" style="0" customWidth="1"/>
    <col min="7" max="7" width="9.125" style="0" customWidth="1"/>
    <col min="8" max="8" width="9.75390625" style="0" customWidth="1"/>
    <col min="9" max="10" width="7.625" style="0" customWidth="1"/>
    <col min="11" max="11" width="9.25390625" style="0" customWidth="1"/>
    <col min="12" max="12" width="9.625" style="0" customWidth="1"/>
    <col min="13" max="14" width="7.625" style="0" customWidth="1"/>
    <col min="15" max="16" width="8.625" style="0" customWidth="1"/>
    <col min="17" max="18" width="7.625" style="0" customWidth="1"/>
    <col min="19" max="19" width="8.25390625" style="0" customWidth="1"/>
    <col min="20" max="20" width="8.125" style="0" customWidth="1"/>
    <col min="21" max="22" width="7.625" style="0" customWidth="1"/>
    <col min="23" max="23" width="8.00390625" style="0" customWidth="1"/>
    <col min="24" max="24" width="8.50390625" style="0" customWidth="1"/>
    <col min="25" max="26" width="7.625" style="0" customWidth="1"/>
    <col min="27" max="28" width="8.50390625" style="0" customWidth="1"/>
    <col min="29" max="30" width="7.625" style="0" customWidth="1"/>
    <col min="31" max="31" width="8.00390625" style="0" customWidth="1"/>
    <col min="32" max="32" width="8.125" style="0" customWidth="1"/>
    <col min="33" max="33" width="7.625" style="0" customWidth="1"/>
  </cols>
  <sheetData>
    <row r="1" spans="1:204" ht="18" customHeight="1">
      <c r="A1" s="105" t="s">
        <v>283</v>
      </c>
      <c r="B1" s="2"/>
      <c r="C1" s="106"/>
      <c r="D1" s="2"/>
      <c r="E1" s="2"/>
      <c r="F1" s="2"/>
      <c r="G1" s="2"/>
      <c r="H1" s="2"/>
      <c r="I1" s="2"/>
      <c r="J1" s="2"/>
      <c r="K1" s="2"/>
      <c r="L1" s="2"/>
      <c r="M1" s="2"/>
      <c r="N1" s="2"/>
      <c r="O1" s="2"/>
      <c r="P1" s="2"/>
      <c r="Q1" s="2"/>
      <c r="R1" s="2"/>
      <c r="S1" s="2"/>
      <c r="T1" s="2"/>
      <c r="U1" s="2"/>
      <c r="V1" s="2"/>
      <c r="W1" s="2"/>
      <c r="X1" s="2"/>
      <c r="Y1" s="2"/>
      <c r="Z1" s="2"/>
      <c r="AA1" s="2"/>
      <c r="AB1" s="2"/>
      <c r="AC1" s="2"/>
      <c r="AD1" s="2"/>
      <c r="AE1" s="2"/>
      <c r="AF1" s="2"/>
      <c r="AG1" s="3" t="s">
        <v>284</v>
      </c>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row>
    <row r="2" spans="1:204" ht="18" customHeight="1">
      <c r="A2" s="105"/>
      <c r="B2" s="2"/>
      <c r="C2" s="106"/>
      <c r="D2" s="2"/>
      <c r="E2" s="2"/>
      <c r="F2" s="2"/>
      <c r="G2" s="2"/>
      <c r="H2" s="2"/>
      <c r="I2" s="2"/>
      <c r="J2" s="2"/>
      <c r="K2" s="2"/>
      <c r="L2" s="2"/>
      <c r="M2" s="2"/>
      <c r="N2" s="2"/>
      <c r="O2" s="2"/>
      <c r="P2" s="2"/>
      <c r="Q2" s="2"/>
      <c r="R2" s="2"/>
      <c r="S2" s="2"/>
      <c r="T2" s="2"/>
      <c r="U2" s="2"/>
      <c r="V2" s="2"/>
      <c r="W2" s="2"/>
      <c r="X2" s="2"/>
      <c r="Y2" s="2"/>
      <c r="Z2" s="2"/>
      <c r="AA2" s="2"/>
      <c r="AB2" s="2"/>
      <c r="AC2" s="2"/>
      <c r="AD2" s="2"/>
      <c r="AE2" s="2"/>
      <c r="AF2" s="2"/>
      <c r="AG2" s="3"/>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row>
    <row r="3" spans="1:204" ht="18" customHeight="1">
      <c r="A3" s="443" t="s">
        <v>528</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row>
    <row r="4" spans="1:204" ht="18" customHeight="1" thickBot="1">
      <c r="A4" s="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5"/>
      <c r="AD4" s="5"/>
      <c r="AE4" s="5"/>
      <c r="AF4" s="5"/>
      <c r="AG4" s="9" t="s">
        <v>173</v>
      </c>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row>
    <row r="5" spans="1:204" ht="18" customHeight="1">
      <c r="A5" s="63" t="s">
        <v>132</v>
      </c>
      <c r="B5" s="374" t="s">
        <v>229</v>
      </c>
      <c r="C5" s="375"/>
      <c r="D5" s="375"/>
      <c r="E5" s="376"/>
      <c r="F5" s="374" t="s">
        <v>529</v>
      </c>
      <c r="G5" s="375"/>
      <c r="H5" s="375"/>
      <c r="I5" s="376"/>
      <c r="J5" s="374" t="s">
        <v>148</v>
      </c>
      <c r="K5" s="375"/>
      <c r="L5" s="375"/>
      <c r="M5" s="376"/>
      <c r="N5" s="514" t="s">
        <v>149</v>
      </c>
      <c r="O5" s="515"/>
      <c r="P5" s="515"/>
      <c r="Q5" s="515"/>
      <c r="R5" s="515"/>
      <c r="S5" s="515"/>
      <c r="T5" s="515"/>
      <c r="U5" s="515"/>
      <c r="V5" s="515"/>
      <c r="W5" s="515"/>
      <c r="X5" s="515"/>
      <c r="Y5" s="515"/>
      <c r="Z5" s="515"/>
      <c r="AA5" s="515"/>
      <c r="AB5" s="515"/>
      <c r="AC5" s="515"/>
      <c r="AD5" s="515"/>
      <c r="AE5" s="515"/>
      <c r="AF5" s="515"/>
      <c r="AG5" s="515"/>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row>
    <row r="6" spans="1:204" ht="18" customHeight="1">
      <c r="A6" s="67"/>
      <c r="B6" s="377"/>
      <c r="C6" s="378"/>
      <c r="D6" s="378"/>
      <c r="E6" s="379"/>
      <c r="F6" s="377"/>
      <c r="G6" s="378"/>
      <c r="H6" s="378"/>
      <c r="I6" s="379"/>
      <c r="J6" s="377"/>
      <c r="K6" s="378"/>
      <c r="L6" s="378"/>
      <c r="M6" s="379"/>
      <c r="N6" s="544" t="s">
        <v>150</v>
      </c>
      <c r="O6" s="545"/>
      <c r="P6" s="545"/>
      <c r="Q6" s="546"/>
      <c r="R6" s="544" t="s">
        <v>151</v>
      </c>
      <c r="S6" s="545"/>
      <c r="T6" s="545"/>
      <c r="U6" s="546"/>
      <c r="V6" s="557" t="s">
        <v>152</v>
      </c>
      <c r="W6" s="558"/>
      <c r="X6" s="558"/>
      <c r="Y6" s="559"/>
      <c r="Z6" s="557" t="s">
        <v>153</v>
      </c>
      <c r="AA6" s="558"/>
      <c r="AB6" s="558"/>
      <c r="AC6" s="559"/>
      <c r="AD6" s="557" t="s">
        <v>154</v>
      </c>
      <c r="AE6" s="558"/>
      <c r="AF6" s="558"/>
      <c r="AG6" s="558"/>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row>
    <row r="7" spans="1:204" ht="18" customHeight="1">
      <c r="A7" s="67"/>
      <c r="B7" s="541" t="s">
        <v>155</v>
      </c>
      <c r="C7" s="541" t="s">
        <v>156</v>
      </c>
      <c r="D7" s="541" t="s">
        <v>230</v>
      </c>
      <c r="E7" s="541" t="s">
        <v>158</v>
      </c>
      <c r="F7" s="541" t="s">
        <v>155</v>
      </c>
      <c r="G7" s="541" t="s">
        <v>156</v>
      </c>
      <c r="H7" s="541" t="s">
        <v>230</v>
      </c>
      <c r="I7" s="541" t="s">
        <v>158</v>
      </c>
      <c r="J7" s="541" t="s">
        <v>155</v>
      </c>
      <c r="K7" s="541" t="s">
        <v>156</v>
      </c>
      <c r="L7" s="541" t="s">
        <v>230</v>
      </c>
      <c r="M7" s="541" t="s">
        <v>158</v>
      </c>
      <c r="N7" s="541" t="s">
        <v>155</v>
      </c>
      <c r="O7" s="541" t="s">
        <v>156</v>
      </c>
      <c r="P7" s="541" t="s">
        <v>157</v>
      </c>
      <c r="Q7" s="541" t="s">
        <v>158</v>
      </c>
      <c r="R7" s="541" t="s">
        <v>155</v>
      </c>
      <c r="S7" s="541" t="s">
        <v>156</v>
      </c>
      <c r="T7" s="541" t="s">
        <v>157</v>
      </c>
      <c r="U7" s="541" t="s">
        <v>158</v>
      </c>
      <c r="V7" s="541" t="s">
        <v>155</v>
      </c>
      <c r="W7" s="541" t="s">
        <v>156</v>
      </c>
      <c r="X7" s="541" t="s">
        <v>157</v>
      </c>
      <c r="Y7" s="541" t="s">
        <v>158</v>
      </c>
      <c r="Z7" s="541" t="s">
        <v>155</v>
      </c>
      <c r="AA7" s="541" t="s">
        <v>156</v>
      </c>
      <c r="AB7" s="541" t="s">
        <v>157</v>
      </c>
      <c r="AC7" s="556" t="s">
        <v>158</v>
      </c>
      <c r="AD7" s="541" t="s">
        <v>155</v>
      </c>
      <c r="AE7" s="541" t="s">
        <v>156</v>
      </c>
      <c r="AF7" s="541" t="s">
        <v>157</v>
      </c>
      <c r="AG7" s="556" t="s">
        <v>158</v>
      </c>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row>
    <row r="8" spans="1:204" ht="18" customHeight="1">
      <c r="A8" s="15" t="s">
        <v>159</v>
      </c>
      <c r="B8" s="529"/>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34"/>
      <c r="AD8" s="529"/>
      <c r="AE8" s="529"/>
      <c r="AF8" s="529"/>
      <c r="AG8" s="534"/>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row>
    <row r="9" spans="1:204" ht="18" customHeight="1">
      <c r="A9" s="68" t="s">
        <v>160</v>
      </c>
      <c r="B9" s="530"/>
      <c r="C9" s="530"/>
      <c r="D9" s="530"/>
      <c r="E9" s="530"/>
      <c r="F9" s="530"/>
      <c r="G9" s="530"/>
      <c r="H9" s="530"/>
      <c r="I9" s="530"/>
      <c r="J9" s="530"/>
      <c r="K9" s="530"/>
      <c r="L9" s="530"/>
      <c r="M9" s="530"/>
      <c r="N9" s="530"/>
      <c r="O9" s="530"/>
      <c r="P9" s="530"/>
      <c r="Q9" s="530"/>
      <c r="R9" s="530"/>
      <c r="S9" s="530"/>
      <c r="T9" s="530"/>
      <c r="U9" s="530"/>
      <c r="V9" s="530"/>
      <c r="W9" s="530"/>
      <c r="X9" s="530"/>
      <c r="Y9" s="530"/>
      <c r="Z9" s="530"/>
      <c r="AA9" s="530"/>
      <c r="AB9" s="530"/>
      <c r="AC9" s="535"/>
      <c r="AD9" s="530"/>
      <c r="AE9" s="530"/>
      <c r="AF9" s="530"/>
      <c r="AG9" s="535"/>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106"/>
      <c r="GM9" s="106"/>
      <c r="GN9" s="106"/>
      <c r="GO9" s="106"/>
      <c r="GP9" s="106"/>
      <c r="GQ9" s="106"/>
      <c r="GR9" s="106"/>
      <c r="GS9" s="106"/>
      <c r="GT9" s="106"/>
      <c r="GU9" s="106"/>
      <c r="GV9" s="106"/>
    </row>
    <row r="10" spans="1:204" ht="18" customHeight="1">
      <c r="A10" s="189" t="s">
        <v>179</v>
      </c>
      <c r="B10" s="198"/>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row>
    <row r="11" spans="1:204" ht="18" customHeight="1">
      <c r="A11" s="26" t="s">
        <v>259</v>
      </c>
      <c r="B11" s="289">
        <v>22.3</v>
      </c>
      <c r="C11" s="306">
        <v>175.8</v>
      </c>
      <c r="D11" s="306">
        <v>166.9</v>
      </c>
      <c r="E11" s="306">
        <v>8.9</v>
      </c>
      <c r="F11" s="306">
        <v>22.1</v>
      </c>
      <c r="G11" s="306">
        <v>175.5</v>
      </c>
      <c r="H11" s="306">
        <v>166.1</v>
      </c>
      <c r="I11" s="306">
        <v>9.4</v>
      </c>
      <c r="J11" s="306">
        <v>22.8</v>
      </c>
      <c r="K11" s="306">
        <v>189.5</v>
      </c>
      <c r="L11" s="306">
        <v>180</v>
      </c>
      <c r="M11" s="306">
        <v>9.5</v>
      </c>
      <c r="N11" s="306">
        <v>21.6</v>
      </c>
      <c r="O11" s="306">
        <v>174.9</v>
      </c>
      <c r="P11" s="306">
        <v>165.4</v>
      </c>
      <c r="Q11" s="306">
        <v>9.5</v>
      </c>
      <c r="R11" s="306">
        <v>22.4</v>
      </c>
      <c r="S11" s="306">
        <v>176.8</v>
      </c>
      <c r="T11" s="306">
        <v>171</v>
      </c>
      <c r="U11" s="306">
        <v>5.8</v>
      </c>
      <c r="V11" s="306">
        <v>21.8</v>
      </c>
      <c r="W11" s="306">
        <v>186.6</v>
      </c>
      <c r="X11" s="306">
        <v>169.5</v>
      </c>
      <c r="Y11" s="306">
        <v>12.1</v>
      </c>
      <c r="Z11" s="306">
        <v>22.5</v>
      </c>
      <c r="AA11" s="306">
        <v>179.1</v>
      </c>
      <c r="AB11" s="306">
        <v>175.3</v>
      </c>
      <c r="AC11" s="306">
        <v>3.8</v>
      </c>
      <c r="AD11" s="306">
        <v>22.1</v>
      </c>
      <c r="AE11" s="306">
        <v>168.7</v>
      </c>
      <c r="AF11" s="306">
        <v>160.4</v>
      </c>
      <c r="AG11" s="306">
        <v>8.3</v>
      </c>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0"/>
      <c r="DV11" s="200"/>
      <c r="DW11" s="200"/>
      <c r="DX11" s="200"/>
      <c r="DY11" s="200"/>
      <c r="DZ11" s="200"/>
      <c r="EA11" s="200"/>
      <c r="EB11" s="200"/>
      <c r="EC11" s="200"/>
      <c r="ED11" s="200"/>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106"/>
      <c r="GM11" s="106"/>
      <c r="GN11" s="106"/>
      <c r="GO11" s="106"/>
      <c r="GP11" s="106"/>
      <c r="GQ11" s="106"/>
      <c r="GR11" s="106"/>
      <c r="GS11" s="106"/>
      <c r="GT11" s="106"/>
      <c r="GU11" s="106"/>
      <c r="GV11" s="106"/>
    </row>
    <row r="12" spans="1:204" ht="18" customHeight="1">
      <c r="A12" s="133" t="s">
        <v>511</v>
      </c>
      <c r="B12" s="289">
        <v>22.4</v>
      </c>
      <c r="C12" s="306">
        <v>176.7</v>
      </c>
      <c r="D12" s="306">
        <v>166.8</v>
      </c>
      <c r="E12" s="306">
        <v>9.9</v>
      </c>
      <c r="F12" s="306">
        <v>22.1</v>
      </c>
      <c r="G12" s="306">
        <v>177.5</v>
      </c>
      <c r="H12" s="306">
        <v>166.4</v>
      </c>
      <c r="I12" s="306">
        <v>11.1</v>
      </c>
      <c r="J12" s="306">
        <v>22.6</v>
      </c>
      <c r="K12" s="306">
        <v>186.8</v>
      </c>
      <c r="L12" s="306">
        <v>178</v>
      </c>
      <c r="M12" s="306">
        <v>8.8</v>
      </c>
      <c r="N12" s="306">
        <v>21.8</v>
      </c>
      <c r="O12" s="306">
        <v>179.1</v>
      </c>
      <c r="P12" s="306">
        <v>166.6</v>
      </c>
      <c r="Q12" s="306">
        <v>12.5</v>
      </c>
      <c r="R12" s="306">
        <v>22.4</v>
      </c>
      <c r="S12" s="306">
        <v>176.5</v>
      </c>
      <c r="T12" s="306">
        <v>170.7</v>
      </c>
      <c r="U12" s="306">
        <v>5.8</v>
      </c>
      <c r="V12" s="306">
        <v>21.9</v>
      </c>
      <c r="W12" s="306">
        <v>183.1</v>
      </c>
      <c r="X12" s="306">
        <v>170</v>
      </c>
      <c r="Y12" s="306">
        <v>13.1</v>
      </c>
      <c r="Z12" s="306">
        <v>22.9</v>
      </c>
      <c r="AA12" s="306">
        <v>183.6</v>
      </c>
      <c r="AB12" s="306">
        <v>179.7</v>
      </c>
      <c r="AC12" s="306">
        <v>3.9</v>
      </c>
      <c r="AD12" s="306">
        <v>22.3</v>
      </c>
      <c r="AE12" s="306">
        <v>172.8</v>
      </c>
      <c r="AF12" s="306">
        <v>161.6</v>
      </c>
      <c r="AG12" s="306">
        <v>11.2</v>
      </c>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0"/>
      <c r="DV12" s="200"/>
      <c r="DW12" s="200"/>
      <c r="DX12" s="200"/>
      <c r="DY12" s="200"/>
      <c r="DZ12" s="200"/>
      <c r="EA12" s="200"/>
      <c r="EB12" s="200"/>
      <c r="EC12" s="200"/>
      <c r="ED12" s="200"/>
      <c r="EE12" s="106"/>
      <c r="EF12" s="106"/>
      <c r="EG12" s="106"/>
      <c r="EH12" s="106"/>
      <c r="EI12" s="106"/>
      <c r="EJ12" s="106"/>
      <c r="EK12" s="106"/>
      <c r="EL12" s="106"/>
      <c r="EM12" s="106"/>
      <c r="EN12" s="106"/>
      <c r="EO12" s="106"/>
      <c r="EP12" s="106"/>
      <c r="EQ12" s="106"/>
      <c r="ER12" s="106"/>
      <c r="ES12" s="106"/>
      <c r="ET12" s="106"/>
      <c r="EU12" s="106"/>
      <c r="EV12" s="106"/>
      <c r="EW12" s="106"/>
      <c r="EX12" s="106"/>
      <c r="EY12" s="106"/>
      <c r="EZ12" s="106"/>
      <c r="FA12" s="106"/>
      <c r="FB12" s="106"/>
      <c r="FC12" s="106"/>
      <c r="FD12" s="106"/>
      <c r="FE12" s="106"/>
      <c r="FF12" s="106"/>
      <c r="FG12" s="106"/>
      <c r="FH12" s="106"/>
      <c r="FI12" s="106"/>
      <c r="FJ12" s="106"/>
      <c r="FK12" s="106"/>
      <c r="FL12" s="106"/>
      <c r="FM12" s="106"/>
      <c r="FN12" s="106"/>
      <c r="FO12" s="106"/>
      <c r="FP12" s="106"/>
      <c r="FQ12" s="106"/>
      <c r="FR12" s="106"/>
      <c r="FS12" s="106"/>
      <c r="FT12" s="106"/>
      <c r="FU12" s="106"/>
      <c r="FV12" s="106"/>
      <c r="FW12" s="106"/>
      <c r="FX12" s="106"/>
      <c r="FY12" s="106"/>
      <c r="FZ12" s="106"/>
      <c r="GA12" s="106"/>
      <c r="GB12" s="106"/>
      <c r="GC12" s="106"/>
      <c r="GD12" s="106"/>
      <c r="GE12" s="106"/>
      <c r="GF12" s="106"/>
      <c r="GG12" s="106"/>
      <c r="GH12" s="106"/>
      <c r="GI12" s="106"/>
      <c r="GJ12" s="106"/>
      <c r="GK12" s="106"/>
      <c r="GL12" s="106"/>
      <c r="GM12" s="106"/>
      <c r="GN12" s="106"/>
      <c r="GO12" s="106"/>
      <c r="GP12" s="106"/>
      <c r="GQ12" s="106"/>
      <c r="GR12" s="106"/>
      <c r="GS12" s="106"/>
      <c r="GT12" s="106"/>
      <c r="GU12" s="106"/>
      <c r="GV12" s="106"/>
    </row>
    <row r="13" spans="1:204" s="37" customFormat="1" ht="18" customHeight="1">
      <c r="A13" s="197" t="s">
        <v>512</v>
      </c>
      <c r="B13" s="311">
        <f aca="true" t="shared" si="0" ref="B13:Y13">AVERAGE(B15:B18,B20:B23,B25:B28)</f>
        <v>22.683333333333326</v>
      </c>
      <c r="C13" s="307">
        <f t="shared" si="0"/>
        <v>180.26666666666665</v>
      </c>
      <c r="D13" s="307">
        <v>170.4</v>
      </c>
      <c r="E13" s="307">
        <f t="shared" si="0"/>
        <v>9.916666666666668</v>
      </c>
      <c r="F13" s="307">
        <f t="shared" si="0"/>
        <v>22.366666666666664</v>
      </c>
      <c r="G13" s="307">
        <f t="shared" si="0"/>
        <v>179.45000000000005</v>
      </c>
      <c r="H13" s="307">
        <f t="shared" si="0"/>
        <v>168.33333333333334</v>
      </c>
      <c r="I13" s="307">
        <v>11.2</v>
      </c>
      <c r="J13" s="307">
        <f t="shared" si="0"/>
        <v>22.916666666666668</v>
      </c>
      <c r="K13" s="307">
        <f t="shared" si="0"/>
        <v>192.68333333333337</v>
      </c>
      <c r="L13" s="307">
        <f t="shared" si="0"/>
        <v>179.76666666666665</v>
      </c>
      <c r="M13" s="307">
        <f t="shared" si="0"/>
        <v>12.916666666666666</v>
      </c>
      <c r="N13" s="307">
        <f t="shared" si="0"/>
        <v>21.933333333333337</v>
      </c>
      <c r="O13" s="307">
        <f t="shared" si="0"/>
        <v>180.04166666666666</v>
      </c>
      <c r="P13" s="307">
        <f t="shared" si="0"/>
        <v>167.43333333333334</v>
      </c>
      <c r="Q13" s="307">
        <f t="shared" si="0"/>
        <v>12.608333333333334</v>
      </c>
      <c r="R13" s="307">
        <f t="shared" si="0"/>
        <v>22.441666666666666</v>
      </c>
      <c r="S13" s="307">
        <f t="shared" si="0"/>
        <v>175.91666666666666</v>
      </c>
      <c r="T13" s="307">
        <f t="shared" si="0"/>
        <v>167.54999999999998</v>
      </c>
      <c r="U13" s="307">
        <v>8.3</v>
      </c>
      <c r="V13" s="307">
        <f t="shared" si="0"/>
        <v>21.991666666666664</v>
      </c>
      <c r="W13" s="307">
        <f t="shared" si="0"/>
        <v>181.54166666666666</v>
      </c>
      <c r="X13" s="307">
        <f t="shared" si="0"/>
        <v>170.60984166666668</v>
      </c>
      <c r="Y13" s="307">
        <f t="shared" si="0"/>
        <v>10.933333333333332</v>
      </c>
      <c r="Z13" s="307">
        <f aca="true" t="shared" si="1" ref="Z13:AG13">AVERAGE(Z15:Z18,Z20:Z23,Z25:Z28)</f>
        <v>22.55</v>
      </c>
      <c r="AA13" s="307">
        <f t="shared" si="1"/>
        <v>180.6</v>
      </c>
      <c r="AB13" s="307">
        <f t="shared" si="1"/>
        <v>175.83333333333334</v>
      </c>
      <c r="AC13" s="307">
        <f t="shared" si="1"/>
        <v>4.766666666666667</v>
      </c>
      <c r="AD13" s="307">
        <f t="shared" si="1"/>
        <v>22.241666666666664</v>
      </c>
      <c r="AE13" s="307">
        <f t="shared" si="1"/>
        <v>171.775</v>
      </c>
      <c r="AF13" s="307">
        <f t="shared" si="1"/>
        <v>160.75</v>
      </c>
      <c r="AG13" s="307">
        <f t="shared" si="1"/>
        <v>11.025</v>
      </c>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c r="DT13" s="201"/>
      <c r="DU13" s="201"/>
      <c r="DV13" s="201"/>
      <c r="DW13" s="201"/>
      <c r="DX13" s="201"/>
      <c r="DY13" s="201"/>
      <c r="DZ13" s="201"/>
      <c r="EA13" s="201"/>
      <c r="EB13" s="201"/>
      <c r="EC13" s="201"/>
      <c r="ED13" s="201"/>
      <c r="EE13" s="202"/>
      <c r="EF13" s="202"/>
      <c r="EG13" s="202"/>
      <c r="EH13" s="202"/>
      <c r="EI13" s="202"/>
      <c r="EJ13" s="202"/>
      <c r="EK13" s="202"/>
      <c r="EL13" s="202"/>
      <c r="EM13" s="202"/>
      <c r="EN13" s="202"/>
      <c r="EO13" s="202"/>
      <c r="EP13" s="202"/>
      <c r="EQ13" s="202"/>
      <c r="ER13" s="202"/>
      <c r="ES13" s="202"/>
      <c r="ET13" s="202"/>
      <c r="EU13" s="202"/>
      <c r="EV13" s="202"/>
      <c r="EW13" s="202"/>
      <c r="EX13" s="202"/>
      <c r="EY13" s="202"/>
      <c r="EZ13" s="202"/>
      <c r="FA13" s="202"/>
      <c r="FB13" s="202"/>
      <c r="FC13" s="202"/>
      <c r="FD13" s="202"/>
      <c r="FE13" s="202"/>
      <c r="FF13" s="202"/>
      <c r="FG13" s="202"/>
      <c r="FH13" s="202"/>
      <c r="FI13" s="202"/>
      <c r="FJ13" s="202"/>
      <c r="FK13" s="202"/>
      <c r="FL13" s="202"/>
      <c r="FM13" s="202"/>
      <c r="FN13" s="202"/>
      <c r="FO13" s="202"/>
      <c r="FP13" s="202"/>
      <c r="FQ13" s="202"/>
      <c r="FR13" s="202"/>
      <c r="FS13" s="202"/>
      <c r="FT13" s="202"/>
      <c r="FU13" s="202"/>
      <c r="FV13" s="202"/>
      <c r="FW13" s="202"/>
      <c r="FX13" s="202"/>
      <c r="FY13" s="202"/>
      <c r="FZ13" s="202"/>
      <c r="GA13" s="202"/>
      <c r="GB13" s="202"/>
      <c r="GC13" s="202"/>
      <c r="GD13" s="202"/>
      <c r="GE13" s="202"/>
      <c r="GF13" s="202"/>
      <c r="GG13" s="202"/>
      <c r="GH13" s="202"/>
      <c r="GI13" s="202"/>
      <c r="GJ13" s="202"/>
      <c r="GK13" s="202"/>
      <c r="GL13" s="202"/>
      <c r="GM13" s="202"/>
      <c r="GN13" s="202"/>
      <c r="GO13" s="202"/>
      <c r="GP13" s="202"/>
      <c r="GQ13" s="202"/>
      <c r="GR13" s="202"/>
      <c r="GS13" s="202"/>
      <c r="GT13" s="202"/>
      <c r="GU13" s="202"/>
      <c r="GV13" s="202"/>
    </row>
    <row r="14" spans="1:204" ht="18" customHeight="1">
      <c r="A14" s="147"/>
      <c r="B14" s="289"/>
      <c r="C14" s="306"/>
      <c r="D14" s="306"/>
      <c r="E14" s="308"/>
      <c r="F14" s="306"/>
      <c r="G14" s="306"/>
      <c r="H14" s="308"/>
      <c r="I14" s="306"/>
      <c r="J14" s="306"/>
      <c r="K14" s="306"/>
      <c r="L14" s="306"/>
      <c r="M14" s="306"/>
      <c r="N14" s="306"/>
      <c r="O14" s="306"/>
      <c r="P14" s="306"/>
      <c r="Q14" s="306"/>
      <c r="R14" s="306"/>
      <c r="S14" s="306"/>
      <c r="T14" s="306"/>
      <c r="U14" s="306"/>
      <c r="V14" s="308"/>
      <c r="W14" s="306"/>
      <c r="X14" s="306"/>
      <c r="Y14" s="308"/>
      <c r="Z14" s="306"/>
      <c r="AA14" s="306"/>
      <c r="AB14" s="308"/>
      <c r="AC14" s="306"/>
      <c r="AD14" s="306"/>
      <c r="AE14" s="306"/>
      <c r="AF14" s="306"/>
      <c r="AG14" s="306"/>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c r="DP14" s="200"/>
      <c r="DQ14" s="200"/>
      <c r="DR14" s="200"/>
      <c r="DS14" s="200"/>
      <c r="DT14" s="200"/>
      <c r="DU14" s="200"/>
      <c r="DV14" s="200"/>
      <c r="DW14" s="200"/>
      <c r="DX14" s="200"/>
      <c r="DY14" s="200"/>
      <c r="DZ14" s="200"/>
      <c r="EA14" s="200"/>
      <c r="EB14" s="200"/>
      <c r="EC14" s="200"/>
      <c r="ED14" s="200"/>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row>
    <row r="15" spans="1:204" ht="18" customHeight="1">
      <c r="A15" s="133" t="s">
        <v>257</v>
      </c>
      <c r="B15" s="289">
        <v>20.5</v>
      </c>
      <c r="C15" s="306">
        <v>160.7</v>
      </c>
      <c r="D15" s="306">
        <v>151.6</v>
      </c>
      <c r="E15" s="306">
        <v>9.1</v>
      </c>
      <c r="F15" s="306">
        <v>20.4</v>
      </c>
      <c r="G15" s="306">
        <v>161.5</v>
      </c>
      <c r="H15" s="306">
        <v>151.4</v>
      </c>
      <c r="I15" s="306">
        <v>10.1</v>
      </c>
      <c r="J15" s="306">
        <v>20.1</v>
      </c>
      <c r="K15" s="306">
        <v>163.7</v>
      </c>
      <c r="L15" s="306">
        <v>157.4</v>
      </c>
      <c r="M15" s="306">
        <v>6.3</v>
      </c>
      <c r="N15" s="306">
        <v>20.1</v>
      </c>
      <c r="O15" s="306">
        <v>165.2</v>
      </c>
      <c r="P15" s="306">
        <v>154.2</v>
      </c>
      <c r="Q15" s="306">
        <v>11</v>
      </c>
      <c r="R15" s="306">
        <v>20.4</v>
      </c>
      <c r="S15" s="306">
        <v>160.2</v>
      </c>
      <c r="T15" s="306">
        <v>153.6</v>
      </c>
      <c r="U15" s="306">
        <v>6.6</v>
      </c>
      <c r="V15" s="306">
        <v>21</v>
      </c>
      <c r="W15" s="306">
        <v>172.6</v>
      </c>
      <c r="X15" s="306">
        <v>163.1</v>
      </c>
      <c r="Y15" s="306">
        <v>9.5</v>
      </c>
      <c r="Z15" s="306">
        <v>20.6</v>
      </c>
      <c r="AA15" s="306">
        <v>165.1</v>
      </c>
      <c r="AB15" s="306">
        <v>162.3</v>
      </c>
      <c r="AC15" s="306">
        <v>2.8</v>
      </c>
      <c r="AD15" s="306">
        <v>20.7</v>
      </c>
      <c r="AE15" s="306">
        <v>158.8</v>
      </c>
      <c r="AF15" s="306">
        <v>149</v>
      </c>
      <c r="AG15" s="306">
        <v>9.8</v>
      </c>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c r="CW15" s="200"/>
      <c r="CX15" s="200"/>
      <c r="CY15" s="200"/>
      <c r="CZ15" s="200"/>
      <c r="DA15" s="200"/>
      <c r="DB15" s="200"/>
      <c r="DC15" s="200"/>
      <c r="DD15" s="200"/>
      <c r="DE15" s="200"/>
      <c r="DF15" s="200"/>
      <c r="DG15" s="200"/>
      <c r="DH15" s="200"/>
      <c r="DI15" s="200"/>
      <c r="DJ15" s="200"/>
      <c r="DK15" s="200"/>
      <c r="DL15" s="200"/>
      <c r="DM15" s="200"/>
      <c r="DN15" s="200"/>
      <c r="DO15" s="200"/>
      <c r="DP15" s="200"/>
      <c r="DQ15" s="200"/>
      <c r="DR15" s="200"/>
      <c r="DS15" s="200"/>
      <c r="DT15" s="200"/>
      <c r="DU15" s="200"/>
      <c r="DV15" s="200"/>
      <c r="DW15" s="200"/>
      <c r="DX15" s="200"/>
      <c r="DY15" s="200"/>
      <c r="DZ15" s="200"/>
      <c r="EA15" s="200"/>
      <c r="EB15" s="200"/>
      <c r="EC15" s="200"/>
      <c r="ED15" s="200"/>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row>
    <row r="16" spans="1:204" ht="18" customHeight="1">
      <c r="A16" s="133" t="s">
        <v>513</v>
      </c>
      <c r="B16" s="289">
        <v>22.4</v>
      </c>
      <c r="C16" s="306">
        <v>177.4</v>
      </c>
      <c r="D16" s="306">
        <v>166.8</v>
      </c>
      <c r="E16" s="306">
        <v>10.6</v>
      </c>
      <c r="F16" s="306">
        <v>22.2</v>
      </c>
      <c r="G16" s="306">
        <v>178.8</v>
      </c>
      <c r="H16" s="306">
        <v>166.7</v>
      </c>
      <c r="I16" s="306">
        <v>12.1</v>
      </c>
      <c r="J16" s="306">
        <v>22.1</v>
      </c>
      <c r="K16" s="306">
        <v>181.1</v>
      </c>
      <c r="L16" s="306">
        <v>173.3</v>
      </c>
      <c r="M16" s="306">
        <v>7.8</v>
      </c>
      <c r="N16" s="306">
        <v>22.3</v>
      </c>
      <c r="O16" s="306">
        <v>184.7</v>
      </c>
      <c r="P16" s="306">
        <v>170.4</v>
      </c>
      <c r="Q16" s="306">
        <v>14.3</v>
      </c>
      <c r="R16" s="306">
        <v>21.8</v>
      </c>
      <c r="S16" s="306">
        <v>169.2</v>
      </c>
      <c r="T16" s="306">
        <v>163.6</v>
      </c>
      <c r="U16" s="306">
        <v>5.6</v>
      </c>
      <c r="V16" s="306">
        <v>22.3</v>
      </c>
      <c r="W16" s="306">
        <v>186.3</v>
      </c>
      <c r="X16" s="306">
        <v>172.4</v>
      </c>
      <c r="Y16" s="306">
        <v>13.9</v>
      </c>
      <c r="Z16" s="306">
        <v>23.7</v>
      </c>
      <c r="AA16" s="306">
        <v>191</v>
      </c>
      <c r="AB16" s="306">
        <v>185.8</v>
      </c>
      <c r="AC16" s="306">
        <v>5.2</v>
      </c>
      <c r="AD16" s="306">
        <v>22.6</v>
      </c>
      <c r="AE16" s="306">
        <v>174.1</v>
      </c>
      <c r="AF16" s="306">
        <v>163.2</v>
      </c>
      <c r="AG16" s="306">
        <v>10.9</v>
      </c>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row>
    <row r="17" spans="1:204" ht="18" customHeight="1">
      <c r="A17" s="133" t="s">
        <v>514</v>
      </c>
      <c r="B17" s="289">
        <v>22.4</v>
      </c>
      <c r="C17" s="306">
        <v>177.7</v>
      </c>
      <c r="D17" s="306">
        <v>166.2</v>
      </c>
      <c r="E17" s="306">
        <v>11.5</v>
      </c>
      <c r="F17" s="306">
        <v>22.1</v>
      </c>
      <c r="G17" s="306">
        <v>178.8</v>
      </c>
      <c r="H17" s="306">
        <v>165.8</v>
      </c>
      <c r="I17" s="306">
        <v>13</v>
      </c>
      <c r="J17" s="306">
        <v>23.2</v>
      </c>
      <c r="K17" s="306">
        <v>192.6</v>
      </c>
      <c r="L17" s="306">
        <v>182.8</v>
      </c>
      <c r="M17" s="306">
        <v>9.8</v>
      </c>
      <c r="N17" s="306">
        <v>21.4</v>
      </c>
      <c r="O17" s="306">
        <v>177.9</v>
      </c>
      <c r="P17" s="306">
        <v>163.7</v>
      </c>
      <c r="Q17" s="306">
        <v>14.2</v>
      </c>
      <c r="R17" s="306">
        <v>21.5</v>
      </c>
      <c r="S17" s="306">
        <v>162.9</v>
      </c>
      <c r="T17" s="306">
        <v>157</v>
      </c>
      <c r="U17" s="306">
        <v>5.9</v>
      </c>
      <c r="V17" s="306">
        <v>21.2</v>
      </c>
      <c r="W17" s="306">
        <v>178</v>
      </c>
      <c r="X17" s="306">
        <v>165.1</v>
      </c>
      <c r="Y17" s="306">
        <v>12.9</v>
      </c>
      <c r="Z17" s="306">
        <v>22.7</v>
      </c>
      <c r="AA17" s="306">
        <v>184.7</v>
      </c>
      <c r="AB17" s="306">
        <v>178.7</v>
      </c>
      <c r="AC17" s="306">
        <v>6</v>
      </c>
      <c r="AD17" s="306">
        <v>21.9</v>
      </c>
      <c r="AE17" s="306">
        <v>168.9</v>
      </c>
      <c r="AF17" s="306">
        <v>157.2</v>
      </c>
      <c r="AG17" s="306">
        <v>11.7</v>
      </c>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0"/>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0"/>
      <c r="DV17" s="200"/>
      <c r="DW17" s="200"/>
      <c r="DX17" s="200"/>
      <c r="DY17" s="200"/>
      <c r="DZ17" s="200"/>
      <c r="EA17" s="200"/>
      <c r="EB17" s="200"/>
      <c r="EC17" s="200"/>
      <c r="ED17" s="200"/>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row>
    <row r="18" spans="1:204" ht="18" customHeight="1">
      <c r="A18" s="133" t="s">
        <v>515</v>
      </c>
      <c r="B18" s="289">
        <v>23.3</v>
      </c>
      <c r="C18" s="306">
        <v>185.3</v>
      </c>
      <c r="D18" s="306">
        <v>175.4</v>
      </c>
      <c r="E18" s="306">
        <v>9.9</v>
      </c>
      <c r="F18" s="306">
        <v>23</v>
      </c>
      <c r="G18" s="306">
        <v>184.5</v>
      </c>
      <c r="H18" s="306">
        <v>173.8</v>
      </c>
      <c r="I18" s="306">
        <v>10.7</v>
      </c>
      <c r="J18" s="306">
        <v>23.3</v>
      </c>
      <c r="K18" s="306">
        <v>191.2</v>
      </c>
      <c r="L18" s="306">
        <v>179.3</v>
      </c>
      <c r="M18" s="306">
        <v>11.9</v>
      </c>
      <c r="N18" s="306">
        <v>22.9</v>
      </c>
      <c r="O18" s="306">
        <v>186.5</v>
      </c>
      <c r="P18" s="306">
        <v>174</v>
      </c>
      <c r="Q18" s="306">
        <v>12.5</v>
      </c>
      <c r="R18" s="306">
        <v>23.5</v>
      </c>
      <c r="S18" s="306">
        <v>184.6</v>
      </c>
      <c r="T18" s="306">
        <v>176.1</v>
      </c>
      <c r="U18" s="306">
        <v>8.5</v>
      </c>
      <c r="V18" s="306">
        <v>23.4</v>
      </c>
      <c r="W18" s="306">
        <v>193.8</v>
      </c>
      <c r="X18" s="306">
        <v>180.9</v>
      </c>
      <c r="Y18" s="306">
        <v>12.9</v>
      </c>
      <c r="Z18" s="306">
        <v>23.1</v>
      </c>
      <c r="AA18" s="306">
        <v>182.6</v>
      </c>
      <c r="AB18" s="306">
        <v>177.6</v>
      </c>
      <c r="AC18" s="306">
        <v>5</v>
      </c>
      <c r="AD18" s="306">
        <v>23</v>
      </c>
      <c r="AE18" s="306">
        <v>174.6</v>
      </c>
      <c r="AF18" s="306">
        <v>165.8</v>
      </c>
      <c r="AG18" s="306">
        <v>8.8</v>
      </c>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0"/>
      <c r="DV18" s="200"/>
      <c r="DW18" s="200"/>
      <c r="DX18" s="200"/>
      <c r="DY18" s="200"/>
      <c r="DZ18" s="200"/>
      <c r="EA18" s="200"/>
      <c r="EB18" s="200"/>
      <c r="EC18" s="200"/>
      <c r="ED18" s="200"/>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06"/>
      <c r="FC18" s="106"/>
      <c r="FD18" s="106"/>
      <c r="FE18" s="106"/>
      <c r="FF18" s="106"/>
      <c r="FG18" s="106"/>
      <c r="FH18" s="106"/>
      <c r="FI18" s="106"/>
      <c r="FJ18" s="106"/>
      <c r="FK18" s="106"/>
      <c r="FL18" s="106"/>
      <c r="FM18" s="106"/>
      <c r="FN18" s="106"/>
      <c r="FO18" s="106"/>
      <c r="FP18" s="106"/>
      <c r="FQ18" s="106"/>
      <c r="FR18" s="106"/>
      <c r="FS18" s="106"/>
      <c r="FT18" s="106"/>
      <c r="FU18" s="106"/>
      <c r="FV18" s="106"/>
      <c r="FW18" s="106"/>
      <c r="FX18" s="106"/>
      <c r="FY18" s="106"/>
      <c r="FZ18" s="106"/>
      <c r="GA18" s="106"/>
      <c r="GB18" s="106"/>
      <c r="GC18" s="106"/>
      <c r="GD18" s="106"/>
      <c r="GE18" s="106"/>
      <c r="GF18" s="106"/>
      <c r="GG18" s="106"/>
      <c r="GH18" s="106"/>
      <c r="GI18" s="106"/>
      <c r="GJ18" s="106"/>
      <c r="GK18" s="106"/>
      <c r="GL18" s="106"/>
      <c r="GM18" s="106"/>
      <c r="GN18" s="106"/>
      <c r="GO18" s="106"/>
      <c r="GP18" s="106"/>
      <c r="GQ18" s="106"/>
      <c r="GR18" s="106"/>
      <c r="GS18" s="106"/>
      <c r="GT18" s="106"/>
      <c r="GU18" s="106"/>
      <c r="GV18" s="106"/>
    </row>
    <row r="19" spans="1:204" ht="18" customHeight="1">
      <c r="A19" s="147"/>
      <c r="B19" s="289"/>
      <c r="C19" s="306"/>
      <c r="D19" s="308"/>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8"/>
      <c r="AC19" s="306"/>
      <c r="AD19" s="306"/>
      <c r="AE19" s="306"/>
      <c r="AF19" s="306"/>
      <c r="AG19" s="306"/>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0"/>
      <c r="CP19" s="200"/>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0"/>
      <c r="DV19" s="200"/>
      <c r="DW19" s="200"/>
      <c r="DX19" s="200"/>
      <c r="DY19" s="200"/>
      <c r="DZ19" s="200"/>
      <c r="EA19" s="200"/>
      <c r="EB19" s="200"/>
      <c r="EC19" s="200"/>
      <c r="ED19" s="200"/>
      <c r="EE19" s="106"/>
      <c r="EF19" s="106"/>
      <c r="EG19" s="106"/>
      <c r="EH19" s="106"/>
      <c r="EI19" s="106"/>
      <c r="EJ19" s="106"/>
      <c r="EK19" s="106"/>
      <c r="EL19" s="106"/>
      <c r="EM19" s="106"/>
      <c r="EN19" s="106"/>
      <c r="EO19" s="106"/>
      <c r="EP19" s="106"/>
      <c r="EQ19" s="106"/>
      <c r="ER19" s="106"/>
      <c r="ES19" s="106"/>
      <c r="ET19" s="106"/>
      <c r="EU19" s="106"/>
      <c r="EV19" s="106"/>
      <c r="EW19" s="106"/>
      <c r="EX19" s="106"/>
      <c r="EY19" s="106"/>
      <c r="EZ19" s="106"/>
      <c r="FA19" s="106"/>
      <c r="FB19" s="106"/>
      <c r="FC19" s="106"/>
      <c r="FD19" s="106"/>
      <c r="FE19" s="106"/>
      <c r="FF19" s="106"/>
      <c r="FG19" s="106"/>
      <c r="FH19" s="106"/>
      <c r="FI19" s="106"/>
      <c r="FJ19" s="106"/>
      <c r="FK19" s="106"/>
      <c r="FL19" s="106"/>
      <c r="FM19" s="106"/>
      <c r="FN19" s="106"/>
      <c r="FO19" s="106"/>
      <c r="FP19" s="106"/>
      <c r="FQ19" s="106"/>
      <c r="FR19" s="106"/>
      <c r="FS19" s="106"/>
      <c r="FT19" s="106"/>
      <c r="FU19" s="106"/>
      <c r="FV19" s="106"/>
      <c r="FW19" s="106"/>
      <c r="FX19" s="106"/>
      <c r="FY19" s="106"/>
      <c r="FZ19" s="106"/>
      <c r="GA19" s="106"/>
      <c r="GB19" s="106"/>
      <c r="GC19" s="106"/>
      <c r="GD19" s="106"/>
      <c r="GE19" s="106"/>
      <c r="GF19" s="106"/>
      <c r="GG19" s="106"/>
      <c r="GH19" s="106"/>
      <c r="GI19" s="106"/>
      <c r="GJ19" s="106"/>
      <c r="GK19" s="106"/>
      <c r="GL19" s="106"/>
      <c r="GM19" s="106"/>
      <c r="GN19" s="106"/>
      <c r="GO19" s="106"/>
      <c r="GP19" s="106"/>
      <c r="GQ19" s="106"/>
      <c r="GR19" s="106"/>
      <c r="GS19" s="106"/>
      <c r="GT19" s="106"/>
      <c r="GU19" s="106"/>
      <c r="GV19" s="106"/>
    </row>
    <row r="20" spans="1:204" ht="18" customHeight="1">
      <c r="A20" s="133" t="s">
        <v>516</v>
      </c>
      <c r="B20" s="289">
        <v>22.2</v>
      </c>
      <c r="C20" s="306">
        <v>177.4</v>
      </c>
      <c r="D20" s="306">
        <v>168.1</v>
      </c>
      <c r="E20" s="287">
        <v>9.3</v>
      </c>
      <c r="F20" s="306">
        <v>21.6</v>
      </c>
      <c r="G20" s="306">
        <v>172.3</v>
      </c>
      <c r="H20" s="306">
        <v>162.2</v>
      </c>
      <c r="I20" s="306">
        <v>10.1</v>
      </c>
      <c r="J20" s="306">
        <v>21.9</v>
      </c>
      <c r="K20" s="306">
        <v>185.2</v>
      </c>
      <c r="L20" s="306">
        <v>173.2</v>
      </c>
      <c r="M20" s="306">
        <v>12</v>
      </c>
      <c r="N20" s="306">
        <v>20.6</v>
      </c>
      <c r="O20" s="306">
        <v>168.1</v>
      </c>
      <c r="P20" s="306">
        <v>156.7</v>
      </c>
      <c r="Q20" s="306">
        <v>11.4</v>
      </c>
      <c r="R20" s="306">
        <v>21.5</v>
      </c>
      <c r="S20" s="306">
        <v>171.1</v>
      </c>
      <c r="T20" s="306">
        <v>162.2</v>
      </c>
      <c r="U20" s="306">
        <v>8.9</v>
      </c>
      <c r="V20" s="306">
        <v>20.6</v>
      </c>
      <c r="W20" s="306">
        <v>170.4</v>
      </c>
      <c r="X20" s="306">
        <v>159.7181</v>
      </c>
      <c r="Y20" s="306">
        <v>10.7</v>
      </c>
      <c r="Z20" s="306">
        <v>21</v>
      </c>
      <c r="AA20" s="306">
        <v>166.8</v>
      </c>
      <c r="AB20" s="306">
        <v>162.5</v>
      </c>
      <c r="AC20" s="306">
        <v>4.3</v>
      </c>
      <c r="AD20" s="306">
        <v>21</v>
      </c>
      <c r="AE20" s="306">
        <v>161.1</v>
      </c>
      <c r="AF20" s="306">
        <v>152.6</v>
      </c>
      <c r="AG20" s="306">
        <v>8.5</v>
      </c>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200"/>
      <c r="EE20" s="106"/>
      <c r="EF20" s="106"/>
      <c r="EG20" s="106"/>
      <c r="EH20" s="106"/>
      <c r="EI20" s="106"/>
      <c r="EJ20" s="106"/>
      <c r="EK20" s="106"/>
      <c r="EL20" s="106"/>
      <c r="EM20" s="106"/>
      <c r="EN20" s="106"/>
      <c r="EO20" s="106"/>
      <c r="EP20" s="106"/>
      <c r="EQ20" s="106"/>
      <c r="ER20" s="106"/>
      <c r="ES20" s="106"/>
      <c r="ET20" s="106"/>
      <c r="EU20" s="106"/>
      <c r="EV20" s="106"/>
      <c r="EW20" s="106"/>
      <c r="EX20" s="106"/>
      <c r="EY20" s="106"/>
      <c r="EZ20" s="106"/>
      <c r="FA20" s="106"/>
      <c r="FB20" s="106"/>
      <c r="FC20" s="106"/>
      <c r="FD20" s="106"/>
      <c r="FE20" s="106"/>
      <c r="FF20" s="106"/>
      <c r="FG20" s="106"/>
      <c r="FH20" s="106"/>
      <c r="FI20" s="106"/>
      <c r="FJ20" s="106"/>
      <c r="FK20" s="106"/>
      <c r="FL20" s="106"/>
      <c r="FM20" s="106"/>
      <c r="FN20" s="106"/>
      <c r="FO20" s="106"/>
      <c r="FP20" s="106"/>
      <c r="FQ20" s="106"/>
      <c r="FR20" s="106"/>
      <c r="FS20" s="106"/>
      <c r="FT20" s="106"/>
      <c r="FU20" s="106"/>
      <c r="FV20" s="106"/>
      <c r="FW20" s="106"/>
      <c r="FX20" s="106"/>
      <c r="FY20" s="106"/>
      <c r="FZ20" s="106"/>
      <c r="GA20" s="106"/>
      <c r="GB20" s="106"/>
      <c r="GC20" s="106"/>
      <c r="GD20" s="106"/>
      <c r="GE20" s="106"/>
      <c r="GF20" s="106"/>
      <c r="GG20" s="106"/>
      <c r="GH20" s="106"/>
      <c r="GI20" s="106"/>
      <c r="GJ20" s="106"/>
      <c r="GK20" s="106"/>
      <c r="GL20" s="106"/>
      <c r="GM20" s="106"/>
      <c r="GN20" s="106"/>
      <c r="GO20" s="106"/>
      <c r="GP20" s="106"/>
      <c r="GQ20" s="106"/>
      <c r="GR20" s="106"/>
      <c r="GS20" s="106"/>
      <c r="GT20" s="106"/>
      <c r="GU20" s="106"/>
      <c r="GV20" s="106"/>
    </row>
    <row r="21" spans="1:204" ht="18" customHeight="1">
      <c r="A21" s="133" t="s">
        <v>517</v>
      </c>
      <c r="B21" s="289">
        <v>23.9</v>
      </c>
      <c r="C21" s="306">
        <v>189.3</v>
      </c>
      <c r="D21" s="306">
        <v>179.9</v>
      </c>
      <c r="E21" s="306">
        <v>9.4</v>
      </c>
      <c r="F21" s="306">
        <v>23.5</v>
      </c>
      <c r="G21" s="306">
        <v>187.4</v>
      </c>
      <c r="H21" s="306">
        <v>177.1</v>
      </c>
      <c r="I21" s="306">
        <v>10.3</v>
      </c>
      <c r="J21" s="306">
        <v>24.4</v>
      </c>
      <c r="K21" s="306">
        <v>205.6</v>
      </c>
      <c r="L21" s="306">
        <v>191.4</v>
      </c>
      <c r="M21" s="306">
        <v>14.2</v>
      </c>
      <c r="N21" s="306">
        <v>23.3</v>
      </c>
      <c r="O21" s="306">
        <v>189.6</v>
      </c>
      <c r="P21" s="306">
        <v>177.3</v>
      </c>
      <c r="Q21" s="306">
        <v>12.3</v>
      </c>
      <c r="R21" s="306">
        <v>24.1</v>
      </c>
      <c r="S21" s="306">
        <v>187.4</v>
      </c>
      <c r="T21" s="306">
        <v>179.5</v>
      </c>
      <c r="U21" s="306">
        <v>7.9</v>
      </c>
      <c r="V21" s="306">
        <v>23.3</v>
      </c>
      <c r="W21" s="306">
        <v>192</v>
      </c>
      <c r="X21" s="306">
        <v>181</v>
      </c>
      <c r="Y21" s="306">
        <v>11</v>
      </c>
      <c r="Z21" s="306">
        <v>23.4</v>
      </c>
      <c r="AA21" s="306">
        <v>188.5</v>
      </c>
      <c r="AB21" s="306">
        <v>183.2</v>
      </c>
      <c r="AC21" s="306">
        <v>5.3</v>
      </c>
      <c r="AD21" s="306">
        <v>23.6</v>
      </c>
      <c r="AE21" s="306">
        <v>182.7</v>
      </c>
      <c r="AF21" s="306">
        <v>171.9</v>
      </c>
      <c r="AG21" s="306">
        <v>10.8</v>
      </c>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c r="DV21" s="200"/>
      <c r="DW21" s="200"/>
      <c r="DX21" s="200"/>
      <c r="DY21" s="200"/>
      <c r="DZ21" s="200"/>
      <c r="EA21" s="200"/>
      <c r="EB21" s="200"/>
      <c r="EC21" s="200"/>
      <c r="ED21" s="200"/>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06"/>
      <c r="FE21" s="106"/>
      <c r="FF21" s="106"/>
      <c r="FG21" s="106"/>
      <c r="FH21" s="106"/>
      <c r="FI21" s="106"/>
      <c r="FJ21" s="106"/>
      <c r="FK21" s="106"/>
      <c r="FL21" s="106"/>
      <c r="FM21" s="106"/>
      <c r="FN21" s="106"/>
      <c r="FO21" s="106"/>
      <c r="FP21" s="106"/>
      <c r="FQ21" s="106"/>
      <c r="FR21" s="106"/>
      <c r="FS21" s="106"/>
      <c r="FT21" s="106"/>
      <c r="FU21" s="106"/>
      <c r="FV21" s="106"/>
      <c r="FW21" s="106"/>
      <c r="FX21" s="106"/>
      <c r="FY21" s="106"/>
      <c r="FZ21" s="106"/>
      <c r="GA21" s="106"/>
      <c r="GB21" s="106"/>
      <c r="GC21" s="106"/>
      <c r="GD21" s="106"/>
      <c r="GE21" s="106"/>
      <c r="GF21" s="106"/>
      <c r="GG21" s="106"/>
      <c r="GH21" s="106"/>
      <c r="GI21" s="106"/>
      <c r="GJ21" s="106"/>
      <c r="GK21" s="106"/>
      <c r="GL21" s="106"/>
      <c r="GM21" s="106"/>
      <c r="GN21" s="106"/>
      <c r="GO21" s="106"/>
      <c r="GP21" s="106"/>
      <c r="GQ21" s="106"/>
      <c r="GR21" s="106"/>
      <c r="GS21" s="106"/>
      <c r="GT21" s="106"/>
      <c r="GU21" s="106"/>
      <c r="GV21" s="106"/>
    </row>
    <row r="22" spans="1:204" ht="18" customHeight="1">
      <c r="A22" s="133" t="s">
        <v>518</v>
      </c>
      <c r="B22" s="289">
        <v>23.7</v>
      </c>
      <c r="C22" s="306">
        <v>187.9</v>
      </c>
      <c r="D22" s="306">
        <v>178.4</v>
      </c>
      <c r="E22" s="306">
        <v>9.5</v>
      </c>
      <c r="F22" s="306">
        <v>23.4</v>
      </c>
      <c r="G22" s="306">
        <v>187.2</v>
      </c>
      <c r="H22" s="306">
        <v>176.3</v>
      </c>
      <c r="I22" s="306">
        <v>10.9</v>
      </c>
      <c r="J22" s="306">
        <v>24.7</v>
      </c>
      <c r="K22" s="306">
        <v>212.9</v>
      </c>
      <c r="L22" s="306">
        <v>195.5</v>
      </c>
      <c r="M22" s="306">
        <v>17.4</v>
      </c>
      <c r="N22" s="306">
        <v>22.8</v>
      </c>
      <c r="O22" s="306">
        <v>186.4</v>
      </c>
      <c r="P22" s="306">
        <v>174</v>
      </c>
      <c r="Q22" s="306">
        <v>12.4</v>
      </c>
      <c r="R22" s="306">
        <v>23.5</v>
      </c>
      <c r="S22" s="306">
        <v>184.8</v>
      </c>
      <c r="T22" s="306">
        <v>176.6</v>
      </c>
      <c r="U22" s="306">
        <v>8.2</v>
      </c>
      <c r="V22" s="306">
        <v>22.7</v>
      </c>
      <c r="W22" s="306">
        <v>187.4</v>
      </c>
      <c r="X22" s="306">
        <v>176.7</v>
      </c>
      <c r="Y22" s="306">
        <v>10.7</v>
      </c>
      <c r="Z22" s="306">
        <v>24.3</v>
      </c>
      <c r="AA22" s="306">
        <v>193.2</v>
      </c>
      <c r="AB22" s="306">
        <v>186.8</v>
      </c>
      <c r="AC22" s="306">
        <v>6.4</v>
      </c>
      <c r="AD22" s="306">
        <v>23.2</v>
      </c>
      <c r="AE22" s="306">
        <v>177.4</v>
      </c>
      <c r="AF22" s="306">
        <v>166.5</v>
      </c>
      <c r="AG22" s="306">
        <v>10.9</v>
      </c>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06"/>
      <c r="FC22" s="106"/>
      <c r="FD22" s="106"/>
      <c r="FE22" s="106"/>
      <c r="FF22" s="106"/>
      <c r="FG22" s="106"/>
      <c r="FH22" s="106"/>
      <c r="FI22" s="106"/>
      <c r="FJ22" s="106"/>
      <c r="FK22" s="106"/>
      <c r="FL22" s="106"/>
      <c r="FM22" s="106"/>
      <c r="FN22" s="106"/>
      <c r="FO22" s="106"/>
      <c r="FP22" s="106"/>
      <c r="FQ22" s="106"/>
      <c r="FR22" s="106"/>
      <c r="FS22" s="106"/>
      <c r="FT22" s="106"/>
      <c r="FU22" s="106"/>
      <c r="FV22" s="106"/>
      <c r="FW22" s="106"/>
      <c r="FX22" s="106"/>
      <c r="FY22" s="106"/>
      <c r="FZ22" s="106"/>
      <c r="GA22" s="106"/>
      <c r="GB22" s="106"/>
      <c r="GC22" s="106"/>
      <c r="GD22" s="106"/>
      <c r="GE22" s="106"/>
      <c r="GF22" s="106"/>
      <c r="GG22" s="106"/>
      <c r="GH22" s="106"/>
      <c r="GI22" s="106"/>
      <c r="GJ22" s="106"/>
      <c r="GK22" s="106"/>
      <c r="GL22" s="106"/>
      <c r="GM22" s="106"/>
      <c r="GN22" s="106"/>
      <c r="GO22" s="106"/>
      <c r="GP22" s="106"/>
      <c r="GQ22" s="106"/>
      <c r="GR22" s="106"/>
      <c r="GS22" s="106"/>
      <c r="GT22" s="106"/>
      <c r="GU22" s="106"/>
      <c r="GV22" s="106"/>
    </row>
    <row r="23" spans="1:204" ht="18" customHeight="1">
      <c r="A23" s="133" t="s">
        <v>519</v>
      </c>
      <c r="B23" s="289">
        <v>22.1</v>
      </c>
      <c r="C23" s="306">
        <v>175.5</v>
      </c>
      <c r="D23" s="306">
        <v>166.5</v>
      </c>
      <c r="E23" s="306">
        <v>9</v>
      </c>
      <c r="F23" s="306">
        <v>21.7</v>
      </c>
      <c r="G23" s="306">
        <v>173.8</v>
      </c>
      <c r="H23" s="306">
        <v>163.5</v>
      </c>
      <c r="I23" s="306">
        <v>10.3</v>
      </c>
      <c r="J23" s="306">
        <v>22.5</v>
      </c>
      <c r="K23" s="306">
        <v>191.1</v>
      </c>
      <c r="L23" s="306">
        <v>176.5</v>
      </c>
      <c r="M23" s="306">
        <v>14.6</v>
      </c>
      <c r="N23" s="306">
        <v>20.6</v>
      </c>
      <c r="O23" s="306">
        <v>169.1</v>
      </c>
      <c r="P23" s="306">
        <v>157</v>
      </c>
      <c r="Q23" s="306">
        <v>12.1</v>
      </c>
      <c r="R23" s="306">
        <v>22.3</v>
      </c>
      <c r="S23" s="306">
        <v>177.3</v>
      </c>
      <c r="T23" s="306">
        <v>167.3</v>
      </c>
      <c r="U23" s="306">
        <v>10</v>
      </c>
      <c r="V23" s="306">
        <v>20.1</v>
      </c>
      <c r="W23" s="306">
        <v>165.9</v>
      </c>
      <c r="X23" s="306">
        <v>156.5</v>
      </c>
      <c r="Y23" s="306">
        <v>9.4</v>
      </c>
      <c r="Z23" s="306">
        <v>22.3</v>
      </c>
      <c r="AA23" s="306">
        <v>178.8</v>
      </c>
      <c r="AB23" s="306">
        <v>174.4</v>
      </c>
      <c r="AC23" s="306">
        <v>4.4</v>
      </c>
      <c r="AD23" s="306">
        <v>21.2</v>
      </c>
      <c r="AE23" s="306">
        <v>164.9</v>
      </c>
      <c r="AF23" s="306">
        <v>152.6</v>
      </c>
      <c r="AG23" s="306">
        <v>12.3</v>
      </c>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0"/>
      <c r="BY23" s="200"/>
      <c r="BZ23" s="200"/>
      <c r="CA23" s="200"/>
      <c r="CB23" s="200"/>
      <c r="CC23" s="200"/>
      <c r="CD23" s="200"/>
      <c r="CE23" s="200"/>
      <c r="CF23" s="200"/>
      <c r="CG23" s="200"/>
      <c r="CH23" s="200"/>
      <c r="CI23" s="200"/>
      <c r="CJ23" s="200"/>
      <c r="CK23" s="200"/>
      <c r="CL23" s="200"/>
      <c r="CM23" s="200"/>
      <c r="CN23" s="200"/>
      <c r="CO23" s="200"/>
      <c r="CP23" s="200"/>
      <c r="CQ23" s="200"/>
      <c r="CR23" s="200"/>
      <c r="CS23" s="200"/>
      <c r="CT23" s="200"/>
      <c r="CU23" s="200"/>
      <c r="CV23" s="200"/>
      <c r="CW23" s="200"/>
      <c r="CX23" s="200"/>
      <c r="CY23" s="200"/>
      <c r="CZ23" s="200"/>
      <c r="DA23" s="200"/>
      <c r="DB23" s="200"/>
      <c r="DC23" s="200"/>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06"/>
      <c r="FE23" s="106"/>
      <c r="FF23" s="106"/>
      <c r="FG23" s="106"/>
      <c r="FH23" s="106"/>
      <c r="FI23" s="106"/>
      <c r="FJ23" s="106"/>
      <c r="FK23" s="106"/>
      <c r="FL23" s="106"/>
      <c r="FM23" s="106"/>
      <c r="FN23" s="106"/>
      <c r="FO23" s="106"/>
      <c r="FP23" s="106"/>
      <c r="FQ23" s="106"/>
      <c r="FR23" s="106"/>
      <c r="FS23" s="106"/>
      <c r="FT23" s="106"/>
      <c r="FU23" s="106"/>
      <c r="FV23" s="106"/>
      <c r="FW23" s="106"/>
      <c r="FX23" s="106"/>
      <c r="FY23" s="106"/>
      <c r="FZ23" s="106"/>
      <c r="GA23" s="106"/>
      <c r="GB23" s="106"/>
      <c r="GC23" s="106"/>
      <c r="GD23" s="106"/>
      <c r="GE23" s="106"/>
      <c r="GF23" s="106"/>
      <c r="GG23" s="106"/>
      <c r="GH23" s="106"/>
      <c r="GI23" s="106"/>
      <c r="GJ23" s="106"/>
      <c r="GK23" s="106"/>
      <c r="GL23" s="106"/>
      <c r="GM23" s="106"/>
      <c r="GN23" s="106"/>
      <c r="GO23" s="106"/>
      <c r="GP23" s="106"/>
      <c r="GQ23" s="106"/>
      <c r="GR23" s="106"/>
      <c r="GS23" s="106"/>
      <c r="GT23" s="106"/>
      <c r="GU23" s="106"/>
      <c r="GV23" s="106"/>
    </row>
    <row r="24" spans="1:204" ht="18" customHeight="1">
      <c r="A24" s="147"/>
      <c r="B24" s="289"/>
      <c r="C24" s="306"/>
      <c r="D24" s="306"/>
      <c r="E24" s="306"/>
      <c r="F24" s="306"/>
      <c r="G24" s="306"/>
      <c r="H24" s="306"/>
      <c r="I24" s="306"/>
      <c r="J24" s="306"/>
      <c r="K24" s="306"/>
      <c r="L24" s="308"/>
      <c r="M24" s="306"/>
      <c r="N24" s="306"/>
      <c r="O24" s="306"/>
      <c r="P24" s="306"/>
      <c r="Q24" s="306"/>
      <c r="R24" s="306"/>
      <c r="S24" s="306"/>
      <c r="T24" s="306"/>
      <c r="U24" s="306"/>
      <c r="V24" s="306"/>
      <c r="W24" s="306"/>
      <c r="X24" s="308"/>
      <c r="Y24" s="306"/>
      <c r="Z24" s="306"/>
      <c r="AA24" s="306"/>
      <c r="AB24" s="308"/>
      <c r="AC24" s="306"/>
      <c r="AD24" s="306"/>
      <c r="AE24" s="306"/>
      <c r="AF24" s="306"/>
      <c r="AG24" s="306"/>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0"/>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06"/>
      <c r="FE24" s="106"/>
      <c r="FF24" s="106"/>
      <c r="FG24" s="106"/>
      <c r="FH24" s="106"/>
      <c r="FI24" s="106"/>
      <c r="FJ24" s="106"/>
      <c r="FK24" s="106"/>
      <c r="FL24" s="106"/>
      <c r="FM24" s="106"/>
      <c r="FN24" s="106"/>
      <c r="FO24" s="106"/>
      <c r="FP24" s="106"/>
      <c r="FQ24" s="106"/>
      <c r="FR24" s="106"/>
      <c r="FS24" s="106"/>
      <c r="FT24" s="106"/>
      <c r="FU24" s="106"/>
      <c r="FV24" s="106"/>
      <c r="FW24" s="106"/>
      <c r="FX24" s="106"/>
      <c r="FY24" s="106"/>
      <c r="FZ24" s="106"/>
      <c r="GA24" s="106"/>
      <c r="GB24" s="106"/>
      <c r="GC24" s="106"/>
      <c r="GD24" s="106"/>
      <c r="GE24" s="106"/>
      <c r="GF24" s="106"/>
      <c r="GG24" s="106"/>
      <c r="GH24" s="106"/>
      <c r="GI24" s="106"/>
      <c r="GJ24" s="106"/>
      <c r="GK24" s="106"/>
      <c r="GL24" s="106"/>
      <c r="GM24" s="106"/>
      <c r="GN24" s="106"/>
      <c r="GO24" s="106"/>
      <c r="GP24" s="106"/>
      <c r="GQ24" s="106"/>
      <c r="GR24" s="106"/>
      <c r="GS24" s="106"/>
      <c r="GT24" s="106"/>
      <c r="GU24" s="106"/>
      <c r="GV24" s="106"/>
    </row>
    <row r="25" spans="1:204" ht="18" customHeight="1">
      <c r="A25" s="133" t="s">
        <v>520</v>
      </c>
      <c r="B25" s="289">
        <v>22.5</v>
      </c>
      <c r="C25" s="306">
        <v>179.1</v>
      </c>
      <c r="D25" s="306">
        <v>168.7</v>
      </c>
      <c r="E25" s="306">
        <v>9.7</v>
      </c>
      <c r="F25" s="306">
        <v>22.3</v>
      </c>
      <c r="G25" s="306">
        <v>179.2</v>
      </c>
      <c r="H25" s="306">
        <v>168.3</v>
      </c>
      <c r="I25" s="306">
        <v>10.9</v>
      </c>
      <c r="J25" s="306">
        <v>21.9</v>
      </c>
      <c r="K25" s="306">
        <v>185.4</v>
      </c>
      <c r="L25" s="306">
        <v>170.8</v>
      </c>
      <c r="M25" s="306">
        <v>14.6</v>
      </c>
      <c r="N25" s="306">
        <v>22.3</v>
      </c>
      <c r="O25" s="306">
        <v>183.5</v>
      </c>
      <c r="P25" s="306">
        <v>170.8</v>
      </c>
      <c r="Q25" s="306">
        <v>12.7</v>
      </c>
      <c r="R25" s="306">
        <v>22.5</v>
      </c>
      <c r="S25" s="306">
        <v>175.5</v>
      </c>
      <c r="T25" s="306">
        <v>167.2</v>
      </c>
      <c r="U25" s="306">
        <v>8.3</v>
      </c>
      <c r="V25" s="306">
        <v>22.7</v>
      </c>
      <c r="W25" s="306">
        <v>186.4</v>
      </c>
      <c r="X25" s="306">
        <v>175.9</v>
      </c>
      <c r="Y25" s="306">
        <v>10.5</v>
      </c>
      <c r="Z25" s="306">
        <v>21.6</v>
      </c>
      <c r="AA25" s="306">
        <v>174.3</v>
      </c>
      <c r="AB25" s="306">
        <v>169.5</v>
      </c>
      <c r="AC25" s="306">
        <v>4.8</v>
      </c>
      <c r="AD25" s="306">
        <v>22.2</v>
      </c>
      <c r="AE25" s="306">
        <v>173.7</v>
      </c>
      <c r="AF25" s="306">
        <v>160.5</v>
      </c>
      <c r="AG25" s="306">
        <v>13.2</v>
      </c>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0"/>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0"/>
      <c r="DV25" s="200"/>
      <c r="DW25" s="200"/>
      <c r="DX25" s="200"/>
      <c r="DY25" s="200"/>
      <c r="DZ25" s="200"/>
      <c r="EA25" s="200"/>
      <c r="EB25" s="200"/>
      <c r="EC25" s="200"/>
      <c r="ED25" s="200"/>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06"/>
      <c r="FE25" s="106"/>
      <c r="FF25" s="106"/>
      <c r="FG25" s="106"/>
      <c r="FH25" s="106"/>
      <c r="FI25" s="106"/>
      <c r="FJ25" s="106"/>
      <c r="FK25" s="106"/>
      <c r="FL25" s="106"/>
      <c r="FM25" s="106"/>
      <c r="FN25" s="106"/>
      <c r="FO25" s="106"/>
      <c r="FP25" s="106"/>
      <c r="FQ25" s="106"/>
      <c r="FR25" s="106"/>
      <c r="FS25" s="106"/>
      <c r="FT25" s="106"/>
      <c r="FU25" s="106"/>
      <c r="FV25" s="106"/>
      <c r="FW25" s="106"/>
      <c r="FX25" s="106"/>
      <c r="FY25" s="106"/>
      <c r="FZ25" s="106"/>
      <c r="GA25" s="106"/>
      <c r="GB25" s="106"/>
      <c r="GC25" s="106"/>
      <c r="GD25" s="106"/>
      <c r="GE25" s="106"/>
      <c r="GF25" s="106"/>
      <c r="GG25" s="106"/>
      <c r="GH25" s="106"/>
      <c r="GI25" s="106"/>
      <c r="GJ25" s="106"/>
      <c r="GK25" s="106"/>
      <c r="GL25" s="106"/>
      <c r="GM25" s="106"/>
      <c r="GN25" s="106"/>
      <c r="GO25" s="106"/>
      <c r="GP25" s="106"/>
      <c r="GQ25" s="106"/>
      <c r="GR25" s="106"/>
      <c r="GS25" s="106"/>
      <c r="GT25" s="106"/>
      <c r="GU25" s="106"/>
      <c r="GV25" s="106"/>
    </row>
    <row r="26" spans="1:204" ht="18" customHeight="1">
      <c r="A26" s="133" t="s">
        <v>521</v>
      </c>
      <c r="B26" s="289">
        <v>23.1</v>
      </c>
      <c r="C26" s="306">
        <v>184.5</v>
      </c>
      <c r="D26" s="306">
        <v>174.3</v>
      </c>
      <c r="E26" s="306">
        <v>10.2</v>
      </c>
      <c r="F26" s="306">
        <v>22.7</v>
      </c>
      <c r="G26" s="306">
        <v>182.7</v>
      </c>
      <c r="H26" s="306">
        <v>171.3</v>
      </c>
      <c r="I26" s="306">
        <v>11.4</v>
      </c>
      <c r="J26" s="306">
        <v>24</v>
      </c>
      <c r="K26" s="306">
        <v>203.4</v>
      </c>
      <c r="L26" s="306">
        <v>188.1</v>
      </c>
      <c r="M26" s="306">
        <v>15.3</v>
      </c>
      <c r="N26" s="306">
        <v>22</v>
      </c>
      <c r="O26" s="306">
        <v>181.2</v>
      </c>
      <c r="P26" s="306">
        <v>168.3</v>
      </c>
      <c r="Q26" s="306">
        <v>12.9</v>
      </c>
      <c r="R26" s="306">
        <v>22.6</v>
      </c>
      <c r="S26" s="306">
        <v>178.4</v>
      </c>
      <c r="T26" s="306">
        <v>168.7</v>
      </c>
      <c r="U26" s="306">
        <v>9.7</v>
      </c>
      <c r="V26" s="306">
        <v>21.8</v>
      </c>
      <c r="W26" s="306">
        <v>177.6</v>
      </c>
      <c r="X26" s="306">
        <v>168.6</v>
      </c>
      <c r="Y26" s="306">
        <v>9</v>
      </c>
      <c r="Z26" s="306">
        <v>22.5</v>
      </c>
      <c r="AA26" s="306">
        <v>179.7</v>
      </c>
      <c r="AB26" s="306">
        <v>175.3</v>
      </c>
      <c r="AC26" s="306">
        <v>4.4</v>
      </c>
      <c r="AD26" s="306">
        <v>21.8</v>
      </c>
      <c r="AE26" s="306">
        <v>168.8</v>
      </c>
      <c r="AF26" s="306">
        <v>157.4</v>
      </c>
      <c r="AG26" s="306">
        <v>11.4</v>
      </c>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0"/>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0"/>
      <c r="DV26" s="200"/>
      <c r="DW26" s="200"/>
      <c r="DX26" s="200"/>
      <c r="DY26" s="200"/>
      <c r="DZ26" s="200"/>
      <c r="EA26" s="200"/>
      <c r="EB26" s="200"/>
      <c r="EC26" s="200"/>
      <c r="ED26" s="200"/>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6"/>
      <c r="GD26" s="106"/>
      <c r="GE26" s="106"/>
      <c r="GF26" s="106"/>
      <c r="GG26" s="106"/>
      <c r="GH26" s="106"/>
      <c r="GI26" s="106"/>
      <c r="GJ26" s="106"/>
      <c r="GK26" s="106"/>
      <c r="GL26" s="106"/>
      <c r="GM26" s="106"/>
      <c r="GN26" s="106"/>
      <c r="GO26" s="106"/>
      <c r="GP26" s="106"/>
      <c r="GQ26" s="106"/>
      <c r="GR26" s="106"/>
      <c r="GS26" s="106"/>
      <c r="GT26" s="106"/>
      <c r="GU26" s="106"/>
      <c r="GV26" s="106"/>
    </row>
    <row r="27" spans="1:204" ht="18" customHeight="1">
      <c r="A27" s="133" t="s">
        <v>522</v>
      </c>
      <c r="B27" s="289">
        <v>23.1</v>
      </c>
      <c r="C27" s="306">
        <v>184.5</v>
      </c>
      <c r="D27" s="306">
        <v>174.4</v>
      </c>
      <c r="E27" s="306">
        <v>10.1</v>
      </c>
      <c r="F27" s="306">
        <v>22.8</v>
      </c>
      <c r="G27" s="306">
        <v>183.7</v>
      </c>
      <c r="H27" s="306">
        <v>172.2</v>
      </c>
      <c r="I27" s="306">
        <v>11.5</v>
      </c>
      <c r="J27" s="306">
        <v>23.8</v>
      </c>
      <c r="K27" s="306">
        <v>202.1</v>
      </c>
      <c r="L27" s="306">
        <v>187.4</v>
      </c>
      <c r="M27" s="306">
        <v>14.7</v>
      </c>
      <c r="N27" s="306">
        <v>22.6</v>
      </c>
      <c r="O27" s="306">
        <v>185.1</v>
      </c>
      <c r="P27" s="306">
        <v>172.4</v>
      </c>
      <c r="Q27" s="306">
        <v>12.7</v>
      </c>
      <c r="R27" s="306">
        <v>22.3</v>
      </c>
      <c r="S27" s="306">
        <v>175.9</v>
      </c>
      <c r="T27" s="306">
        <v>166.5</v>
      </c>
      <c r="U27" s="306">
        <v>9.4</v>
      </c>
      <c r="V27" s="306">
        <v>22.4</v>
      </c>
      <c r="W27" s="306">
        <v>183.6</v>
      </c>
      <c r="X27" s="306">
        <v>173.4</v>
      </c>
      <c r="Y27" s="306">
        <v>10.2</v>
      </c>
      <c r="Z27" s="306">
        <v>22.3</v>
      </c>
      <c r="AA27" s="306">
        <v>178.3</v>
      </c>
      <c r="AB27" s="306">
        <v>174.2</v>
      </c>
      <c r="AC27" s="306">
        <v>4.1</v>
      </c>
      <c r="AD27" s="306">
        <v>23.4</v>
      </c>
      <c r="AE27" s="306">
        <v>180.7</v>
      </c>
      <c r="AF27" s="306">
        <v>169.8</v>
      </c>
      <c r="AG27" s="306">
        <v>10.9</v>
      </c>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0"/>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00"/>
      <c r="DM27" s="200"/>
      <c r="DN27" s="200"/>
      <c r="DO27" s="200"/>
      <c r="DP27" s="200"/>
      <c r="DQ27" s="200"/>
      <c r="DR27" s="200"/>
      <c r="DS27" s="200"/>
      <c r="DT27" s="200"/>
      <c r="DU27" s="200"/>
      <c r="DV27" s="200"/>
      <c r="DW27" s="200"/>
      <c r="DX27" s="200"/>
      <c r="DY27" s="200"/>
      <c r="DZ27" s="200"/>
      <c r="EA27" s="200"/>
      <c r="EB27" s="200"/>
      <c r="EC27" s="200"/>
      <c r="ED27" s="200"/>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row>
    <row r="28" spans="1:204" ht="18" customHeight="1">
      <c r="A28" s="133" t="s">
        <v>523</v>
      </c>
      <c r="B28" s="289">
        <v>23</v>
      </c>
      <c r="C28" s="306">
        <v>183.9</v>
      </c>
      <c r="D28" s="306">
        <v>173.2</v>
      </c>
      <c r="E28" s="306">
        <v>10.7</v>
      </c>
      <c r="F28" s="306">
        <v>22.7</v>
      </c>
      <c r="G28" s="306">
        <v>183.5</v>
      </c>
      <c r="H28" s="306">
        <v>171.4</v>
      </c>
      <c r="I28" s="306">
        <v>12.1</v>
      </c>
      <c r="J28" s="306">
        <v>23.1</v>
      </c>
      <c r="K28" s="306">
        <v>197.9</v>
      </c>
      <c r="L28" s="306">
        <v>181.5</v>
      </c>
      <c r="M28" s="306">
        <v>16.4</v>
      </c>
      <c r="N28" s="306">
        <v>22.3</v>
      </c>
      <c r="O28" s="306">
        <v>183.2</v>
      </c>
      <c r="P28" s="306">
        <v>170.4</v>
      </c>
      <c r="Q28" s="306">
        <v>12.8</v>
      </c>
      <c r="R28" s="306">
        <v>23.3</v>
      </c>
      <c r="S28" s="306">
        <v>183.7</v>
      </c>
      <c r="T28" s="306">
        <v>172.3</v>
      </c>
      <c r="U28" s="306">
        <v>11.4</v>
      </c>
      <c r="V28" s="306">
        <v>22.4</v>
      </c>
      <c r="W28" s="306">
        <v>184.5</v>
      </c>
      <c r="X28" s="306">
        <v>174</v>
      </c>
      <c r="Y28" s="306">
        <v>10.5</v>
      </c>
      <c r="Z28" s="306">
        <v>23.1</v>
      </c>
      <c r="AA28" s="306">
        <v>184.2</v>
      </c>
      <c r="AB28" s="306">
        <v>179.7</v>
      </c>
      <c r="AC28" s="306">
        <v>4.5</v>
      </c>
      <c r="AD28" s="306">
        <v>22.3</v>
      </c>
      <c r="AE28" s="306">
        <v>175.6</v>
      </c>
      <c r="AF28" s="306">
        <v>162.5</v>
      </c>
      <c r="AG28" s="306">
        <v>13.1</v>
      </c>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0"/>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0"/>
      <c r="DV28" s="200"/>
      <c r="DW28" s="200"/>
      <c r="DX28" s="200"/>
      <c r="DY28" s="200"/>
      <c r="DZ28" s="200"/>
      <c r="EA28" s="200"/>
      <c r="EB28" s="200"/>
      <c r="EC28" s="200"/>
      <c r="ED28" s="200"/>
      <c r="EE28" s="106"/>
      <c r="EF28" s="106"/>
      <c r="EG28" s="106"/>
      <c r="EH28" s="106"/>
      <c r="EI28" s="106"/>
      <c r="EJ28" s="106"/>
      <c r="EK28" s="106"/>
      <c r="EL28" s="106"/>
      <c r="EM28" s="106"/>
      <c r="EN28" s="106"/>
      <c r="EO28" s="106"/>
      <c r="EP28" s="106"/>
      <c r="EQ28" s="106"/>
      <c r="ER28" s="106"/>
      <c r="ES28" s="106"/>
      <c r="ET28" s="106"/>
      <c r="EU28" s="106"/>
      <c r="EV28" s="106"/>
      <c r="EW28" s="106"/>
      <c r="EX28" s="106"/>
      <c r="EY28" s="106"/>
      <c r="EZ28" s="106"/>
      <c r="FA28" s="106"/>
      <c r="FB28" s="106"/>
      <c r="FC28" s="106"/>
      <c r="FD28" s="106"/>
      <c r="FE28" s="106"/>
      <c r="FF28" s="106"/>
      <c r="FG28" s="106"/>
      <c r="FH28" s="106"/>
      <c r="FI28" s="106"/>
      <c r="FJ28" s="106"/>
      <c r="FK28" s="106"/>
      <c r="FL28" s="106"/>
      <c r="FM28" s="106"/>
      <c r="FN28" s="106"/>
      <c r="FO28" s="106"/>
      <c r="FP28" s="106"/>
      <c r="FQ28" s="106"/>
      <c r="FR28" s="106"/>
      <c r="FS28" s="106"/>
      <c r="FT28" s="106"/>
      <c r="FU28" s="106"/>
      <c r="FV28" s="106"/>
      <c r="FW28" s="106"/>
      <c r="FX28" s="106"/>
      <c r="FY28" s="106"/>
      <c r="FZ28" s="106"/>
      <c r="GA28" s="106"/>
      <c r="GB28" s="106"/>
      <c r="GC28" s="106"/>
      <c r="GD28" s="106"/>
      <c r="GE28" s="106"/>
      <c r="GF28" s="106"/>
      <c r="GG28" s="106"/>
      <c r="GH28" s="106"/>
      <c r="GI28" s="106"/>
      <c r="GJ28" s="106"/>
      <c r="GK28" s="106"/>
      <c r="GL28" s="106"/>
      <c r="GM28" s="106"/>
      <c r="GN28" s="106"/>
      <c r="GO28" s="106"/>
      <c r="GP28" s="106"/>
      <c r="GQ28" s="106"/>
      <c r="GR28" s="106"/>
      <c r="GS28" s="106"/>
      <c r="GT28" s="106"/>
      <c r="GU28" s="106"/>
      <c r="GV28" s="106"/>
    </row>
    <row r="29" spans="1:204" ht="18" customHeight="1">
      <c r="A29" s="65"/>
      <c r="B29" s="289"/>
      <c r="C29" s="306"/>
      <c r="D29" s="306"/>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8"/>
      <c r="AC29" s="306"/>
      <c r="AD29" s="306"/>
      <c r="AE29" s="306"/>
      <c r="AF29" s="306"/>
      <c r="AG29" s="306"/>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0"/>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0"/>
      <c r="DV29" s="200"/>
      <c r="DW29" s="200"/>
      <c r="DX29" s="200"/>
      <c r="DY29" s="200"/>
      <c r="DZ29" s="200"/>
      <c r="EA29" s="200"/>
      <c r="EB29" s="200"/>
      <c r="EC29" s="200"/>
      <c r="ED29" s="200"/>
      <c r="EE29" s="106"/>
      <c r="EF29" s="106"/>
      <c r="EG29" s="106"/>
      <c r="EH29" s="106"/>
      <c r="EI29" s="106"/>
      <c r="EJ29" s="106"/>
      <c r="EK29" s="106"/>
      <c r="EL29" s="106"/>
      <c r="EM29" s="106"/>
      <c r="EN29" s="106"/>
      <c r="EO29" s="106"/>
      <c r="EP29" s="106"/>
      <c r="EQ29" s="106"/>
      <c r="ER29" s="106"/>
      <c r="ES29" s="106"/>
      <c r="ET29" s="106"/>
      <c r="EU29" s="106"/>
      <c r="EV29" s="106"/>
      <c r="EW29" s="106"/>
      <c r="EX29" s="106"/>
      <c r="EY29" s="106"/>
      <c r="EZ29" s="106"/>
      <c r="FA29" s="106"/>
      <c r="FB29" s="106"/>
      <c r="FC29" s="106"/>
      <c r="FD29" s="106"/>
      <c r="FE29" s="106"/>
      <c r="FF29" s="106"/>
      <c r="FG29" s="106"/>
      <c r="FH29" s="106"/>
      <c r="FI29" s="106"/>
      <c r="FJ29" s="106"/>
      <c r="FK29" s="106"/>
      <c r="FL29" s="106"/>
      <c r="FM29" s="106"/>
      <c r="FN29" s="106"/>
      <c r="FO29" s="106"/>
      <c r="FP29" s="106"/>
      <c r="FQ29" s="106"/>
      <c r="FR29" s="106"/>
      <c r="FS29" s="106"/>
      <c r="FT29" s="106"/>
      <c r="FU29" s="106"/>
      <c r="FV29" s="106"/>
      <c r="FW29" s="106"/>
      <c r="FX29" s="106"/>
      <c r="FY29" s="106"/>
      <c r="FZ29" s="106"/>
      <c r="GA29" s="106"/>
      <c r="GB29" s="106"/>
      <c r="GC29" s="106"/>
      <c r="GD29" s="106"/>
      <c r="GE29" s="106"/>
      <c r="GF29" s="106"/>
      <c r="GG29" s="106"/>
      <c r="GH29" s="106"/>
      <c r="GI29" s="106"/>
      <c r="GJ29" s="106"/>
      <c r="GK29" s="106"/>
      <c r="GL29" s="106"/>
      <c r="GM29" s="106"/>
      <c r="GN29" s="106"/>
      <c r="GO29" s="106"/>
      <c r="GP29" s="106"/>
      <c r="GQ29" s="106"/>
      <c r="GR29" s="106"/>
      <c r="GS29" s="106"/>
      <c r="GT29" s="106"/>
      <c r="GU29" s="106"/>
      <c r="GV29" s="106"/>
    </row>
    <row r="30" spans="1:204" ht="18" customHeight="1">
      <c r="A30" s="113" t="s">
        <v>2</v>
      </c>
      <c r="B30" s="289"/>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8"/>
      <c r="AC30" s="306"/>
      <c r="AD30" s="306"/>
      <c r="AE30" s="306"/>
      <c r="AF30" s="306"/>
      <c r="AG30" s="306"/>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0"/>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0"/>
      <c r="DV30" s="200"/>
      <c r="DW30" s="200"/>
      <c r="DX30" s="200"/>
      <c r="DY30" s="200"/>
      <c r="DZ30" s="200"/>
      <c r="EA30" s="200"/>
      <c r="EB30" s="200"/>
      <c r="EC30" s="200"/>
      <c r="ED30" s="200"/>
      <c r="EE30" s="106"/>
      <c r="EF30" s="106"/>
      <c r="EG30" s="106"/>
      <c r="EH30" s="106"/>
      <c r="EI30" s="106"/>
      <c r="EJ30" s="106"/>
      <c r="EK30" s="106"/>
      <c r="EL30" s="106"/>
      <c r="EM30" s="106"/>
      <c r="EN30" s="106"/>
      <c r="EO30" s="106"/>
      <c r="EP30" s="106"/>
      <c r="EQ30" s="106"/>
      <c r="ER30" s="106"/>
      <c r="ES30" s="106"/>
      <c r="ET30" s="106"/>
      <c r="EU30" s="106"/>
      <c r="EV30" s="106"/>
      <c r="EW30" s="106"/>
      <c r="EX30" s="106"/>
      <c r="EY30" s="106"/>
      <c r="EZ30" s="106"/>
      <c r="FA30" s="106"/>
      <c r="FB30" s="106"/>
      <c r="FC30" s="106"/>
      <c r="FD30" s="106"/>
      <c r="FE30" s="106"/>
      <c r="FF30" s="106"/>
      <c r="FG30" s="106"/>
      <c r="FH30" s="106"/>
      <c r="FI30" s="106"/>
      <c r="FJ30" s="106"/>
      <c r="FK30" s="106"/>
      <c r="FL30" s="106"/>
      <c r="FM30" s="106"/>
      <c r="FN30" s="106"/>
      <c r="FO30" s="106"/>
      <c r="FP30" s="106"/>
      <c r="FQ30" s="106"/>
      <c r="FR30" s="106"/>
      <c r="FS30" s="106"/>
      <c r="FT30" s="106"/>
      <c r="FU30" s="106"/>
      <c r="FV30" s="106"/>
      <c r="FW30" s="106"/>
      <c r="FX30" s="106"/>
      <c r="FY30" s="106"/>
      <c r="FZ30" s="106"/>
      <c r="GA30" s="106"/>
      <c r="GB30" s="106"/>
      <c r="GC30" s="106"/>
      <c r="GD30" s="106"/>
      <c r="GE30" s="106"/>
      <c r="GF30" s="106"/>
      <c r="GG30" s="106"/>
      <c r="GH30" s="106"/>
      <c r="GI30" s="106"/>
      <c r="GJ30" s="106"/>
      <c r="GK30" s="106"/>
      <c r="GL30" s="106"/>
      <c r="GM30" s="106"/>
      <c r="GN30" s="106"/>
      <c r="GO30" s="106"/>
      <c r="GP30" s="106"/>
      <c r="GQ30" s="106"/>
      <c r="GR30" s="106"/>
      <c r="GS30" s="106"/>
      <c r="GT30" s="106"/>
      <c r="GU30" s="106"/>
      <c r="GV30" s="106"/>
    </row>
    <row r="31" spans="1:204" ht="18" customHeight="1">
      <c r="A31" s="26" t="s">
        <v>259</v>
      </c>
      <c r="B31" s="289">
        <v>22.4</v>
      </c>
      <c r="C31" s="306">
        <v>179.8</v>
      </c>
      <c r="D31" s="306">
        <v>168.7</v>
      </c>
      <c r="E31" s="306">
        <v>11.1</v>
      </c>
      <c r="F31" s="306">
        <v>22.3</v>
      </c>
      <c r="G31" s="306">
        <v>179.7</v>
      </c>
      <c r="H31" s="306">
        <v>168.3</v>
      </c>
      <c r="I31" s="306">
        <v>11.4</v>
      </c>
      <c r="J31" s="306">
        <v>23.1</v>
      </c>
      <c r="K31" s="306">
        <v>194</v>
      </c>
      <c r="L31" s="306">
        <v>182.7</v>
      </c>
      <c r="M31" s="306">
        <v>11.3</v>
      </c>
      <c r="N31" s="306">
        <v>21.7</v>
      </c>
      <c r="O31" s="306">
        <v>177</v>
      </c>
      <c r="P31" s="306">
        <v>164.9</v>
      </c>
      <c r="Q31" s="306">
        <v>12.1</v>
      </c>
      <c r="R31" s="306">
        <v>22.9</v>
      </c>
      <c r="S31" s="306">
        <v>180.2</v>
      </c>
      <c r="T31" s="306">
        <v>173.5</v>
      </c>
      <c r="U31" s="306">
        <v>6.7</v>
      </c>
      <c r="V31" s="306">
        <v>21.8</v>
      </c>
      <c r="W31" s="306">
        <v>184.9</v>
      </c>
      <c r="X31" s="306">
        <v>168.9</v>
      </c>
      <c r="Y31" s="306">
        <v>16</v>
      </c>
      <c r="Z31" s="306">
        <v>23.5</v>
      </c>
      <c r="AA31" s="306">
        <v>189.4</v>
      </c>
      <c r="AB31" s="306">
        <v>184.9</v>
      </c>
      <c r="AC31" s="306">
        <v>4.5</v>
      </c>
      <c r="AD31" s="306">
        <v>22.3</v>
      </c>
      <c r="AE31" s="306">
        <v>172</v>
      </c>
      <c r="AF31" s="306">
        <v>162.2</v>
      </c>
      <c r="AG31" s="306">
        <v>9.8</v>
      </c>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0"/>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0"/>
      <c r="DU31" s="200"/>
      <c r="DV31" s="200"/>
      <c r="DW31" s="200"/>
      <c r="DX31" s="200"/>
      <c r="DY31" s="200"/>
      <c r="DZ31" s="200"/>
      <c r="EA31" s="200"/>
      <c r="EB31" s="200"/>
      <c r="EC31" s="200"/>
      <c r="ED31" s="200"/>
      <c r="EE31" s="106"/>
      <c r="EF31" s="106"/>
      <c r="EG31" s="106"/>
      <c r="EH31" s="106"/>
      <c r="EI31" s="106"/>
      <c r="EJ31" s="106"/>
      <c r="EK31" s="106"/>
      <c r="EL31" s="106"/>
      <c r="EM31" s="106"/>
      <c r="EN31" s="106"/>
      <c r="EO31" s="106"/>
      <c r="EP31" s="106"/>
      <c r="EQ31" s="106"/>
      <c r="ER31" s="106"/>
      <c r="ES31" s="106"/>
      <c r="ET31" s="106"/>
      <c r="EU31" s="106"/>
      <c r="EV31" s="106"/>
      <c r="EW31" s="106"/>
      <c r="EX31" s="106"/>
      <c r="EY31" s="106"/>
      <c r="EZ31" s="106"/>
      <c r="FA31" s="106"/>
      <c r="FB31" s="106"/>
      <c r="FC31" s="106"/>
      <c r="FD31" s="106"/>
      <c r="FE31" s="106"/>
      <c r="FF31" s="106"/>
      <c r="FG31" s="106"/>
      <c r="FH31" s="106"/>
      <c r="FI31" s="106"/>
      <c r="FJ31" s="106"/>
      <c r="FK31" s="106"/>
      <c r="FL31" s="106"/>
      <c r="FM31" s="106"/>
      <c r="FN31" s="106"/>
      <c r="FO31" s="106"/>
      <c r="FP31" s="106"/>
      <c r="FQ31" s="106"/>
      <c r="FR31" s="106"/>
      <c r="FS31" s="106"/>
      <c r="FT31" s="106"/>
      <c r="FU31" s="106"/>
      <c r="FV31" s="106"/>
      <c r="FW31" s="106"/>
      <c r="FX31" s="106"/>
      <c r="FY31" s="106"/>
      <c r="FZ31" s="106"/>
      <c r="GA31" s="106"/>
      <c r="GB31" s="106"/>
      <c r="GC31" s="106"/>
      <c r="GD31" s="106"/>
      <c r="GE31" s="106"/>
      <c r="GF31" s="106"/>
      <c r="GG31" s="106"/>
      <c r="GH31" s="106"/>
      <c r="GI31" s="106"/>
      <c r="GJ31" s="106"/>
      <c r="GK31" s="106"/>
      <c r="GL31" s="106"/>
      <c r="GM31" s="106"/>
      <c r="GN31" s="106"/>
      <c r="GO31" s="106"/>
      <c r="GP31" s="106"/>
      <c r="GQ31" s="106"/>
      <c r="GR31" s="106"/>
      <c r="GS31" s="106"/>
      <c r="GT31" s="106"/>
      <c r="GU31" s="106"/>
      <c r="GV31" s="106"/>
    </row>
    <row r="32" spans="1:204" ht="18" customHeight="1">
      <c r="A32" s="133" t="s">
        <v>511</v>
      </c>
      <c r="B32" s="289">
        <v>22.4</v>
      </c>
      <c r="C32" s="306">
        <v>180.9</v>
      </c>
      <c r="D32" s="306">
        <v>168.2</v>
      </c>
      <c r="E32" s="306">
        <v>12.7</v>
      </c>
      <c r="F32" s="306">
        <v>22.3</v>
      </c>
      <c r="G32" s="306">
        <v>181.7</v>
      </c>
      <c r="H32" s="306">
        <v>168</v>
      </c>
      <c r="I32" s="306">
        <v>13.7</v>
      </c>
      <c r="J32" s="306">
        <v>23</v>
      </c>
      <c r="K32" s="306">
        <v>191.9</v>
      </c>
      <c r="L32" s="306">
        <v>181.4</v>
      </c>
      <c r="M32" s="306">
        <v>10.5</v>
      </c>
      <c r="N32" s="306">
        <v>21.7</v>
      </c>
      <c r="O32" s="306">
        <v>181.5</v>
      </c>
      <c r="P32" s="306">
        <v>165.1</v>
      </c>
      <c r="Q32" s="306">
        <v>16.4</v>
      </c>
      <c r="R32" s="306">
        <v>23</v>
      </c>
      <c r="S32" s="306">
        <v>180.2</v>
      </c>
      <c r="T32" s="306">
        <v>173.1</v>
      </c>
      <c r="U32" s="306">
        <v>7.1</v>
      </c>
      <c r="V32" s="306">
        <v>21.8</v>
      </c>
      <c r="W32" s="306">
        <v>186.6</v>
      </c>
      <c r="X32" s="306">
        <v>169.1</v>
      </c>
      <c r="Y32" s="306">
        <v>17.5</v>
      </c>
      <c r="Z32" s="306">
        <v>23.6</v>
      </c>
      <c r="AA32" s="306">
        <v>191.9</v>
      </c>
      <c r="AB32" s="306">
        <v>186</v>
      </c>
      <c r="AC32" s="306">
        <v>5.9</v>
      </c>
      <c r="AD32" s="306">
        <v>22.5</v>
      </c>
      <c r="AE32" s="306">
        <v>176.2</v>
      </c>
      <c r="AF32" s="306">
        <v>163.1</v>
      </c>
      <c r="AG32" s="306">
        <v>13.1</v>
      </c>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0"/>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0"/>
      <c r="DV32" s="200"/>
      <c r="DW32" s="200"/>
      <c r="DX32" s="200"/>
      <c r="DY32" s="200"/>
      <c r="DZ32" s="200"/>
      <c r="EA32" s="200"/>
      <c r="EB32" s="200"/>
      <c r="EC32" s="200"/>
      <c r="ED32" s="200"/>
      <c r="EE32" s="106"/>
      <c r="EF32" s="106"/>
      <c r="EG32" s="106"/>
      <c r="EH32" s="106"/>
      <c r="EI32" s="106"/>
      <c r="EJ32" s="106"/>
      <c r="EK32" s="106"/>
      <c r="EL32" s="106"/>
      <c r="EM32" s="106"/>
      <c r="EN32" s="106"/>
      <c r="EO32" s="106"/>
      <c r="EP32" s="106"/>
      <c r="EQ32" s="106"/>
      <c r="ER32" s="106"/>
      <c r="ES32" s="106"/>
      <c r="ET32" s="106"/>
      <c r="EU32" s="106"/>
      <c r="EV32" s="106"/>
      <c r="EW32" s="106"/>
      <c r="EX32" s="106"/>
      <c r="EY32" s="106"/>
      <c r="EZ32" s="106"/>
      <c r="FA32" s="106"/>
      <c r="FB32" s="106"/>
      <c r="FC32" s="106"/>
      <c r="FD32" s="106"/>
      <c r="FE32" s="106"/>
      <c r="FF32" s="106"/>
      <c r="FG32" s="106"/>
      <c r="FH32" s="106"/>
      <c r="FI32" s="106"/>
      <c r="FJ32" s="106"/>
      <c r="FK32" s="106"/>
      <c r="FL32" s="106"/>
      <c r="FM32" s="106"/>
      <c r="FN32" s="106"/>
      <c r="FO32" s="106"/>
      <c r="FP32" s="106"/>
      <c r="FQ32" s="106"/>
      <c r="FR32" s="106"/>
      <c r="FS32" s="106"/>
      <c r="FT32" s="106"/>
      <c r="FU32" s="106"/>
      <c r="FV32" s="106"/>
      <c r="FW32" s="106"/>
      <c r="FX32" s="106"/>
      <c r="FY32" s="106"/>
      <c r="FZ32" s="106"/>
      <c r="GA32" s="106"/>
      <c r="GB32" s="106"/>
      <c r="GC32" s="106"/>
      <c r="GD32" s="106"/>
      <c r="GE32" s="106"/>
      <c r="GF32" s="106"/>
      <c r="GG32" s="106"/>
      <c r="GH32" s="106"/>
      <c r="GI32" s="106"/>
      <c r="GJ32" s="106"/>
      <c r="GK32" s="106"/>
      <c r="GL32" s="106"/>
      <c r="GM32" s="106"/>
      <c r="GN32" s="106"/>
      <c r="GO32" s="106"/>
      <c r="GP32" s="106"/>
      <c r="GQ32" s="106"/>
      <c r="GR32" s="106"/>
      <c r="GS32" s="106"/>
      <c r="GT32" s="106"/>
      <c r="GU32" s="106"/>
      <c r="GV32" s="106"/>
    </row>
    <row r="33" spans="1:204" s="37" customFormat="1" ht="18" customHeight="1">
      <c r="A33" s="197" t="s">
        <v>512</v>
      </c>
      <c r="B33" s="311">
        <f aca="true" t="shared" si="2" ref="B33:P33">AVERAGE(B35:B38,B40:B43,B45:B48)</f>
        <v>22.733333333333334</v>
      </c>
      <c r="C33" s="307">
        <f t="shared" si="2"/>
        <v>183.37500000000003</v>
      </c>
      <c r="D33" s="307">
        <f t="shared" si="2"/>
        <v>170.98333333333335</v>
      </c>
      <c r="E33" s="307">
        <f t="shared" si="2"/>
        <v>12.391666666666667</v>
      </c>
      <c r="F33" s="307">
        <f t="shared" si="2"/>
        <v>22.525000000000002</v>
      </c>
      <c r="G33" s="307">
        <f t="shared" si="2"/>
        <v>183.41666666666666</v>
      </c>
      <c r="H33" s="307">
        <f t="shared" si="2"/>
        <v>170.03333333333336</v>
      </c>
      <c r="I33" s="307">
        <f t="shared" si="2"/>
        <v>13.383333333333335</v>
      </c>
      <c r="J33" s="307">
        <f t="shared" si="2"/>
        <v>23.183333333333326</v>
      </c>
      <c r="K33" s="307">
        <f t="shared" si="2"/>
        <v>196.49999999999997</v>
      </c>
      <c r="L33" s="307">
        <f t="shared" si="2"/>
        <v>181.9</v>
      </c>
      <c r="M33" s="307">
        <f t="shared" si="2"/>
        <v>14.600000000000001</v>
      </c>
      <c r="N33" s="307">
        <f t="shared" si="2"/>
        <v>21.88333333333333</v>
      </c>
      <c r="O33" s="307">
        <f t="shared" si="2"/>
        <v>182.71666666666667</v>
      </c>
      <c r="P33" s="307">
        <f t="shared" si="2"/>
        <v>166.3083333333333</v>
      </c>
      <c r="Q33" s="307">
        <f>AVERAGE(Q35:Q38,Q40:Q43,Q45:Q48)</f>
        <v>16.408333333333335</v>
      </c>
      <c r="R33" s="307">
        <f>AVERAGE(R35:R38,R40:R43,R45:R48)</f>
        <v>22.599999999999994</v>
      </c>
      <c r="S33" s="307">
        <f>AVERAGE(S35:S38,S40:S43,S45:S48)</f>
        <v>180.51666666666668</v>
      </c>
      <c r="T33" s="307">
        <f>AVERAGE(T35:T38,T40:T43,T45:T48)</f>
        <v>169.0916666666667</v>
      </c>
      <c r="U33" s="307">
        <f aca="true" t="shared" si="3" ref="U33:AA33">AVERAGE(U35:U38,U40:U43,U45:U48)</f>
        <v>11.424999999999999</v>
      </c>
      <c r="V33" s="307">
        <f t="shared" si="3"/>
        <v>21.916666666666668</v>
      </c>
      <c r="W33" s="307">
        <f t="shared" si="3"/>
        <v>183.50833333333333</v>
      </c>
      <c r="X33" s="307">
        <f t="shared" si="3"/>
        <v>169.71666666666667</v>
      </c>
      <c r="Y33" s="307">
        <f t="shared" si="3"/>
        <v>13.791666666666664</v>
      </c>
      <c r="Z33" s="307">
        <f t="shared" si="3"/>
        <v>23.525000000000002</v>
      </c>
      <c r="AA33" s="307">
        <f t="shared" si="3"/>
        <v>190.125</v>
      </c>
      <c r="AB33" s="307">
        <v>184.3</v>
      </c>
      <c r="AC33" s="307">
        <v>5.8</v>
      </c>
      <c r="AD33" s="307">
        <f>AVERAGE(AD35:AD38,AD40:AD43,AD45:AD48)</f>
        <v>22.391666666666666</v>
      </c>
      <c r="AE33" s="307">
        <v>174.1</v>
      </c>
      <c r="AF33" s="307">
        <f>AVERAGE(AF35:AF38,AF40:AF43,AF45:AF48)</f>
        <v>161.25833333333335</v>
      </c>
      <c r="AG33" s="307">
        <f>AVERAGE(AG35:AG38,AG40:AG43,AG45:AG48)</f>
        <v>12.791666666666666</v>
      </c>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C33" s="201"/>
      <c r="CD33" s="201"/>
      <c r="CE33" s="201"/>
      <c r="CF33" s="201"/>
      <c r="CG33" s="201"/>
      <c r="CH33" s="201"/>
      <c r="CI33" s="201"/>
      <c r="CJ33" s="201"/>
      <c r="CK33" s="201"/>
      <c r="CL33" s="201"/>
      <c r="CM33" s="201"/>
      <c r="CN33" s="201"/>
      <c r="CO33" s="201"/>
      <c r="CP33" s="201"/>
      <c r="CQ33" s="201"/>
      <c r="CR33" s="201"/>
      <c r="CS33" s="201"/>
      <c r="CT33" s="201"/>
      <c r="CU33" s="201"/>
      <c r="CV33" s="201"/>
      <c r="CW33" s="201"/>
      <c r="CX33" s="201"/>
      <c r="CY33" s="201"/>
      <c r="CZ33" s="201"/>
      <c r="DA33" s="201"/>
      <c r="DB33" s="201"/>
      <c r="DC33" s="201"/>
      <c r="DD33" s="201"/>
      <c r="DE33" s="201"/>
      <c r="DF33" s="201"/>
      <c r="DG33" s="201"/>
      <c r="DH33" s="201"/>
      <c r="DI33" s="201"/>
      <c r="DJ33" s="201"/>
      <c r="DK33" s="201"/>
      <c r="DL33" s="201"/>
      <c r="DM33" s="201"/>
      <c r="DN33" s="201"/>
      <c r="DO33" s="201"/>
      <c r="DP33" s="201"/>
      <c r="DQ33" s="201"/>
      <c r="DR33" s="201"/>
      <c r="DS33" s="201"/>
      <c r="DT33" s="201"/>
      <c r="DU33" s="201"/>
      <c r="DV33" s="201"/>
      <c r="DW33" s="201"/>
      <c r="DX33" s="201"/>
      <c r="DY33" s="201"/>
      <c r="DZ33" s="201"/>
      <c r="EA33" s="201"/>
      <c r="EB33" s="201"/>
      <c r="EC33" s="201"/>
      <c r="ED33" s="201"/>
      <c r="EE33" s="202"/>
      <c r="EF33" s="202"/>
      <c r="EG33" s="202"/>
      <c r="EH33" s="202"/>
      <c r="EI33" s="202"/>
      <c r="EJ33" s="202"/>
      <c r="EK33" s="202"/>
      <c r="EL33" s="202"/>
      <c r="EM33" s="202"/>
      <c r="EN33" s="202"/>
      <c r="EO33" s="202"/>
      <c r="EP33" s="202"/>
      <c r="EQ33" s="202"/>
      <c r="ER33" s="202"/>
      <c r="ES33" s="202"/>
      <c r="ET33" s="202"/>
      <c r="EU33" s="202"/>
      <c r="EV33" s="202"/>
      <c r="EW33" s="202"/>
      <c r="EX33" s="202"/>
      <c r="EY33" s="202"/>
      <c r="EZ33" s="202"/>
      <c r="FA33" s="202"/>
      <c r="FB33" s="202"/>
      <c r="FC33" s="202"/>
      <c r="FD33" s="202"/>
      <c r="FE33" s="202"/>
      <c r="FF33" s="202"/>
      <c r="FG33" s="202"/>
      <c r="FH33" s="202"/>
      <c r="FI33" s="202"/>
      <c r="FJ33" s="202"/>
      <c r="FK33" s="202"/>
      <c r="FL33" s="202"/>
      <c r="FM33" s="202"/>
      <c r="FN33" s="202"/>
      <c r="FO33" s="202"/>
      <c r="FP33" s="202"/>
      <c r="FQ33" s="202"/>
      <c r="FR33" s="202"/>
      <c r="FS33" s="202"/>
      <c r="FT33" s="202"/>
      <c r="FU33" s="202"/>
      <c r="FV33" s="202"/>
      <c r="FW33" s="202"/>
      <c r="FX33" s="202"/>
      <c r="FY33" s="202"/>
      <c r="FZ33" s="202"/>
      <c r="GA33" s="202"/>
      <c r="GB33" s="202"/>
      <c r="GC33" s="202"/>
      <c r="GD33" s="202"/>
      <c r="GE33" s="202"/>
      <c r="GF33" s="202"/>
      <c r="GG33" s="202"/>
      <c r="GH33" s="202"/>
      <c r="GI33" s="202"/>
      <c r="GJ33" s="202"/>
      <c r="GK33" s="202"/>
      <c r="GL33" s="202"/>
      <c r="GM33" s="202"/>
      <c r="GN33" s="202"/>
      <c r="GO33" s="202"/>
      <c r="GP33" s="202"/>
      <c r="GQ33" s="202"/>
      <c r="GR33" s="202"/>
      <c r="GS33" s="202"/>
      <c r="GT33" s="202"/>
      <c r="GU33" s="202"/>
      <c r="GV33" s="202"/>
    </row>
    <row r="34" spans="1:204" ht="18" customHeight="1">
      <c r="A34" s="147"/>
      <c r="B34" s="289"/>
      <c r="C34" s="306"/>
      <c r="D34" s="306"/>
      <c r="E34" s="306"/>
      <c r="F34" s="306"/>
      <c r="G34" s="306"/>
      <c r="H34" s="306"/>
      <c r="I34" s="306"/>
      <c r="J34" s="306"/>
      <c r="K34" s="306"/>
      <c r="L34" s="306"/>
      <c r="M34" s="306"/>
      <c r="N34" s="306"/>
      <c r="O34" s="306"/>
      <c r="P34" s="306"/>
      <c r="Q34" s="306"/>
      <c r="R34" s="306"/>
      <c r="S34" s="306"/>
      <c r="T34" s="306"/>
      <c r="U34" s="306"/>
      <c r="V34" s="306"/>
      <c r="W34" s="307"/>
      <c r="X34" s="306"/>
      <c r="Y34" s="306"/>
      <c r="Z34" s="306"/>
      <c r="AA34" s="306"/>
      <c r="AB34" s="308"/>
      <c r="AC34" s="306"/>
      <c r="AD34" s="306"/>
      <c r="AE34" s="306"/>
      <c r="AF34" s="306"/>
      <c r="AG34" s="306"/>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106"/>
      <c r="EF34" s="106"/>
      <c r="EG34" s="106"/>
      <c r="EH34" s="106"/>
      <c r="EI34" s="106"/>
      <c r="EJ34" s="106"/>
      <c r="EK34" s="106"/>
      <c r="EL34" s="106"/>
      <c r="EM34" s="106"/>
      <c r="EN34" s="106"/>
      <c r="EO34" s="106"/>
      <c r="EP34" s="106"/>
      <c r="EQ34" s="106"/>
      <c r="ER34" s="106"/>
      <c r="ES34" s="106"/>
      <c r="ET34" s="106"/>
      <c r="EU34" s="106"/>
      <c r="EV34" s="106"/>
      <c r="EW34" s="106"/>
      <c r="EX34" s="106"/>
      <c r="EY34" s="106"/>
      <c r="EZ34" s="106"/>
      <c r="FA34" s="106"/>
      <c r="FB34" s="106"/>
      <c r="FC34" s="106"/>
      <c r="FD34" s="106"/>
      <c r="FE34" s="106"/>
      <c r="FF34" s="106"/>
      <c r="FG34" s="106"/>
      <c r="FH34" s="106"/>
      <c r="FI34" s="106"/>
      <c r="FJ34" s="106"/>
      <c r="FK34" s="106"/>
      <c r="FL34" s="106"/>
      <c r="FM34" s="106"/>
      <c r="FN34" s="106"/>
      <c r="FO34" s="106"/>
      <c r="FP34" s="106"/>
      <c r="FQ34" s="106"/>
      <c r="FR34" s="106"/>
      <c r="FS34" s="106"/>
      <c r="FT34" s="106"/>
      <c r="FU34" s="106"/>
      <c r="FV34" s="106"/>
      <c r="FW34" s="106"/>
      <c r="FX34" s="106"/>
      <c r="FY34" s="106"/>
      <c r="FZ34" s="106"/>
      <c r="GA34" s="106"/>
      <c r="GB34" s="106"/>
      <c r="GC34" s="106"/>
      <c r="GD34" s="106"/>
      <c r="GE34" s="106"/>
      <c r="GF34" s="106"/>
      <c r="GG34" s="106"/>
      <c r="GH34" s="106"/>
      <c r="GI34" s="106"/>
      <c r="GJ34" s="106"/>
      <c r="GK34" s="106"/>
      <c r="GL34" s="106"/>
      <c r="GM34" s="106"/>
      <c r="GN34" s="106"/>
      <c r="GO34" s="106"/>
      <c r="GP34" s="106"/>
      <c r="GQ34" s="106"/>
      <c r="GR34" s="106"/>
      <c r="GS34" s="106"/>
      <c r="GT34" s="106"/>
      <c r="GU34" s="106"/>
      <c r="GV34" s="106"/>
    </row>
    <row r="35" spans="1:204" ht="18" customHeight="1">
      <c r="A35" s="133" t="s">
        <v>257</v>
      </c>
      <c r="B35" s="289">
        <v>20.5</v>
      </c>
      <c r="C35" s="306">
        <v>163.8</v>
      </c>
      <c r="D35" s="306">
        <v>152.2</v>
      </c>
      <c r="E35" s="306">
        <v>11.6</v>
      </c>
      <c r="F35" s="306">
        <v>20.4</v>
      </c>
      <c r="G35" s="306">
        <v>164.4</v>
      </c>
      <c r="H35" s="306">
        <v>152</v>
      </c>
      <c r="I35" s="306">
        <v>12.4</v>
      </c>
      <c r="J35" s="306">
        <v>20.4</v>
      </c>
      <c r="K35" s="306">
        <v>167.6</v>
      </c>
      <c r="L35" s="306">
        <v>160.1</v>
      </c>
      <c r="M35" s="306">
        <v>7.5</v>
      </c>
      <c r="N35" s="306">
        <v>20</v>
      </c>
      <c r="O35" s="306">
        <v>167.2</v>
      </c>
      <c r="P35" s="306">
        <v>152.6</v>
      </c>
      <c r="Q35" s="306">
        <v>14.6</v>
      </c>
      <c r="R35" s="306">
        <v>20.8</v>
      </c>
      <c r="S35" s="306">
        <v>162.6</v>
      </c>
      <c r="T35" s="306">
        <v>154.3</v>
      </c>
      <c r="U35" s="306">
        <v>8.3</v>
      </c>
      <c r="V35" s="306">
        <v>20.8</v>
      </c>
      <c r="W35" s="306">
        <v>174.1</v>
      </c>
      <c r="X35" s="306">
        <v>161.3</v>
      </c>
      <c r="Y35" s="306">
        <v>12.8</v>
      </c>
      <c r="Z35" s="306">
        <v>21.1</v>
      </c>
      <c r="AA35" s="306">
        <v>172.4</v>
      </c>
      <c r="AB35" s="306">
        <v>167.1</v>
      </c>
      <c r="AC35" s="306">
        <v>5.3</v>
      </c>
      <c r="AD35" s="306">
        <v>21</v>
      </c>
      <c r="AE35" s="306">
        <v>162.8</v>
      </c>
      <c r="AF35" s="306">
        <v>151</v>
      </c>
      <c r="AG35" s="306">
        <v>11.8</v>
      </c>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0"/>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106"/>
      <c r="EF35" s="106"/>
      <c r="EG35" s="106"/>
      <c r="EH35" s="106"/>
      <c r="EI35" s="106"/>
      <c r="EJ35" s="106"/>
      <c r="EK35" s="106"/>
      <c r="EL35" s="106"/>
      <c r="EM35" s="106"/>
      <c r="EN35" s="106"/>
      <c r="EO35" s="106"/>
      <c r="EP35" s="106"/>
      <c r="EQ35" s="106"/>
      <c r="ER35" s="106"/>
      <c r="ES35" s="106"/>
      <c r="ET35" s="106"/>
      <c r="EU35" s="106"/>
      <c r="EV35" s="106"/>
      <c r="EW35" s="106"/>
      <c r="EX35" s="106"/>
      <c r="EY35" s="106"/>
      <c r="EZ35" s="106"/>
      <c r="FA35" s="106"/>
      <c r="FB35" s="106"/>
      <c r="FC35" s="106"/>
      <c r="FD35" s="106"/>
      <c r="FE35" s="106"/>
      <c r="FF35" s="106"/>
      <c r="FG35" s="106"/>
      <c r="FH35" s="106"/>
      <c r="FI35" s="106"/>
      <c r="FJ35" s="106"/>
      <c r="FK35" s="106"/>
      <c r="FL35" s="106"/>
      <c r="FM35" s="106"/>
      <c r="FN35" s="106"/>
      <c r="FO35" s="106"/>
      <c r="FP35" s="106"/>
      <c r="FQ35" s="106"/>
      <c r="FR35" s="106"/>
      <c r="FS35" s="106"/>
      <c r="FT35" s="106"/>
      <c r="FU35" s="106"/>
      <c r="FV35" s="106"/>
      <c r="FW35" s="106"/>
      <c r="FX35" s="106"/>
      <c r="FY35" s="106"/>
      <c r="FZ35" s="106"/>
      <c r="GA35" s="106"/>
      <c r="GB35" s="106"/>
      <c r="GC35" s="106"/>
      <c r="GD35" s="106"/>
      <c r="GE35" s="106"/>
      <c r="GF35" s="106"/>
      <c r="GG35" s="106"/>
      <c r="GH35" s="106"/>
      <c r="GI35" s="106"/>
      <c r="GJ35" s="106"/>
      <c r="GK35" s="106"/>
      <c r="GL35" s="106"/>
      <c r="GM35" s="106"/>
      <c r="GN35" s="106"/>
      <c r="GO35" s="106"/>
      <c r="GP35" s="106"/>
      <c r="GQ35" s="106"/>
      <c r="GR35" s="106"/>
      <c r="GS35" s="106"/>
      <c r="GT35" s="106"/>
      <c r="GU35" s="106"/>
      <c r="GV35" s="106"/>
    </row>
    <row r="36" spans="1:204" ht="18" customHeight="1">
      <c r="A36" s="133" t="s">
        <v>513</v>
      </c>
      <c r="B36" s="289">
        <v>22.4</v>
      </c>
      <c r="C36" s="306">
        <v>181.9</v>
      </c>
      <c r="D36" s="306">
        <v>168.2</v>
      </c>
      <c r="E36" s="306">
        <v>13.7</v>
      </c>
      <c r="F36" s="306">
        <v>22.3</v>
      </c>
      <c r="G36" s="306">
        <v>183.3</v>
      </c>
      <c r="H36" s="306">
        <v>168.4</v>
      </c>
      <c r="I36" s="306">
        <v>14.9</v>
      </c>
      <c r="J36" s="306">
        <v>22.7</v>
      </c>
      <c r="K36" s="306">
        <v>187.8</v>
      </c>
      <c r="L36" s="306">
        <v>178.4</v>
      </c>
      <c r="M36" s="306">
        <v>9.4</v>
      </c>
      <c r="N36" s="306">
        <v>22.2</v>
      </c>
      <c r="O36" s="306">
        <v>187.9</v>
      </c>
      <c r="P36" s="306">
        <v>169.1</v>
      </c>
      <c r="Q36" s="306">
        <v>18.8</v>
      </c>
      <c r="R36" s="306">
        <v>21.8</v>
      </c>
      <c r="S36" s="306">
        <v>168.8</v>
      </c>
      <c r="T36" s="306">
        <v>162.4</v>
      </c>
      <c r="U36" s="306">
        <v>6.4</v>
      </c>
      <c r="V36" s="306">
        <v>22.3</v>
      </c>
      <c r="W36" s="306">
        <v>192</v>
      </c>
      <c r="X36" s="306">
        <v>173.2</v>
      </c>
      <c r="Y36" s="306">
        <v>18.8</v>
      </c>
      <c r="Z36" s="306">
        <v>24.6</v>
      </c>
      <c r="AA36" s="306">
        <v>201.2</v>
      </c>
      <c r="AB36" s="306">
        <v>194.4</v>
      </c>
      <c r="AC36" s="306">
        <v>6.8</v>
      </c>
      <c r="AD36" s="306">
        <v>22.8</v>
      </c>
      <c r="AE36" s="306">
        <v>177.6</v>
      </c>
      <c r="AF36" s="306">
        <v>164.8</v>
      </c>
      <c r="AG36" s="306">
        <v>12.8</v>
      </c>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0"/>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106"/>
      <c r="EF36" s="106"/>
      <c r="EG36" s="106"/>
      <c r="EH36" s="106"/>
      <c r="EI36" s="106"/>
      <c r="EJ36" s="106"/>
      <c r="EK36" s="106"/>
      <c r="EL36" s="106"/>
      <c r="EM36" s="106"/>
      <c r="EN36" s="106"/>
      <c r="EO36" s="106"/>
      <c r="EP36" s="106"/>
      <c r="EQ36" s="106"/>
      <c r="ER36" s="106"/>
      <c r="ES36" s="106"/>
      <c r="ET36" s="106"/>
      <c r="EU36" s="106"/>
      <c r="EV36" s="106"/>
      <c r="EW36" s="106"/>
      <c r="EX36" s="106"/>
      <c r="EY36" s="106"/>
      <c r="EZ36" s="106"/>
      <c r="FA36" s="106"/>
      <c r="FB36" s="106"/>
      <c r="FC36" s="106"/>
      <c r="FD36" s="106"/>
      <c r="FE36" s="106"/>
      <c r="FF36" s="106"/>
      <c r="FG36" s="106"/>
      <c r="FH36" s="106"/>
      <c r="FI36" s="106"/>
      <c r="FJ36" s="106"/>
      <c r="FK36" s="106"/>
      <c r="FL36" s="106"/>
      <c r="FM36" s="106"/>
      <c r="FN36" s="106"/>
      <c r="FO36" s="106"/>
      <c r="FP36" s="106"/>
      <c r="FQ36" s="106"/>
      <c r="FR36" s="106"/>
      <c r="FS36" s="106"/>
      <c r="FT36" s="106"/>
      <c r="FU36" s="106"/>
      <c r="FV36" s="106"/>
      <c r="FW36" s="106"/>
      <c r="FX36" s="106"/>
      <c r="FY36" s="106"/>
      <c r="FZ36" s="106"/>
      <c r="GA36" s="106"/>
      <c r="GB36" s="106"/>
      <c r="GC36" s="106"/>
      <c r="GD36" s="106"/>
      <c r="GE36" s="106"/>
      <c r="GF36" s="106"/>
      <c r="GG36" s="106"/>
      <c r="GH36" s="106"/>
      <c r="GI36" s="106"/>
      <c r="GJ36" s="106"/>
      <c r="GK36" s="106"/>
      <c r="GL36" s="106"/>
      <c r="GM36" s="106"/>
      <c r="GN36" s="106"/>
      <c r="GO36" s="106"/>
      <c r="GP36" s="106"/>
      <c r="GQ36" s="106"/>
      <c r="GR36" s="106"/>
      <c r="GS36" s="106"/>
      <c r="GT36" s="106"/>
      <c r="GU36" s="106"/>
      <c r="GV36" s="106"/>
    </row>
    <row r="37" spans="1:204" ht="18" customHeight="1">
      <c r="A37" s="133" t="s">
        <v>514</v>
      </c>
      <c r="B37" s="289">
        <v>22.5</v>
      </c>
      <c r="C37" s="306">
        <v>182.5</v>
      </c>
      <c r="D37" s="306">
        <v>167.5</v>
      </c>
      <c r="E37" s="306">
        <v>15</v>
      </c>
      <c r="F37" s="306">
        <v>22.3</v>
      </c>
      <c r="G37" s="306">
        <v>183.5</v>
      </c>
      <c r="H37" s="306">
        <v>167.2</v>
      </c>
      <c r="I37" s="306">
        <v>16.3</v>
      </c>
      <c r="J37" s="306">
        <v>23.6</v>
      </c>
      <c r="K37" s="306">
        <v>197.7</v>
      </c>
      <c r="L37" s="306">
        <v>186</v>
      </c>
      <c r="M37" s="306">
        <v>11.7</v>
      </c>
      <c r="N37" s="306">
        <v>21.3</v>
      </c>
      <c r="O37" s="306">
        <v>180.4</v>
      </c>
      <c r="P37" s="306">
        <v>161.6</v>
      </c>
      <c r="Q37" s="306">
        <v>18.8</v>
      </c>
      <c r="R37" s="306">
        <v>22</v>
      </c>
      <c r="S37" s="306">
        <v>161</v>
      </c>
      <c r="T37" s="306">
        <v>153.5</v>
      </c>
      <c r="U37" s="306">
        <v>7.5</v>
      </c>
      <c r="V37" s="306">
        <v>20.9</v>
      </c>
      <c r="W37" s="306">
        <v>178.9</v>
      </c>
      <c r="X37" s="306">
        <v>161.7</v>
      </c>
      <c r="Y37" s="306">
        <v>17.2</v>
      </c>
      <c r="Z37" s="306">
        <v>23.2</v>
      </c>
      <c r="AA37" s="306">
        <v>193.3</v>
      </c>
      <c r="AB37" s="306">
        <v>183.6</v>
      </c>
      <c r="AC37" s="306">
        <v>9.7</v>
      </c>
      <c r="AD37" s="306">
        <v>21.9</v>
      </c>
      <c r="AE37" s="306">
        <v>170.6</v>
      </c>
      <c r="AF37" s="306">
        <v>156.9</v>
      </c>
      <c r="AG37" s="306">
        <v>13.7</v>
      </c>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0"/>
      <c r="CP37" s="200"/>
      <c r="CQ37" s="200"/>
      <c r="CR37" s="200"/>
      <c r="CS37" s="200"/>
      <c r="CT37" s="200"/>
      <c r="CU37" s="200"/>
      <c r="CV37" s="200"/>
      <c r="CW37" s="200"/>
      <c r="CX37" s="200"/>
      <c r="CY37" s="200"/>
      <c r="CZ37" s="200"/>
      <c r="DA37" s="200"/>
      <c r="DB37" s="200"/>
      <c r="DC37" s="200"/>
      <c r="DD37" s="200"/>
      <c r="DE37" s="200"/>
      <c r="DF37" s="200"/>
      <c r="DG37" s="200"/>
      <c r="DH37" s="200"/>
      <c r="DI37" s="200"/>
      <c r="DJ37" s="200"/>
      <c r="DK37" s="200"/>
      <c r="DL37" s="200"/>
      <c r="DM37" s="200"/>
      <c r="DN37" s="200"/>
      <c r="DO37" s="200"/>
      <c r="DP37" s="200"/>
      <c r="DQ37" s="200"/>
      <c r="DR37" s="200"/>
      <c r="DS37" s="200"/>
      <c r="DT37" s="200"/>
      <c r="DU37" s="200"/>
      <c r="DV37" s="200"/>
      <c r="DW37" s="200"/>
      <c r="DX37" s="200"/>
      <c r="DY37" s="200"/>
      <c r="DZ37" s="200"/>
      <c r="EA37" s="200"/>
      <c r="EB37" s="200"/>
      <c r="EC37" s="200"/>
      <c r="ED37" s="200"/>
      <c r="EE37" s="106"/>
      <c r="EF37" s="106"/>
      <c r="EG37" s="106"/>
      <c r="EH37" s="106"/>
      <c r="EI37" s="106"/>
      <c r="EJ37" s="106"/>
      <c r="EK37" s="106"/>
      <c r="EL37" s="106"/>
      <c r="EM37" s="106"/>
      <c r="EN37" s="106"/>
      <c r="EO37" s="106"/>
      <c r="EP37" s="106"/>
      <c r="EQ37" s="106"/>
      <c r="ER37" s="106"/>
      <c r="ES37" s="106"/>
      <c r="ET37" s="106"/>
      <c r="EU37" s="106"/>
      <c r="EV37" s="106"/>
      <c r="EW37" s="106"/>
      <c r="EX37" s="106"/>
      <c r="EY37" s="106"/>
      <c r="EZ37" s="106"/>
      <c r="FA37" s="106"/>
      <c r="FB37" s="106"/>
      <c r="FC37" s="106"/>
      <c r="FD37" s="106"/>
      <c r="FE37" s="106"/>
      <c r="FF37" s="106"/>
      <c r="FG37" s="106"/>
      <c r="FH37" s="106"/>
      <c r="FI37" s="106"/>
      <c r="FJ37" s="106"/>
      <c r="FK37" s="106"/>
      <c r="FL37" s="106"/>
      <c r="FM37" s="106"/>
      <c r="FN37" s="106"/>
      <c r="FO37" s="106"/>
      <c r="FP37" s="106"/>
      <c r="FQ37" s="106"/>
      <c r="FR37" s="106"/>
      <c r="FS37" s="106"/>
      <c r="FT37" s="106"/>
      <c r="FU37" s="106"/>
      <c r="FV37" s="106"/>
      <c r="FW37" s="106"/>
      <c r="FX37" s="106"/>
      <c r="FY37" s="106"/>
      <c r="FZ37" s="106"/>
      <c r="GA37" s="106"/>
      <c r="GB37" s="106"/>
      <c r="GC37" s="106"/>
      <c r="GD37" s="106"/>
      <c r="GE37" s="106"/>
      <c r="GF37" s="106"/>
      <c r="GG37" s="106"/>
      <c r="GH37" s="106"/>
      <c r="GI37" s="106"/>
      <c r="GJ37" s="106"/>
      <c r="GK37" s="106"/>
      <c r="GL37" s="106"/>
      <c r="GM37" s="106"/>
      <c r="GN37" s="106"/>
      <c r="GO37" s="106"/>
      <c r="GP37" s="106"/>
      <c r="GQ37" s="106"/>
      <c r="GR37" s="106"/>
      <c r="GS37" s="106"/>
      <c r="GT37" s="106"/>
      <c r="GU37" s="106"/>
      <c r="GV37" s="106"/>
    </row>
    <row r="38" spans="1:204" ht="18" customHeight="1">
      <c r="A38" s="133" t="s">
        <v>515</v>
      </c>
      <c r="B38" s="289">
        <v>23.2</v>
      </c>
      <c r="C38" s="306">
        <v>187.1</v>
      </c>
      <c r="D38" s="306">
        <v>175.1</v>
      </c>
      <c r="E38" s="306">
        <v>12</v>
      </c>
      <c r="F38" s="306">
        <v>23.1</v>
      </c>
      <c r="G38" s="306">
        <v>187.3</v>
      </c>
      <c r="H38" s="306">
        <v>174.8</v>
      </c>
      <c r="I38" s="306">
        <v>12.5</v>
      </c>
      <c r="J38" s="306">
        <v>23.8</v>
      </c>
      <c r="K38" s="306">
        <v>196.3</v>
      </c>
      <c r="L38" s="306">
        <v>182.7</v>
      </c>
      <c r="M38" s="306">
        <v>13.6</v>
      </c>
      <c r="N38" s="306">
        <v>22.8</v>
      </c>
      <c r="O38" s="306">
        <v>188.2</v>
      </c>
      <c r="P38" s="306">
        <v>172.3</v>
      </c>
      <c r="Q38" s="306">
        <v>15.9</v>
      </c>
      <c r="R38" s="306">
        <v>23.6</v>
      </c>
      <c r="S38" s="306">
        <v>190.5</v>
      </c>
      <c r="T38" s="306">
        <v>178.2</v>
      </c>
      <c r="U38" s="306">
        <v>12.3</v>
      </c>
      <c r="V38" s="306">
        <v>23.1</v>
      </c>
      <c r="W38" s="306">
        <v>193.5</v>
      </c>
      <c r="X38" s="306">
        <v>178.4</v>
      </c>
      <c r="Y38" s="306">
        <v>15.1</v>
      </c>
      <c r="Z38" s="306">
        <v>25</v>
      </c>
      <c r="AA38" s="306">
        <v>200.8</v>
      </c>
      <c r="AB38" s="306">
        <v>195.5</v>
      </c>
      <c r="AC38" s="306">
        <v>5.3</v>
      </c>
      <c r="AD38" s="306">
        <v>23.1</v>
      </c>
      <c r="AE38" s="306">
        <v>176.4</v>
      </c>
      <c r="AF38" s="306">
        <v>166</v>
      </c>
      <c r="AG38" s="306">
        <v>10.4</v>
      </c>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0"/>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0"/>
      <c r="DU38" s="200"/>
      <c r="DV38" s="200"/>
      <c r="DW38" s="200"/>
      <c r="DX38" s="200"/>
      <c r="DY38" s="200"/>
      <c r="DZ38" s="200"/>
      <c r="EA38" s="200"/>
      <c r="EB38" s="200"/>
      <c r="EC38" s="200"/>
      <c r="ED38" s="200"/>
      <c r="EE38" s="106"/>
      <c r="EF38" s="106"/>
      <c r="EG38" s="106"/>
      <c r="EH38" s="106"/>
      <c r="EI38" s="106"/>
      <c r="EJ38" s="106"/>
      <c r="EK38" s="106"/>
      <c r="EL38" s="106"/>
      <c r="EM38" s="106"/>
      <c r="EN38" s="106"/>
      <c r="EO38" s="106"/>
      <c r="EP38" s="106"/>
      <c r="EQ38" s="106"/>
      <c r="ER38" s="106"/>
      <c r="ES38" s="106"/>
      <c r="ET38" s="106"/>
      <c r="EU38" s="106"/>
      <c r="EV38" s="106"/>
      <c r="EW38" s="106"/>
      <c r="EX38" s="106"/>
      <c r="EY38" s="106"/>
      <c r="EZ38" s="106"/>
      <c r="FA38" s="106"/>
      <c r="FB38" s="106"/>
      <c r="FC38" s="106"/>
      <c r="FD38" s="106"/>
      <c r="FE38" s="106"/>
      <c r="FF38" s="106"/>
      <c r="FG38" s="106"/>
      <c r="FH38" s="106"/>
      <c r="FI38" s="106"/>
      <c r="FJ38" s="106"/>
      <c r="FK38" s="106"/>
      <c r="FL38" s="106"/>
      <c r="FM38" s="106"/>
      <c r="FN38" s="106"/>
      <c r="FO38" s="106"/>
      <c r="FP38" s="106"/>
      <c r="FQ38" s="106"/>
      <c r="FR38" s="106"/>
      <c r="FS38" s="106"/>
      <c r="FT38" s="106"/>
      <c r="FU38" s="106"/>
      <c r="FV38" s="106"/>
      <c r="FW38" s="106"/>
      <c r="FX38" s="106"/>
      <c r="FY38" s="106"/>
      <c r="FZ38" s="106"/>
      <c r="GA38" s="106"/>
      <c r="GB38" s="106"/>
      <c r="GC38" s="106"/>
      <c r="GD38" s="106"/>
      <c r="GE38" s="106"/>
      <c r="GF38" s="106"/>
      <c r="GG38" s="106"/>
      <c r="GH38" s="106"/>
      <c r="GI38" s="106"/>
      <c r="GJ38" s="106"/>
      <c r="GK38" s="106"/>
      <c r="GL38" s="106"/>
      <c r="GM38" s="106"/>
      <c r="GN38" s="106"/>
      <c r="GO38" s="106"/>
      <c r="GP38" s="106"/>
      <c r="GQ38" s="106"/>
      <c r="GR38" s="106"/>
      <c r="GS38" s="106"/>
      <c r="GT38" s="106"/>
      <c r="GU38" s="106"/>
      <c r="GV38" s="106"/>
    </row>
    <row r="39" spans="1:204" ht="18" customHeight="1">
      <c r="A39" s="147"/>
      <c r="B39" s="289"/>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8"/>
      <c r="AC39" s="306"/>
      <c r="AD39" s="306"/>
      <c r="AE39" s="306"/>
      <c r="AF39" s="306"/>
      <c r="AG39" s="306"/>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0"/>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0"/>
      <c r="DV39" s="200"/>
      <c r="DW39" s="200"/>
      <c r="DX39" s="200"/>
      <c r="DY39" s="200"/>
      <c r="DZ39" s="200"/>
      <c r="EA39" s="200"/>
      <c r="EB39" s="200"/>
      <c r="EC39" s="200"/>
      <c r="ED39" s="200"/>
      <c r="EE39" s="106"/>
      <c r="EF39" s="106"/>
      <c r="EG39" s="106"/>
      <c r="EH39" s="106"/>
      <c r="EI39" s="106"/>
      <c r="EJ39" s="106"/>
      <c r="EK39" s="106"/>
      <c r="EL39" s="106"/>
      <c r="EM39" s="106"/>
      <c r="EN39" s="106"/>
      <c r="EO39" s="106"/>
      <c r="EP39" s="106"/>
      <c r="EQ39" s="106"/>
      <c r="ER39" s="106"/>
      <c r="ES39" s="106"/>
      <c r="ET39" s="106"/>
      <c r="EU39" s="106"/>
      <c r="EV39" s="106"/>
      <c r="EW39" s="106"/>
      <c r="EX39" s="106"/>
      <c r="EY39" s="106"/>
      <c r="EZ39" s="106"/>
      <c r="FA39" s="106"/>
      <c r="FB39" s="106"/>
      <c r="FC39" s="106"/>
      <c r="FD39" s="106"/>
      <c r="FE39" s="106"/>
      <c r="FF39" s="106"/>
      <c r="FG39" s="106"/>
      <c r="FH39" s="106"/>
      <c r="FI39" s="106"/>
      <c r="FJ39" s="106"/>
      <c r="FK39" s="106"/>
      <c r="FL39" s="106"/>
      <c r="FM39" s="106"/>
      <c r="FN39" s="106"/>
      <c r="FO39" s="106"/>
      <c r="FP39" s="106"/>
      <c r="FQ39" s="106"/>
      <c r="FR39" s="106"/>
      <c r="FS39" s="106"/>
      <c r="FT39" s="106"/>
      <c r="FU39" s="106"/>
      <c r="FV39" s="106"/>
      <c r="FW39" s="106"/>
      <c r="FX39" s="106"/>
      <c r="FY39" s="106"/>
      <c r="FZ39" s="106"/>
      <c r="GA39" s="106"/>
      <c r="GB39" s="106"/>
      <c r="GC39" s="106"/>
      <c r="GD39" s="106"/>
      <c r="GE39" s="106"/>
      <c r="GF39" s="106"/>
      <c r="GG39" s="106"/>
      <c r="GH39" s="106"/>
      <c r="GI39" s="106"/>
      <c r="GJ39" s="106"/>
      <c r="GK39" s="106"/>
      <c r="GL39" s="106"/>
      <c r="GM39" s="106"/>
      <c r="GN39" s="106"/>
      <c r="GO39" s="106"/>
      <c r="GP39" s="106"/>
      <c r="GQ39" s="106"/>
      <c r="GR39" s="106"/>
      <c r="GS39" s="106"/>
      <c r="GT39" s="106"/>
      <c r="GU39" s="106"/>
      <c r="GV39" s="106"/>
    </row>
    <row r="40" spans="1:204" ht="18" customHeight="1">
      <c r="A40" s="133" t="s">
        <v>516</v>
      </c>
      <c r="B40" s="289">
        <v>22.3</v>
      </c>
      <c r="C40" s="306">
        <v>180</v>
      </c>
      <c r="D40" s="306">
        <v>168.6</v>
      </c>
      <c r="E40" s="306">
        <v>11.4</v>
      </c>
      <c r="F40" s="306">
        <v>21.8</v>
      </c>
      <c r="G40" s="306">
        <v>177</v>
      </c>
      <c r="H40" s="306">
        <v>164.9</v>
      </c>
      <c r="I40" s="306">
        <v>12.1</v>
      </c>
      <c r="J40" s="306">
        <v>22.4</v>
      </c>
      <c r="K40" s="306">
        <v>191.5</v>
      </c>
      <c r="L40" s="306">
        <v>178</v>
      </c>
      <c r="M40" s="306">
        <v>13.5</v>
      </c>
      <c r="N40" s="306">
        <v>20.7</v>
      </c>
      <c r="O40" s="306">
        <v>171.5</v>
      </c>
      <c r="P40" s="306">
        <v>156.6</v>
      </c>
      <c r="Q40" s="306">
        <v>14.9</v>
      </c>
      <c r="R40" s="306">
        <v>21.6</v>
      </c>
      <c r="S40" s="306">
        <v>176.3</v>
      </c>
      <c r="T40" s="306">
        <v>164.4</v>
      </c>
      <c r="U40" s="306">
        <v>11.9</v>
      </c>
      <c r="V40" s="306">
        <v>20.7</v>
      </c>
      <c r="W40" s="306">
        <v>174.4</v>
      </c>
      <c r="X40" s="306">
        <v>160.7</v>
      </c>
      <c r="Y40" s="306">
        <v>13.7</v>
      </c>
      <c r="Z40" s="306">
        <v>22</v>
      </c>
      <c r="AA40" s="306">
        <v>176</v>
      </c>
      <c r="AB40" s="306">
        <v>170.7</v>
      </c>
      <c r="AC40" s="306">
        <v>5.3</v>
      </c>
      <c r="AD40" s="306">
        <v>21.3</v>
      </c>
      <c r="AE40" s="306">
        <v>164.6</v>
      </c>
      <c r="AF40" s="306">
        <v>154.4</v>
      </c>
      <c r="AG40" s="306">
        <v>10.2</v>
      </c>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0"/>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0"/>
      <c r="DU40" s="200"/>
      <c r="DV40" s="200"/>
      <c r="DW40" s="200"/>
      <c r="DX40" s="200"/>
      <c r="DY40" s="200"/>
      <c r="DZ40" s="200"/>
      <c r="EA40" s="200"/>
      <c r="EB40" s="200"/>
      <c r="EC40" s="200"/>
      <c r="ED40" s="200"/>
      <c r="EE40" s="106"/>
      <c r="EF40" s="106"/>
      <c r="EG40" s="106"/>
      <c r="EH40" s="106"/>
      <c r="EI40" s="106"/>
      <c r="EJ40" s="106"/>
      <c r="EK40" s="106"/>
      <c r="EL40" s="106"/>
      <c r="EM40" s="106"/>
      <c r="EN40" s="106"/>
      <c r="EO40" s="106"/>
      <c r="EP40" s="106"/>
      <c r="EQ40" s="106"/>
      <c r="ER40" s="106"/>
      <c r="ES40" s="106"/>
      <c r="ET40" s="106"/>
      <c r="EU40" s="106"/>
      <c r="EV40" s="106"/>
      <c r="EW40" s="106"/>
      <c r="EX40" s="106"/>
      <c r="EY40" s="106"/>
      <c r="EZ40" s="106"/>
      <c r="FA40" s="106"/>
      <c r="FB40" s="106"/>
      <c r="FC40" s="106"/>
      <c r="FD40" s="106"/>
      <c r="FE40" s="106"/>
      <c r="FF40" s="106"/>
      <c r="FG40" s="106"/>
      <c r="FH40" s="106"/>
      <c r="FI40" s="106"/>
      <c r="FJ40" s="106"/>
      <c r="FK40" s="106"/>
      <c r="FL40" s="106"/>
      <c r="FM40" s="106"/>
      <c r="FN40" s="106"/>
      <c r="FO40" s="106"/>
      <c r="FP40" s="106"/>
      <c r="FQ40" s="106"/>
      <c r="FR40" s="106"/>
      <c r="FS40" s="106"/>
      <c r="FT40" s="106"/>
      <c r="FU40" s="106"/>
      <c r="FV40" s="106"/>
      <c r="FW40" s="106"/>
      <c r="FX40" s="106"/>
      <c r="FY40" s="106"/>
      <c r="FZ40" s="106"/>
      <c r="GA40" s="106"/>
      <c r="GB40" s="106"/>
      <c r="GC40" s="106"/>
      <c r="GD40" s="106"/>
      <c r="GE40" s="106"/>
      <c r="GF40" s="106"/>
      <c r="GG40" s="106"/>
      <c r="GH40" s="106"/>
      <c r="GI40" s="106"/>
      <c r="GJ40" s="106"/>
      <c r="GK40" s="106"/>
      <c r="GL40" s="106"/>
      <c r="GM40" s="106"/>
      <c r="GN40" s="106"/>
      <c r="GO40" s="106"/>
      <c r="GP40" s="106"/>
      <c r="GQ40" s="106"/>
      <c r="GR40" s="106"/>
      <c r="GS40" s="106"/>
      <c r="GT40" s="106"/>
      <c r="GU40" s="106"/>
      <c r="GV40" s="106"/>
    </row>
    <row r="41" spans="1:204" ht="18" customHeight="1">
      <c r="A41" s="133" t="s">
        <v>517</v>
      </c>
      <c r="B41" s="289">
        <v>23.9</v>
      </c>
      <c r="C41" s="306">
        <v>192.1</v>
      </c>
      <c r="D41" s="306">
        <v>180.4</v>
      </c>
      <c r="E41" s="306">
        <v>11.7</v>
      </c>
      <c r="F41" s="306">
        <v>23.6</v>
      </c>
      <c r="G41" s="306">
        <v>191.6</v>
      </c>
      <c r="H41" s="306">
        <v>179.1</v>
      </c>
      <c r="I41" s="306">
        <v>12.5</v>
      </c>
      <c r="J41" s="306">
        <v>24.7</v>
      </c>
      <c r="K41" s="306">
        <v>209.6</v>
      </c>
      <c r="L41" s="306">
        <v>193.7</v>
      </c>
      <c r="M41" s="306">
        <v>15.9</v>
      </c>
      <c r="N41" s="306">
        <v>23.2</v>
      </c>
      <c r="O41" s="306">
        <v>192.8</v>
      </c>
      <c r="P41" s="306">
        <v>176.6</v>
      </c>
      <c r="Q41" s="306">
        <v>16.2</v>
      </c>
      <c r="R41" s="306">
        <v>24.1</v>
      </c>
      <c r="S41" s="306">
        <v>194.9</v>
      </c>
      <c r="T41" s="306">
        <v>183.4</v>
      </c>
      <c r="U41" s="306">
        <v>11.5</v>
      </c>
      <c r="V41" s="306">
        <v>23.2</v>
      </c>
      <c r="W41" s="306">
        <v>194.3</v>
      </c>
      <c r="X41" s="306">
        <v>180.5</v>
      </c>
      <c r="Y41" s="306">
        <v>13.8</v>
      </c>
      <c r="Z41" s="306">
        <v>24.4</v>
      </c>
      <c r="AA41" s="306">
        <v>196.8</v>
      </c>
      <c r="AB41" s="306">
        <v>191.3</v>
      </c>
      <c r="AC41" s="306">
        <v>5.5</v>
      </c>
      <c r="AD41" s="306">
        <v>23.7</v>
      </c>
      <c r="AE41" s="306">
        <v>183.4</v>
      </c>
      <c r="AF41" s="306">
        <v>171.5</v>
      </c>
      <c r="AG41" s="306">
        <v>11.9</v>
      </c>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0"/>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0"/>
      <c r="DV41" s="200"/>
      <c r="DW41" s="200"/>
      <c r="DX41" s="200"/>
      <c r="DY41" s="200"/>
      <c r="DZ41" s="200"/>
      <c r="EA41" s="200"/>
      <c r="EB41" s="200"/>
      <c r="EC41" s="200"/>
      <c r="ED41" s="200"/>
      <c r="EE41" s="106"/>
      <c r="EF41" s="106"/>
      <c r="EG41" s="106"/>
      <c r="EH41" s="106"/>
      <c r="EI41" s="106"/>
      <c r="EJ41" s="106"/>
      <c r="EK41" s="106"/>
      <c r="EL41" s="106"/>
      <c r="EM41" s="106"/>
      <c r="EN41" s="106"/>
      <c r="EO41" s="106"/>
      <c r="EP41" s="106"/>
      <c r="EQ41" s="106"/>
      <c r="ER41" s="106"/>
      <c r="ES41" s="106"/>
      <c r="ET41" s="106"/>
      <c r="EU41" s="106"/>
      <c r="EV41" s="106"/>
      <c r="EW41" s="106"/>
      <c r="EX41" s="106"/>
      <c r="EY41" s="106"/>
      <c r="EZ41" s="106"/>
      <c r="FA41" s="106"/>
      <c r="FB41" s="106"/>
      <c r="FC41" s="106"/>
      <c r="FD41" s="106"/>
      <c r="FE41" s="106"/>
      <c r="FF41" s="106"/>
      <c r="FG41" s="106"/>
      <c r="FH41" s="106"/>
      <c r="FI41" s="106"/>
      <c r="FJ41" s="106"/>
      <c r="FK41" s="106"/>
      <c r="FL41" s="106"/>
      <c r="FM41" s="106"/>
      <c r="FN41" s="106"/>
      <c r="FO41" s="106"/>
      <c r="FP41" s="106"/>
      <c r="FQ41" s="106"/>
      <c r="FR41" s="106"/>
      <c r="FS41" s="106"/>
      <c r="FT41" s="106"/>
      <c r="FU41" s="106"/>
      <c r="FV41" s="106"/>
      <c r="FW41" s="106"/>
      <c r="FX41" s="106"/>
      <c r="FY41" s="106"/>
      <c r="FZ41" s="106"/>
      <c r="GA41" s="106"/>
      <c r="GB41" s="106"/>
      <c r="GC41" s="106"/>
      <c r="GD41" s="106"/>
      <c r="GE41" s="106"/>
      <c r="GF41" s="106"/>
      <c r="GG41" s="106"/>
      <c r="GH41" s="106"/>
      <c r="GI41" s="106"/>
      <c r="GJ41" s="106"/>
      <c r="GK41" s="106"/>
      <c r="GL41" s="106"/>
      <c r="GM41" s="106"/>
      <c r="GN41" s="106"/>
      <c r="GO41" s="106"/>
      <c r="GP41" s="106"/>
      <c r="GQ41" s="106"/>
      <c r="GR41" s="106"/>
      <c r="GS41" s="106"/>
      <c r="GT41" s="106"/>
      <c r="GU41" s="106"/>
      <c r="GV41" s="106"/>
    </row>
    <row r="42" spans="1:204" ht="18" customHeight="1">
      <c r="A42" s="133" t="s">
        <v>518</v>
      </c>
      <c r="B42" s="289">
        <v>23.7</v>
      </c>
      <c r="C42" s="306">
        <v>190.4</v>
      </c>
      <c r="D42" s="306">
        <v>178.6</v>
      </c>
      <c r="E42" s="306">
        <v>11.8</v>
      </c>
      <c r="F42" s="306">
        <v>23.5</v>
      </c>
      <c r="G42" s="306">
        <v>190.5</v>
      </c>
      <c r="H42" s="306">
        <v>177.6</v>
      </c>
      <c r="I42" s="306">
        <v>12.9</v>
      </c>
      <c r="J42" s="306">
        <v>24.7</v>
      </c>
      <c r="K42" s="306">
        <v>214.9</v>
      </c>
      <c r="L42" s="306">
        <v>195.1</v>
      </c>
      <c r="M42" s="306">
        <v>19.8</v>
      </c>
      <c r="N42" s="306">
        <v>22.6</v>
      </c>
      <c r="O42" s="306">
        <v>187.7</v>
      </c>
      <c r="P42" s="306">
        <v>171.8</v>
      </c>
      <c r="Q42" s="306">
        <v>15.9</v>
      </c>
      <c r="R42" s="306">
        <v>23.7</v>
      </c>
      <c r="S42" s="306">
        <v>193.2</v>
      </c>
      <c r="T42" s="306">
        <v>180.7</v>
      </c>
      <c r="U42" s="306">
        <v>12.5</v>
      </c>
      <c r="V42" s="306">
        <v>22.6</v>
      </c>
      <c r="W42" s="306">
        <v>189</v>
      </c>
      <c r="X42" s="306">
        <v>175.5</v>
      </c>
      <c r="Y42" s="306">
        <v>13.5</v>
      </c>
      <c r="Z42" s="306">
        <v>24.6</v>
      </c>
      <c r="AA42" s="306">
        <v>195.9</v>
      </c>
      <c r="AB42" s="306">
        <v>191.3</v>
      </c>
      <c r="AC42" s="306">
        <v>4.6</v>
      </c>
      <c r="AD42" s="306">
        <v>23.2</v>
      </c>
      <c r="AE42" s="306">
        <v>178.6</v>
      </c>
      <c r="AF42" s="306">
        <v>166.2</v>
      </c>
      <c r="AG42" s="306">
        <v>12.4</v>
      </c>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0"/>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0"/>
      <c r="DV42" s="200"/>
      <c r="DW42" s="200"/>
      <c r="DX42" s="200"/>
      <c r="DY42" s="200"/>
      <c r="DZ42" s="200"/>
      <c r="EA42" s="200"/>
      <c r="EB42" s="200"/>
      <c r="EC42" s="200"/>
      <c r="ED42" s="200"/>
      <c r="EE42" s="106"/>
      <c r="EF42" s="106"/>
      <c r="EG42" s="106"/>
      <c r="EH42" s="106"/>
      <c r="EI42" s="106"/>
      <c r="EJ42" s="106"/>
      <c r="EK42" s="106"/>
      <c r="EL42" s="106"/>
      <c r="EM42" s="106"/>
      <c r="EN42" s="106"/>
      <c r="EO42" s="106"/>
      <c r="EP42" s="106"/>
      <c r="EQ42" s="106"/>
      <c r="ER42" s="106"/>
      <c r="ES42" s="106"/>
      <c r="ET42" s="106"/>
      <c r="EU42" s="106"/>
      <c r="EV42" s="106"/>
      <c r="EW42" s="106"/>
      <c r="EX42" s="106"/>
      <c r="EY42" s="106"/>
      <c r="EZ42" s="106"/>
      <c r="FA42" s="106"/>
      <c r="FB42" s="106"/>
      <c r="FC42" s="106"/>
      <c r="FD42" s="106"/>
      <c r="FE42" s="106"/>
      <c r="FF42" s="106"/>
      <c r="FG42" s="106"/>
      <c r="FH42" s="106"/>
      <c r="FI42" s="106"/>
      <c r="FJ42" s="106"/>
      <c r="FK42" s="106"/>
      <c r="FL42" s="106"/>
      <c r="FM42" s="106"/>
      <c r="FN42" s="106"/>
      <c r="FO42" s="106"/>
      <c r="FP42" s="106"/>
      <c r="FQ42" s="106"/>
      <c r="FR42" s="106"/>
      <c r="FS42" s="106"/>
      <c r="FT42" s="106"/>
      <c r="FU42" s="106"/>
      <c r="FV42" s="106"/>
      <c r="FW42" s="106"/>
      <c r="FX42" s="106"/>
      <c r="FY42" s="106"/>
      <c r="FZ42" s="106"/>
      <c r="GA42" s="106"/>
      <c r="GB42" s="106"/>
      <c r="GC42" s="106"/>
      <c r="GD42" s="106"/>
      <c r="GE42" s="106"/>
      <c r="GF42" s="106"/>
      <c r="GG42" s="106"/>
      <c r="GH42" s="106"/>
      <c r="GI42" s="106"/>
      <c r="GJ42" s="106"/>
      <c r="GK42" s="106"/>
      <c r="GL42" s="106"/>
      <c r="GM42" s="106"/>
      <c r="GN42" s="106"/>
      <c r="GO42" s="106"/>
      <c r="GP42" s="106"/>
      <c r="GQ42" s="106"/>
      <c r="GR42" s="106"/>
      <c r="GS42" s="106"/>
      <c r="GT42" s="106"/>
      <c r="GU42" s="106"/>
      <c r="GV42" s="106"/>
    </row>
    <row r="43" spans="1:204" ht="18" customHeight="1">
      <c r="A43" s="133" t="s">
        <v>519</v>
      </c>
      <c r="B43" s="289">
        <v>22.3</v>
      </c>
      <c r="C43" s="306">
        <v>178.4</v>
      </c>
      <c r="D43" s="306">
        <v>167.2</v>
      </c>
      <c r="E43" s="306">
        <v>11.2</v>
      </c>
      <c r="F43" s="306">
        <v>21.9</v>
      </c>
      <c r="G43" s="306">
        <v>177.6</v>
      </c>
      <c r="H43" s="306">
        <v>165.4</v>
      </c>
      <c r="I43" s="306">
        <v>12.2</v>
      </c>
      <c r="J43" s="306">
        <v>22.4</v>
      </c>
      <c r="K43" s="306">
        <v>192.8</v>
      </c>
      <c r="L43" s="306">
        <v>176.2</v>
      </c>
      <c r="M43" s="306">
        <v>16.6</v>
      </c>
      <c r="N43" s="306">
        <v>20.5</v>
      </c>
      <c r="O43" s="306">
        <v>170.7</v>
      </c>
      <c r="P43" s="306">
        <v>155.3</v>
      </c>
      <c r="Q43" s="306">
        <v>15.4</v>
      </c>
      <c r="R43" s="306">
        <v>22.6</v>
      </c>
      <c r="S43" s="306">
        <v>185.8</v>
      </c>
      <c r="T43" s="306">
        <v>171</v>
      </c>
      <c r="U43" s="306">
        <v>14.8</v>
      </c>
      <c r="V43" s="306">
        <v>20</v>
      </c>
      <c r="W43" s="306">
        <v>166</v>
      </c>
      <c r="X43" s="306">
        <v>155</v>
      </c>
      <c r="Y43" s="306">
        <v>11</v>
      </c>
      <c r="Z43" s="306">
        <v>23</v>
      </c>
      <c r="AA43" s="306">
        <v>186.3</v>
      </c>
      <c r="AB43" s="306">
        <v>180.5</v>
      </c>
      <c r="AC43" s="306">
        <v>5.8</v>
      </c>
      <c r="AD43" s="306">
        <v>21.5</v>
      </c>
      <c r="AE43" s="306">
        <v>168.7</v>
      </c>
      <c r="AF43" s="306">
        <v>154.4</v>
      </c>
      <c r="AG43" s="306">
        <v>14.3</v>
      </c>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0"/>
      <c r="CQ43" s="200"/>
      <c r="CR43" s="200"/>
      <c r="CS43" s="200"/>
      <c r="CT43" s="200"/>
      <c r="CU43" s="200"/>
      <c r="CV43" s="200"/>
      <c r="CW43" s="200"/>
      <c r="CX43" s="200"/>
      <c r="CY43" s="200"/>
      <c r="CZ43" s="200"/>
      <c r="DA43" s="200"/>
      <c r="DB43" s="200"/>
      <c r="DC43" s="200"/>
      <c r="DD43" s="200"/>
      <c r="DE43" s="200"/>
      <c r="DF43" s="200"/>
      <c r="DG43" s="200"/>
      <c r="DH43" s="200"/>
      <c r="DI43" s="200"/>
      <c r="DJ43" s="200"/>
      <c r="DK43" s="200"/>
      <c r="DL43" s="200"/>
      <c r="DM43" s="200"/>
      <c r="DN43" s="200"/>
      <c r="DO43" s="200"/>
      <c r="DP43" s="200"/>
      <c r="DQ43" s="200"/>
      <c r="DR43" s="200"/>
      <c r="DS43" s="200"/>
      <c r="DT43" s="200"/>
      <c r="DU43" s="200"/>
      <c r="DV43" s="200"/>
      <c r="DW43" s="200"/>
      <c r="DX43" s="200"/>
      <c r="DY43" s="200"/>
      <c r="DZ43" s="200"/>
      <c r="EA43" s="200"/>
      <c r="EB43" s="200"/>
      <c r="EC43" s="200"/>
      <c r="ED43" s="200"/>
      <c r="EE43" s="106"/>
      <c r="EF43" s="106"/>
      <c r="EG43" s="106"/>
      <c r="EH43" s="106"/>
      <c r="EI43" s="106"/>
      <c r="EJ43" s="106"/>
      <c r="EK43" s="106"/>
      <c r="EL43" s="106"/>
      <c r="EM43" s="106"/>
      <c r="EN43" s="106"/>
      <c r="EO43" s="106"/>
      <c r="EP43" s="106"/>
      <c r="EQ43" s="106"/>
      <c r="ER43" s="106"/>
      <c r="ES43" s="106"/>
      <c r="ET43" s="106"/>
      <c r="EU43" s="106"/>
      <c r="EV43" s="106"/>
      <c r="EW43" s="106"/>
      <c r="EX43" s="106"/>
      <c r="EY43" s="106"/>
      <c r="EZ43" s="106"/>
      <c r="FA43" s="106"/>
      <c r="FB43" s="106"/>
      <c r="FC43" s="106"/>
      <c r="FD43" s="106"/>
      <c r="FE43" s="106"/>
      <c r="FF43" s="106"/>
      <c r="FG43" s="106"/>
      <c r="FH43" s="106"/>
      <c r="FI43" s="106"/>
      <c r="FJ43" s="106"/>
      <c r="FK43" s="106"/>
      <c r="FL43" s="106"/>
      <c r="FM43" s="106"/>
      <c r="FN43" s="106"/>
      <c r="FO43" s="106"/>
      <c r="FP43" s="106"/>
      <c r="FQ43" s="106"/>
      <c r="FR43" s="106"/>
      <c r="FS43" s="106"/>
      <c r="FT43" s="106"/>
      <c r="FU43" s="106"/>
      <c r="FV43" s="106"/>
      <c r="FW43" s="106"/>
      <c r="FX43" s="106"/>
      <c r="FY43" s="106"/>
      <c r="FZ43" s="106"/>
      <c r="GA43" s="106"/>
      <c r="GB43" s="106"/>
      <c r="GC43" s="106"/>
      <c r="GD43" s="106"/>
      <c r="GE43" s="106"/>
      <c r="GF43" s="106"/>
      <c r="GG43" s="106"/>
      <c r="GH43" s="106"/>
      <c r="GI43" s="106"/>
      <c r="GJ43" s="106"/>
      <c r="GK43" s="106"/>
      <c r="GL43" s="106"/>
      <c r="GM43" s="106"/>
      <c r="GN43" s="106"/>
      <c r="GO43" s="106"/>
      <c r="GP43" s="106"/>
      <c r="GQ43" s="106"/>
      <c r="GR43" s="106"/>
      <c r="GS43" s="106"/>
      <c r="GT43" s="106"/>
      <c r="GU43" s="106"/>
      <c r="GV43" s="106"/>
    </row>
    <row r="44" spans="1:204" ht="18" customHeight="1">
      <c r="A44" s="147"/>
      <c r="B44" s="289"/>
      <c r="C44" s="308"/>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8"/>
      <c r="AC44" s="306"/>
      <c r="AD44" s="306"/>
      <c r="AE44" s="306"/>
      <c r="AF44" s="306"/>
      <c r="AG44" s="306"/>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0"/>
      <c r="DV44" s="200"/>
      <c r="DW44" s="200"/>
      <c r="DX44" s="200"/>
      <c r="DY44" s="200"/>
      <c r="DZ44" s="200"/>
      <c r="EA44" s="200"/>
      <c r="EB44" s="200"/>
      <c r="EC44" s="200"/>
      <c r="ED44" s="200"/>
      <c r="EE44" s="106"/>
      <c r="EF44" s="106"/>
      <c r="EG44" s="106"/>
      <c r="EH44" s="106"/>
      <c r="EI44" s="106"/>
      <c r="EJ44" s="106"/>
      <c r="EK44" s="106"/>
      <c r="EL44" s="106"/>
      <c r="EM44" s="106"/>
      <c r="EN44" s="106"/>
      <c r="EO44" s="106"/>
      <c r="EP44" s="106"/>
      <c r="EQ44" s="106"/>
      <c r="ER44" s="106"/>
      <c r="ES44" s="106"/>
      <c r="ET44" s="106"/>
      <c r="EU44" s="106"/>
      <c r="EV44" s="106"/>
      <c r="EW44" s="106"/>
      <c r="EX44" s="106"/>
      <c r="EY44" s="106"/>
      <c r="EZ44" s="106"/>
      <c r="FA44" s="106"/>
      <c r="FB44" s="106"/>
      <c r="FC44" s="106"/>
      <c r="FD44" s="106"/>
      <c r="FE44" s="106"/>
      <c r="FF44" s="106"/>
      <c r="FG44" s="106"/>
      <c r="FH44" s="106"/>
      <c r="FI44" s="106"/>
      <c r="FJ44" s="106"/>
      <c r="FK44" s="106"/>
      <c r="FL44" s="106"/>
      <c r="FM44" s="106"/>
      <c r="FN44" s="106"/>
      <c r="FO44" s="106"/>
      <c r="FP44" s="106"/>
      <c r="FQ44" s="106"/>
      <c r="FR44" s="106"/>
      <c r="FS44" s="106"/>
      <c r="FT44" s="106"/>
      <c r="FU44" s="106"/>
      <c r="FV44" s="106"/>
      <c r="FW44" s="106"/>
      <c r="FX44" s="106"/>
      <c r="FY44" s="106"/>
      <c r="FZ44" s="106"/>
      <c r="GA44" s="106"/>
      <c r="GB44" s="106"/>
      <c r="GC44" s="106"/>
      <c r="GD44" s="106"/>
      <c r="GE44" s="106"/>
      <c r="GF44" s="106"/>
      <c r="GG44" s="106"/>
      <c r="GH44" s="106"/>
      <c r="GI44" s="106"/>
      <c r="GJ44" s="106"/>
      <c r="GK44" s="106"/>
      <c r="GL44" s="106"/>
      <c r="GM44" s="106"/>
      <c r="GN44" s="106"/>
      <c r="GO44" s="106"/>
      <c r="GP44" s="106"/>
      <c r="GQ44" s="106"/>
      <c r="GR44" s="106"/>
      <c r="GS44" s="106"/>
      <c r="GT44" s="106"/>
      <c r="GU44" s="106"/>
      <c r="GV44" s="106"/>
    </row>
    <row r="45" spans="1:204" ht="18" customHeight="1">
      <c r="A45" s="133" t="s">
        <v>520</v>
      </c>
      <c r="B45" s="289">
        <v>22.6</v>
      </c>
      <c r="C45" s="306">
        <v>181.7</v>
      </c>
      <c r="D45" s="306">
        <v>169.8</v>
      </c>
      <c r="E45" s="306">
        <v>11.9</v>
      </c>
      <c r="F45" s="306">
        <v>22.5</v>
      </c>
      <c r="G45" s="306">
        <v>182.8</v>
      </c>
      <c r="H45" s="306">
        <v>169.9</v>
      </c>
      <c r="I45" s="306">
        <v>12.9</v>
      </c>
      <c r="J45" s="306">
        <v>22.2</v>
      </c>
      <c r="K45" s="306">
        <v>188.6</v>
      </c>
      <c r="L45" s="306">
        <v>172.5</v>
      </c>
      <c r="M45" s="306">
        <v>16.1</v>
      </c>
      <c r="N45" s="306">
        <v>22.4</v>
      </c>
      <c r="O45" s="306">
        <v>187.4</v>
      </c>
      <c r="P45" s="306">
        <v>171.1</v>
      </c>
      <c r="Q45" s="306">
        <v>16.3</v>
      </c>
      <c r="R45" s="306">
        <v>22.7</v>
      </c>
      <c r="S45" s="306">
        <v>181.4</v>
      </c>
      <c r="T45" s="306">
        <v>169.4</v>
      </c>
      <c r="U45" s="306">
        <v>12</v>
      </c>
      <c r="V45" s="306">
        <v>23</v>
      </c>
      <c r="W45" s="306">
        <v>190.7</v>
      </c>
      <c r="X45" s="306">
        <v>177.8</v>
      </c>
      <c r="Y45" s="306">
        <v>12.9</v>
      </c>
      <c r="Z45" s="306">
        <v>23.7</v>
      </c>
      <c r="AA45" s="306">
        <v>195.8</v>
      </c>
      <c r="AB45" s="306">
        <v>187.6</v>
      </c>
      <c r="AC45" s="306">
        <v>8.2</v>
      </c>
      <c r="AD45" s="306">
        <v>22.4</v>
      </c>
      <c r="AE45" s="306">
        <v>175.2</v>
      </c>
      <c r="AF45" s="306">
        <v>160.5</v>
      </c>
      <c r="AG45" s="306">
        <v>14.7</v>
      </c>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c r="DV45" s="200"/>
      <c r="DW45" s="200"/>
      <c r="DX45" s="200"/>
      <c r="DY45" s="200"/>
      <c r="DZ45" s="200"/>
      <c r="EA45" s="200"/>
      <c r="EB45" s="200"/>
      <c r="EC45" s="200"/>
      <c r="ED45" s="200"/>
      <c r="EE45" s="106"/>
      <c r="EF45" s="106"/>
      <c r="EG45" s="106"/>
      <c r="EH45" s="106"/>
      <c r="EI45" s="106"/>
      <c r="EJ45" s="106"/>
      <c r="EK45" s="106"/>
      <c r="EL45" s="106"/>
      <c r="EM45" s="106"/>
      <c r="EN45" s="106"/>
      <c r="EO45" s="106"/>
      <c r="EP45" s="106"/>
      <c r="EQ45" s="106"/>
      <c r="ER45" s="106"/>
      <c r="ES45" s="106"/>
      <c r="ET45" s="106"/>
      <c r="EU45" s="106"/>
      <c r="EV45" s="106"/>
      <c r="EW45" s="106"/>
      <c r="EX45" s="106"/>
      <c r="EY45" s="106"/>
      <c r="EZ45" s="106"/>
      <c r="FA45" s="106"/>
      <c r="FB45" s="106"/>
      <c r="FC45" s="106"/>
      <c r="FD45" s="106"/>
      <c r="FE45" s="106"/>
      <c r="FF45" s="106"/>
      <c r="FG45" s="106"/>
      <c r="FH45" s="106"/>
      <c r="FI45" s="106"/>
      <c r="FJ45" s="106"/>
      <c r="FK45" s="106"/>
      <c r="FL45" s="106"/>
      <c r="FM45" s="106"/>
      <c r="FN45" s="106"/>
      <c r="FO45" s="106"/>
      <c r="FP45" s="106"/>
      <c r="FQ45" s="106"/>
      <c r="FR45" s="106"/>
      <c r="FS45" s="106"/>
      <c r="FT45" s="106"/>
      <c r="FU45" s="106"/>
      <c r="FV45" s="106"/>
      <c r="FW45" s="106"/>
      <c r="FX45" s="106"/>
      <c r="FY45" s="106"/>
      <c r="FZ45" s="106"/>
      <c r="GA45" s="106"/>
      <c r="GB45" s="106"/>
      <c r="GC45" s="106"/>
      <c r="GD45" s="106"/>
      <c r="GE45" s="106"/>
      <c r="GF45" s="106"/>
      <c r="GG45" s="106"/>
      <c r="GH45" s="106"/>
      <c r="GI45" s="106"/>
      <c r="GJ45" s="106"/>
      <c r="GK45" s="106"/>
      <c r="GL45" s="106"/>
      <c r="GM45" s="106"/>
      <c r="GN45" s="106"/>
      <c r="GO45" s="106"/>
      <c r="GP45" s="106"/>
      <c r="GQ45" s="106"/>
      <c r="GR45" s="106"/>
      <c r="GS45" s="106"/>
      <c r="GT45" s="106"/>
      <c r="GU45" s="106"/>
      <c r="GV45" s="106"/>
    </row>
    <row r="46" spans="1:204" ht="18" customHeight="1">
      <c r="A46" s="133" t="s">
        <v>521</v>
      </c>
      <c r="B46" s="289">
        <v>23.3</v>
      </c>
      <c r="C46" s="306">
        <v>188.4</v>
      </c>
      <c r="D46" s="306">
        <v>175.9</v>
      </c>
      <c r="E46" s="306">
        <v>12.5</v>
      </c>
      <c r="F46" s="306">
        <v>23</v>
      </c>
      <c r="G46" s="306">
        <v>187.8</v>
      </c>
      <c r="H46" s="306">
        <v>174.2</v>
      </c>
      <c r="I46" s="306">
        <v>13.6</v>
      </c>
      <c r="J46" s="306">
        <v>24.1</v>
      </c>
      <c r="K46" s="306">
        <v>206</v>
      </c>
      <c r="L46" s="306">
        <v>189.2</v>
      </c>
      <c r="M46" s="306">
        <v>16.8</v>
      </c>
      <c r="N46" s="306">
        <v>22.1</v>
      </c>
      <c r="O46" s="306">
        <v>184.3</v>
      </c>
      <c r="P46" s="306">
        <v>167.8</v>
      </c>
      <c r="Q46" s="306">
        <v>16.5</v>
      </c>
      <c r="R46" s="306">
        <v>22.6</v>
      </c>
      <c r="S46" s="306">
        <v>183</v>
      </c>
      <c r="T46" s="306">
        <v>169.9</v>
      </c>
      <c r="U46" s="306">
        <v>13.1</v>
      </c>
      <c r="V46" s="306">
        <v>21.7</v>
      </c>
      <c r="W46" s="306">
        <v>178.4</v>
      </c>
      <c r="X46" s="306">
        <v>167.2</v>
      </c>
      <c r="Y46" s="306">
        <v>11.2</v>
      </c>
      <c r="Z46" s="306">
        <v>22.9</v>
      </c>
      <c r="AA46" s="306">
        <v>184.3</v>
      </c>
      <c r="AB46" s="306">
        <v>178.5</v>
      </c>
      <c r="AC46" s="306">
        <v>5.8</v>
      </c>
      <c r="AD46" s="306">
        <v>21.9</v>
      </c>
      <c r="AE46" s="306">
        <v>169.6</v>
      </c>
      <c r="AF46" s="306">
        <v>157.1</v>
      </c>
      <c r="AG46" s="306">
        <v>12.5</v>
      </c>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106"/>
      <c r="EF46" s="106"/>
      <c r="EG46" s="106"/>
      <c r="EH46" s="106"/>
      <c r="EI46" s="106"/>
      <c r="EJ46" s="106"/>
      <c r="EK46" s="106"/>
      <c r="EL46" s="106"/>
      <c r="EM46" s="106"/>
      <c r="EN46" s="106"/>
      <c r="EO46" s="106"/>
      <c r="EP46" s="106"/>
      <c r="EQ46" s="106"/>
      <c r="ER46" s="106"/>
      <c r="ES46" s="106"/>
      <c r="ET46" s="106"/>
      <c r="EU46" s="106"/>
      <c r="EV46" s="106"/>
      <c r="EW46" s="106"/>
      <c r="EX46" s="106"/>
      <c r="EY46" s="106"/>
      <c r="EZ46" s="106"/>
      <c r="FA46" s="106"/>
      <c r="FB46" s="106"/>
      <c r="FC46" s="106"/>
      <c r="FD46" s="106"/>
      <c r="FE46" s="106"/>
      <c r="FF46" s="106"/>
      <c r="FG46" s="106"/>
      <c r="FH46" s="106"/>
      <c r="FI46" s="106"/>
      <c r="FJ46" s="106"/>
      <c r="FK46" s="106"/>
      <c r="FL46" s="106"/>
      <c r="FM46" s="106"/>
      <c r="FN46" s="106"/>
      <c r="FO46" s="106"/>
      <c r="FP46" s="106"/>
      <c r="FQ46" s="106"/>
      <c r="FR46" s="106"/>
      <c r="FS46" s="106"/>
      <c r="FT46" s="106"/>
      <c r="FU46" s="106"/>
      <c r="FV46" s="106"/>
      <c r="FW46" s="106"/>
      <c r="FX46" s="106"/>
      <c r="FY46" s="106"/>
      <c r="FZ46" s="106"/>
      <c r="GA46" s="106"/>
      <c r="GB46" s="106"/>
      <c r="GC46" s="106"/>
      <c r="GD46" s="106"/>
      <c r="GE46" s="106"/>
      <c r="GF46" s="106"/>
      <c r="GG46" s="106"/>
      <c r="GH46" s="106"/>
      <c r="GI46" s="106"/>
      <c r="GJ46" s="106"/>
      <c r="GK46" s="106"/>
      <c r="GL46" s="106"/>
      <c r="GM46" s="106"/>
      <c r="GN46" s="106"/>
      <c r="GO46" s="106"/>
      <c r="GP46" s="106"/>
      <c r="GQ46" s="106"/>
      <c r="GR46" s="106"/>
      <c r="GS46" s="106"/>
      <c r="GT46" s="106"/>
      <c r="GU46" s="106"/>
      <c r="GV46" s="106"/>
    </row>
    <row r="47" spans="1:204" ht="18" customHeight="1">
      <c r="A47" s="133" t="s">
        <v>522</v>
      </c>
      <c r="B47" s="289">
        <v>23.1</v>
      </c>
      <c r="C47" s="306">
        <v>187.4</v>
      </c>
      <c r="D47" s="306">
        <v>174.8</v>
      </c>
      <c r="E47" s="306">
        <v>12.6</v>
      </c>
      <c r="F47" s="306">
        <v>23</v>
      </c>
      <c r="G47" s="306">
        <v>187.7</v>
      </c>
      <c r="H47" s="306">
        <v>173.9</v>
      </c>
      <c r="I47" s="306">
        <v>13.8</v>
      </c>
      <c r="J47" s="306">
        <v>23.9</v>
      </c>
      <c r="K47" s="306">
        <v>204.1</v>
      </c>
      <c r="L47" s="306">
        <v>188.2</v>
      </c>
      <c r="M47" s="306">
        <v>15.9</v>
      </c>
      <c r="N47" s="306">
        <v>22.6</v>
      </c>
      <c r="O47" s="306">
        <v>188.8</v>
      </c>
      <c r="P47" s="306">
        <v>171.9</v>
      </c>
      <c r="Q47" s="306">
        <v>16.9</v>
      </c>
      <c r="R47" s="306">
        <v>22.4</v>
      </c>
      <c r="S47" s="306">
        <v>180.8</v>
      </c>
      <c r="T47" s="306">
        <v>168.4</v>
      </c>
      <c r="U47" s="306">
        <v>12.4</v>
      </c>
      <c r="V47" s="306">
        <v>22.3</v>
      </c>
      <c r="W47" s="306">
        <v>184.6</v>
      </c>
      <c r="X47" s="306">
        <v>172</v>
      </c>
      <c r="Y47" s="306">
        <v>12.6</v>
      </c>
      <c r="Z47" s="306">
        <v>23.2</v>
      </c>
      <c r="AA47" s="306">
        <v>185.9</v>
      </c>
      <c r="AB47" s="306">
        <v>182.3</v>
      </c>
      <c r="AC47" s="306">
        <v>3.6</v>
      </c>
      <c r="AD47" s="306">
        <v>23.6</v>
      </c>
      <c r="AE47" s="306">
        <v>182.9</v>
      </c>
      <c r="AF47" s="306">
        <v>169.9</v>
      </c>
      <c r="AG47" s="306">
        <v>13</v>
      </c>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0"/>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106"/>
      <c r="EF47" s="106"/>
      <c r="EG47" s="106"/>
      <c r="EH47" s="106"/>
      <c r="EI47" s="106"/>
      <c r="EJ47" s="106"/>
      <c r="EK47" s="106"/>
      <c r="EL47" s="106"/>
      <c r="EM47" s="106"/>
      <c r="EN47" s="106"/>
      <c r="EO47" s="106"/>
      <c r="EP47" s="106"/>
      <c r="EQ47" s="106"/>
      <c r="ER47" s="106"/>
      <c r="ES47" s="106"/>
      <c r="ET47" s="106"/>
      <c r="EU47" s="106"/>
      <c r="EV47" s="106"/>
      <c r="EW47" s="106"/>
      <c r="EX47" s="106"/>
      <c r="EY47" s="106"/>
      <c r="EZ47" s="106"/>
      <c r="FA47" s="106"/>
      <c r="FB47" s="106"/>
      <c r="FC47" s="106"/>
      <c r="FD47" s="106"/>
      <c r="FE47" s="106"/>
      <c r="FF47" s="106"/>
      <c r="FG47" s="106"/>
      <c r="FH47" s="106"/>
      <c r="FI47" s="106"/>
      <c r="FJ47" s="106"/>
      <c r="FK47" s="106"/>
      <c r="FL47" s="106"/>
      <c r="FM47" s="106"/>
      <c r="FN47" s="106"/>
      <c r="FO47" s="106"/>
      <c r="FP47" s="106"/>
      <c r="FQ47" s="106"/>
      <c r="FR47" s="106"/>
      <c r="FS47" s="106"/>
      <c r="FT47" s="106"/>
      <c r="FU47" s="106"/>
      <c r="FV47" s="106"/>
      <c r="FW47" s="106"/>
      <c r="FX47" s="106"/>
      <c r="FY47" s="106"/>
      <c r="FZ47" s="106"/>
      <c r="GA47" s="106"/>
      <c r="GB47" s="106"/>
      <c r="GC47" s="106"/>
      <c r="GD47" s="106"/>
      <c r="GE47" s="106"/>
      <c r="GF47" s="106"/>
      <c r="GG47" s="106"/>
      <c r="GH47" s="106"/>
      <c r="GI47" s="106"/>
      <c r="GJ47" s="106"/>
      <c r="GK47" s="106"/>
      <c r="GL47" s="106"/>
      <c r="GM47" s="106"/>
      <c r="GN47" s="106"/>
      <c r="GO47" s="106"/>
      <c r="GP47" s="106"/>
      <c r="GQ47" s="106"/>
      <c r="GR47" s="106"/>
      <c r="GS47" s="106"/>
      <c r="GT47" s="106"/>
      <c r="GU47" s="106"/>
      <c r="GV47" s="106"/>
    </row>
    <row r="48" spans="1:204" ht="18" customHeight="1">
      <c r="A48" s="133" t="s">
        <v>523</v>
      </c>
      <c r="B48" s="289">
        <v>23</v>
      </c>
      <c r="C48" s="306">
        <v>186.8</v>
      </c>
      <c r="D48" s="306">
        <v>173.5</v>
      </c>
      <c r="E48" s="306">
        <v>13.3</v>
      </c>
      <c r="F48" s="306">
        <v>22.9</v>
      </c>
      <c r="G48" s="306">
        <v>187.5</v>
      </c>
      <c r="H48" s="306">
        <v>173</v>
      </c>
      <c r="I48" s="306">
        <v>14.5</v>
      </c>
      <c r="J48" s="306">
        <v>23.3</v>
      </c>
      <c r="K48" s="306">
        <v>201.1</v>
      </c>
      <c r="L48" s="306">
        <v>182.7</v>
      </c>
      <c r="M48" s="306">
        <v>18.4</v>
      </c>
      <c r="N48" s="306">
        <v>22.2</v>
      </c>
      <c r="O48" s="306">
        <v>185.7</v>
      </c>
      <c r="P48" s="306">
        <v>169</v>
      </c>
      <c r="Q48" s="306">
        <v>16.7</v>
      </c>
      <c r="R48" s="306">
        <v>23.3</v>
      </c>
      <c r="S48" s="306">
        <v>187.9</v>
      </c>
      <c r="T48" s="306">
        <v>173.5</v>
      </c>
      <c r="U48" s="306">
        <v>14.4</v>
      </c>
      <c r="V48" s="306">
        <v>22.4</v>
      </c>
      <c r="W48" s="306">
        <v>186.2</v>
      </c>
      <c r="X48" s="306">
        <v>173.3</v>
      </c>
      <c r="Y48" s="306">
        <v>12.9</v>
      </c>
      <c r="Z48" s="306">
        <v>24.6</v>
      </c>
      <c r="AA48" s="306">
        <v>192.8</v>
      </c>
      <c r="AB48" s="306">
        <v>188.2</v>
      </c>
      <c r="AC48" s="306">
        <v>4.6</v>
      </c>
      <c r="AD48" s="306">
        <v>22.3</v>
      </c>
      <c r="AE48" s="306">
        <v>178.2</v>
      </c>
      <c r="AF48" s="306">
        <v>162.4</v>
      </c>
      <c r="AG48" s="306">
        <v>15.8</v>
      </c>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0"/>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106"/>
      <c r="EF48" s="106"/>
      <c r="EG48" s="106"/>
      <c r="EH48" s="106"/>
      <c r="EI48" s="106"/>
      <c r="EJ48" s="106"/>
      <c r="EK48" s="106"/>
      <c r="EL48" s="106"/>
      <c r="EM48" s="106"/>
      <c r="EN48" s="106"/>
      <c r="EO48" s="106"/>
      <c r="EP48" s="106"/>
      <c r="EQ48" s="106"/>
      <c r="ER48" s="106"/>
      <c r="ES48" s="106"/>
      <c r="ET48" s="106"/>
      <c r="EU48" s="106"/>
      <c r="EV48" s="106"/>
      <c r="EW48" s="106"/>
      <c r="EX48" s="106"/>
      <c r="EY48" s="106"/>
      <c r="EZ48" s="106"/>
      <c r="FA48" s="106"/>
      <c r="FB48" s="106"/>
      <c r="FC48" s="106"/>
      <c r="FD48" s="106"/>
      <c r="FE48" s="106"/>
      <c r="FF48" s="106"/>
      <c r="FG48" s="106"/>
      <c r="FH48" s="106"/>
      <c r="FI48" s="106"/>
      <c r="FJ48" s="106"/>
      <c r="FK48" s="106"/>
      <c r="FL48" s="106"/>
      <c r="FM48" s="106"/>
      <c r="FN48" s="106"/>
      <c r="FO48" s="106"/>
      <c r="FP48" s="106"/>
      <c r="FQ48" s="106"/>
      <c r="FR48" s="106"/>
      <c r="FS48" s="106"/>
      <c r="FT48" s="106"/>
      <c r="FU48" s="106"/>
      <c r="FV48" s="106"/>
      <c r="FW48" s="106"/>
      <c r="FX48" s="106"/>
      <c r="FY48" s="106"/>
      <c r="FZ48" s="106"/>
      <c r="GA48" s="106"/>
      <c r="GB48" s="106"/>
      <c r="GC48" s="106"/>
      <c r="GD48" s="106"/>
      <c r="GE48" s="106"/>
      <c r="GF48" s="106"/>
      <c r="GG48" s="106"/>
      <c r="GH48" s="106"/>
      <c r="GI48" s="106"/>
      <c r="GJ48" s="106"/>
      <c r="GK48" s="106"/>
      <c r="GL48" s="106"/>
      <c r="GM48" s="106"/>
      <c r="GN48" s="106"/>
      <c r="GO48" s="106"/>
      <c r="GP48" s="106"/>
      <c r="GQ48" s="106"/>
      <c r="GR48" s="106"/>
      <c r="GS48" s="106"/>
      <c r="GT48" s="106"/>
      <c r="GU48" s="106"/>
      <c r="GV48" s="106"/>
    </row>
    <row r="49" spans="1:204" ht="18" customHeight="1">
      <c r="A49" s="65"/>
      <c r="B49" s="289"/>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8"/>
      <c r="AC49" s="306"/>
      <c r="AD49" s="306"/>
      <c r="AE49" s="306"/>
      <c r="AF49" s="306"/>
      <c r="AG49" s="306"/>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0"/>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0"/>
      <c r="DV49" s="200"/>
      <c r="DW49" s="200"/>
      <c r="DX49" s="200"/>
      <c r="DY49" s="200"/>
      <c r="DZ49" s="200"/>
      <c r="EA49" s="200"/>
      <c r="EB49" s="200"/>
      <c r="EC49" s="200"/>
      <c r="ED49" s="200"/>
      <c r="EE49" s="106"/>
      <c r="EF49" s="106"/>
      <c r="EG49" s="106"/>
      <c r="EH49" s="106"/>
      <c r="EI49" s="106"/>
      <c r="EJ49" s="106"/>
      <c r="EK49" s="106"/>
      <c r="EL49" s="106"/>
      <c r="EM49" s="106"/>
      <c r="EN49" s="106"/>
      <c r="EO49" s="106"/>
      <c r="EP49" s="106"/>
      <c r="EQ49" s="106"/>
      <c r="ER49" s="106"/>
      <c r="ES49" s="106"/>
      <c r="ET49" s="106"/>
      <c r="EU49" s="106"/>
      <c r="EV49" s="106"/>
      <c r="EW49" s="106"/>
      <c r="EX49" s="106"/>
      <c r="EY49" s="106"/>
      <c r="EZ49" s="106"/>
      <c r="FA49" s="106"/>
      <c r="FB49" s="106"/>
      <c r="FC49" s="106"/>
      <c r="FD49" s="106"/>
      <c r="FE49" s="106"/>
      <c r="FF49" s="106"/>
      <c r="FG49" s="106"/>
      <c r="FH49" s="106"/>
      <c r="FI49" s="106"/>
      <c r="FJ49" s="106"/>
      <c r="FK49" s="106"/>
      <c r="FL49" s="106"/>
      <c r="FM49" s="106"/>
      <c r="FN49" s="106"/>
      <c r="FO49" s="106"/>
      <c r="FP49" s="106"/>
      <c r="FQ49" s="106"/>
      <c r="FR49" s="106"/>
      <c r="FS49" s="106"/>
      <c r="FT49" s="106"/>
      <c r="FU49" s="106"/>
      <c r="FV49" s="106"/>
      <c r="FW49" s="106"/>
      <c r="FX49" s="106"/>
      <c r="FY49" s="106"/>
      <c r="FZ49" s="106"/>
      <c r="GA49" s="106"/>
      <c r="GB49" s="106"/>
      <c r="GC49" s="106"/>
      <c r="GD49" s="106"/>
      <c r="GE49" s="106"/>
      <c r="GF49" s="106"/>
      <c r="GG49" s="106"/>
      <c r="GH49" s="106"/>
      <c r="GI49" s="106"/>
      <c r="GJ49" s="106"/>
      <c r="GK49" s="106"/>
      <c r="GL49" s="106"/>
      <c r="GM49" s="106"/>
      <c r="GN49" s="106"/>
      <c r="GO49" s="106"/>
      <c r="GP49" s="106"/>
      <c r="GQ49" s="106"/>
      <c r="GR49" s="106"/>
      <c r="GS49" s="106"/>
      <c r="GT49" s="106"/>
      <c r="GU49" s="106"/>
      <c r="GV49" s="106"/>
    </row>
    <row r="50" spans="1:204" ht="18" customHeight="1">
      <c r="A50" s="113" t="s">
        <v>139</v>
      </c>
      <c r="B50" s="289"/>
      <c r="C50" s="306"/>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8"/>
      <c r="AC50" s="306"/>
      <c r="AD50" s="306"/>
      <c r="AE50" s="306"/>
      <c r="AF50" s="306"/>
      <c r="AG50" s="306"/>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0"/>
      <c r="BR50" s="200"/>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0"/>
      <c r="CQ50" s="200"/>
      <c r="CR50" s="200"/>
      <c r="CS50" s="200"/>
      <c r="CT50" s="200"/>
      <c r="CU50" s="200"/>
      <c r="CV50" s="200"/>
      <c r="CW50" s="200"/>
      <c r="CX50" s="200"/>
      <c r="CY50" s="200"/>
      <c r="CZ50" s="200"/>
      <c r="DA50" s="200"/>
      <c r="DB50" s="200"/>
      <c r="DC50" s="200"/>
      <c r="DD50" s="200"/>
      <c r="DE50" s="200"/>
      <c r="DF50" s="200"/>
      <c r="DG50" s="200"/>
      <c r="DH50" s="200"/>
      <c r="DI50" s="200"/>
      <c r="DJ50" s="200"/>
      <c r="DK50" s="200"/>
      <c r="DL50" s="200"/>
      <c r="DM50" s="200"/>
      <c r="DN50" s="200"/>
      <c r="DO50" s="200"/>
      <c r="DP50" s="200"/>
      <c r="DQ50" s="200"/>
      <c r="DR50" s="200"/>
      <c r="DS50" s="200"/>
      <c r="DT50" s="200"/>
      <c r="DU50" s="200"/>
      <c r="DV50" s="200"/>
      <c r="DW50" s="200"/>
      <c r="DX50" s="200"/>
      <c r="DY50" s="200"/>
      <c r="DZ50" s="200"/>
      <c r="EA50" s="200"/>
      <c r="EB50" s="200"/>
      <c r="EC50" s="200"/>
      <c r="ED50" s="200"/>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c r="FD50" s="106"/>
      <c r="FE50" s="106"/>
      <c r="FF50" s="106"/>
      <c r="FG50" s="106"/>
      <c r="FH50" s="106"/>
      <c r="FI50" s="106"/>
      <c r="FJ50" s="106"/>
      <c r="FK50" s="106"/>
      <c r="FL50" s="106"/>
      <c r="FM50" s="106"/>
      <c r="FN50" s="106"/>
      <c r="FO50" s="106"/>
      <c r="FP50" s="106"/>
      <c r="FQ50" s="106"/>
      <c r="FR50" s="106"/>
      <c r="FS50" s="106"/>
      <c r="FT50" s="106"/>
      <c r="FU50" s="106"/>
      <c r="FV50" s="106"/>
      <c r="FW50" s="106"/>
      <c r="FX50" s="106"/>
      <c r="FY50" s="106"/>
      <c r="FZ50" s="106"/>
      <c r="GA50" s="106"/>
      <c r="GB50" s="106"/>
      <c r="GC50" s="106"/>
      <c r="GD50" s="106"/>
      <c r="GE50" s="106"/>
      <c r="GF50" s="106"/>
      <c r="GG50" s="106"/>
      <c r="GH50" s="106"/>
      <c r="GI50" s="106"/>
      <c r="GJ50" s="106"/>
      <c r="GK50" s="106"/>
      <c r="GL50" s="106"/>
      <c r="GM50" s="106"/>
      <c r="GN50" s="106"/>
      <c r="GO50" s="106"/>
      <c r="GP50" s="106"/>
      <c r="GQ50" s="106"/>
      <c r="GR50" s="106"/>
      <c r="GS50" s="106"/>
      <c r="GT50" s="106"/>
      <c r="GU50" s="106"/>
      <c r="GV50" s="106"/>
    </row>
    <row r="51" spans="1:204" ht="18" customHeight="1">
      <c r="A51" s="26" t="s">
        <v>259</v>
      </c>
      <c r="B51" s="289">
        <v>22.2</v>
      </c>
      <c r="C51" s="306">
        <v>168.9</v>
      </c>
      <c r="D51" s="306">
        <v>163.9</v>
      </c>
      <c r="E51" s="306">
        <v>5</v>
      </c>
      <c r="F51" s="306">
        <v>21.7</v>
      </c>
      <c r="G51" s="306">
        <v>166.7</v>
      </c>
      <c r="H51" s="306">
        <v>161.7</v>
      </c>
      <c r="I51" s="306">
        <v>5</v>
      </c>
      <c r="J51" s="306">
        <v>21.4</v>
      </c>
      <c r="K51" s="306">
        <v>171.3</v>
      </c>
      <c r="L51" s="306">
        <v>168.8</v>
      </c>
      <c r="M51" s="306">
        <v>2.5</v>
      </c>
      <c r="N51" s="306">
        <v>21.6</v>
      </c>
      <c r="O51" s="306">
        <v>171.6</v>
      </c>
      <c r="P51" s="306">
        <v>166.4</v>
      </c>
      <c r="Q51" s="306">
        <v>5.2</v>
      </c>
      <c r="R51" s="306">
        <v>21.9</v>
      </c>
      <c r="S51" s="306">
        <v>173.4</v>
      </c>
      <c r="T51" s="306">
        <v>168.3</v>
      </c>
      <c r="U51" s="306">
        <v>5.1</v>
      </c>
      <c r="V51" s="306">
        <v>21.8</v>
      </c>
      <c r="W51" s="306">
        <v>177.5</v>
      </c>
      <c r="X51" s="306">
        <v>170.4</v>
      </c>
      <c r="Y51" s="306">
        <v>7.1</v>
      </c>
      <c r="Z51" s="306">
        <v>22.3</v>
      </c>
      <c r="AA51" s="306">
        <v>177.1</v>
      </c>
      <c r="AB51" s="306">
        <v>173.4</v>
      </c>
      <c r="AC51" s="306">
        <v>3.7</v>
      </c>
      <c r="AD51" s="306">
        <v>21.2</v>
      </c>
      <c r="AE51" s="306">
        <v>156.6</v>
      </c>
      <c r="AF51" s="306">
        <v>154</v>
      </c>
      <c r="AG51" s="306">
        <v>2.6</v>
      </c>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0"/>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0"/>
      <c r="DV51" s="200"/>
      <c r="DW51" s="200"/>
      <c r="DX51" s="200"/>
      <c r="DY51" s="200"/>
      <c r="DZ51" s="200"/>
      <c r="EA51" s="200"/>
      <c r="EB51" s="200"/>
      <c r="EC51" s="200"/>
      <c r="ED51" s="200"/>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c r="FS51" s="106"/>
      <c r="FT51" s="106"/>
      <c r="FU51" s="106"/>
      <c r="FV51" s="106"/>
      <c r="FW51" s="106"/>
      <c r="FX51" s="106"/>
      <c r="FY51" s="106"/>
      <c r="FZ51" s="106"/>
      <c r="GA51" s="106"/>
      <c r="GB51" s="106"/>
      <c r="GC51" s="106"/>
      <c r="GD51" s="106"/>
      <c r="GE51" s="106"/>
      <c r="GF51" s="106"/>
      <c r="GG51" s="106"/>
      <c r="GH51" s="106"/>
      <c r="GI51" s="106"/>
      <c r="GJ51" s="106"/>
      <c r="GK51" s="106"/>
      <c r="GL51" s="106"/>
      <c r="GM51" s="106"/>
      <c r="GN51" s="106"/>
      <c r="GO51" s="106"/>
      <c r="GP51" s="106"/>
      <c r="GQ51" s="106"/>
      <c r="GR51" s="106"/>
      <c r="GS51" s="106"/>
      <c r="GT51" s="106"/>
      <c r="GU51" s="106"/>
      <c r="GV51" s="106"/>
    </row>
    <row r="52" spans="1:204" ht="18" customHeight="1">
      <c r="A52" s="133" t="s">
        <v>511</v>
      </c>
      <c r="B52" s="289">
        <v>22.3</v>
      </c>
      <c r="C52" s="306">
        <v>169.5</v>
      </c>
      <c r="D52" s="306">
        <v>164.3</v>
      </c>
      <c r="E52" s="306">
        <v>5.2</v>
      </c>
      <c r="F52" s="306">
        <v>21.9</v>
      </c>
      <c r="G52" s="306">
        <v>168.5</v>
      </c>
      <c r="H52" s="306">
        <v>163</v>
      </c>
      <c r="I52" s="306">
        <v>5.5</v>
      </c>
      <c r="J52" s="306">
        <v>21</v>
      </c>
      <c r="K52" s="306">
        <v>167.3</v>
      </c>
      <c r="L52" s="306">
        <v>165</v>
      </c>
      <c r="M52" s="306">
        <v>2.3</v>
      </c>
      <c r="N52" s="306">
        <v>21.9</v>
      </c>
      <c r="O52" s="306">
        <v>175.1</v>
      </c>
      <c r="P52" s="306">
        <v>169.1</v>
      </c>
      <c r="Q52" s="306">
        <v>6</v>
      </c>
      <c r="R52" s="306">
        <v>21.8</v>
      </c>
      <c r="S52" s="306">
        <v>172.6</v>
      </c>
      <c r="T52" s="306">
        <v>168.2</v>
      </c>
      <c r="U52" s="306">
        <v>4.4</v>
      </c>
      <c r="V52" s="306">
        <v>22</v>
      </c>
      <c r="W52" s="306">
        <v>178.5</v>
      </c>
      <c r="X52" s="306">
        <v>171.3</v>
      </c>
      <c r="Y52" s="306">
        <v>7.2</v>
      </c>
      <c r="Z52" s="306">
        <v>22.7</v>
      </c>
      <c r="AA52" s="306">
        <v>182.1</v>
      </c>
      <c r="AB52" s="306">
        <v>178.5</v>
      </c>
      <c r="AC52" s="306">
        <v>3.6</v>
      </c>
      <c r="AD52" s="306">
        <v>21.5</v>
      </c>
      <c r="AE52" s="306">
        <v>160.3</v>
      </c>
      <c r="AF52" s="306">
        <v>156.1</v>
      </c>
      <c r="AG52" s="306">
        <v>4.2</v>
      </c>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0"/>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0"/>
      <c r="DU52" s="200"/>
      <c r="DV52" s="200"/>
      <c r="DW52" s="200"/>
      <c r="DX52" s="200"/>
      <c r="DY52" s="200"/>
      <c r="DZ52" s="200"/>
      <c r="EA52" s="200"/>
      <c r="EB52" s="200"/>
      <c r="EC52" s="200"/>
      <c r="ED52" s="200"/>
      <c r="EE52" s="106"/>
      <c r="EF52" s="106"/>
      <c r="EG52" s="106"/>
      <c r="EH52" s="106"/>
      <c r="EI52" s="106"/>
      <c r="EJ52" s="106"/>
      <c r="EK52" s="106"/>
      <c r="EL52" s="106"/>
      <c r="EM52" s="106"/>
      <c r="EN52" s="106"/>
      <c r="EO52" s="106"/>
      <c r="EP52" s="106"/>
      <c r="EQ52" s="106"/>
      <c r="ER52" s="106"/>
      <c r="ES52" s="106"/>
      <c r="ET52" s="106"/>
      <c r="EU52" s="106"/>
      <c r="EV52" s="106"/>
      <c r="EW52" s="106"/>
      <c r="EX52" s="106"/>
      <c r="EY52" s="106"/>
      <c r="EZ52" s="106"/>
      <c r="FA52" s="106"/>
      <c r="FB52" s="106"/>
      <c r="FC52" s="106"/>
      <c r="FD52" s="106"/>
      <c r="FE52" s="106"/>
      <c r="FF52" s="106"/>
      <c r="FG52" s="106"/>
      <c r="FH52" s="106"/>
      <c r="FI52" s="106"/>
      <c r="FJ52" s="106"/>
      <c r="FK52" s="106"/>
      <c r="FL52" s="106"/>
      <c r="FM52" s="106"/>
      <c r="FN52" s="106"/>
      <c r="FO52" s="106"/>
      <c r="FP52" s="106"/>
      <c r="FQ52" s="106"/>
      <c r="FR52" s="106"/>
      <c r="FS52" s="106"/>
      <c r="FT52" s="106"/>
      <c r="FU52" s="106"/>
      <c r="FV52" s="106"/>
      <c r="FW52" s="106"/>
      <c r="FX52" s="106"/>
      <c r="FY52" s="106"/>
      <c r="FZ52" s="106"/>
      <c r="GA52" s="106"/>
      <c r="GB52" s="106"/>
      <c r="GC52" s="106"/>
      <c r="GD52" s="106"/>
      <c r="GE52" s="106"/>
      <c r="GF52" s="106"/>
      <c r="GG52" s="106"/>
      <c r="GH52" s="106"/>
      <c r="GI52" s="106"/>
      <c r="GJ52" s="106"/>
      <c r="GK52" s="106"/>
      <c r="GL52" s="106"/>
      <c r="GM52" s="106"/>
      <c r="GN52" s="106"/>
      <c r="GO52" s="106"/>
      <c r="GP52" s="106"/>
      <c r="GQ52" s="106"/>
      <c r="GR52" s="106"/>
      <c r="GS52" s="106"/>
      <c r="GT52" s="106"/>
      <c r="GU52" s="106"/>
      <c r="GV52" s="106"/>
    </row>
    <row r="53" spans="1:204" s="37" customFormat="1" ht="18" customHeight="1">
      <c r="A53" s="197" t="s">
        <v>512</v>
      </c>
      <c r="B53" s="311">
        <f>AVERAGE(B55:B58,B60:B63,B65:B68)</f>
        <v>22.633333333333336</v>
      </c>
      <c r="C53" s="307">
        <v>174.7</v>
      </c>
      <c r="D53" s="307">
        <f>AVERAGE(D55:D58,D60:D63,D65:D68)</f>
        <v>169.24166666666667</v>
      </c>
      <c r="E53" s="307">
        <v>5.5</v>
      </c>
      <c r="F53" s="307">
        <f aca="true" t="shared" si="4" ref="F53:P53">AVERAGE(F55:F58,F60:F63,F65:F68)</f>
        <v>22.008333333333336</v>
      </c>
      <c r="G53" s="307">
        <f t="shared" si="4"/>
        <v>170.64166666666662</v>
      </c>
      <c r="H53" s="307">
        <f t="shared" si="4"/>
        <v>164.59166666666667</v>
      </c>
      <c r="I53" s="307">
        <v>6</v>
      </c>
      <c r="J53" s="307">
        <f t="shared" si="4"/>
        <v>21.825</v>
      </c>
      <c r="K53" s="307">
        <f t="shared" si="4"/>
        <v>175.70833333333334</v>
      </c>
      <c r="L53" s="307">
        <f t="shared" si="4"/>
        <v>170.525</v>
      </c>
      <c r="M53" s="307">
        <f t="shared" si="4"/>
        <v>5.183333333333334</v>
      </c>
      <c r="N53" s="307">
        <f t="shared" si="4"/>
        <v>22.008333333333336</v>
      </c>
      <c r="O53" s="307">
        <f t="shared" si="4"/>
        <v>175.79166666666663</v>
      </c>
      <c r="P53" s="307">
        <f t="shared" si="4"/>
        <v>169.275</v>
      </c>
      <c r="Q53" s="307">
        <v>6.5</v>
      </c>
      <c r="R53" s="307">
        <f aca="true" t="shared" si="5" ref="R53:AB53">AVERAGE(R55:R58,R60:R63,R65:R68)</f>
        <v>22.274999999999995</v>
      </c>
      <c r="S53" s="307">
        <f t="shared" si="5"/>
        <v>170.3</v>
      </c>
      <c r="T53" s="307">
        <f t="shared" si="5"/>
        <v>165.61666666666665</v>
      </c>
      <c r="U53" s="307">
        <f t="shared" si="5"/>
        <v>4.699999999999999</v>
      </c>
      <c r="V53" s="307">
        <f t="shared" si="5"/>
        <v>22.100000000000005</v>
      </c>
      <c r="W53" s="307">
        <f t="shared" si="5"/>
        <v>179.26666666666665</v>
      </c>
      <c r="X53" s="307">
        <f t="shared" si="5"/>
        <v>171.69999999999996</v>
      </c>
      <c r="Y53" s="307">
        <f t="shared" si="5"/>
        <v>7.566666666666666</v>
      </c>
      <c r="Z53" s="307">
        <f t="shared" si="5"/>
        <v>22.399999999999995</v>
      </c>
      <c r="AA53" s="307">
        <f t="shared" si="5"/>
        <v>179.00833333333333</v>
      </c>
      <c r="AB53" s="307">
        <f t="shared" si="5"/>
        <v>174.45833333333334</v>
      </c>
      <c r="AC53" s="307">
        <v>4.5</v>
      </c>
      <c r="AD53" s="307">
        <f>AVERAGE(AD55:AD58,AD60:AD63,AD65:AD68)</f>
        <v>21.724999999999998</v>
      </c>
      <c r="AE53" s="307">
        <f>AVERAGE(AE55:AE58,AE60:AE63,AE65:AE68)</f>
        <v>164.25833333333333</v>
      </c>
      <c r="AF53" s="307">
        <f>AVERAGE(AF55:AF58,AF60:AF63,AF65:AF68)</f>
        <v>159.025</v>
      </c>
      <c r="AG53" s="307">
        <v>5.3</v>
      </c>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1"/>
      <c r="BR53" s="201"/>
      <c r="BS53" s="201"/>
      <c r="BT53" s="201"/>
      <c r="BU53" s="201"/>
      <c r="BV53" s="201"/>
      <c r="BW53" s="201"/>
      <c r="BX53" s="201"/>
      <c r="BY53" s="201"/>
      <c r="BZ53" s="201"/>
      <c r="CA53" s="201"/>
      <c r="CB53" s="201"/>
      <c r="CC53" s="201"/>
      <c r="CD53" s="201"/>
      <c r="CE53" s="201"/>
      <c r="CF53" s="201"/>
      <c r="CG53" s="201"/>
      <c r="CH53" s="201"/>
      <c r="CI53" s="201"/>
      <c r="CJ53" s="201"/>
      <c r="CK53" s="201"/>
      <c r="CL53" s="201"/>
      <c r="CM53" s="201"/>
      <c r="CN53" s="201"/>
      <c r="CO53" s="201"/>
      <c r="CP53" s="201"/>
      <c r="CQ53" s="201"/>
      <c r="CR53" s="201"/>
      <c r="CS53" s="201"/>
      <c r="CT53" s="201"/>
      <c r="CU53" s="201"/>
      <c r="CV53" s="201"/>
      <c r="CW53" s="201"/>
      <c r="CX53" s="201"/>
      <c r="CY53" s="201"/>
      <c r="CZ53" s="201"/>
      <c r="DA53" s="201"/>
      <c r="DB53" s="201"/>
      <c r="DC53" s="201"/>
      <c r="DD53" s="201"/>
      <c r="DE53" s="201"/>
      <c r="DF53" s="201"/>
      <c r="DG53" s="201"/>
      <c r="DH53" s="201"/>
      <c r="DI53" s="201"/>
      <c r="DJ53" s="201"/>
      <c r="DK53" s="201"/>
      <c r="DL53" s="201"/>
      <c r="DM53" s="201"/>
      <c r="DN53" s="201"/>
      <c r="DO53" s="201"/>
      <c r="DP53" s="201"/>
      <c r="DQ53" s="201"/>
      <c r="DR53" s="201"/>
      <c r="DS53" s="201"/>
      <c r="DT53" s="201"/>
      <c r="DU53" s="201"/>
      <c r="DV53" s="201"/>
      <c r="DW53" s="201"/>
      <c r="DX53" s="201"/>
      <c r="DY53" s="201"/>
      <c r="DZ53" s="201"/>
      <c r="EA53" s="201"/>
      <c r="EB53" s="201"/>
      <c r="EC53" s="201"/>
      <c r="ED53" s="201"/>
      <c r="EE53" s="202"/>
      <c r="EF53" s="202"/>
      <c r="EG53" s="202"/>
      <c r="EH53" s="202"/>
      <c r="EI53" s="202"/>
      <c r="EJ53" s="202"/>
      <c r="EK53" s="202"/>
      <c r="EL53" s="202"/>
      <c r="EM53" s="202"/>
      <c r="EN53" s="202"/>
      <c r="EO53" s="202"/>
      <c r="EP53" s="202"/>
      <c r="EQ53" s="202"/>
      <c r="ER53" s="202"/>
      <c r="ES53" s="202"/>
      <c r="ET53" s="202"/>
      <c r="EU53" s="202"/>
      <c r="EV53" s="202"/>
      <c r="EW53" s="202"/>
      <c r="EX53" s="202"/>
      <c r="EY53" s="202"/>
      <c r="EZ53" s="202"/>
      <c r="FA53" s="202"/>
      <c r="FB53" s="202"/>
      <c r="FC53" s="202"/>
      <c r="FD53" s="202"/>
      <c r="FE53" s="202"/>
      <c r="FF53" s="202"/>
      <c r="FG53" s="202"/>
      <c r="FH53" s="202"/>
      <c r="FI53" s="202"/>
      <c r="FJ53" s="202"/>
      <c r="FK53" s="202"/>
      <c r="FL53" s="202"/>
      <c r="FM53" s="202"/>
      <c r="FN53" s="202"/>
      <c r="FO53" s="202"/>
      <c r="FP53" s="202"/>
      <c r="FQ53" s="202"/>
      <c r="FR53" s="202"/>
      <c r="FS53" s="202"/>
      <c r="FT53" s="202"/>
      <c r="FU53" s="202"/>
      <c r="FV53" s="202"/>
      <c r="FW53" s="202"/>
      <c r="FX53" s="202"/>
      <c r="FY53" s="202"/>
      <c r="FZ53" s="202"/>
      <c r="GA53" s="202"/>
      <c r="GB53" s="202"/>
      <c r="GC53" s="202"/>
      <c r="GD53" s="202"/>
      <c r="GE53" s="202"/>
      <c r="GF53" s="202"/>
      <c r="GG53" s="202"/>
      <c r="GH53" s="202"/>
      <c r="GI53" s="202"/>
      <c r="GJ53" s="202"/>
      <c r="GK53" s="202"/>
      <c r="GL53" s="202"/>
      <c r="GM53" s="202"/>
      <c r="GN53" s="202"/>
      <c r="GO53" s="202"/>
      <c r="GP53" s="202"/>
      <c r="GQ53" s="202"/>
      <c r="GR53" s="202"/>
      <c r="GS53" s="202"/>
      <c r="GT53" s="202"/>
      <c r="GU53" s="202"/>
      <c r="GV53" s="202"/>
    </row>
    <row r="54" spans="1:204" ht="18" customHeight="1">
      <c r="A54" s="147"/>
      <c r="B54" s="289"/>
      <c r="C54" s="306"/>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8"/>
      <c r="AC54" s="306"/>
      <c r="AD54" s="306"/>
      <c r="AE54" s="306"/>
      <c r="AF54" s="306"/>
      <c r="AG54" s="306"/>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0"/>
      <c r="BT54" s="200"/>
      <c r="BU54" s="200"/>
      <c r="BV54" s="200"/>
      <c r="BW54" s="200"/>
      <c r="BX54" s="200"/>
      <c r="BY54" s="200"/>
      <c r="BZ54" s="200"/>
      <c r="CA54" s="200"/>
      <c r="CB54" s="200"/>
      <c r="CC54" s="200"/>
      <c r="CD54" s="200"/>
      <c r="CE54" s="200"/>
      <c r="CF54" s="200"/>
      <c r="CG54" s="200"/>
      <c r="CH54" s="200"/>
      <c r="CI54" s="200"/>
      <c r="CJ54" s="200"/>
      <c r="CK54" s="200"/>
      <c r="CL54" s="200"/>
      <c r="CM54" s="200"/>
      <c r="CN54" s="200"/>
      <c r="CO54" s="200"/>
      <c r="CP54" s="200"/>
      <c r="CQ54" s="200"/>
      <c r="CR54" s="200"/>
      <c r="CS54" s="200"/>
      <c r="CT54" s="200"/>
      <c r="CU54" s="200"/>
      <c r="CV54" s="200"/>
      <c r="CW54" s="200"/>
      <c r="CX54" s="200"/>
      <c r="CY54" s="200"/>
      <c r="CZ54" s="200"/>
      <c r="DA54" s="200"/>
      <c r="DB54" s="200"/>
      <c r="DC54" s="200"/>
      <c r="DD54" s="200"/>
      <c r="DE54" s="200"/>
      <c r="DF54" s="200"/>
      <c r="DG54" s="200"/>
      <c r="DH54" s="200"/>
      <c r="DI54" s="200"/>
      <c r="DJ54" s="200"/>
      <c r="DK54" s="200"/>
      <c r="DL54" s="200"/>
      <c r="DM54" s="200"/>
      <c r="DN54" s="200"/>
      <c r="DO54" s="200"/>
      <c r="DP54" s="200"/>
      <c r="DQ54" s="200"/>
      <c r="DR54" s="200"/>
      <c r="DS54" s="200"/>
      <c r="DT54" s="200"/>
      <c r="DU54" s="200"/>
      <c r="DV54" s="200"/>
      <c r="DW54" s="200"/>
      <c r="DX54" s="200"/>
      <c r="DY54" s="200"/>
      <c r="DZ54" s="200"/>
      <c r="EA54" s="200"/>
      <c r="EB54" s="200"/>
      <c r="EC54" s="200"/>
      <c r="ED54" s="200"/>
      <c r="EE54" s="106"/>
      <c r="EF54" s="106"/>
      <c r="EG54" s="106"/>
      <c r="EH54" s="106"/>
      <c r="EI54" s="106"/>
      <c r="EJ54" s="106"/>
      <c r="EK54" s="106"/>
      <c r="EL54" s="106"/>
      <c r="EM54" s="106"/>
      <c r="EN54" s="106"/>
      <c r="EO54" s="106"/>
      <c r="EP54" s="106"/>
      <c r="EQ54" s="106"/>
      <c r="ER54" s="106"/>
      <c r="ES54" s="106"/>
      <c r="ET54" s="106"/>
      <c r="EU54" s="106"/>
      <c r="EV54" s="106"/>
      <c r="EW54" s="106"/>
      <c r="EX54" s="106"/>
      <c r="EY54" s="106"/>
      <c r="EZ54" s="106"/>
      <c r="FA54" s="106"/>
      <c r="FB54" s="106"/>
      <c r="FC54" s="106"/>
      <c r="FD54" s="106"/>
      <c r="FE54" s="106"/>
      <c r="FF54" s="106"/>
      <c r="FG54" s="106"/>
      <c r="FH54" s="106"/>
      <c r="FI54" s="106"/>
      <c r="FJ54" s="106"/>
      <c r="FK54" s="106"/>
      <c r="FL54" s="106"/>
      <c r="FM54" s="106"/>
      <c r="FN54" s="106"/>
      <c r="FO54" s="106"/>
      <c r="FP54" s="106"/>
      <c r="FQ54" s="106"/>
      <c r="FR54" s="106"/>
      <c r="FS54" s="106"/>
      <c r="FT54" s="106"/>
      <c r="FU54" s="106"/>
      <c r="FV54" s="106"/>
      <c r="FW54" s="106"/>
      <c r="FX54" s="106"/>
      <c r="FY54" s="106"/>
      <c r="FZ54" s="106"/>
      <c r="GA54" s="106"/>
      <c r="GB54" s="106"/>
      <c r="GC54" s="106"/>
      <c r="GD54" s="106"/>
      <c r="GE54" s="106"/>
      <c r="GF54" s="106"/>
      <c r="GG54" s="106"/>
      <c r="GH54" s="106"/>
      <c r="GI54" s="106"/>
      <c r="GJ54" s="106"/>
      <c r="GK54" s="106"/>
      <c r="GL54" s="106"/>
      <c r="GM54" s="106"/>
      <c r="GN54" s="106"/>
      <c r="GO54" s="106"/>
      <c r="GP54" s="106"/>
      <c r="GQ54" s="106"/>
      <c r="GR54" s="106"/>
      <c r="GS54" s="106"/>
      <c r="GT54" s="106"/>
      <c r="GU54" s="106"/>
      <c r="GV54" s="106"/>
    </row>
    <row r="55" spans="1:204" ht="18" customHeight="1">
      <c r="A55" s="133" t="s">
        <v>257</v>
      </c>
      <c r="B55" s="289">
        <v>20.5</v>
      </c>
      <c r="C55" s="306">
        <v>155.1</v>
      </c>
      <c r="D55" s="306">
        <v>150.5</v>
      </c>
      <c r="E55" s="306">
        <v>4.6</v>
      </c>
      <c r="F55" s="306">
        <v>20.3</v>
      </c>
      <c r="G55" s="306">
        <v>155</v>
      </c>
      <c r="H55" s="306">
        <v>150.1</v>
      </c>
      <c r="I55" s="306">
        <v>4.9</v>
      </c>
      <c r="J55" s="306">
        <v>18.8</v>
      </c>
      <c r="K55" s="306">
        <v>148.4</v>
      </c>
      <c r="L55" s="306">
        <v>147.1</v>
      </c>
      <c r="M55" s="306">
        <v>1.3</v>
      </c>
      <c r="N55" s="306">
        <v>20.3</v>
      </c>
      <c r="O55" s="306">
        <v>161.7</v>
      </c>
      <c r="P55" s="306">
        <v>156.8</v>
      </c>
      <c r="Q55" s="306">
        <v>4.9</v>
      </c>
      <c r="R55" s="306">
        <v>20</v>
      </c>
      <c r="S55" s="306">
        <v>157.6</v>
      </c>
      <c r="T55" s="306">
        <v>152.8</v>
      </c>
      <c r="U55" s="306">
        <v>4.8</v>
      </c>
      <c r="V55" s="306">
        <v>21.2</v>
      </c>
      <c r="W55" s="306">
        <v>170.6</v>
      </c>
      <c r="X55" s="306">
        <v>165.4</v>
      </c>
      <c r="Y55" s="306">
        <v>5.2</v>
      </c>
      <c r="Z55" s="306">
        <v>20.5</v>
      </c>
      <c r="AA55" s="306">
        <v>163.7</v>
      </c>
      <c r="AB55" s="306">
        <v>161.4</v>
      </c>
      <c r="AC55" s="306">
        <v>2.3</v>
      </c>
      <c r="AD55" s="306">
        <v>19.6</v>
      </c>
      <c r="AE55" s="306">
        <v>143.8</v>
      </c>
      <c r="AF55" s="306">
        <v>141.7</v>
      </c>
      <c r="AG55" s="306">
        <v>2.1</v>
      </c>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00"/>
      <c r="BX55" s="200"/>
      <c r="BY55" s="200"/>
      <c r="BZ55" s="200"/>
      <c r="CA55" s="200"/>
      <c r="CB55" s="200"/>
      <c r="CC55" s="200"/>
      <c r="CD55" s="200"/>
      <c r="CE55" s="200"/>
      <c r="CF55" s="200"/>
      <c r="CG55" s="200"/>
      <c r="CH55" s="200"/>
      <c r="CI55" s="200"/>
      <c r="CJ55" s="200"/>
      <c r="CK55" s="200"/>
      <c r="CL55" s="200"/>
      <c r="CM55" s="200"/>
      <c r="CN55" s="200"/>
      <c r="CO55" s="200"/>
      <c r="CP55" s="200"/>
      <c r="CQ55" s="200"/>
      <c r="CR55" s="200"/>
      <c r="CS55" s="200"/>
      <c r="CT55" s="200"/>
      <c r="CU55" s="200"/>
      <c r="CV55" s="200"/>
      <c r="CW55" s="200"/>
      <c r="CX55" s="200"/>
      <c r="CY55" s="200"/>
      <c r="CZ55" s="200"/>
      <c r="DA55" s="200"/>
      <c r="DB55" s="200"/>
      <c r="DC55" s="200"/>
      <c r="DD55" s="200"/>
      <c r="DE55" s="200"/>
      <c r="DF55" s="200"/>
      <c r="DG55" s="200"/>
      <c r="DH55" s="200"/>
      <c r="DI55" s="200"/>
      <c r="DJ55" s="200"/>
      <c r="DK55" s="200"/>
      <c r="DL55" s="200"/>
      <c r="DM55" s="200"/>
      <c r="DN55" s="200"/>
      <c r="DO55" s="200"/>
      <c r="DP55" s="200"/>
      <c r="DQ55" s="200"/>
      <c r="DR55" s="200"/>
      <c r="DS55" s="200"/>
      <c r="DT55" s="200"/>
      <c r="DU55" s="200"/>
      <c r="DV55" s="200"/>
      <c r="DW55" s="200"/>
      <c r="DX55" s="200"/>
      <c r="DY55" s="200"/>
      <c r="DZ55" s="200"/>
      <c r="EA55" s="200"/>
      <c r="EB55" s="200"/>
      <c r="EC55" s="200"/>
      <c r="ED55" s="200"/>
      <c r="EE55" s="106"/>
      <c r="EF55" s="106"/>
      <c r="EG55" s="106"/>
      <c r="EH55" s="106"/>
      <c r="EI55" s="106"/>
      <c r="EJ55" s="106"/>
      <c r="EK55" s="106"/>
      <c r="EL55" s="106"/>
      <c r="EM55" s="106"/>
      <c r="EN55" s="106"/>
      <c r="EO55" s="106"/>
      <c r="EP55" s="106"/>
      <c r="EQ55" s="106"/>
      <c r="ER55" s="106"/>
      <c r="ES55" s="106"/>
      <c r="ET55" s="106"/>
      <c r="EU55" s="106"/>
      <c r="EV55" s="106"/>
      <c r="EW55" s="106"/>
      <c r="EX55" s="106"/>
      <c r="EY55" s="106"/>
      <c r="EZ55" s="106"/>
      <c r="FA55" s="106"/>
      <c r="FB55" s="106"/>
      <c r="FC55" s="106"/>
      <c r="FD55" s="106"/>
      <c r="FE55" s="106"/>
      <c r="FF55" s="106"/>
      <c r="FG55" s="106"/>
      <c r="FH55" s="106"/>
      <c r="FI55" s="106"/>
      <c r="FJ55" s="106"/>
      <c r="FK55" s="106"/>
      <c r="FL55" s="106"/>
      <c r="FM55" s="106"/>
      <c r="FN55" s="106"/>
      <c r="FO55" s="106"/>
      <c r="FP55" s="106"/>
      <c r="FQ55" s="106"/>
      <c r="FR55" s="106"/>
      <c r="FS55" s="106"/>
      <c r="FT55" s="106"/>
      <c r="FU55" s="106"/>
      <c r="FV55" s="106"/>
      <c r="FW55" s="106"/>
      <c r="FX55" s="106"/>
      <c r="FY55" s="106"/>
      <c r="FZ55" s="106"/>
      <c r="GA55" s="106"/>
      <c r="GB55" s="106"/>
      <c r="GC55" s="106"/>
      <c r="GD55" s="106"/>
      <c r="GE55" s="106"/>
      <c r="GF55" s="106"/>
      <c r="GG55" s="106"/>
      <c r="GH55" s="106"/>
      <c r="GI55" s="106"/>
      <c r="GJ55" s="106"/>
      <c r="GK55" s="106"/>
      <c r="GL55" s="106"/>
      <c r="GM55" s="106"/>
      <c r="GN55" s="106"/>
      <c r="GO55" s="106"/>
      <c r="GP55" s="106"/>
      <c r="GQ55" s="106"/>
      <c r="GR55" s="106"/>
      <c r="GS55" s="106"/>
      <c r="GT55" s="106"/>
      <c r="GU55" s="106"/>
      <c r="GV55" s="106"/>
    </row>
    <row r="56" spans="1:204" ht="18" customHeight="1">
      <c r="A56" s="133" t="s">
        <v>513</v>
      </c>
      <c r="B56" s="289">
        <v>22.4</v>
      </c>
      <c r="C56" s="306">
        <v>169.5</v>
      </c>
      <c r="D56" s="306">
        <v>164.3</v>
      </c>
      <c r="E56" s="306">
        <v>5.2</v>
      </c>
      <c r="F56" s="306">
        <v>21.9</v>
      </c>
      <c r="G56" s="306">
        <v>168.7</v>
      </c>
      <c r="H56" s="306">
        <v>162.9</v>
      </c>
      <c r="I56" s="306">
        <v>5.8</v>
      </c>
      <c r="J56" s="306">
        <v>19.9</v>
      </c>
      <c r="K56" s="306">
        <v>154.8</v>
      </c>
      <c r="L56" s="306">
        <v>153.4</v>
      </c>
      <c r="M56" s="306">
        <v>1.4</v>
      </c>
      <c r="N56" s="306">
        <v>22.4</v>
      </c>
      <c r="O56" s="306">
        <v>179.4</v>
      </c>
      <c r="P56" s="306">
        <v>172.7</v>
      </c>
      <c r="Q56" s="306">
        <v>6.7</v>
      </c>
      <c r="R56" s="306">
        <v>21.8</v>
      </c>
      <c r="S56" s="306">
        <v>169.7</v>
      </c>
      <c r="T56" s="306">
        <v>164.8</v>
      </c>
      <c r="U56" s="306">
        <v>4.9</v>
      </c>
      <c r="V56" s="306">
        <v>22.1</v>
      </c>
      <c r="W56" s="306">
        <v>178.6</v>
      </c>
      <c r="X56" s="306">
        <v>171.3</v>
      </c>
      <c r="Y56" s="306">
        <v>7.3</v>
      </c>
      <c r="Z56" s="306">
        <v>23.6</v>
      </c>
      <c r="AA56" s="306">
        <v>189</v>
      </c>
      <c r="AB56" s="306">
        <v>184.1</v>
      </c>
      <c r="AC56" s="306">
        <v>4.9</v>
      </c>
      <c r="AD56" s="306">
        <v>21.7</v>
      </c>
      <c r="AE56" s="306">
        <v>161</v>
      </c>
      <c r="AF56" s="306">
        <v>157.3</v>
      </c>
      <c r="AG56" s="306">
        <v>3.7</v>
      </c>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0"/>
      <c r="BR56" s="200"/>
      <c r="BS56" s="200"/>
      <c r="BT56" s="200"/>
      <c r="BU56" s="200"/>
      <c r="BV56" s="200"/>
      <c r="BW56" s="200"/>
      <c r="BX56" s="200"/>
      <c r="BY56" s="200"/>
      <c r="BZ56" s="200"/>
      <c r="CA56" s="200"/>
      <c r="CB56" s="200"/>
      <c r="CC56" s="200"/>
      <c r="CD56" s="200"/>
      <c r="CE56" s="200"/>
      <c r="CF56" s="200"/>
      <c r="CG56" s="200"/>
      <c r="CH56" s="200"/>
      <c r="CI56" s="200"/>
      <c r="CJ56" s="200"/>
      <c r="CK56" s="200"/>
      <c r="CL56" s="200"/>
      <c r="CM56" s="200"/>
      <c r="CN56" s="200"/>
      <c r="CO56" s="200"/>
      <c r="CP56" s="200"/>
      <c r="CQ56" s="200"/>
      <c r="CR56" s="200"/>
      <c r="CS56" s="200"/>
      <c r="CT56" s="200"/>
      <c r="CU56" s="200"/>
      <c r="CV56" s="200"/>
      <c r="CW56" s="200"/>
      <c r="CX56" s="200"/>
      <c r="CY56" s="200"/>
      <c r="CZ56" s="200"/>
      <c r="DA56" s="200"/>
      <c r="DB56" s="200"/>
      <c r="DC56" s="200"/>
      <c r="DD56" s="200"/>
      <c r="DE56" s="200"/>
      <c r="DF56" s="200"/>
      <c r="DG56" s="200"/>
      <c r="DH56" s="200"/>
      <c r="DI56" s="200"/>
      <c r="DJ56" s="200"/>
      <c r="DK56" s="200"/>
      <c r="DL56" s="200"/>
      <c r="DM56" s="200"/>
      <c r="DN56" s="200"/>
      <c r="DO56" s="200"/>
      <c r="DP56" s="200"/>
      <c r="DQ56" s="200"/>
      <c r="DR56" s="200"/>
      <c r="DS56" s="200"/>
      <c r="DT56" s="200"/>
      <c r="DU56" s="200"/>
      <c r="DV56" s="200"/>
      <c r="DW56" s="200"/>
      <c r="DX56" s="200"/>
      <c r="DY56" s="200"/>
      <c r="DZ56" s="200"/>
      <c r="EA56" s="200"/>
      <c r="EB56" s="200"/>
      <c r="EC56" s="200"/>
      <c r="ED56" s="200"/>
      <c r="EE56" s="106"/>
      <c r="EF56" s="106"/>
      <c r="EG56" s="106"/>
      <c r="EH56" s="106"/>
      <c r="EI56" s="106"/>
      <c r="EJ56" s="106"/>
      <c r="EK56" s="106"/>
      <c r="EL56" s="106"/>
      <c r="EM56" s="106"/>
      <c r="EN56" s="106"/>
      <c r="EO56" s="106"/>
      <c r="EP56" s="106"/>
      <c r="EQ56" s="106"/>
      <c r="ER56" s="106"/>
      <c r="ES56" s="106"/>
      <c r="ET56" s="106"/>
      <c r="EU56" s="106"/>
      <c r="EV56" s="106"/>
      <c r="EW56" s="106"/>
      <c r="EX56" s="106"/>
      <c r="EY56" s="106"/>
      <c r="EZ56" s="106"/>
      <c r="FA56" s="106"/>
      <c r="FB56" s="106"/>
      <c r="FC56" s="106"/>
      <c r="FD56" s="106"/>
      <c r="FE56" s="106"/>
      <c r="FF56" s="106"/>
      <c r="FG56" s="106"/>
      <c r="FH56" s="106"/>
      <c r="FI56" s="106"/>
      <c r="FJ56" s="106"/>
      <c r="FK56" s="106"/>
      <c r="FL56" s="106"/>
      <c r="FM56" s="106"/>
      <c r="FN56" s="106"/>
      <c r="FO56" s="106"/>
      <c r="FP56" s="106"/>
      <c r="FQ56" s="106"/>
      <c r="FR56" s="106"/>
      <c r="FS56" s="106"/>
      <c r="FT56" s="106"/>
      <c r="FU56" s="106"/>
      <c r="FV56" s="106"/>
      <c r="FW56" s="106"/>
      <c r="FX56" s="106"/>
      <c r="FY56" s="106"/>
      <c r="FZ56" s="106"/>
      <c r="GA56" s="106"/>
      <c r="GB56" s="106"/>
      <c r="GC56" s="106"/>
      <c r="GD56" s="106"/>
      <c r="GE56" s="106"/>
      <c r="GF56" s="106"/>
      <c r="GG56" s="106"/>
      <c r="GH56" s="106"/>
      <c r="GI56" s="106"/>
      <c r="GJ56" s="106"/>
      <c r="GK56" s="106"/>
      <c r="GL56" s="106"/>
      <c r="GM56" s="106"/>
      <c r="GN56" s="106"/>
      <c r="GO56" s="106"/>
      <c r="GP56" s="106"/>
      <c r="GQ56" s="106"/>
      <c r="GR56" s="106"/>
      <c r="GS56" s="106"/>
      <c r="GT56" s="106"/>
      <c r="GU56" s="106"/>
      <c r="GV56" s="106"/>
    </row>
    <row r="57" spans="1:204" ht="18" customHeight="1">
      <c r="A57" s="133" t="s">
        <v>514</v>
      </c>
      <c r="B57" s="289">
        <v>22.4</v>
      </c>
      <c r="C57" s="306">
        <v>169.3</v>
      </c>
      <c r="D57" s="306">
        <v>164</v>
      </c>
      <c r="E57" s="306">
        <v>5.3</v>
      </c>
      <c r="F57" s="306">
        <v>21.9</v>
      </c>
      <c r="G57" s="306">
        <v>168.5</v>
      </c>
      <c r="H57" s="306">
        <v>162.6</v>
      </c>
      <c r="I57" s="306">
        <v>5.9</v>
      </c>
      <c r="J57" s="306">
        <v>21.8</v>
      </c>
      <c r="K57" s="306">
        <v>173.1</v>
      </c>
      <c r="L57" s="306">
        <v>170.8</v>
      </c>
      <c r="M57" s="306">
        <v>2.3</v>
      </c>
      <c r="N57" s="306">
        <v>21.6</v>
      </c>
      <c r="O57" s="306">
        <v>173.7</v>
      </c>
      <c r="P57" s="306">
        <v>167.2</v>
      </c>
      <c r="Q57" s="306">
        <v>6.5</v>
      </c>
      <c r="R57" s="306">
        <v>21</v>
      </c>
      <c r="S57" s="306">
        <v>165</v>
      </c>
      <c r="T57" s="306">
        <v>160.8</v>
      </c>
      <c r="U57" s="306">
        <v>4.2</v>
      </c>
      <c r="V57" s="306">
        <v>21.7</v>
      </c>
      <c r="W57" s="306">
        <v>176.8</v>
      </c>
      <c r="X57" s="306">
        <v>169.6</v>
      </c>
      <c r="Y57" s="306">
        <v>7.2</v>
      </c>
      <c r="Z57" s="306">
        <v>22.7</v>
      </c>
      <c r="AA57" s="306">
        <v>182.9</v>
      </c>
      <c r="AB57" s="306">
        <v>177.7</v>
      </c>
      <c r="AC57" s="306">
        <v>5.2</v>
      </c>
      <c r="AD57" s="306">
        <v>21.8</v>
      </c>
      <c r="AE57" s="306">
        <v>162.5</v>
      </c>
      <c r="AF57" s="306">
        <v>158.2</v>
      </c>
      <c r="AG57" s="306">
        <v>4.3</v>
      </c>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200"/>
      <c r="CQ57" s="200"/>
      <c r="CR57" s="200"/>
      <c r="CS57" s="200"/>
      <c r="CT57" s="200"/>
      <c r="CU57" s="200"/>
      <c r="CV57" s="200"/>
      <c r="CW57" s="200"/>
      <c r="CX57" s="200"/>
      <c r="CY57" s="200"/>
      <c r="CZ57" s="200"/>
      <c r="DA57" s="200"/>
      <c r="DB57" s="200"/>
      <c r="DC57" s="200"/>
      <c r="DD57" s="200"/>
      <c r="DE57" s="200"/>
      <c r="DF57" s="200"/>
      <c r="DG57" s="200"/>
      <c r="DH57" s="200"/>
      <c r="DI57" s="200"/>
      <c r="DJ57" s="200"/>
      <c r="DK57" s="200"/>
      <c r="DL57" s="200"/>
      <c r="DM57" s="200"/>
      <c r="DN57" s="200"/>
      <c r="DO57" s="200"/>
      <c r="DP57" s="200"/>
      <c r="DQ57" s="200"/>
      <c r="DR57" s="200"/>
      <c r="DS57" s="200"/>
      <c r="DT57" s="200"/>
      <c r="DU57" s="200"/>
      <c r="DV57" s="200"/>
      <c r="DW57" s="200"/>
      <c r="DX57" s="200"/>
      <c r="DY57" s="200"/>
      <c r="DZ57" s="200"/>
      <c r="EA57" s="200"/>
      <c r="EB57" s="200"/>
      <c r="EC57" s="200"/>
      <c r="ED57" s="200"/>
      <c r="EE57" s="106"/>
      <c r="EF57" s="106"/>
      <c r="EG57" s="106"/>
      <c r="EH57" s="106"/>
      <c r="EI57" s="106"/>
      <c r="EJ57" s="106"/>
      <c r="EK57" s="106"/>
      <c r="EL57" s="106"/>
      <c r="EM57" s="106"/>
      <c r="EN57" s="106"/>
      <c r="EO57" s="106"/>
      <c r="EP57" s="106"/>
      <c r="EQ57" s="106"/>
      <c r="ER57" s="106"/>
      <c r="ES57" s="106"/>
      <c r="ET57" s="106"/>
      <c r="EU57" s="106"/>
      <c r="EV57" s="106"/>
      <c r="EW57" s="106"/>
      <c r="EX57" s="106"/>
      <c r="EY57" s="106"/>
      <c r="EZ57" s="106"/>
      <c r="FA57" s="106"/>
      <c r="FB57" s="106"/>
      <c r="FC57" s="106"/>
      <c r="FD57" s="106"/>
      <c r="FE57" s="106"/>
      <c r="FF57" s="106"/>
      <c r="FG57" s="106"/>
      <c r="FH57" s="106"/>
      <c r="FI57" s="106"/>
      <c r="FJ57" s="106"/>
      <c r="FK57" s="106"/>
      <c r="FL57" s="106"/>
      <c r="FM57" s="106"/>
      <c r="FN57" s="106"/>
      <c r="FO57" s="106"/>
      <c r="FP57" s="106"/>
      <c r="FQ57" s="106"/>
      <c r="FR57" s="106"/>
      <c r="FS57" s="106"/>
      <c r="FT57" s="106"/>
      <c r="FU57" s="106"/>
      <c r="FV57" s="106"/>
      <c r="FW57" s="106"/>
      <c r="FX57" s="106"/>
      <c r="FY57" s="106"/>
      <c r="FZ57" s="106"/>
      <c r="GA57" s="106"/>
      <c r="GB57" s="106"/>
      <c r="GC57" s="106"/>
      <c r="GD57" s="106"/>
      <c r="GE57" s="106"/>
      <c r="GF57" s="106"/>
      <c r="GG57" s="106"/>
      <c r="GH57" s="106"/>
      <c r="GI57" s="106"/>
      <c r="GJ57" s="106"/>
      <c r="GK57" s="106"/>
      <c r="GL57" s="106"/>
      <c r="GM57" s="106"/>
      <c r="GN57" s="106"/>
      <c r="GO57" s="106"/>
      <c r="GP57" s="106"/>
      <c r="GQ57" s="106"/>
      <c r="GR57" s="106"/>
      <c r="GS57" s="106"/>
      <c r="GT57" s="106"/>
      <c r="GU57" s="106"/>
      <c r="GV57" s="106"/>
    </row>
    <row r="58" spans="1:204" ht="18" customHeight="1">
      <c r="A58" s="133" t="s">
        <v>515</v>
      </c>
      <c r="B58" s="289">
        <v>23.4</v>
      </c>
      <c r="C58" s="306">
        <v>182.2</v>
      </c>
      <c r="D58" s="306">
        <v>176</v>
      </c>
      <c r="E58" s="306">
        <v>6.2</v>
      </c>
      <c r="F58" s="306">
        <v>22.9</v>
      </c>
      <c r="G58" s="306">
        <v>178.4</v>
      </c>
      <c r="H58" s="306">
        <v>171.6</v>
      </c>
      <c r="I58" s="306">
        <v>6.8</v>
      </c>
      <c r="J58" s="306">
        <v>21.4</v>
      </c>
      <c r="K58" s="306">
        <v>168.8</v>
      </c>
      <c r="L58" s="306">
        <v>164.2</v>
      </c>
      <c r="M58" s="306">
        <v>4.6</v>
      </c>
      <c r="N58" s="306">
        <v>23.1</v>
      </c>
      <c r="O58" s="306">
        <v>183.8</v>
      </c>
      <c r="P58" s="306">
        <v>176.6</v>
      </c>
      <c r="Q58" s="306">
        <v>7.2</v>
      </c>
      <c r="R58" s="306">
        <v>23.4</v>
      </c>
      <c r="S58" s="306">
        <v>177.7</v>
      </c>
      <c r="T58" s="306">
        <v>173.8</v>
      </c>
      <c r="U58" s="306">
        <v>4.1</v>
      </c>
      <c r="V58" s="306">
        <v>23.6</v>
      </c>
      <c r="W58" s="306">
        <v>194.3</v>
      </c>
      <c r="X58" s="306">
        <v>183.7</v>
      </c>
      <c r="Y58" s="306">
        <v>10.6</v>
      </c>
      <c r="Z58" s="306">
        <v>22.8</v>
      </c>
      <c r="AA58" s="306">
        <v>179.7</v>
      </c>
      <c r="AB58" s="306">
        <v>174.7</v>
      </c>
      <c r="AC58" s="306">
        <v>5</v>
      </c>
      <c r="AD58" s="306">
        <v>22.7</v>
      </c>
      <c r="AE58" s="306">
        <v>169.2</v>
      </c>
      <c r="AF58" s="306">
        <v>165.1</v>
      </c>
      <c r="AG58" s="306">
        <v>4.1</v>
      </c>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106"/>
      <c r="EF58" s="106"/>
      <c r="EG58" s="106"/>
      <c r="EH58" s="106"/>
      <c r="EI58" s="106"/>
      <c r="EJ58" s="106"/>
      <c r="EK58" s="106"/>
      <c r="EL58" s="106"/>
      <c r="EM58" s="106"/>
      <c r="EN58" s="106"/>
      <c r="EO58" s="106"/>
      <c r="EP58" s="106"/>
      <c r="EQ58" s="106"/>
      <c r="ER58" s="106"/>
      <c r="ES58" s="106"/>
      <c r="ET58" s="106"/>
      <c r="EU58" s="106"/>
      <c r="EV58" s="106"/>
      <c r="EW58" s="106"/>
      <c r="EX58" s="106"/>
      <c r="EY58" s="106"/>
      <c r="EZ58" s="106"/>
      <c r="FA58" s="106"/>
      <c r="FB58" s="106"/>
      <c r="FC58" s="106"/>
      <c r="FD58" s="106"/>
      <c r="FE58" s="106"/>
      <c r="FF58" s="106"/>
      <c r="FG58" s="106"/>
      <c r="FH58" s="106"/>
      <c r="FI58" s="106"/>
      <c r="FJ58" s="106"/>
      <c r="FK58" s="106"/>
      <c r="FL58" s="106"/>
      <c r="FM58" s="106"/>
      <c r="FN58" s="106"/>
      <c r="FO58" s="106"/>
      <c r="FP58" s="106"/>
      <c r="FQ58" s="106"/>
      <c r="FR58" s="106"/>
      <c r="FS58" s="106"/>
      <c r="FT58" s="106"/>
      <c r="FU58" s="106"/>
      <c r="FV58" s="106"/>
      <c r="FW58" s="106"/>
      <c r="FX58" s="106"/>
      <c r="FY58" s="106"/>
      <c r="FZ58" s="106"/>
      <c r="GA58" s="106"/>
      <c r="GB58" s="106"/>
      <c r="GC58" s="106"/>
      <c r="GD58" s="106"/>
      <c r="GE58" s="106"/>
      <c r="GF58" s="106"/>
      <c r="GG58" s="106"/>
      <c r="GH58" s="106"/>
      <c r="GI58" s="106"/>
      <c r="GJ58" s="106"/>
      <c r="GK58" s="106"/>
      <c r="GL58" s="106"/>
      <c r="GM58" s="106"/>
      <c r="GN58" s="106"/>
      <c r="GO58" s="106"/>
      <c r="GP58" s="106"/>
      <c r="GQ58" s="106"/>
      <c r="GR58" s="106"/>
      <c r="GS58" s="106"/>
      <c r="GT58" s="106"/>
      <c r="GU58" s="106"/>
      <c r="GV58" s="106"/>
    </row>
    <row r="59" spans="1:204" ht="18" customHeight="1">
      <c r="A59" s="147"/>
      <c r="B59" s="289"/>
      <c r="C59" s="308"/>
      <c r="D59" s="306"/>
      <c r="E59" s="306"/>
      <c r="F59" s="306"/>
      <c r="G59" s="306"/>
      <c r="H59" s="306"/>
      <c r="I59" s="306"/>
      <c r="J59" s="306"/>
      <c r="K59" s="306"/>
      <c r="L59" s="308"/>
      <c r="M59" s="306"/>
      <c r="N59" s="306"/>
      <c r="O59" s="306"/>
      <c r="P59" s="306"/>
      <c r="Q59" s="306"/>
      <c r="R59" s="306"/>
      <c r="S59" s="306"/>
      <c r="T59" s="306"/>
      <c r="U59" s="306"/>
      <c r="V59" s="306"/>
      <c r="W59" s="306"/>
      <c r="X59" s="306"/>
      <c r="Y59" s="306"/>
      <c r="Z59" s="306"/>
      <c r="AA59" s="306"/>
      <c r="AB59" s="308"/>
      <c r="AC59" s="306"/>
      <c r="AD59" s="306"/>
      <c r="AE59" s="306"/>
      <c r="AF59" s="306"/>
      <c r="AG59" s="306"/>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200"/>
      <c r="CQ59" s="200"/>
      <c r="CR59" s="200"/>
      <c r="CS59" s="200"/>
      <c r="CT59" s="200"/>
      <c r="CU59" s="200"/>
      <c r="CV59" s="200"/>
      <c r="CW59" s="200"/>
      <c r="CX59" s="200"/>
      <c r="CY59" s="200"/>
      <c r="CZ59" s="200"/>
      <c r="DA59" s="200"/>
      <c r="DB59" s="200"/>
      <c r="DC59" s="200"/>
      <c r="DD59" s="200"/>
      <c r="DE59" s="200"/>
      <c r="DF59" s="200"/>
      <c r="DG59" s="200"/>
      <c r="DH59" s="200"/>
      <c r="DI59" s="200"/>
      <c r="DJ59" s="200"/>
      <c r="DK59" s="200"/>
      <c r="DL59" s="200"/>
      <c r="DM59" s="200"/>
      <c r="DN59" s="200"/>
      <c r="DO59" s="200"/>
      <c r="DP59" s="200"/>
      <c r="DQ59" s="200"/>
      <c r="DR59" s="200"/>
      <c r="DS59" s="200"/>
      <c r="DT59" s="200"/>
      <c r="DU59" s="200"/>
      <c r="DV59" s="200"/>
      <c r="DW59" s="200"/>
      <c r="DX59" s="200"/>
      <c r="DY59" s="200"/>
      <c r="DZ59" s="200"/>
      <c r="EA59" s="200"/>
      <c r="EB59" s="200"/>
      <c r="EC59" s="200"/>
      <c r="ED59" s="200"/>
      <c r="EE59" s="106"/>
      <c r="EF59" s="106"/>
      <c r="EG59" s="106"/>
      <c r="EH59" s="106"/>
      <c r="EI59" s="106"/>
      <c r="EJ59" s="106"/>
      <c r="EK59" s="106"/>
      <c r="EL59" s="106"/>
      <c r="EM59" s="106"/>
      <c r="EN59" s="106"/>
      <c r="EO59" s="106"/>
      <c r="EP59" s="106"/>
      <c r="EQ59" s="106"/>
      <c r="ER59" s="106"/>
      <c r="ES59" s="106"/>
      <c r="ET59" s="106"/>
      <c r="EU59" s="106"/>
      <c r="EV59" s="106"/>
      <c r="EW59" s="106"/>
      <c r="EX59" s="106"/>
      <c r="EY59" s="106"/>
      <c r="EZ59" s="106"/>
      <c r="FA59" s="106"/>
      <c r="FB59" s="106"/>
      <c r="FC59" s="106"/>
      <c r="FD59" s="106"/>
      <c r="FE59" s="106"/>
      <c r="FF59" s="106"/>
      <c r="FG59" s="106"/>
      <c r="FH59" s="106"/>
      <c r="FI59" s="106"/>
      <c r="FJ59" s="106"/>
      <c r="FK59" s="106"/>
      <c r="FL59" s="106"/>
      <c r="FM59" s="106"/>
      <c r="FN59" s="106"/>
      <c r="FO59" s="106"/>
      <c r="FP59" s="106"/>
      <c r="FQ59" s="106"/>
      <c r="FR59" s="106"/>
      <c r="FS59" s="106"/>
      <c r="FT59" s="106"/>
      <c r="FU59" s="106"/>
      <c r="FV59" s="106"/>
      <c r="FW59" s="106"/>
      <c r="FX59" s="106"/>
      <c r="FY59" s="106"/>
      <c r="FZ59" s="106"/>
      <c r="GA59" s="106"/>
      <c r="GB59" s="106"/>
      <c r="GC59" s="106"/>
      <c r="GD59" s="106"/>
      <c r="GE59" s="106"/>
      <c r="GF59" s="106"/>
      <c r="GG59" s="106"/>
      <c r="GH59" s="106"/>
      <c r="GI59" s="106"/>
      <c r="GJ59" s="106"/>
      <c r="GK59" s="106"/>
      <c r="GL59" s="106"/>
      <c r="GM59" s="106"/>
      <c r="GN59" s="106"/>
      <c r="GO59" s="106"/>
      <c r="GP59" s="106"/>
      <c r="GQ59" s="106"/>
      <c r="GR59" s="106"/>
      <c r="GS59" s="106"/>
      <c r="GT59" s="106"/>
      <c r="GU59" s="106"/>
      <c r="GV59" s="106"/>
    </row>
    <row r="60" spans="1:204" ht="18" customHeight="1">
      <c r="A60" s="133" t="s">
        <v>516</v>
      </c>
      <c r="B60" s="289">
        <v>22.2</v>
      </c>
      <c r="C60" s="306">
        <v>172.5</v>
      </c>
      <c r="D60" s="306">
        <v>167.1</v>
      </c>
      <c r="E60" s="306">
        <v>5.4</v>
      </c>
      <c r="F60" s="306">
        <v>21</v>
      </c>
      <c r="G60" s="306">
        <v>162.1</v>
      </c>
      <c r="H60" s="290">
        <v>156.3</v>
      </c>
      <c r="I60" s="306">
        <v>5.8</v>
      </c>
      <c r="J60" s="306">
        <v>19.6</v>
      </c>
      <c r="K60" s="306">
        <v>156</v>
      </c>
      <c r="L60" s="306">
        <v>150.8</v>
      </c>
      <c r="M60" s="306">
        <v>5.2</v>
      </c>
      <c r="N60" s="306">
        <v>20.5</v>
      </c>
      <c r="O60" s="306">
        <v>162.9</v>
      </c>
      <c r="P60" s="306">
        <v>156.9</v>
      </c>
      <c r="Q60" s="306">
        <v>6</v>
      </c>
      <c r="R60" s="306">
        <v>21.5</v>
      </c>
      <c r="S60" s="306">
        <v>164.7</v>
      </c>
      <c r="T60" s="306">
        <v>159.5</v>
      </c>
      <c r="U60" s="306">
        <v>5.2</v>
      </c>
      <c r="V60" s="306">
        <v>20.5</v>
      </c>
      <c r="W60" s="306">
        <v>166.3</v>
      </c>
      <c r="X60" s="306">
        <v>158.7</v>
      </c>
      <c r="Y60" s="306">
        <v>7.6</v>
      </c>
      <c r="Z60" s="306">
        <v>20.8</v>
      </c>
      <c r="AA60" s="306">
        <v>165.3</v>
      </c>
      <c r="AB60" s="306">
        <v>161.2</v>
      </c>
      <c r="AC60" s="306">
        <v>4.1</v>
      </c>
      <c r="AD60" s="306">
        <v>20.1</v>
      </c>
      <c r="AE60" s="306">
        <v>150.8</v>
      </c>
      <c r="AF60" s="306">
        <v>147.3</v>
      </c>
      <c r="AG60" s="306">
        <v>3.5</v>
      </c>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200"/>
      <c r="CQ60" s="200"/>
      <c r="CR60" s="200"/>
      <c r="CS60" s="200"/>
      <c r="CT60" s="200"/>
      <c r="CU60" s="200"/>
      <c r="CV60" s="200"/>
      <c r="CW60" s="200"/>
      <c r="CX60" s="200"/>
      <c r="CY60" s="200"/>
      <c r="CZ60" s="200"/>
      <c r="DA60" s="200"/>
      <c r="DB60" s="200"/>
      <c r="DC60" s="200"/>
      <c r="DD60" s="200"/>
      <c r="DE60" s="200"/>
      <c r="DF60" s="200"/>
      <c r="DG60" s="200"/>
      <c r="DH60" s="200"/>
      <c r="DI60" s="200"/>
      <c r="DJ60" s="200"/>
      <c r="DK60" s="200"/>
      <c r="DL60" s="200"/>
      <c r="DM60" s="200"/>
      <c r="DN60" s="200"/>
      <c r="DO60" s="200"/>
      <c r="DP60" s="200"/>
      <c r="DQ60" s="200"/>
      <c r="DR60" s="200"/>
      <c r="DS60" s="200"/>
      <c r="DT60" s="200"/>
      <c r="DU60" s="200"/>
      <c r="DV60" s="200"/>
      <c r="DW60" s="200"/>
      <c r="DX60" s="200"/>
      <c r="DY60" s="200"/>
      <c r="DZ60" s="200"/>
      <c r="EA60" s="200"/>
      <c r="EB60" s="200"/>
      <c r="EC60" s="200"/>
      <c r="ED60" s="200"/>
      <c r="EE60" s="200"/>
      <c r="EF60" s="200"/>
      <c r="EG60" s="200"/>
      <c r="EH60" s="200"/>
      <c r="EI60" s="200"/>
      <c r="EJ60" s="200"/>
      <c r="EK60" s="200"/>
      <c r="EL60" s="200"/>
      <c r="EM60" s="200"/>
      <c r="EN60" s="200"/>
      <c r="EO60" s="200"/>
      <c r="EP60" s="200"/>
      <c r="EQ60" s="200"/>
      <c r="ER60" s="200"/>
      <c r="ES60" s="200"/>
      <c r="ET60" s="200"/>
      <c r="EU60" s="200"/>
      <c r="EV60" s="200"/>
      <c r="EW60" s="200"/>
      <c r="EX60" s="200"/>
      <c r="EY60" s="200"/>
      <c r="EZ60" s="200"/>
      <c r="FA60" s="200"/>
      <c r="FB60" s="200"/>
      <c r="FC60" s="200"/>
      <c r="FD60" s="200"/>
      <c r="FE60" s="200"/>
      <c r="FF60" s="200"/>
      <c r="FG60" s="200"/>
      <c r="FH60" s="200"/>
      <c r="FI60" s="200"/>
      <c r="FJ60" s="200"/>
      <c r="FK60" s="200"/>
      <c r="FL60" s="200"/>
      <c r="FM60" s="200"/>
      <c r="FN60" s="200"/>
      <c r="FO60" s="200"/>
      <c r="FP60" s="200"/>
      <c r="FQ60" s="200"/>
      <c r="FR60" s="200"/>
      <c r="FS60" s="200"/>
      <c r="FT60" s="200"/>
      <c r="FU60" s="200"/>
      <c r="FV60" s="200"/>
      <c r="FW60" s="200"/>
      <c r="FX60" s="200"/>
      <c r="FY60" s="200"/>
      <c r="FZ60" s="200"/>
      <c r="GA60" s="200"/>
      <c r="GB60" s="200"/>
      <c r="GC60" s="200"/>
      <c r="GD60" s="200"/>
      <c r="GE60" s="200"/>
      <c r="GF60" s="200"/>
      <c r="GG60" s="200"/>
      <c r="GH60" s="200"/>
      <c r="GI60" s="200"/>
      <c r="GJ60" s="200"/>
      <c r="GK60" s="200"/>
      <c r="GL60" s="200"/>
      <c r="GM60" s="200"/>
      <c r="GN60" s="200"/>
      <c r="GO60" s="200"/>
      <c r="GP60" s="200"/>
      <c r="GQ60" s="200"/>
      <c r="GR60" s="200"/>
      <c r="GS60" s="200"/>
      <c r="GT60" s="200"/>
      <c r="GU60" s="200"/>
      <c r="GV60" s="200"/>
    </row>
    <row r="61" spans="1:204" ht="18" customHeight="1">
      <c r="A61" s="133" t="s">
        <v>517</v>
      </c>
      <c r="B61" s="289">
        <v>23.9</v>
      </c>
      <c r="C61" s="306">
        <v>184.1</v>
      </c>
      <c r="D61" s="306">
        <v>179</v>
      </c>
      <c r="E61" s="306">
        <v>5.1</v>
      </c>
      <c r="F61" s="306">
        <v>23.1</v>
      </c>
      <c r="G61" s="306">
        <v>178.4</v>
      </c>
      <c r="H61" s="290">
        <v>172.9</v>
      </c>
      <c r="I61" s="306">
        <v>5.5</v>
      </c>
      <c r="J61" s="306">
        <v>23</v>
      </c>
      <c r="K61" s="306">
        <v>186.6</v>
      </c>
      <c r="L61" s="306">
        <v>180.4</v>
      </c>
      <c r="M61" s="306">
        <v>6.2</v>
      </c>
      <c r="N61" s="306">
        <v>23.3</v>
      </c>
      <c r="O61" s="306">
        <v>184.7</v>
      </c>
      <c r="P61" s="306">
        <v>178.6</v>
      </c>
      <c r="Q61" s="306">
        <v>6.1</v>
      </c>
      <c r="R61" s="306">
        <v>24</v>
      </c>
      <c r="S61" s="306">
        <v>178.5</v>
      </c>
      <c r="T61" s="306">
        <v>174.8</v>
      </c>
      <c r="U61" s="306">
        <v>3.7</v>
      </c>
      <c r="V61" s="306">
        <v>23.3</v>
      </c>
      <c r="W61" s="306">
        <v>189.7</v>
      </c>
      <c r="X61" s="306">
        <v>181.6</v>
      </c>
      <c r="Y61" s="306">
        <v>8.1</v>
      </c>
      <c r="Z61" s="306">
        <v>23.3</v>
      </c>
      <c r="AA61" s="306">
        <v>187.3</v>
      </c>
      <c r="AB61" s="306">
        <v>182</v>
      </c>
      <c r="AC61" s="306">
        <v>5.3</v>
      </c>
      <c r="AD61" s="306">
        <v>23.2</v>
      </c>
      <c r="AE61" s="306">
        <v>180.6</v>
      </c>
      <c r="AF61" s="306">
        <v>173.3</v>
      </c>
      <c r="AG61" s="306">
        <v>7.3</v>
      </c>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c r="BU61" s="200"/>
      <c r="BV61" s="200"/>
      <c r="BW61" s="200"/>
      <c r="BX61" s="200"/>
      <c r="BY61" s="200"/>
      <c r="BZ61" s="200"/>
      <c r="CA61" s="200"/>
      <c r="CB61" s="200"/>
      <c r="CC61" s="200"/>
      <c r="CD61" s="200"/>
      <c r="CE61" s="200"/>
      <c r="CF61" s="200"/>
      <c r="CG61" s="200"/>
      <c r="CH61" s="200"/>
      <c r="CI61" s="200"/>
      <c r="CJ61" s="200"/>
      <c r="CK61" s="200"/>
      <c r="CL61" s="200"/>
      <c r="CM61" s="200"/>
      <c r="CN61" s="200"/>
      <c r="CO61" s="200"/>
      <c r="CP61" s="200"/>
      <c r="CQ61" s="200"/>
      <c r="CR61" s="200"/>
      <c r="CS61" s="200"/>
      <c r="CT61" s="200"/>
      <c r="CU61" s="200"/>
      <c r="CV61" s="200"/>
      <c r="CW61" s="200"/>
      <c r="CX61" s="200"/>
      <c r="CY61" s="200"/>
      <c r="CZ61" s="200"/>
      <c r="DA61" s="200"/>
      <c r="DB61" s="200"/>
      <c r="DC61" s="200"/>
      <c r="DD61" s="200"/>
      <c r="DE61" s="200"/>
      <c r="DF61" s="200"/>
      <c r="DG61" s="200"/>
      <c r="DH61" s="200"/>
      <c r="DI61" s="200"/>
      <c r="DJ61" s="200"/>
      <c r="DK61" s="200"/>
      <c r="DL61" s="200"/>
      <c r="DM61" s="200"/>
      <c r="DN61" s="200"/>
      <c r="DO61" s="200"/>
      <c r="DP61" s="200"/>
      <c r="DQ61" s="200"/>
      <c r="DR61" s="200"/>
      <c r="DS61" s="200"/>
      <c r="DT61" s="200"/>
      <c r="DU61" s="200"/>
      <c r="DV61" s="200"/>
      <c r="DW61" s="200"/>
      <c r="DX61" s="200"/>
      <c r="DY61" s="200"/>
      <c r="DZ61" s="200"/>
      <c r="EA61" s="200"/>
      <c r="EB61" s="200"/>
      <c r="EC61" s="200"/>
      <c r="ED61" s="200"/>
      <c r="EE61" s="200"/>
      <c r="EF61" s="200"/>
      <c r="EG61" s="200"/>
      <c r="EH61" s="200"/>
      <c r="EI61" s="200"/>
      <c r="EJ61" s="200"/>
      <c r="EK61" s="200"/>
      <c r="EL61" s="200"/>
      <c r="EM61" s="200"/>
      <c r="EN61" s="200"/>
      <c r="EO61" s="200"/>
      <c r="EP61" s="200"/>
      <c r="EQ61" s="200"/>
      <c r="ER61" s="200"/>
      <c r="ES61" s="200"/>
      <c r="ET61" s="200"/>
      <c r="EU61" s="200"/>
      <c r="EV61" s="200"/>
      <c r="EW61" s="200"/>
      <c r="EX61" s="200"/>
      <c r="EY61" s="200"/>
      <c r="EZ61" s="200"/>
      <c r="FA61" s="200"/>
      <c r="FB61" s="200"/>
      <c r="FC61" s="200"/>
      <c r="FD61" s="200"/>
      <c r="FE61" s="200"/>
      <c r="FF61" s="200"/>
      <c r="FG61" s="200"/>
      <c r="FH61" s="200"/>
      <c r="FI61" s="200"/>
      <c r="FJ61" s="200"/>
      <c r="FK61" s="200"/>
      <c r="FL61" s="200"/>
      <c r="FM61" s="200"/>
      <c r="FN61" s="200"/>
      <c r="FO61" s="200"/>
      <c r="FP61" s="200"/>
      <c r="FQ61" s="200"/>
      <c r="FR61" s="200"/>
      <c r="FS61" s="200"/>
      <c r="FT61" s="200"/>
      <c r="FU61" s="200"/>
      <c r="FV61" s="200"/>
      <c r="FW61" s="200"/>
      <c r="FX61" s="200"/>
      <c r="FY61" s="200"/>
      <c r="FZ61" s="200"/>
      <c r="GA61" s="200"/>
      <c r="GB61" s="200"/>
      <c r="GC61" s="200"/>
      <c r="GD61" s="200"/>
      <c r="GE61" s="200"/>
      <c r="GF61" s="200"/>
      <c r="GG61" s="200"/>
      <c r="GH61" s="200"/>
      <c r="GI61" s="200"/>
      <c r="GJ61" s="200"/>
      <c r="GK61" s="200"/>
      <c r="GL61" s="200"/>
      <c r="GM61" s="200"/>
      <c r="GN61" s="200"/>
      <c r="GO61" s="200"/>
      <c r="GP61" s="200"/>
      <c r="GQ61" s="200"/>
      <c r="GR61" s="200"/>
      <c r="GS61" s="200"/>
      <c r="GT61" s="200"/>
      <c r="GU61" s="200"/>
      <c r="GV61" s="200"/>
    </row>
    <row r="62" spans="1:204" ht="18" customHeight="1">
      <c r="A62" s="133" t="s">
        <v>518</v>
      </c>
      <c r="B62" s="289">
        <v>23.6</v>
      </c>
      <c r="C62" s="306">
        <v>183.4</v>
      </c>
      <c r="D62" s="306">
        <v>178</v>
      </c>
      <c r="E62" s="306">
        <v>5.4</v>
      </c>
      <c r="F62" s="306">
        <v>23.1</v>
      </c>
      <c r="G62" s="306">
        <v>180</v>
      </c>
      <c r="H62" s="290">
        <v>173.6</v>
      </c>
      <c r="I62" s="306">
        <v>6.4</v>
      </c>
      <c r="J62" s="306">
        <v>25.1</v>
      </c>
      <c r="K62" s="306">
        <v>203.5</v>
      </c>
      <c r="L62" s="306">
        <v>197.9</v>
      </c>
      <c r="M62" s="306">
        <v>5.6</v>
      </c>
      <c r="N62" s="306">
        <v>23.1</v>
      </c>
      <c r="O62" s="306">
        <v>184.6</v>
      </c>
      <c r="P62" s="306">
        <v>177.5</v>
      </c>
      <c r="Q62" s="306">
        <v>7.1</v>
      </c>
      <c r="R62" s="306">
        <v>23.3</v>
      </c>
      <c r="S62" s="306">
        <v>175</v>
      </c>
      <c r="T62" s="306">
        <v>171.8</v>
      </c>
      <c r="U62" s="306">
        <v>3.2</v>
      </c>
      <c r="V62" s="306">
        <v>22.9</v>
      </c>
      <c r="W62" s="306">
        <v>185.6</v>
      </c>
      <c r="X62" s="306">
        <v>178</v>
      </c>
      <c r="Y62" s="306">
        <v>7.6</v>
      </c>
      <c r="Z62" s="306">
        <v>24.2</v>
      </c>
      <c r="AA62" s="306">
        <v>192.8</v>
      </c>
      <c r="AB62" s="306">
        <v>186.1</v>
      </c>
      <c r="AC62" s="306">
        <v>6.7</v>
      </c>
      <c r="AD62" s="306">
        <v>23.2</v>
      </c>
      <c r="AE62" s="306">
        <v>173.6</v>
      </c>
      <c r="AF62" s="306">
        <v>167.5</v>
      </c>
      <c r="AG62" s="306">
        <v>6.1</v>
      </c>
      <c r="AH62" s="200"/>
      <c r="AI62" s="200"/>
      <c r="AJ62" s="200"/>
      <c r="AK62" s="200"/>
      <c r="AL62" s="200"/>
      <c r="AM62" s="200"/>
      <c r="AN62" s="200"/>
      <c r="AO62" s="200"/>
      <c r="AP62" s="200"/>
      <c r="AQ62" s="200"/>
      <c r="AR62" s="200"/>
      <c r="AS62" s="200"/>
      <c r="AT62" s="200"/>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0"/>
      <c r="BR62" s="200"/>
      <c r="BS62" s="200"/>
      <c r="BT62" s="200"/>
      <c r="BU62" s="200"/>
      <c r="BV62" s="200"/>
      <c r="BW62" s="200"/>
      <c r="BX62" s="200"/>
      <c r="BY62" s="200"/>
      <c r="BZ62" s="200"/>
      <c r="CA62" s="200"/>
      <c r="CB62" s="200"/>
      <c r="CC62" s="200"/>
      <c r="CD62" s="200"/>
      <c r="CE62" s="200"/>
      <c r="CF62" s="200"/>
      <c r="CG62" s="200"/>
      <c r="CH62" s="200"/>
      <c r="CI62" s="200"/>
      <c r="CJ62" s="200"/>
      <c r="CK62" s="200"/>
      <c r="CL62" s="200"/>
      <c r="CM62" s="200"/>
      <c r="CN62" s="200"/>
      <c r="CO62" s="200"/>
      <c r="CP62" s="200"/>
      <c r="CQ62" s="200"/>
      <c r="CR62" s="200"/>
      <c r="CS62" s="200"/>
      <c r="CT62" s="200"/>
      <c r="CU62" s="200"/>
      <c r="CV62" s="200"/>
      <c r="CW62" s="200"/>
      <c r="CX62" s="200"/>
      <c r="CY62" s="200"/>
      <c r="CZ62" s="200"/>
      <c r="DA62" s="200"/>
      <c r="DB62" s="200"/>
      <c r="DC62" s="200"/>
      <c r="DD62" s="200"/>
      <c r="DE62" s="200"/>
      <c r="DF62" s="200"/>
      <c r="DG62" s="200"/>
      <c r="DH62" s="200"/>
      <c r="DI62" s="200"/>
      <c r="DJ62" s="200"/>
      <c r="DK62" s="200"/>
      <c r="DL62" s="200"/>
      <c r="DM62" s="200"/>
      <c r="DN62" s="200"/>
      <c r="DO62" s="200"/>
      <c r="DP62" s="200"/>
      <c r="DQ62" s="200"/>
      <c r="DR62" s="200"/>
      <c r="DS62" s="200"/>
      <c r="DT62" s="200"/>
      <c r="DU62" s="200"/>
      <c r="DV62" s="200"/>
      <c r="DW62" s="200"/>
      <c r="DX62" s="200"/>
      <c r="DY62" s="200"/>
      <c r="DZ62" s="200"/>
      <c r="EA62" s="200"/>
      <c r="EB62" s="200"/>
      <c r="EC62" s="200"/>
      <c r="ED62" s="200"/>
      <c r="EE62" s="200"/>
      <c r="EF62" s="200"/>
      <c r="EG62" s="200"/>
      <c r="EH62" s="200"/>
      <c r="EI62" s="200"/>
      <c r="EJ62" s="200"/>
      <c r="EK62" s="200"/>
      <c r="EL62" s="200"/>
      <c r="EM62" s="200"/>
      <c r="EN62" s="200"/>
      <c r="EO62" s="200"/>
      <c r="EP62" s="200"/>
      <c r="EQ62" s="200"/>
      <c r="ER62" s="200"/>
      <c r="ES62" s="200"/>
      <c r="ET62" s="200"/>
      <c r="EU62" s="200"/>
      <c r="EV62" s="200"/>
      <c r="EW62" s="200"/>
      <c r="EX62" s="200"/>
      <c r="EY62" s="200"/>
      <c r="EZ62" s="200"/>
      <c r="FA62" s="200"/>
      <c r="FB62" s="200"/>
      <c r="FC62" s="200"/>
      <c r="FD62" s="200"/>
      <c r="FE62" s="200"/>
      <c r="FF62" s="200"/>
      <c r="FG62" s="200"/>
      <c r="FH62" s="200"/>
      <c r="FI62" s="200"/>
      <c r="FJ62" s="200"/>
      <c r="FK62" s="200"/>
      <c r="FL62" s="200"/>
      <c r="FM62" s="200"/>
      <c r="FN62" s="200"/>
      <c r="FO62" s="200"/>
      <c r="FP62" s="200"/>
      <c r="FQ62" s="200"/>
      <c r="FR62" s="200"/>
      <c r="FS62" s="200"/>
      <c r="FT62" s="200"/>
      <c r="FU62" s="200"/>
      <c r="FV62" s="200"/>
      <c r="FW62" s="200"/>
      <c r="FX62" s="200"/>
      <c r="FY62" s="200"/>
      <c r="FZ62" s="200"/>
      <c r="GA62" s="200"/>
      <c r="GB62" s="200"/>
      <c r="GC62" s="200"/>
      <c r="GD62" s="200"/>
      <c r="GE62" s="200"/>
      <c r="GF62" s="200"/>
      <c r="GG62" s="200"/>
      <c r="GH62" s="200"/>
      <c r="GI62" s="200"/>
      <c r="GJ62" s="200"/>
      <c r="GK62" s="200"/>
      <c r="GL62" s="200"/>
      <c r="GM62" s="200"/>
      <c r="GN62" s="200"/>
      <c r="GO62" s="200"/>
      <c r="GP62" s="200"/>
      <c r="GQ62" s="200"/>
      <c r="GR62" s="200"/>
      <c r="GS62" s="200"/>
      <c r="GT62" s="200"/>
      <c r="GU62" s="200"/>
      <c r="GV62" s="200"/>
    </row>
    <row r="63" spans="1:204" ht="18" customHeight="1">
      <c r="A63" s="133" t="s">
        <v>519</v>
      </c>
      <c r="B63" s="289">
        <v>21.9</v>
      </c>
      <c r="C63" s="306">
        <v>170.5</v>
      </c>
      <c r="D63" s="306">
        <v>165.3</v>
      </c>
      <c r="E63" s="306">
        <v>5.2</v>
      </c>
      <c r="F63" s="306">
        <v>21.2</v>
      </c>
      <c r="G63" s="306">
        <v>165.5</v>
      </c>
      <c r="H63" s="290">
        <v>159.4</v>
      </c>
      <c r="I63" s="306">
        <v>6.1</v>
      </c>
      <c r="J63" s="306">
        <v>22.7</v>
      </c>
      <c r="K63" s="306">
        <v>182.8</v>
      </c>
      <c r="L63" s="306">
        <v>177.8</v>
      </c>
      <c r="M63" s="306">
        <v>5</v>
      </c>
      <c r="N63" s="306">
        <v>20.7</v>
      </c>
      <c r="O63" s="306">
        <v>166.5</v>
      </c>
      <c r="P63" s="306">
        <v>159.6</v>
      </c>
      <c r="Q63" s="306">
        <v>6.9</v>
      </c>
      <c r="R63" s="306">
        <v>22</v>
      </c>
      <c r="S63" s="306">
        <v>166.9</v>
      </c>
      <c r="T63" s="306">
        <v>162.8</v>
      </c>
      <c r="U63" s="306">
        <v>4.1</v>
      </c>
      <c r="V63" s="306">
        <v>20.3</v>
      </c>
      <c r="W63" s="290">
        <v>165.9</v>
      </c>
      <c r="X63" s="306">
        <v>158.1</v>
      </c>
      <c r="Y63" s="306">
        <v>7.8</v>
      </c>
      <c r="Z63" s="306">
        <v>22.2</v>
      </c>
      <c r="AA63" s="306">
        <v>177.7</v>
      </c>
      <c r="AB63" s="306">
        <v>173.5</v>
      </c>
      <c r="AC63" s="306">
        <v>4.2</v>
      </c>
      <c r="AD63" s="306">
        <v>20</v>
      </c>
      <c r="AE63" s="306">
        <v>152.6</v>
      </c>
      <c r="AF63" s="306">
        <v>146.7</v>
      </c>
      <c r="AG63" s="306">
        <v>5.9</v>
      </c>
      <c r="AH63" s="200"/>
      <c r="AI63" s="200"/>
      <c r="AJ63" s="200"/>
      <c r="AK63" s="200"/>
      <c r="AL63" s="200"/>
      <c r="AM63" s="200"/>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c r="BX63" s="200"/>
      <c r="BY63" s="200"/>
      <c r="BZ63" s="200"/>
      <c r="CA63" s="200"/>
      <c r="CB63" s="200"/>
      <c r="CC63" s="200"/>
      <c r="CD63" s="200"/>
      <c r="CE63" s="200"/>
      <c r="CF63" s="200"/>
      <c r="CG63" s="200"/>
      <c r="CH63" s="200"/>
      <c r="CI63" s="200"/>
      <c r="CJ63" s="200"/>
      <c r="CK63" s="200"/>
      <c r="CL63" s="200"/>
      <c r="CM63" s="200"/>
      <c r="CN63" s="200"/>
      <c r="CO63" s="200"/>
      <c r="CP63" s="200"/>
      <c r="CQ63" s="200"/>
      <c r="CR63" s="200"/>
      <c r="CS63" s="200"/>
      <c r="CT63" s="200"/>
      <c r="CU63" s="200"/>
      <c r="CV63" s="200"/>
      <c r="CW63" s="200"/>
      <c r="CX63" s="200"/>
      <c r="CY63" s="200"/>
      <c r="CZ63" s="200"/>
      <c r="DA63" s="200"/>
      <c r="DB63" s="200"/>
      <c r="DC63" s="200"/>
      <c r="DD63" s="200"/>
      <c r="DE63" s="200"/>
      <c r="DF63" s="200"/>
      <c r="DG63" s="200"/>
      <c r="DH63" s="200"/>
      <c r="DI63" s="200"/>
      <c r="DJ63" s="200"/>
      <c r="DK63" s="200"/>
      <c r="DL63" s="200"/>
      <c r="DM63" s="200"/>
      <c r="DN63" s="200"/>
      <c r="DO63" s="200"/>
      <c r="DP63" s="200"/>
      <c r="DQ63" s="200"/>
      <c r="DR63" s="200"/>
      <c r="DS63" s="200"/>
      <c r="DT63" s="200"/>
      <c r="DU63" s="200"/>
      <c r="DV63" s="200"/>
      <c r="DW63" s="200"/>
      <c r="DX63" s="200"/>
      <c r="DY63" s="200"/>
      <c r="DZ63" s="200"/>
      <c r="EA63" s="200"/>
      <c r="EB63" s="200"/>
      <c r="EC63" s="200"/>
      <c r="ED63" s="200"/>
      <c r="EE63" s="200"/>
      <c r="EF63" s="200"/>
      <c r="EG63" s="200"/>
      <c r="EH63" s="200"/>
      <c r="EI63" s="200"/>
      <c r="EJ63" s="200"/>
      <c r="EK63" s="200"/>
      <c r="EL63" s="200"/>
      <c r="EM63" s="200"/>
      <c r="EN63" s="200"/>
      <c r="EO63" s="200"/>
      <c r="EP63" s="200"/>
      <c r="EQ63" s="200"/>
      <c r="ER63" s="200"/>
      <c r="ES63" s="200"/>
      <c r="ET63" s="200"/>
      <c r="EU63" s="200"/>
      <c r="EV63" s="200"/>
      <c r="EW63" s="200"/>
      <c r="EX63" s="200"/>
      <c r="EY63" s="200"/>
      <c r="EZ63" s="200"/>
      <c r="FA63" s="200"/>
      <c r="FB63" s="200"/>
      <c r="FC63" s="200"/>
      <c r="FD63" s="200"/>
      <c r="FE63" s="200"/>
      <c r="FF63" s="200"/>
      <c r="FG63" s="200"/>
      <c r="FH63" s="200"/>
      <c r="FI63" s="200"/>
      <c r="FJ63" s="200"/>
      <c r="FK63" s="200"/>
      <c r="FL63" s="200"/>
      <c r="FM63" s="200"/>
      <c r="FN63" s="200"/>
      <c r="FO63" s="200"/>
      <c r="FP63" s="200"/>
      <c r="FQ63" s="200"/>
      <c r="FR63" s="200"/>
      <c r="FS63" s="200"/>
      <c r="FT63" s="200"/>
      <c r="FU63" s="200"/>
      <c r="FV63" s="200"/>
      <c r="FW63" s="200"/>
      <c r="FX63" s="200"/>
      <c r="FY63" s="200"/>
      <c r="FZ63" s="200"/>
      <c r="GA63" s="200"/>
      <c r="GB63" s="200"/>
      <c r="GC63" s="200"/>
      <c r="GD63" s="200"/>
      <c r="GE63" s="200"/>
      <c r="GF63" s="200"/>
      <c r="GG63" s="200"/>
      <c r="GH63" s="200"/>
      <c r="GI63" s="200"/>
      <c r="GJ63" s="200"/>
      <c r="GK63" s="200"/>
      <c r="GL63" s="200"/>
      <c r="GM63" s="200"/>
      <c r="GN63" s="200"/>
      <c r="GO63" s="200"/>
      <c r="GP63" s="200"/>
      <c r="GQ63" s="200"/>
      <c r="GR63" s="200"/>
      <c r="GS63" s="200"/>
      <c r="GT63" s="200"/>
      <c r="GU63" s="200"/>
      <c r="GV63" s="200"/>
    </row>
    <row r="64" spans="1:204" ht="18" customHeight="1">
      <c r="A64" s="147"/>
      <c r="B64" s="289"/>
      <c r="C64" s="290"/>
      <c r="D64" s="290"/>
      <c r="E64" s="290"/>
      <c r="F64" s="290"/>
      <c r="G64" s="290"/>
      <c r="H64" s="290"/>
      <c r="I64" s="290"/>
      <c r="J64" s="290"/>
      <c r="K64" s="290"/>
      <c r="L64" s="290"/>
      <c r="M64" s="290"/>
      <c r="N64" s="290"/>
      <c r="O64" s="308"/>
      <c r="P64" s="290"/>
      <c r="Q64" s="290"/>
      <c r="R64" s="290"/>
      <c r="S64" s="290"/>
      <c r="T64" s="308"/>
      <c r="U64" s="290"/>
      <c r="V64" s="290"/>
      <c r="W64" s="308"/>
      <c r="X64" s="290"/>
      <c r="Y64" s="290"/>
      <c r="Z64" s="290"/>
      <c r="AA64" s="290"/>
      <c r="AB64" s="308"/>
      <c r="AC64" s="290"/>
      <c r="AD64" s="290"/>
      <c r="AE64" s="290"/>
      <c r="AF64" s="290"/>
      <c r="AG64" s="290"/>
      <c r="AH64" s="200"/>
      <c r="AI64" s="200"/>
      <c r="AJ64" s="200"/>
      <c r="AK64" s="200"/>
      <c r="AL64" s="200"/>
      <c r="AM64" s="200"/>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0"/>
      <c r="BX64" s="200"/>
      <c r="BY64" s="200"/>
      <c r="BZ64" s="200"/>
      <c r="CA64" s="200"/>
      <c r="CB64" s="200"/>
      <c r="CC64" s="200"/>
      <c r="CD64" s="200"/>
      <c r="CE64" s="200"/>
      <c r="CF64" s="200"/>
      <c r="CG64" s="200"/>
      <c r="CH64" s="200"/>
      <c r="CI64" s="200"/>
      <c r="CJ64" s="200"/>
      <c r="CK64" s="200"/>
      <c r="CL64" s="200"/>
      <c r="CM64" s="200"/>
      <c r="CN64" s="200"/>
      <c r="CO64" s="200"/>
      <c r="CP64" s="200"/>
      <c r="CQ64" s="200"/>
      <c r="CR64" s="200"/>
      <c r="CS64" s="200"/>
      <c r="CT64" s="200"/>
      <c r="CU64" s="200"/>
      <c r="CV64" s="200"/>
      <c r="CW64" s="200"/>
      <c r="CX64" s="200"/>
      <c r="CY64" s="200"/>
      <c r="CZ64" s="200"/>
      <c r="DA64" s="200"/>
      <c r="DB64" s="200"/>
      <c r="DC64" s="200"/>
      <c r="DD64" s="200"/>
      <c r="DE64" s="200"/>
      <c r="DF64" s="200"/>
      <c r="DG64" s="200"/>
      <c r="DH64" s="200"/>
      <c r="DI64" s="200"/>
      <c r="DJ64" s="200"/>
      <c r="DK64" s="200"/>
      <c r="DL64" s="200"/>
      <c r="DM64" s="200"/>
      <c r="DN64" s="200"/>
      <c r="DO64" s="200"/>
      <c r="DP64" s="200"/>
      <c r="DQ64" s="200"/>
      <c r="DR64" s="200"/>
      <c r="DS64" s="200"/>
      <c r="DT64" s="200"/>
      <c r="DU64" s="200"/>
      <c r="DV64" s="200"/>
      <c r="DW64" s="200"/>
      <c r="DX64" s="200"/>
      <c r="DY64" s="200"/>
      <c r="DZ64" s="200"/>
      <c r="EA64" s="200"/>
      <c r="EB64" s="200"/>
      <c r="EC64" s="200"/>
      <c r="ED64" s="200"/>
      <c r="EE64" s="200"/>
      <c r="EF64" s="200"/>
      <c r="EG64" s="200"/>
      <c r="EH64" s="200"/>
      <c r="EI64" s="200"/>
      <c r="EJ64" s="200"/>
      <c r="EK64" s="200"/>
      <c r="EL64" s="200"/>
      <c r="EM64" s="200"/>
      <c r="EN64" s="200"/>
      <c r="EO64" s="200"/>
      <c r="EP64" s="200"/>
      <c r="EQ64" s="200"/>
      <c r="ER64" s="200"/>
      <c r="ES64" s="200"/>
      <c r="ET64" s="200"/>
      <c r="EU64" s="200"/>
      <c r="EV64" s="200"/>
      <c r="EW64" s="200"/>
      <c r="EX64" s="200"/>
      <c r="EY64" s="200"/>
      <c r="EZ64" s="200"/>
      <c r="FA64" s="200"/>
      <c r="FB64" s="200"/>
      <c r="FC64" s="200"/>
      <c r="FD64" s="200"/>
      <c r="FE64" s="200"/>
      <c r="FF64" s="200"/>
      <c r="FG64" s="200"/>
      <c r="FH64" s="200"/>
      <c r="FI64" s="200"/>
      <c r="FJ64" s="200"/>
      <c r="FK64" s="200"/>
      <c r="FL64" s="200"/>
      <c r="FM64" s="200"/>
      <c r="FN64" s="200"/>
      <c r="FO64" s="200"/>
      <c r="FP64" s="200"/>
      <c r="FQ64" s="200"/>
      <c r="FR64" s="200"/>
      <c r="FS64" s="200"/>
      <c r="FT64" s="200"/>
      <c r="FU64" s="200"/>
      <c r="FV64" s="200"/>
      <c r="FW64" s="200"/>
      <c r="FX64" s="200"/>
      <c r="FY64" s="200"/>
      <c r="FZ64" s="200"/>
      <c r="GA64" s="200"/>
      <c r="GB64" s="200"/>
      <c r="GC64" s="200"/>
      <c r="GD64" s="200"/>
      <c r="GE64" s="200"/>
      <c r="GF64" s="200"/>
      <c r="GG64" s="200"/>
      <c r="GH64" s="200"/>
      <c r="GI64" s="200"/>
      <c r="GJ64" s="200"/>
      <c r="GK64" s="200"/>
      <c r="GL64" s="200"/>
      <c r="GM64" s="200"/>
      <c r="GN64" s="200"/>
      <c r="GO64" s="200"/>
      <c r="GP64" s="200"/>
      <c r="GQ64" s="200"/>
      <c r="GR64" s="200"/>
      <c r="GS64" s="200"/>
      <c r="GT64" s="200"/>
      <c r="GU64" s="200"/>
      <c r="GV64" s="200"/>
    </row>
    <row r="65" spans="1:204" ht="18" customHeight="1">
      <c r="A65" s="133" t="s">
        <v>520</v>
      </c>
      <c r="B65" s="289">
        <v>22.4</v>
      </c>
      <c r="C65" s="290">
        <v>174.3</v>
      </c>
      <c r="D65" s="290">
        <v>168.7</v>
      </c>
      <c r="E65" s="290">
        <v>5.6</v>
      </c>
      <c r="F65" s="290">
        <v>21.9</v>
      </c>
      <c r="G65" s="290">
        <v>171.1</v>
      </c>
      <c r="H65" s="290">
        <v>164.8</v>
      </c>
      <c r="I65" s="290">
        <v>6.3</v>
      </c>
      <c r="J65" s="290">
        <v>20.7</v>
      </c>
      <c r="K65" s="290">
        <v>169.6</v>
      </c>
      <c r="L65" s="290">
        <v>162.4</v>
      </c>
      <c r="M65" s="290">
        <v>7.2</v>
      </c>
      <c r="N65" s="290">
        <v>22.1</v>
      </c>
      <c r="O65" s="290">
        <v>177.7</v>
      </c>
      <c r="P65" s="290">
        <v>170.5</v>
      </c>
      <c r="Q65" s="290">
        <v>7.2</v>
      </c>
      <c r="R65" s="290">
        <v>22.2</v>
      </c>
      <c r="S65" s="290">
        <v>168.3</v>
      </c>
      <c r="T65" s="290">
        <v>164.5</v>
      </c>
      <c r="U65" s="290">
        <v>3.8</v>
      </c>
      <c r="V65" s="290">
        <v>22.5</v>
      </c>
      <c r="W65" s="290">
        <v>182</v>
      </c>
      <c r="X65" s="290">
        <v>173.9</v>
      </c>
      <c r="Y65" s="290">
        <v>8.1</v>
      </c>
      <c r="Z65" s="290">
        <v>21.3</v>
      </c>
      <c r="AA65" s="290">
        <v>170.9</v>
      </c>
      <c r="AB65" s="306">
        <v>166.7</v>
      </c>
      <c r="AC65" s="290">
        <v>4.2</v>
      </c>
      <c r="AD65" s="290">
        <v>21.7</v>
      </c>
      <c r="AE65" s="290">
        <v>169.1</v>
      </c>
      <c r="AF65" s="290">
        <v>160.7</v>
      </c>
      <c r="AG65" s="290">
        <v>8.4</v>
      </c>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00"/>
      <c r="BW65" s="200"/>
      <c r="BX65" s="200"/>
      <c r="BY65" s="200"/>
      <c r="BZ65" s="200"/>
      <c r="CA65" s="200"/>
      <c r="CB65" s="200"/>
      <c r="CC65" s="200"/>
      <c r="CD65" s="200"/>
      <c r="CE65" s="200"/>
      <c r="CF65" s="200"/>
      <c r="CG65" s="200"/>
      <c r="CH65" s="200"/>
      <c r="CI65" s="200"/>
      <c r="CJ65" s="200"/>
      <c r="CK65" s="200"/>
      <c r="CL65" s="200"/>
      <c r="CM65" s="200"/>
      <c r="CN65" s="200"/>
      <c r="CO65" s="200"/>
      <c r="CP65" s="200"/>
      <c r="CQ65" s="200"/>
      <c r="CR65" s="200"/>
      <c r="CS65" s="200"/>
      <c r="CT65" s="200"/>
      <c r="CU65" s="200"/>
      <c r="CV65" s="200"/>
      <c r="CW65" s="200"/>
      <c r="CX65" s="200"/>
      <c r="CY65" s="200"/>
      <c r="CZ65" s="200"/>
      <c r="DA65" s="200"/>
      <c r="DB65" s="200"/>
      <c r="DC65" s="200"/>
      <c r="DD65" s="200"/>
      <c r="DE65" s="200"/>
      <c r="DF65" s="200"/>
      <c r="DG65" s="200"/>
      <c r="DH65" s="200"/>
      <c r="DI65" s="200"/>
      <c r="DJ65" s="200"/>
      <c r="DK65" s="200"/>
      <c r="DL65" s="200"/>
      <c r="DM65" s="200"/>
      <c r="DN65" s="200"/>
      <c r="DO65" s="200"/>
      <c r="DP65" s="200"/>
      <c r="DQ65" s="200"/>
      <c r="DR65" s="200"/>
      <c r="DS65" s="200"/>
      <c r="DT65" s="200"/>
      <c r="DU65" s="200"/>
      <c r="DV65" s="200"/>
      <c r="DW65" s="200"/>
      <c r="DX65" s="200"/>
      <c r="DY65" s="200"/>
      <c r="DZ65" s="200"/>
      <c r="EA65" s="200"/>
      <c r="EB65" s="200"/>
      <c r="EC65" s="200"/>
      <c r="ED65" s="200"/>
      <c r="EE65" s="200"/>
      <c r="EF65" s="200"/>
      <c r="EG65" s="200"/>
      <c r="EH65" s="200"/>
      <c r="EI65" s="200"/>
      <c r="EJ65" s="200"/>
      <c r="EK65" s="200"/>
      <c r="EL65" s="200"/>
      <c r="EM65" s="200"/>
      <c r="EN65" s="200"/>
      <c r="EO65" s="200"/>
      <c r="EP65" s="200"/>
      <c r="EQ65" s="200"/>
      <c r="ER65" s="200"/>
      <c r="ES65" s="200"/>
      <c r="ET65" s="200"/>
      <c r="EU65" s="200"/>
      <c r="EV65" s="200"/>
      <c r="EW65" s="200"/>
      <c r="EX65" s="200"/>
      <c r="EY65" s="200"/>
      <c r="EZ65" s="200"/>
      <c r="FA65" s="200"/>
      <c r="FB65" s="200"/>
      <c r="FC65" s="200"/>
      <c r="FD65" s="200"/>
      <c r="FE65" s="200"/>
      <c r="FF65" s="200"/>
      <c r="FG65" s="200"/>
      <c r="FH65" s="200"/>
      <c r="FI65" s="200"/>
      <c r="FJ65" s="200"/>
      <c r="FK65" s="200"/>
      <c r="FL65" s="200"/>
      <c r="FM65" s="200"/>
      <c r="FN65" s="200"/>
      <c r="FO65" s="200"/>
      <c r="FP65" s="200"/>
      <c r="FQ65" s="200"/>
      <c r="FR65" s="200"/>
      <c r="FS65" s="200"/>
      <c r="FT65" s="200"/>
      <c r="FU65" s="200"/>
      <c r="FV65" s="200"/>
      <c r="FW65" s="200"/>
      <c r="FX65" s="200"/>
      <c r="FY65" s="200"/>
      <c r="FZ65" s="200"/>
      <c r="GA65" s="200"/>
      <c r="GB65" s="200"/>
      <c r="GC65" s="200"/>
      <c r="GD65" s="200"/>
      <c r="GE65" s="200"/>
      <c r="GF65" s="200"/>
      <c r="GG65" s="200"/>
      <c r="GH65" s="200"/>
      <c r="GI65" s="200"/>
      <c r="GJ65" s="200"/>
      <c r="GK65" s="200"/>
      <c r="GL65" s="200"/>
      <c r="GM65" s="200"/>
      <c r="GN65" s="200"/>
      <c r="GO65" s="200"/>
      <c r="GP65" s="200"/>
      <c r="GQ65" s="200"/>
      <c r="GR65" s="200"/>
      <c r="GS65" s="200"/>
      <c r="GT65" s="200"/>
      <c r="GU65" s="200"/>
      <c r="GV65" s="200"/>
    </row>
    <row r="66" spans="1:204" ht="18" customHeight="1">
      <c r="A66" s="133" t="s">
        <v>521</v>
      </c>
      <c r="B66" s="289">
        <v>22.8</v>
      </c>
      <c r="C66" s="290">
        <v>177.4</v>
      </c>
      <c r="D66" s="290">
        <v>171.5</v>
      </c>
      <c r="E66" s="290">
        <v>5.9</v>
      </c>
      <c r="F66" s="290">
        <v>22</v>
      </c>
      <c r="G66" s="290">
        <v>171.6</v>
      </c>
      <c r="H66" s="290">
        <v>164.9</v>
      </c>
      <c r="I66" s="290">
        <v>6.7</v>
      </c>
      <c r="J66" s="290">
        <v>23.2</v>
      </c>
      <c r="K66" s="290">
        <v>190.6</v>
      </c>
      <c r="L66" s="290">
        <v>182.6</v>
      </c>
      <c r="M66" s="290">
        <v>8</v>
      </c>
      <c r="N66" s="290">
        <v>22</v>
      </c>
      <c r="O66" s="290">
        <v>176.3</v>
      </c>
      <c r="P66" s="290">
        <v>169</v>
      </c>
      <c r="Q66" s="290">
        <v>7.3</v>
      </c>
      <c r="R66" s="290">
        <v>22.6</v>
      </c>
      <c r="S66" s="290">
        <v>172.4</v>
      </c>
      <c r="T66" s="290">
        <v>167.1</v>
      </c>
      <c r="U66" s="290">
        <v>5.3</v>
      </c>
      <c r="V66" s="290">
        <v>22</v>
      </c>
      <c r="W66" s="290">
        <v>176.6</v>
      </c>
      <c r="X66" s="290">
        <v>170.1</v>
      </c>
      <c r="Y66" s="290">
        <v>6.5</v>
      </c>
      <c r="Z66" s="290">
        <v>22.4</v>
      </c>
      <c r="AA66" s="290">
        <v>178.9</v>
      </c>
      <c r="AB66" s="306">
        <v>174.8</v>
      </c>
      <c r="AC66" s="290">
        <v>4.1</v>
      </c>
      <c r="AD66" s="290">
        <v>21.6</v>
      </c>
      <c r="AE66" s="290">
        <v>166.4</v>
      </c>
      <c r="AF66" s="290">
        <v>158.2</v>
      </c>
      <c r="AG66" s="290">
        <v>8.2</v>
      </c>
      <c r="AH66" s="200"/>
      <c r="AI66" s="200"/>
      <c r="AJ66" s="200"/>
      <c r="AK66" s="200"/>
      <c r="AL66" s="200"/>
      <c r="AM66" s="200"/>
      <c r="AN66" s="200"/>
      <c r="AO66" s="200"/>
      <c r="AP66" s="200"/>
      <c r="AQ66" s="200"/>
      <c r="AR66" s="200"/>
      <c r="AS66" s="200"/>
      <c r="AT66" s="200"/>
      <c r="AU66" s="200"/>
      <c r="AV66" s="200"/>
      <c r="AW66" s="200"/>
      <c r="AX66" s="200"/>
      <c r="AY66" s="200"/>
      <c r="AZ66" s="200"/>
      <c r="BA66" s="200"/>
      <c r="BB66" s="200"/>
      <c r="BC66" s="200"/>
      <c r="BD66" s="200"/>
      <c r="BE66" s="200"/>
      <c r="BF66" s="200"/>
      <c r="BG66" s="200"/>
      <c r="BH66" s="200"/>
      <c r="BI66" s="200"/>
      <c r="BJ66" s="200"/>
      <c r="BK66" s="200"/>
      <c r="BL66" s="200"/>
      <c r="BM66" s="200"/>
      <c r="BN66" s="200"/>
      <c r="BO66" s="200"/>
      <c r="BP66" s="200"/>
      <c r="BQ66" s="200"/>
      <c r="BR66" s="200"/>
      <c r="BS66" s="200"/>
      <c r="BT66" s="200"/>
      <c r="BU66" s="200"/>
      <c r="BV66" s="200"/>
      <c r="BW66" s="200"/>
      <c r="BX66" s="200"/>
      <c r="BY66" s="200"/>
      <c r="BZ66" s="200"/>
      <c r="CA66" s="200"/>
      <c r="CB66" s="200"/>
      <c r="CC66" s="200"/>
      <c r="CD66" s="200"/>
      <c r="CE66" s="200"/>
      <c r="CF66" s="200"/>
      <c r="CG66" s="200"/>
      <c r="CH66" s="200"/>
      <c r="CI66" s="200"/>
      <c r="CJ66" s="200"/>
      <c r="CK66" s="200"/>
      <c r="CL66" s="200"/>
      <c r="CM66" s="200"/>
      <c r="CN66" s="200"/>
      <c r="CO66" s="200"/>
      <c r="CP66" s="200"/>
      <c r="CQ66" s="200"/>
      <c r="CR66" s="200"/>
      <c r="CS66" s="200"/>
      <c r="CT66" s="200"/>
      <c r="CU66" s="200"/>
      <c r="CV66" s="200"/>
      <c r="CW66" s="200"/>
      <c r="CX66" s="200"/>
      <c r="CY66" s="200"/>
      <c r="CZ66" s="200"/>
      <c r="DA66" s="200"/>
      <c r="DB66" s="200"/>
      <c r="DC66" s="200"/>
      <c r="DD66" s="200"/>
      <c r="DE66" s="200"/>
      <c r="DF66" s="200"/>
      <c r="DG66" s="200"/>
      <c r="DH66" s="200"/>
      <c r="DI66" s="200"/>
      <c r="DJ66" s="200"/>
      <c r="DK66" s="200"/>
      <c r="DL66" s="200"/>
      <c r="DM66" s="200"/>
      <c r="DN66" s="200"/>
      <c r="DO66" s="200"/>
      <c r="DP66" s="200"/>
      <c r="DQ66" s="200"/>
      <c r="DR66" s="200"/>
      <c r="DS66" s="200"/>
      <c r="DT66" s="200"/>
      <c r="DU66" s="200"/>
      <c r="DV66" s="200"/>
      <c r="DW66" s="200"/>
      <c r="DX66" s="200"/>
      <c r="DY66" s="200"/>
      <c r="DZ66" s="200"/>
      <c r="EA66" s="200"/>
      <c r="EB66" s="200"/>
      <c r="EC66" s="200"/>
      <c r="ED66" s="200"/>
      <c r="EE66" s="200"/>
      <c r="EF66" s="200"/>
      <c r="EG66" s="200"/>
      <c r="EH66" s="200"/>
      <c r="EI66" s="200"/>
      <c r="EJ66" s="200"/>
      <c r="EK66" s="200"/>
      <c r="EL66" s="200"/>
      <c r="EM66" s="200"/>
      <c r="EN66" s="200"/>
      <c r="EO66" s="200"/>
      <c r="EP66" s="200"/>
      <c r="EQ66" s="200"/>
      <c r="ER66" s="200"/>
      <c r="ES66" s="200"/>
      <c r="ET66" s="200"/>
      <c r="EU66" s="200"/>
      <c r="EV66" s="200"/>
      <c r="EW66" s="200"/>
      <c r="EX66" s="200"/>
      <c r="EY66" s="200"/>
      <c r="EZ66" s="200"/>
      <c r="FA66" s="200"/>
      <c r="FB66" s="200"/>
      <c r="FC66" s="200"/>
      <c r="FD66" s="200"/>
      <c r="FE66" s="200"/>
      <c r="FF66" s="200"/>
      <c r="FG66" s="200"/>
      <c r="FH66" s="200"/>
      <c r="FI66" s="200"/>
      <c r="FJ66" s="200"/>
      <c r="FK66" s="200"/>
      <c r="FL66" s="200"/>
      <c r="FM66" s="200"/>
      <c r="FN66" s="200"/>
      <c r="FO66" s="200"/>
      <c r="FP66" s="200"/>
      <c r="FQ66" s="200"/>
      <c r="FR66" s="200"/>
      <c r="FS66" s="200"/>
      <c r="FT66" s="200"/>
      <c r="FU66" s="200"/>
      <c r="FV66" s="200"/>
      <c r="FW66" s="200"/>
      <c r="FX66" s="200"/>
      <c r="FY66" s="200"/>
      <c r="FZ66" s="200"/>
      <c r="GA66" s="200"/>
      <c r="GB66" s="200"/>
      <c r="GC66" s="200"/>
      <c r="GD66" s="200"/>
      <c r="GE66" s="200"/>
      <c r="GF66" s="200"/>
      <c r="GG66" s="200"/>
      <c r="GH66" s="200"/>
      <c r="GI66" s="200"/>
      <c r="GJ66" s="200"/>
      <c r="GK66" s="200"/>
      <c r="GL66" s="200"/>
      <c r="GM66" s="200"/>
      <c r="GN66" s="200"/>
      <c r="GO66" s="200"/>
      <c r="GP66" s="200"/>
      <c r="GQ66" s="200"/>
      <c r="GR66" s="200"/>
      <c r="GS66" s="200"/>
      <c r="GT66" s="200"/>
      <c r="GU66" s="200"/>
      <c r="GV66" s="200"/>
    </row>
    <row r="67" spans="1:204" ht="18" customHeight="1">
      <c r="A67" s="133" t="s">
        <v>522</v>
      </c>
      <c r="B67" s="289">
        <v>23</v>
      </c>
      <c r="C67" s="290">
        <v>179</v>
      </c>
      <c r="D67" s="290">
        <v>173.8</v>
      </c>
      <c r="E67" s="290">
        <v>5.2</v>
      </c>
      <c r="F67" s="290">
        <v>22.3</v>
      </c>
      <c r="G67" s="290">
        <v>174.3</v>
      </c>
      <c r="H67" s="290">
        <v>168.2</v>
      </c>
      <c r="I67" s="290">
        <v>6.1</v>
      </c>
      <c r="J67" s="290">
        <v>23.3</v>
      </c>
      <c r="K67" s="290">
        <v>192</v>
      </c>
      <c r="L67" s="290">
        <v>183.4</v>
      </c>
      <c r="M67" s="290">
        <v>8.6</v>
      </c>
      <c r="N67" s="290">
        <v>22.5</v>
      </c>
      <c r="O67" s="290">
        <v>179.1</v>
      </c>
      <c r="P67" s="290">
        <v>173.2</v>
      </c>
      <c r="Q67" s="290">
        <v>6.9</v>
      </c>
      <c r="R67" s="290">
        <v>22.2</v>
      </c>
      <c r="S67" s="290">
        <v>169.6</v>
      </c>
      <c r="T67" s="290">
        <v>164.1</v>
      </c>
      <c r="U67" s="290">
        <v>5.5</v>
      </c>
      <c r="V67" s="290">
        <v>22.6</v>
      </c>
      <c r="W67" s="290">
        <v>182.4</v>
      </c>
      <c r="X67" s="290">
        <v>175.1</v>
      </c>
      <c r="Y67" s="290">
        <v>7.3</v>
      </c>
      <c r="Z67" s="290">
        <v>22.1</v>
      </c>
      <c r="AA67" s="290">
        <v>177.1</v>
      </c>
      <c r="AB67" s="306">
        <v>172.9</v>
      </c>
      <c r="AC67" s="290">
        <v>4.2</v>
      </c>
      <c r="AD67" s="290">
        <v>23</v>
      </c>
      <c r="AE67" s="290">
        <v>173.9</v>
      </c>
      <c r="AF67" s="290">
        <v>169.4</v>
      </c>
      <c r="AG67" s="290">
        <v>4.5</v>
      </c>
      <c r="AH67" s="200"/>
      <c r="AI67" s="200"/>
      <c r="AJ67" s="200"/>
      <c r="AK67" s="200"/>
      <c r="AL67" s="200"/>
      <c r="AM67" s="200"/>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200"/>
      <c r="BQ67" s="200"/>
      <c r="BR67" s="200"/>
      <c r="BS67" s="200"/>
      <c r="BT67" s="200"/>
      <c r="BU67" s="200"/>
      <c r="BV67" s="200"/>
      <c r="BW67" s="200"/>
      <c r="BX67" s="200"/>
      <c r="BY67" s="200"/>
      <c r="BZ67" s="200"/>
      <c r="CA67" s="200"/>
      <c r="CB67" s="200"/>
      <c r="CC67" s="200"/>
      <c r="CD67" s="200"/>
      <c r="CE67" s="200"/>
      <c r="CF67" s="200"/>
      <c r="CG67" s="200"/>
      <c r="CH67" s="200"/>
      <c r="CI67" s="200"/>
      <c r="CJ67" s="200"/>
      <c r="CK67" s="200"/>
      <c r="CL67" s="200"/>
      <c r="CM67" s="200"/>
      <c r="CN67" s="200"/>
      <c r="CO67" s="200"/>
      <c r="CP67" s="200"/>
      <c r="CQ67" s="200"/>
      <c r="CR67" s="200"/>
      <c r="CS67" s="200"/>
      <c r="CT67" s="200"/>
      <c r="CU67" s="200"/>
      <c r="CV67" s="200"/>
      <c r="CW67" s="200"/>
      <c r="CX67" s="200"/>
      <c r="CY67" s="200"/>
      <c r="CZ67" s="200"/>
      <c r="DA67" s="200"/>
      <c r="DB67" s="200"/>
      <c r="DC67" s="200"/>
      <c r="DD67" s="200"/>
      <c r="DE67" s="200"/>
      <c r="DF67" s="200"/>
      <c r="DG67" s="200"/>
      <c r="DH67" s="200"/>
      <c r="DI67" s="200"/>
      <c r="DJ67" s="200"/>
      <c r="DK67" s="200"/>
      <c r="DL67" s="200"/>
      <c r="DM67" s="200"/>
      <c r="DN67" s="200"/>
      <c r="DO67" s="200"/>
      <c r="DP67" s="200"/>
      <c r="DQ67" s="200"/>
      <c r="DR67" s="200"/>
      <c r="DS67" s="200"/>
      <c r="DT67" s="200"/>
      <c r="DU67" s="200"/>
      <c r="DV67" s="200"/>
      <c r="DW67" s="200"/>
      <c r="DX67" s="200"/>
      <c r="DY67" s="200"/>
      <c r="DZ67" s="200"/>
      <c r="EA67" s="200"/>
      <c r="EB67" s="200"/>
      <c r="EC67" s="200"/>
      <c r="ED67" s="200"/>
      <c r="EE67" s="200"/>
      <c r="EF67" s="200"/>
      <c r="EG67" s="200"/>
      <c r="EH67" s="200"/>
      <c r="EI67" s="200"/>
      <c r="EJ67" s="200"/>
      <c r="EK67" s="200"/>
      <c r="EL67" s="200"/>
      <c r="EM67" s="200"/>
      <c r="EN67" s="200"/>
      <c r="EO67" s="200"/>
      <c r="EP67" s="200"/>
      <c r="EQ67" s="200"/>
      <c r="ER67" s="200"/>
      <c r="ES67" s="200"/>
      <c r="ET67" s="200"/>
      <c r="EU67" s="200"/>
      <c r="EV67" s="200"/>
      <c r="EW67" s="200"/>
      <c r="EX67" s="200"/>
      <c r="EY67" s="200"/>
      <c r="EZ67" s="200"/>
      <c r="FA67" s="200"/>
      <c r="FB67" s="200"/>
      <c r="FC67" s="200"/>
      <c r="FD67" s="200"/>
      <c r="FE67" s="200"/>
      <c r="FF67" s="200"/>
      <c r="FG67" s="200"/>
      <c r="FH67" s="200"/>
      <c r="FI67" s="200"/>
      <c r="FJ67" s="200"/>
      <c r="FK67" s="200"/>
      <c r="FL67" s="200"/>
      <c r="FM67" s="200"/>
      <c r="FN67" s="200"/>
      <c r="FO67" s="200"/>
      <c r="FP67" s="200"/>
      <c r="FQ67" s="200"/>
      <c r="FR67" s="200"/>
      <c r="FS67" s="200"/>
      <c r="FT67" s="200"/>
      <c r="FU67" s="200"/>
      <c r="FV67" s="200"/>
      <c r="FW67" s="200"/>
      <c r="FX67" s="200"/>
      <c r="FY67" s="200"/>
      <c r="FZ67" s="200"/>
      <c r="GA67" s="200"/>
      <c r="GB67" s="200"/>
      <c r="GC67" s="200"/>
      <c r="GD67" s="200"/>
      <c r="GE67" s="200"/>
      <c r="GF67" s="200"/>
      <c r="GG67" s="200"/>
      <c r="GH67" s="200"/>
      <c r="GI67" s="200"/>
      <c r="GJ67" s="200"/>
      <c r="GK67" s="200"/>
      <c r="GL67" s="200"/>
      <c r="GM67" s="200"/>
      <c r="GN67" s="200"/>
      <c r="GO67" s="200"/>
      <c r="GP67" s="200"/>
      <c r="GQ67" s="200"/>
      <c r="GR67" s="200"/>
      <c r="GS67" s="200"/>
      <c r="GT67" s="200"/>
      <c r="GU67" s="200"/>
      <c r="GV67" s="200"/>
    </row>
    <row r="68" spans="1:204" ht="18" customHeight="1">
      <c r="A68" s="193" t="s">
        <v>523</v>
      </c>
      <c r="B68" s="309">
        <v>23.1</v>
      </c>
      <c r="C68" s="297">
        <v>178.5</v>
      </c>
      <c r="D68" s="297">
        <v>172.7</v>
      </c>
      <c r="E68" s="297">
        <v>5.8</v>
      </c>
      <c r="F68" s="297">
        <v>22.5</v>
      </c>
      <c r="G68" s="297">
        <v>174.1</v>
      </c>
      <c r="H68" s="310">
        <v>167.8</v>
      </c>
      <c r="I68" s="297">
        <v>6.3</v>
      </c>
      <c r="J68" s="297">
        <v>22.4</v>
      </c>
      <c r="K68" s="297">
        <v>182.3</v>
      </c>
      <c r="L68" s="297">
        <v>175.5</v>
      </c>
      <c r="M68" s="297">
        <v>6.8</v>
      </c>
      <c r="N68" s="297">
        <v>22.5</v>
      </c>
      <c r="O68" s="297">
        <v>179.1</v>
      </c>
      <c r="P68" s="297">
        <v>172.7</v>
      </c>
      <c r="Q68" s="297">
        <v>6.4</v>
      </c>
      <c r="R68" s="297">
        <v>23.3</v>
      </c>
      <c r="S68" s="297">
        <v>178.2</v>
      </c>
      <c r="T68" s="297">
        <v>170.6</v>
      </c>
      <c r="U68" s="297">
        <v>7.6</v>
      </c>
      <c r="V68" s="297">
        <v>22.5</v>
      </c>
      <c r="W68" s="297">
        <v>182.4</v>
      </c>
      <c r="X68" s="297">
        <v>174.9</v>
      </c>
      <c r="Y68" s="297">
        <v>7.5</v>
      </c>
      <c r="Z68" s="297">
        <v>22.9</v>
      </c>
      <c r="AA68" s="297">
        <v>182.8</v>
      </c>
      <c r="AB68" s="297">
        <v>178.4</v>
      </c>
      <c r="AC68" s="297">
        <v>4.4</v>
      </c>
      <c r="AD68" s="310">
        <v>22.1</v>
      </c>
      <c r="AE68" s="297">
        <v>167.6</v>
      </c>
      <c r="AF68" s="297">
        <v>162.9</v>
      </c>
      <c r="AG68" s="297">
        <v>4.7</v>
      </c>
      <c r="AH68" s="200"/>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00"/>
      <c r="BX68" s="200"/>
      <c r="BY68" s="200"/>
      <c r="BZ68" s="200"/>
      <c r="CA68" s="200"/>
      <c r="CB68" s="200"/>
      <c r="CC68" s="200"/>
      <c r="CD68" s="200"/>
      <c r="CE68" s="200"/>
      <c r="CF68" s="200"/>
      <c r="CG68" s="200"/>
      <c r="CH68" s="200"/>
      <c r="CI68" s="200"/>
      <c r="CJ68" s="200"/>
      <c r="CK68" s="200"/>
      <c r="CL68" s="200"/>
      <c r="CM68" s="200"/>
      <c r="CN68" s="200"/>
      <c r="CO68" s="200"/>
      <c r="CP68" s="200"/>
      <c r="CQ68" s="200"/>
      <c r="CR68" s="200"/>
      <c r="CS68" s="200"/>
      <c r="CT68" s="200"/>
      <c r="CU68" s="200"/>
      <c r="CV68" s="200"/>
      <c r="CW68" s="200"/>
      <c r="CX68" s="200"/>
      <c r="CY68" s="200"/>
      <c r="CZ68" s="200"/>
      <c r="DA68" s="200"/>
      <c r="DB68" s="200"/>
      <c r="DC68" s="200"/>
      <c r="DD68" s="200"/>
      <c r="DE68" s="200"/>
      <c r="DF68" s="200"/>
      <c r="DG68" s="200"/>
      <c r="DH68" s="200"/>
      <c r="DI68" s="200"/>
      <c r="DJ68" s="200"/>
      <c r="DK68" s="200"/>
      <c r="DL68" s="200"/>
      <c r="DM68" s="200"/>
      <c r="DN68" s="200"/>
      <c r="DO68" s="200"/>
      <c r="DP68" s="200"/>
      <c r="DQ68" s="200"/>
      <c r="DR68" s="200"/>
      <c r="DS68" s="200"/>
      <c r="DT68" s="200"/>
      <c r="DU68" s="200"/>
      <c r="DV68" s="200"/>
      <c r="DW68" s="200"/>
      <c r="DX68" s="200"/>
      <c r="DY68" s="200"/>
      <c r="DZ68" s="200"/>
      <c r="EA68" s="200"/>
      <c r="EB68" s="200"/>
      <c r="EC68" s="200"/>
      <c r="ED68" s="200"/>
      <c r="EE68" s="200"/>
      <c r="EF68" s="200"/>
      <c r="EG68" s="200"/>
      <c r="EH68" s="200"/>
      <c r="EI68" s="200"/>
      <c r="EJ68" s="200"/>
      <c r="EK68" s="200"/>
      <c r="EL68" s="200"/>
      <c r="EM68" s="200"/>
      <c r="EN68" s="200"/>
      <c r="EO68" s="200"/>
      <c r="EP68" s="200"/>
      <c r="EQ68" s="200"/>
      <c r="ER68" s="200"/>
      <c r="ES68" s="200"/>
      <c r="ET68" s="200"/>
      <c r="EU68" s="200"/>
      <c r="EV68" s="200"/>
      <c r="EW68" s="200"/>
      <c r="EX68" s="200"/>
      <c r="EY68" s="200"/>
      <c r="EZ68" s="200"/>
      <c r="FA68" s="200"/>
      <c r="FB68" s="200"/>
      <c r="FC68" s="200"/>
      <c r="FD68" s="200"/>
      <c r="FE68" s="200"/>
      <c r="FF68" s="200"/>
      <c r="FG68" s="200"/>
      <c r="FH68" s="200"/>
      <c r="FI68" s="200"/>
      <c r="FJ68" s="200"/>
      <c r="FK68" s="200"/>
      <c r="FL68" s="200"/>
      <c r="FM68" s="200"/>
      <c r="FN68" s="200"/>
      <c r="FO68" s="200"/>
      <c r="FP68" s="200"/>
      <c r="FQ68" s="200"/>
      <c r="FR68" s="200"/>
      <c r="FS68" s="200"/>
      <c r="FT68" s="200"/>
      <c r="FU68" s="200"/>
      <c r="FV68" s="200"/>
      <c r="FW68" s="200"/>
      <c r="FX68" s="200"/>
      <c r="FY68" s="200"/>
      <c r="FZ68" s="200"/>
      <c r="GA68" s="200"/>
      <c r="GB68" s="200"/>
      <c r="GC68" s="200"/>
      <c r="GD68" s="200"/>
      <c r="GE68" s="200"/>
      <c r="GF68" s="200"/>
      <c r="GG68" s="200"/>
      <c r="GH68" s="200"/>
      <c r="GI68" s="200"/>
      <c r="GJ68" s="200"/>
      <c r="GK68" s="200"/>
      <c r="GL68" s="200"/>
      <c r="GM68" s="200"/>
      <c r="GN68" s="200"/>
      <c r="GO68" s="200"/>
      <c r="GP68" s="200"/>
      <c r="GQ68" s="200"/>
      <c r="GR68" s="200"/>
      <c r="GS68" s="200"/>
      <c r="GT68" s="200"/>
      <c r="GU68" s="200"/>
      <c r="GV68" s="200"/>
    </row>
    <row r="69" spans="1:204" ht="18" customHeight="1">
      <c r="A69" s="7" t="s">
        <v>131</v>
      </c>
      <c r="B69" s="200"/>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106"/>
      <c r="AE69" s="200"/>
      <c r="AF69" s="200"/>
      <c r="AG69" s="200"/>
      <c r="AH69" s="200"/>
      <c r="AI69" s="200"/>
      <c r="AJ69" s="200"/>
      <c r="AK69" s="200"/>
      <c r="AL69" s="200"/>
      <c r="AM69" s="200"/>
      <c r="AN69" s="200"/>
      <c r="AO69" s="200"/>
      <c r="AP69" s="200"/>
      <c r="AQ69" s="200"/>
      <c r="AR69" s="200"/>
      <c r="AS69" s="200"/>
      <c r="AT69" s="200"/>
      <c r="AU69" s="200"/>
      <c r="AV69" s="200"/>
      <c r="AW69" s="200"/>
      <c r="AX69" s="200"/>
      <c r="AY69" s="200"/>
      <c r="AZ69" s="200"/>
      <c r="BA69" s="200"/>
      <c r="BB69" s="200"/>
      <c r="BC69" s="200"/>
      <c r="BD69" s="200"/>
      <c r="BE69" s="200"/>
      <c r="BF69" s="200"/>
      <c r="BG69" s="200"/>
      <c r="BH69" s="200"/>
      <c r="BI69" s="200"/>
      <c r="BJ69" s="200"/>
      <c r="BK69" s="200"/>
      <c r="BL69" s="200"/>
      <c r="BM69" s="200"/>
      <c r="BN69" s="200"/>
      <c r="BO69" s="200"/>
      <c r="BP69" s="200"/>
      <c r="BQ69" s="200"/>
      <c r="BR69" s="200"/>
      <c r="BS69" s="200"/>
      <c r="BT69" s="200"/>
      <c r="BU69" s="200"/>
      <c r="BV69" s="200"/>
      <c r="BW69" s="200"/>
      <c r="BX69" s="200"/>
      <c r="BY69" s="200"/>
      <c r="BZ69" s="200"/>
      <c r="CA69" s="200"/>
      <c r="CB69" s="200"/>
      <c r="CC69" s="200"/>
      <c r="CD69" s="200"/>
      <c r="CE69" s="200"/>
      <c r="CF69" s="200"/>
      <c r="CG69" s="200"/>
      <c r="CH69" s="200"/>
      <c r="CI69" s="200"/>
      <c r="CJ69" s="200"/>
      <c r="CK69" s="200"/>
      <c r="CL69" s="200"/>
      <c r="CM69" s="200"/>
      <c r="CN69" s="200"/>
      <c r="CO69" s="200"/>
      <c r="CP69" s="200"/>
      <c r="CQ69" s="200"/>
      <c r="CR69" s="200"/>
      <c r="CS69" s="200"/>
      <c r="CT69" s="200"/>
      <c r="CU69" s="200"/>
      <c r="CV69" s="200"/>
      <c r="CW69" s="200"/>
      <c r="CX69" s="200"/>
      <c r="CY69" s="200"/>
      <c r="CZ69" s="200"/>
      <c r="DA69" s="200"/>
      <c r="DB69" s="200"/>
      <c r="DC69" s="200"/>
      <c r="DD69" s="200"/>
      <c r="DE69" s="200"/>
      <c r="DF69" s="200"/>
      <c r="DG69" s="200"/>
      <c r="DH69" s="200"/>
      <c r="DI69" s="200"/>
      <c r="DJ69" s="200"/>
      <c r="DK69" s="200"/>
      <c r="DL69" s="200"/>
      <c r="DM69" s="200"/>
      <c r="DN69" s="200"/>
      <c r="DO69" s="200"/>
      <c r="DP69" s="200"/>
      <c r="DQ69" s="200"/>
      <c r="DR69" s="200"/>
      <c r="DS69" s="200"/>
      <c r="DT69" s="200"/>
      <c r="DU69" s="200"/>
      <c r="DV69" s="200"/>
      <c r="DW69" s="200"/>
      <c r="DX69" s="200"/>
      <c r="DY69" s="200"/>
      <c r="DZ69" s="200"/>
      <c r="EA69" s="200"/>
      <c r="EB69" s="200"/>
      <c r="EC69" s="200"/>
      <c r="ED69" s="200"/>
      <c r="EE69" s="200"/>
      <c r="EF69" s="200"/>
      <c r="EG69" s="200"/>
      <c r="EH69" s="200"/>
      <c r="EI69" s="200"/>
      <c r="EJ69" s="200"/>
      <c r="EK69" s="200"/>
      <c r="EL69" s="200"/>
      <c r="EM69" s="200"/>
      <c r="EN69" s="200"/>
      <c r="EO69" s="200"/>
      <c r="EP69" s="200"/>
      <c r="EQ69" s="200"/>
      <c r="ER69" s="200"/>
      <c r="ES69" s="200"/>
      <c r="ET69" s="200"/>
      <c r="EU69" s="200"/>
      <c r="EV69" s="200"/>
      <c r="EW69" s="200"/>
      <c r="EX69" s="200"/>
      <c r="EY69" s="200"/>
      <c r="EZ69" s="200"/>
      <c r="FA69" s="200"/>
      <c r="FB69" s="200"/>
      <c r="FC69" s="200"/>
      <c r="FD69" s="200"/>
      <c r="FE69" s="200"/>
      <c r="FF69" s="200"/>
      <c r="FG69" s="200"/>
      <c r="FH69" s="200"/>
      <c r="FI69" s="200"/>
      <c r="FJ69" s="200"/>
      <c r="FK69" s="200"/>
      <c r="FL69" s="200"/>
      <c r="FM69" s="200"/>
      <c r="FN69" s="200"/>
      <c r="FO69" s="200"/>
      <c r="FP69" s="200"/>
      <c r="FQ69" s="200"/>
      <c r="FR69" s="200"/>
      <c r="FS69" s="200"/>
      <c r="FT69" s="200"/>
      <c r="FU69" s="200"/>
      <c r="FV69" s="200"/>
      <c r="FW69" s="200"/>
      <c r="FX69" s="200"/>
      <c r="FY69" s="200"/>
      <c r="FZ69" s="200"/>
      <c r="GA69" s="200"/>
      <c r="GB69" s="200"/>
      <c r="GC69" s="200"/>
      <c r="GD69" s="200"/>
      <c r="GE69" s="200"/>
      <c r="GF69" s="200"/>
      <c r="GG69" s="200"/>
      <c r="GH69" s="200"/>
      <c r="GI69" s="200"/>
      <c r="GJ69" s="200"/>
      <c r="GK69" s="200"/>
      <c r="GL69" s="200"/>
      <c r="GM69" s="200"/>
      <c r="GN69" s="200"/>
      <c r="GO69" s="200"/>
      <c r="GP69" s="200"/>
      <c r="GQ69" s="200"/>
      <c r="GR69" s="200"/>
      <c r="GS69" s="200"/>
      <c r="GT69" s="200"/>
      <c r="GU69" s="200"/>
      <c r="GV69" s="200"/>
    </row>
    <row r="70" spans="1:204" ht="18" customHeight="1">
      <c r="A70" s="106"/>
      <c r="B70" s="200"/>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0"/>
      <c r="AY70" s="200"/>
      <c r="AZ70" s="200"/>
      <c r="BA70" s="200"/>
      <c r="BB70" s="200"/>
      <c r="BC70" s="200"/>
      <c r="BD70" s="200"/>
      <c r="BE70" s="200"/>
      <c r="BF70" s="200"/>
      <c r="BG70" s="200"/>
      <c r="BH70" s="200"/>
      <c r="BI70" s="200"/>
      <c r="BJ70" s="200"/>
      <c r="BK70" s="200"/>
      <c r="BL70" s="200"/>
      <c r="BM70" s="200"/>
      <c r="BN70" s="200"/>
      <c r="BO70" s="200"/>
      <c r="BP70" s="200"/>
      <c r="BQ70" s="200"/>
      <c r="BR70" s="200"/>
      <c r="BS70" s="200"/>
      <c r="BT70" s="200"/>
      <c r="BU70" s="200"/>
      <c r="BV70" s="200"/>
      <c r="BW70" s="200"/>
      <c r="BX70" s="200"/>
      <c r="BY70" s="200"/>
      <c r="BZ70" s="200"/>
      <c r="CA70" s="200"/>
      <c r="CB70" s="200"/>
      <c r="CC70" s="200"/>
      <c r="CD70" s="200"/>
      <c r="CE70" s="200"/>
      <c r="CF70" s="200"/>
      <c r="CG70" s="200"/>
      <c r="CH70" s="200"/>
      <c r="CI70" s="200"/>
      <c r="CJ70" s="200"/>
      <c r="CK70" s="200"/>
      <c r="CL70" s="200"/>
      <c r="CM70" s="200"/>
      <c r="CN70" s="200"/>
      <c r="CO70" s="200"/>
      <c r="CP70" s="200"/>
      <c r="CQ70" s="200"/>
      <c r="CR70" s="200"/>
      <c r="CS70" s="200"/>
      <c r="CT70" s="200"/>
      <c r="CU70" s="200"/>
      <c r="CV70" s="200"/>
      <c r="CW70" s="200"/>
      <c r="CX70" s="200"/>
      <c r="CY70" s="200"/>
      <c r="CZ70" s="200"/>
      <c r="DA70" s="200"/>
      <c r="DB70" s="200"/>
      <c r="DC70" s="200"/>
      <c r="DD70" s="200"/>
      <c r="DE70" s="200"/>
      <c r="DF70" s="200"/>
      <c r="DG70" s="200"/>
      <c r="DH70" s="200"/>
      <c r="DI70" s="200"/>
      <c r="DJ70" s="200"/>
      <c r="DK70" s="200"/>
      <c r="DL70" s="200"/>
      <c r="DM70" s="200"/>
      <c r="DN70" s="200"/>
      <c r="DO70" s="200"/>
      <c r="DP70" s="200"/>
      <c r="DQ70" s="200"/>
      <c r="DR70" s="200"/>
      <c r="DS70" s="200"/>
      <c r="DT70" s="200"/>
      <c r="DU70" s="200"/>
      <c r="DV70" s="200"/>
      <c r="DW70" s="200"/>
      <c r="DX70" s="200"/>
      <c r="DY70" s="200"/>
      <c r="DZ70" s="200"/>
      <c r="EA70" s="200"/>
      <c r="EB70" s="200"/>
      <c r="EC70" s="200"/>
      <c r="ED70" s="200"/>
      <c r="EE70" s="200"/>
      <c r="EF70" s="200"/>
      <c r="EG70" s="200"/>
      <c r="EH70" s="200"/>
      <c r="EI70" s="200"/>
      <c r="EJ70" s="200"/>
      <c r="EK70" s="200"/>
      <c r="EL70" s="200"/>
      <c r="EM70" s="200"/>
      <c r="EN70" s="200"/>
      <c r="EO70" s="200"/>
      <c r="EP70" s="200"/>
      <c r="EQ70" s="200"/>
      <c r="ER70" s="200"/>
      <c r="ES70" s="200"/>
      <c r="ET70" s="200"/>
      <c r="EU70" s="200"/>
      <c r="EV70" s="200"/>
      <c r="EW70" s="200"/>
      <c r="EX70" s="200"/>
      <c r="EY70" s="200"/>
      <c r="EZ70" s="200"/>
      <c r="FA70" s="200"/>
      <c r="FB70" s="200"/>
      <c r="FC70" s="200"/>
      <c r="FD70" s="200"/>
      <c r="FE70" s="200"/>
      <c r="FF70" s="200"/>
      <c r="FG70" s="200"/>
      <c r="FH70" s="200"/>
      <c r="FI70" s="200"/>
      <c r="FJ70" s="200"/>
      <c r="FK70" s="200"/>
      <c r="FL70" s="200"/>
      <c r="FM70" s="200"/>
      <c r="FN70" s="200"/>
      <c r="FO70" s="200"/>
      <c r="FP70" s="200"/>
      <c r="FQ70" s="200"/>
      <c r="FR70" s="200"/>
      <c r="FS70" s="200"/>
      <c r="FT70" s="200"/>
      <c r="FU70" s="200"/>
      <c r="FV70" s="200"/>
      <c r="FW70" s="200"/>
      <c r="FX70" s="200"/>
      <c r="FY70" s="200"/>
      <c r="FZ70" s="200"/>
      <c r="GA70" s="200"/>
      <c r="GB70" s="200"/>
      <c r="GC70" s="200"/>
      <c r="GD70" s="200"/>
      <c r="GE70" s="200"/>
      <c r="GF70" s="200"/>
      <c r="GG70" s="200"/>
      <c r="GH70" s="200"/>
      <c r="GI70" s="200"/>
      <c r="GJ70" s="200"/>
      <c r="GK70" s="200"/>
      <c r="GL70" s="200"/>
      <c r="GM70" s="200"/>
      <c r="GN70" s="200"/>
      <c r="GO70" s="200"/>
      <c r="GP70" s="200"/>
      <c r="GQ70" s="200"/>
      <c r="GR70" s="200"/>
      <c r="GS70" s="200"/>
      <c r="GT70" s="200"/>
      <c r="GU70" s="200"/>
      <c r="GV70" s="200"/>
    </row>
    <row r="71" spans="1:204" ht="18" customHeight="1">
      <c r="A71" s="106"/>
      <c r="B71" s="106"/>
      <c r="C71" s="106"/>
      <c r="D71" s="106"/>
      <c r="E71" s="106"/>
      <c r="F71" s="106"/>
      <c r="G71" s="106"/>
      <c r="H71" s="91"/>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106"/>
      <c r="CB71" s="106"/>
      <c r="CC71" s="106"/>
      <c r="CD71" s="106"/>
      <c r="CE71" s="106"/>
      <c r="CF71" s="106"/>
      <c r="CG71" s="106"/>
      <c r="CH71" s="106"/>
      <c r="CI71" s="106"/>
      <c r="CJ71" s="106"/>
      <c r="CK71" s="106"/>
      <c r="CL71" s="106"/>
      <c r="CM71" s="106"/>
      <c r="CN71" s="106"/>
      <c r="CO71" s="106"/>
      <c r="CP71" s="106"/>
      <c r="CQ71" s="106"/>
      <c r="CR71" s="106"/>
      <c r="CS71" s="106"/>
      <c r="CT71" s="106"/>
      <c r="CU71" s="106"/>
      <c r="CV71" s="106"/>
      <c r="CW71" s="106"/>
      <c r="CX71" s="106"/>
      <c r="CY71" s="106"/>
      <c r="CZ71" s="106"/>
      <c r="DA71" s="106"/>
      <c r="DB71" s="106"/>
      <c r="DC71" s="106"/>
      <c r="DD71" s="106"/>
      <c r="DE71" s="106"/>
      <c r="DF71" s="106"/>
      <c r="DG71" s="106"/>
      <c r="DH71" s="106"/>
      <c r="DI71" s="106"/>
      <c r="DJ71" s="106"/>
      <c r="DK71" s="106"/>
      <c r="DL71" s="106"/>
      <c r="DM71" s="106"/>
      <c r="DN71" s="106"/>
      <c r="DO71" s="106"/>
      <c r="DP71" s="106"/>
      <c r="DQ71" s="106"/>
      <c r="DR71" s="106"/>
      <c r="DS71" s="106"/>
      <c r="DT71" s="106"/>
      <c r="DU71" s="106"/>
      <c r="DV71" s="106"/>
      <c r="DW71" s="106"/>
      <c r="DX71" s="106"/>
      <c r="DY71" s="106"/>
      <c r="DZ71" s="106"/>
      <c r="EA71" s="106"/>
      <c r="EB71" s="106"/>
      <c r="EC71" s="106"/>
      <c r="ED71" s="106"/>
      <c r="EE71" s="106"/>
      <c r="EF71" s="106"/>
      <c r="EG71" s="106"/>
      <c r="EH71" s="106"/>
      <c r="EI71" s="106"/>
      <c r="EJ71" s="106"/>
      <c r="EK71" s="106"/>
      <c r="EL71" s="106"/>
      <c r="EM71" s="106"/>
      <c r="EN71" s="106"/>
      <c r="EO71" s="106"/>
      <c r="EP71" s="106"/>
      <c r="EQ71" s="106"/>
      <c r="ER71" s="106"/>
      <c r="ES71" s="106"/>
      <c r="ET71" s="106"/>
      <c r="EU71" s="106"/>
      <c r="EV71" s="106"/>
      <c r="EW71" s="106"/>
      <c r="EX71" s="106"/>
      <c r="EY71" s="106"/>
      <c r="EZ71" s="106"/>
      <c r="FA71" s="106"/>
      <c r="FB71" s="106"/>
      <c r="FC71" s="106"/>
      <c r="FD71" s="106"/>
      <c r="FE71" s="106"/>
      <c r="FF71" s="106"/>
      <c r="FG71" s="106"/>
      <c r="FH71" s="106"/>
      <c r="FI71" s="106"/>
      <c r="FJ71" s="106"/>
      <c r="FK71" s="106"/>
      <c r="FL71" s="106"/>
      <c r="FM71" s="106"/>
      <c r="FN71" s="106"/>
      <c r="FO71" s="106"/>
      <c r="FP71" s="106"/>
      <c r="FQ71" s="106"/>
      <c r="FR71" s="106"/>
      <c r="FS71" s="106"/>
      <c r="FT71" s="106"/>
      <c r="FU71" s="106"/>
      <c r="FV71" s="106"/>
      <c r="FW71" s="106"/>
      <c r="FX71" s="106"/>
      <c r="FY71" s="106"/>
      <c r="FZ71" s="106"/>
      <c r="GA71" s="106"/>
      <c r="GB71" s="106"/>
      <c r="GC71" s="106"/>
      <c r="GD71" s="106"/>
      <c r="GE71" s="106"/>
      <c r="GF71" s="106"/>
      <c r="GG71" s="106"/>
      <c r="GH71" s="106"/>
      <c r="GI71" s="106"/>
      <c r="GJ71" s="106"/>
      <c r="GK71" s="106"/>
      <c r="GL71" s="106"/>
      <c r="GM71" s="106"/>
      <c r="GN71" s="106"/>
      <c r="GO71" s="106"/>
      <c r="GP71" s="106"/>
      <c r="GQ71" s="106"/>
      <c r="GR71" s="106"/>
      <c r="GS71" s="106"/>
      <c r="GT71" s="106"/>
      <c r="GU71" s="106"/>
      <c r="GV71" s="106"/>
    </row>
    <row r="72" spans="1:204" ht="18" customHeight="1">
      <c r="A72" s="106"/>
      <c r="B72" s="106"/>
      <c r="C72" s="106"/>
      <c r="D72" s="106"/>
      <c r="E72" s="106"/>
      <c r="F72" s="106"/>
      <c r="G72" s="106"/>
      <c r="H72" s="91"/>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6"/>
      <c r="CB72" s="106"/>
      <c r="CC72" s="106"/>
      <c r="CD72" s="106"/>
      <c r="CE72" s="106"/>
      <c r="CF72" s="106"/>
      <c r="CG72" s="106"/>
      <c r="CH72" s="106"/>
      <c r="CI72" s="106"/>
      <c r="CJ72" s="106"/>
      <c r="CK72" s="106"/>
      <c r="CL72" s="106"/>
      <c r="CM72" s="106"/>
      <c r="CN72" s="106"/>
      <c r="CO72" s="106"/>
      <c r="CP72" s="106"/>
      <c r="CQ72" s="106"/>
      <c r="CR72" s="106"/>
      <c r="CS72" s="106"/>
      <c r="CT72" s="106"/>
      <c r="CU72" s="106"/>
      <c r="CV72" s="106"/>
      <c r="CW72" s="106"/>
      <c r="CX72" s="106"/>
      <c r="CY72" s="106"/>
      <c r="CZ72" s="106"/>
      <c r="DA72" s="106"/>
      <c r="DB72" s="106"/>
      <c r="DC72" s="106"/>
      <c r="DD72" s="106"/>
      <c r="DE72" s="106"/>
      <c r="DF72" s="106"/>
      <c r="DG72" s="106"/>
      <c r="DH72" s="106"/>
      <c r="DI72" s="106"/>
      <c r="DJ72" s="106"/>
      <c r="DK72" s="106"/>
      <c r="DL72" s="106"/>
      <c r="DM72" s="106"/>
      <c r="DN72" s="106"/>
      <c r="DO72" s="106"/>
      <c r="DP72" s="106"/>
      <c r="DQ72" s="106"/>
      <c r="DR72" s="106"/>
      <c r="DS72" s="106"/>
      <c r="DT72" s="106"/>
      <c r="DU72" s="106"/>
      <c r="DV72" s="106"/>
      <c r="DW72" s="106"/>
      <c r="DX72" s="106"/>
      <c r="DY72" s="106"/>
      <c r="DZ72" s="106"/>
      <c r="EA72" s="106"/>
      <c r="EB72" s="106"/>
      <c r="EC72" s="106"/>
      <c r="ED72" s="106"/>
      <c r="EE72" s="106"/>
      <c r="EF72" s="106"/>
      <c r="EG72" s="106"/>
      <c r="EH72" s="106"/>
      <c r="EI72" s="106"/>
      <c r="EJ72" s="106"/>
      <c r="EK72" s="106"/>
      <c r="EL72" s="106"/>
      <c r="EM72" s="106"/>
      <c r="EN72" s="106"/>
      <c r="EO72" s="106"/>
      <c r="EP72" s="106"/>
      <c r="EQ72" s="106"/>
      <c r="ER72" s="106"/>
      <c r="ES72" s="106"/>
      <c r="ET72" s="106"/>
      <c r="EU72" s="106"/>
      <c r="EV72" s="106"/>
      <c r="EW72" s="106"/>
      <c r="EX72" s="106"/>
      <c r="EY72" s="106"/>
      <c r="EZ72" s="106"/>
      <c r="FA72" s="106"/>
      <c r="FB72" s="106"/>
      <c r="FC72" s="106"/>
      <c r="FD72" s="106"/>
      <c r="FE72" s="106"/>
      <c r="FF72" s="106"/>
      <c r="FG72" s="106"/>
      <c r="FH72" s="106"/>
      <c r="FI72" s="106"/>
      <c r="FJ72" s="106"/>
      <c r="FK72" s="106"/>
      <c r="FL72" s="106"/>
      <c r="FM72" s="106"/>
      <c r="FN72" s="106"/>
      <c r="FO72" s="106"/>
      <c r="FP72" s="106"/>
      <c r="FQ72" s="106"/>
      <c r="FR72" s="106"/>
      <c r="FS72" s="106"/>
      <c r="FT72" s="106"/>
      <c r="FU72" s="106"/>
      <c r="FV72" s="106"/>
      <c r="FW72" s="106"/>
      <c r="FX72" s="106"/>
      <c r="FY72" s="106"/>
      <c r="FZ72" s="106"/>
      <c r="GA72" s="106"/>
      <c r="GB72" s="106"/>
      <c r="GC72" s="106"/>
      <c r="GD72" s="106"/>
      <c r="GE72" s="106"/>
      <c r="GF72" s="106"/>
      <c r="GG72" s="106"/>
      <c r="GH72" s="106"/>
      <c r="GI72" s="106"/>
      <c r="GJ72" s="106"/>
      <c r="GK72" s="106"/>
      <c r="GL72" s="106"/>
      <c r="GM72" s="106"/>
      <c r="GN72" s="106"/>
      <c r="GO72" s="106"/>
      <c r="GP72" s="106"/>
      <c r="GQ72" s="106"/>
      <c r="GR72" s="106"/>
      <c r="GS72" s="106"/>
      <c r="GT72" s="106"/>
      <c r="GU72" s="106"/>
      <c r="GV72" s="106"/>
    </row>
    <row r="73" spans="1:204" ht="18" customHeight="1">
      <c r="A73" s="106"/>
      <c r="B73" s="106"/>
      <c r="C73" s="106"/>
      <c r="D73" s="106"/>
      <c r="E73" s="106"/>
      <c r="F73" s="106"/>
      <c r="G73" s="106"/>
      <c r="H73" s="91"/>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c r="BZ73" s="106"/>
      <c r="CA73" s="106"/>
      <c r="CB73" s="106"/>
      <c r="CC73" s="106"/>
      <c r="CD73" s="106"/>
      <c r="CE73" s="106"/>
      <c r="CF73" s="106"/>
      <c r="CG73" s="106"/>
      <c r="CH73" s="106"/>
      <c r="CI73" s="106"/>
      <c r="CJ73" s="106"/>
      <c r="CK73" s="106"/>
      <c r="CL73" s="106"/>
      <c r="CM73" s="106"/>
      <c r="CN73" s="106"/>
      <c r="CO73" s="106"/>
      <c r="CP73" s="106"/>
      <c r="CQ73" s="106"/>
      <c r="CR73" s="106"/>
      <c r="CS73" s="106"/>
      <c r="CT73" s="106"/>
      <c r="CU73" s="106"/>
      <c r="CV73" s="106"/>
      <c r="CW73" s="106"/>
      <c r="CX73" s="106"/>
      <c r="CY73" s="106"/>
      <c r="CZ73" s="106"/>
      <c r="DA73" s="106"/>
      <c r="DB73" s="106"/>
      <c r="DC73" s="106"/>
      <c r="DD73" s="106"/>
      <c r="DE73" s="106"/>
      <c r="DF73" s="106"/>
      <c r="DG73" s="106"/>
      <c r="DH73" s="106"/>
      <c r="DI73" s="106"/>
      <c r="DJ73" s="106"/>
      <c r="DK73" s="106"/>
      <c r="DL73" s="106"/>
      <c r="DM73" s="106"/>
      <c r="DN73" s="106"/>
      <c r="DO73" s="106"/>
      <c r="DP73" s="106"/>
      <c r="DQ73" s="106"/>
      <c r="DR73" s="106"/>
      <c r="DS73" s="106"/>
      <c r="DT73" s="106"/>
      <c r="DU73" s="106"/>
      <c r="DV73" s="106"/>
      <c r="DW73" s="106"/>
      <c r="DX73" s="106"/>
      <c r="DY73" s="106"/>
      <c r="DZ73" s="106"/>
      <c r="EA73" s="106"/>
      <c r="EB73" s="106"/>
      <c r="EC73" s="106"/>
      <c r="ED73" s="106"/>
      <c r="EE73" s="106"/>
      <c r="EF73" s="106"/>
      <c r="EG73" s="106"/>
      <c r="EH73" s="106"/>
      <c r="EI73" s="106"/>
      <c r="EJ73" s="106"/>
      <c r="EK73" s="106"/>
      <c r="EL73" s="106"/>
      <c r="EM73" s="106"/>
      <c r="EN73" s="106"/>
      <c r="EO73" s="106"/>
      <c r="EP73" s="106"/>
      <c r="EQ73" s="106"/>
      <c r="ER73" s="106"/>
      <c r="ES73" s="106"/>
      <c r="ET73" s="106"/>
      <c r="EU73" s="106"/>
      <c r="EV73" s="106"/>
      <c r="EW73" s="106"/>
      <c r="EX73" s="106"/>
      <c r="EY73" s="106"/>
      <c r="EZ73" s="106"/>
      <c r="FA73" s="106"/>
      <c r="FB73" s="106"/>
      <c r="FC73" s="106"/>
      <c r="FD73" s="106"/>
      <c r="FE73" s="106"/>
      <c r="FF73" s="106"/>
      <c r="FG73" s="106"/>
      <c r="FH73" s="106"/>
      <c r="FI73" s="106"/>
      <c r="FJ73" s="106"/>
      <c r="FK73" s="106"/>
      <c r="FL73" s="106"/>
      <c r="FM73" s="106"/>
      <c r="FN73" s="106"/>
      <c r="FO73" s="106"/>
      <c r="FP73" s="106"/>
      <c r="FQ73" s="106"/>
      <c r="FR73" s="106"/>
      <c r="FS73" s="106"/>
      <c r="FT73" s="106"/>
      <c r="FU73" s="106"/>
      <c r="FV73" s="106"/>
      <c r="FW73" s="106"/>
      <c r="FX73" s="106"/>
      <c r="FY73" s="106"/>
      <c r="FZ73" s="106"/>
      <c r="GA73" s="106"/>
      <c r="GB73" s="106"/>
      <c r="GC73" s="106"/>
      <c r="GD73" s="106"/>
      <c r="GE73" s="106"/>
      <c r="GF73" s="106"/>
      <c r="GG73" s="106"/>
      <c r="GH73" s="106"/>
      <c r="GI73" s="106"/>
      <c r="GJ73" s="106"/>
      <c r="GK73" s="106"/>
      <c r="GL73" s="106"/>
      <c r="GM73" s="106"/>
      <c r="GN73" s="106"/>
      <c r="GO73" s="106"/>
      <c r="GP73" s="106"/>
      <c r="GQ73" s="106"/>
      <c r="GR73" s="106"/>
      <c r="GS73" s="106"/>
      <c r="GT73" s="106"/>
      <c r="GU73" s="106"/>
      <c r="GV73" s="106"/>
    </row>
  </sheetData>
  <sheetProtection/>
  <mergeCells count="42">
    <mergeCell ref="A3:AG3"/>
    <mergeCell ref="B5:E6"/>
    <mergeCell ref="F5:I6"/>
    <mergeCell ref="J5:M6"/>
    <mergeCell ref="N5:AG5"/>
    <mergeCell ref="N6:Q6"/>
    <mergeCell ref="R6:U6"/>
    <mergeCell ref="V6:Y6"/>
    <mergeCell ref="Z6:AC6"/>
    <mergeCell ref="AD6:AG6"/>
    <mergeCell ref="F7:F9"/>
    <mergeCell ref="G7:G9"/>
    <mergeCell ref="H7:H9"/>
    <mergeCell ref="I7:I9"/>
    <mergeCell ref="B7:B9"/>
    <mergeCell ref="C7:C9"/>
    <mergeCell ref="D7:D9"/>
    <mergeCell ref="E7:E9"/>
    <mergeCell ref="N7:N9"/>
    <mergeCell ref="O7:O9"/>
    <mergeCell ref="P7:P9"/>
    <mergeCell ref="Q7:Q9"/>
    <mergeCell ref="J7:J9"/>
    <mergeCell ref="K7:K9"/>
    <mergeCell ref="L7:L9"/>
    <mergeCell ref="M7:M9"/>
    <mergeCell ref="AG7:AG9"/>
    <mergeCell ref="Z7:Z9"/>
    <mergeCell ref="AA7:AA9"/>
    <mergeCell ref="AB7:AB9"/>
    <mergeCell ref="AC7:AC9"/>
    <mergeCell ref="T7:T9"/>
    <mergeCell ref="U7:U9"/>
    <mergeCell ref="AD7:AD9"/>
    <mergeCell ref="AE7:AE9"/>
    <mergeCell ref="AF7:AF9"/>
    <mergeCell ref="V7:V9"/>
    <mergeCell ref="W7:W9"/>
    <mergeCell ref="X7:X9"/>
    <mergeCell ref="Y7:Y9"/>
    <mergeCell ref="R7:R9"/>
    <mergeCell ref="S7:S9"/>
  </mergeCells>
  <printOptions horizontalCentered="1"/>
  <pageMargins left="0.7874015748031497" right="0.7874015748031497" top="0.3937007874015748" bottom="0.3937007874015748" header="0.35433070866141736" footer="0.35433070866141736"/>
  <pageSetup fitToHeight="1" fitToWidth="1" horizontalDpi="300" verticalDpi="300" orientation="landscape" paperSize="8" scale="6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G69"/>
  <sheetViews>
    <sheetView zoomScaleSheetLayoutView="75" zoomScalePageLayoutView="0" workbookViewId="0" topLeftCell="A1">
      <selection activeCell="A1" sqref="A1"/>
    </sheetView>
  </sheetViews>
  <sheetFormatPr defaultColWidth="9.00390625" defaultRowHeight="13.5"/>
  <cols>
    <col min="1" max="1" width="15.125" style="0" customWidth="1"/>
    <col min="2" max="2" width="7.625" style="0" customWidth="1"/>
    <col min="3" max="3" width="8.625" style="0" customWidth="1"/>
    <col min="4" max="4" width="8.25390625" style="0" customWidth="1"/>
    <col min="5" max="6" width="7.625" style="0" customWidth="1"/>
    <col min="7" max="7" width="8.50390625" style="0" customWidth="1"/>
    <col min="8" max="8" width="8.625" style="0" customWidth="1"/>
    <col min="9" max="10" width="7.625" style="0" customWidth="1"/>
    <col min="11" max="12" width="8.50390625" style="0" customWidth="1"/>
    <col min="13" max="14" width="7.625" style="0" customWidth="1"/>
    <col min="15" max="15" width="8.25390625" style="0" customWidth="1"/>
    <col min="16" max="16" width="8.125" style="0" customWidth="1"/>
    <col min="17" max="18" width="7.625" style="0" customWidth="1"/>
    <col min="19" max="19" width="8.25390625" style="0" customWidth="1"/>
    <col min="20" max="20" width="10.375" style="0" bestFit="1" customWidth="1"/>
    <col min="21" max="21" width="8.25390625" style="0" customWidth="1"/>
    <col min="22" max="22" width="7.625" style="0" customWidth="1"/>
    <col min="23" max="23" width="8.625" style="0" customWidth="1"/>
    <col min="24" max="24" width="8.75390625" style="0" customWidth="1"/>
    <col min="25" max="26" width="7.625" style="0" customWidth="1"/>
    <col min="27" max="28" width="8.625" style="0" customWidth="1"/>
    <col min="29" max="29" width="7.625" style="0" customWidth="1"/>
  </cols>
  <sheetData>
    <row r="1" spans="1:33" ht="15" customHeight="1">
      <c r="A1" s="105" t="s">
        <v>285</v>
      </c>
      <c r="B1" s="2"/>
      <c r="C1" s="106"/>
      <c r="D1" s="2"/>
      <c r="E1" s="2"/>
      <c r="F1" s="2"/>
      <c r="G1" s="2"/>
      <c r="H1" s="2"/>
      <c r="I1" s="2"/>
      <c r="J1" s="2"/>
      <c r="K1" s="2"/>
      <c r="L1" s="2"/>
      <c r="M1" s="2"/>
      <c r="N1" s="2"/>
      <c r="O1" s="2"/>
      <c r="P1" s="2"/>
      <c r="Q1" s="2"/>
      <c r="R1" s="2"/>
      <c r="S1" s="2"/>
      <c r="T1" s="2"/>
      <c r="U1" s="2"/>
      <c r="V1" s="2"/>
      <c r="W1" s="2"/>
      <c r="X1" s="2"/>
      <c r="Y1" s="2"/>
      <c r="Z1" s="2"/>
      <c r="AA1" s="2"/>
      <c r="AB1" s="2"/>
      <c r="AC1" s="3" t="s">
        <v>286</v>
      </c>
      <c r="AD1" s="2"/>
      <c r="AE1" s="2"/>
      <c r="AF1" s="2"/>
      <c r="AG1" s="106"/>
    </row>
    <row r="2" spans="1:33" ht="15" customHeight="1">
      <c r="A2" s="105"/>
      <c r="B2" s="2"/>
      <c r="C2" s="106"/>
      <c r="D2" s="2"/>
      <c r="E2" s="2"/>
      <c r="F2" s="2"/>
      <c r="G2" s="2"/>
      <c r="H2" s="2"/>
      <c r="I2" s="2"/>
      <c r="J2" s="2"/>
      <c r="K2" s="2"/>
      <c r="L2" s="2"/>
      <c r="M2" s="2"/>
      <c r="N2" s="2"/>
      <c r="O2" s="2"/>
      <c r="P2" s="2"/>
      <c r="Q2" s="2"/>
      <c r="R2" s="2"/>
      <c r="S2" s="2"/>
      <c r="T2" s="2"/>
      <c r="U2" s="2"/>
      <c r="V2" s="2"/>
      <c r="W2" s="2"/>
      <c r="X2" s="2"/>
      <c r="Y2" s="2"/>
      <c r="Z2" s="2"/>
      <c r="AA2" s="2"/>
      <c r="AB2" s="2"/>
      <c r="AC2" s="3"/>
      <c r="AD2" s="2"/>
      <c r="AE2" s="2"/>
      <c r="AF2" s="2"/>
      <c r="AG2" s="106"/>
    </row>
    <row r="3" spans="1:33" ht="18" customHeight="1">
      <c r="A3" s="443" t="s">
        <v>531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5"/>
      <c r="AE3" s="5"/>
      <c r="AF3" s="5"/>
      <c r="AG3" s="5"/>
    </row>
    <row r="4" spans="1:33" ht="15" customHeight="1" thickBot="1">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5"/>
      <c r="AB4" s="5"/>
      <c r="AC4" s="9" t="s">
        <v>173</v>
      </c>
      <c r="AD4" s="106"/>
      <c r="AE4" s="106"/>
      <c r="AF4" s="106"/>
      <c r="AG4" s="106"/>
    </row>
    <row r="5" spans="1:33" ht="15" customHeight="1">
      <c r="A5" s="63" t="s">
        <v>132</v>
      </c>
      <c r="B5" s="514" t="s">
        <v>161</v>
      </c>
      <c r="C5" s="515"/>
      <c r="D5" s="515"/>
      <c r="E5" s="515"/>
      <c r="F5" s="515"/>
      <c r="G5" s="515"/>
      <c r="H5" s="515"/>
      <c r="I5" s="515"/>
      <c r="J5" s="515"/>
      <c r="K5" s="515"/>
      <c r="L5" s="515"/>
      <c r="M5" s="515"/>
      <c r="N5" s="515"/>
      <c r="O5" s="515"/>
      <c r="P5" s="515"/>
      <c r="Q5" s="515"/>
      <c r="R5" s="515"/>
      <c r="S5" s="515"/>
      <c r="T5" s="515"/>
      <c r="U5" s="549"/>
      <c r="V5" s="550" t="s">
        <v>227</v>
      </c>
      <c r="W5" s="551"/>
      <c r="X5" s="551"/>
      <c r="Y5" s="554"/>
      <c r="Z5" s="550" t="s">
        <v>534</v>
      </c>
      <c r="AA5" s="551"/>
      <c r="AB5" s="551"/>
      <c r="AC5" s="551"/>
      <c r="AD5" s="106"/>
      <c r="AE5" s="106"/>
      <c r="AF5" s="106"/>
      <c r="AG5" s="106"/>
    </row>
    <row r="6" spans="1:33" ht="15" customHeight="1">
      <c r="A6" s="67"/>
      <c r="B6" s="544" t="s">
        <v>162</v>
      </c>
      <c r="C6" s="558"/>
      <c r="D6" s="558"/>
      <c r="E6" s="559"/>
      <c r="F6" s="544" t="s">
        <v>163</v>
      </c>
      <c r="G6" s="558"/>
      <c r="H6" s="558"/>
      <c r="I6" s="559"/>
      <c r="J6" s="10" t="s">
        <v>164</v>
      </c>
      <c r="K6" s="10"/>
      <c r="L6" s="10"/>
      <c r="M6" s="69"/>
      <c r="N6" s="10" t="s">
        <v>165</v>
      </c>
      <c r="O6" s="10"/>
      <c r="P6" s="10"/>
      <c r="Q6" s="69"/>
      <c r="R6" s="10" t="s">
        <v>166</v>
      </c>
      <c r="S6" s="10"/>
      <c r="T6" s="10"/>
      <c r="U6" s="69"/>
      <c r="V6" s="552"/>
      <c r="W6" s="553"/>
      <c r="X6" s="553"/>
      <c r="Y6" s="555"/>
      <c r="Z6" s="552"/>
      <c r="AA6" s="553"/>
      <c r="AB6" s="553"/>
      <c r="AC6" s="553"/>
      <c r="AD6" s="106"/>
      <c r="AE6" s="106"/>
      <c r="AF6" s="106"/>
      <c r="AG6" s="106"/>
    </row>
    <row r="7" spans="1:33" ht="15" customHeight="1">
      <c r="A7" s="67"/>
      <c r="B7" s="541" t="s">
        <v>155</v>
      </c>
      <c r="C7" s="541" t="s">
        <v>532</v>
      </c>
      <c r="D7" s="541" t="s">
        <v>157</v>
      </c>
      <c r="E7" s="541" t="s">
        <v>158</v>
      </c>
      <c r="F7" s="541" t="s">
        <v>155</v>
      </c>
      <c r="G7" s="541" t="s">
        <v>156</v>
      </c>
      <c r="H7" s="541" t="s">
        <v>533</v>
      </c>
      <c r="I7" s="541" t="s">
        <v>158</v>
      </c>
      <c r="J7" s="541" t="s">
        <v>155</v>
      </c>
      <c r="K7" s="541" t="s">
        <v>156</v>
      </c>
      <c r="L7" s="541" t="s">
        <v>157</v>
      </c>
      <c r="M7" s="541" t="s">
        <v>158</v>
      </c>
      <c r="N7" s="541" t="s">
        <v>155</v>
      </c>
      <c r="O7" s="541" t="s">
        <v>156</v>
      </c>
      <c r="P7" s="541" t="s">
        <v>157</v>
      </c>
      <c r="Q7" s="541" t="s">
        <v>158</v>
      </c>
      <c r="R7" s="541" t="s">
        <v>155</v>
      </c>
      <c r="S7" s="541" t="s">
        <v>156</v>
      </c>
      <c r="T7" s="541" t="s">
        <v>535</v>
      </c>
      <c r="U7" s="541" t="s">
        <v>158</v>
      </c>
      <c r="V7" s="541" t="s">
        <v>155</v>
      </c>
      <c r="W7" s="541" t="s">
        <v>532</v>
      </c>
      <c r="X7" s="541" t="s">
        <v>533</v>
      </c>
      <c r="Y7" s="541" t="s">
        <v>158</v>
      </c>
      <c r="Z7" s="541" t="s">
        <v>155</v>
      </c>
      <c r="AA7" s="541" t="s">
        <v>532</v>
      </c>
      <c r="AB7" s="541" t="s">
        <v>533</v>
      </c>
      <c r="AC7" s="556" t="s">
        <v>158</v>
      </c>
      <c r="AD7" s="106"/>
      <c r="AE7" s="106"/>
      <c r="AF7" s="106"/>
      <c r="AG7" s="106"/>
    </row>
    <row r="8" spans="1:33" ht="15" customHeight="1">
      <c r="A8" s="15" t="s">
        <v>159</v>
      </c>
      <c r="B8" s="529"/>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34"/>
      <c r="AD8" s="106"/>
      <c r="AE8" s="106"/>
      <c r="AF8" s="106"/>
      <c r="AG8" s="106"/>
    </row>
    <row r="9" spans="1:33" ht="15" customHeight="1">
      <c r="A9" s="68" t="s">
        <v>160</v>
      </c>
      <c r="B9" s="530"/>
      <c r="C9" s="530"/>
      <c r="D9" s="530"/>
      <c r="E9" s="530"/>
      <c r="F9" s="530"/>
      <c r="G9" s="530"/>
      <c r="H9" s="530"/>
      <c r="I9" s="530"/>
      <c r="J9" s="530"/>
      <c r="K9" s="530"/>
      <c r="L9" s="530"/>
      <c r="M9" s="530"/>
      <c r="N9" s="530"/>
      <c r="O9" s="530"/>
      <c r="P9" s="530"/>
      <c r="Q9" s="530"/>
      <c r="R9" s="530"/>
      <c r="S9" s="530"/>
      <c r="T9" s="530"/>
      <c r="U9" s="530"/>
      <c r="V9" s="530"/>
      <c r="W9" s="530"/>
      <c r="X9" s="530"/>
      <c r="Y9" s="530"/>
      <c r="Z9" s="530"/>
      <c r="AA9" s="530"/>
      <c r="AB9" s="530"/>
      <c r="AC9" s="535"/>
      <c r="AD9" s="106"/>
      <c r="AE9" s="106"/>
      <c r="AF9" s="106"/>
      <c r="AG9" s="106"/>
    </row>
    <row r="10" spans="1:33" ht="15" customHeight="1">
      <c r="A10" s="189" t="s">
        <v>179</v>
      </c>
      <c r="B10" s="198"/>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row>
    <row r="11" spans="1:33" ht="15" customHeight="1">
      <c r="A11" s="26" t="s">
        <v>259</v>
      </c>
      <c r="B11" s="289">
        <v>21.7</v>
      </c>
      <c r="C11" s="306">
        <v>171.2</v>
      </c>
      <c r="D11" s="306">
        <v>163.6</v>
      </c>
      <c r="E11" s="306">
        <v>7.6</v>
      </c>
      <c r="F11" s="306">
        <v>21.9</v>
      </c>
      <c r="G11" s="306">
        <v>177.9</v>
      </c>
      <c r="H11" s="306">
        <v>163.6</v>
      </c>
      <c r="I11" s="306">
        <v>14.3</v>
      </c>
      <c r="J11" s="306">
        <v>21.1</v>
      </c>
      <c r="K11" s="306">
        <v>167</v>
      </c>
      <c r="L11" s="306">
        <v>158.9</v>
      </c>
      <c r="M11" s="306">
        <v>8.1</v>
      </c>
      <c r="N11" s="306">
        <v>21.1</v>
      </c>
      <c r="O11" s="306">
        <v>170.8</v>
      </c>
      <c r="P11" s="306">
        <v>163.1</v>
      </c>
      <c r="Q11" s="306">
        <v>7.7</v>
      </c>
      <c r="R11" s="306">
        <v>21.9</v>
      </c>
      <c r="S11" s="306">
        <v>177.6</v>
      </c>
      <c r="T11" s="306">
        <v>165.3</v>
      </c>
      <c r="U11" s="306">
        <v>12.3</v>
      </c>
      <c r="V11" s="306">
        <v>23.1</v>
      </c>
      <c r="W11" s="306">
        <v>174.5</v>
      </c>
      <c r="X11" s="306">
        <v>166</v>
      </c>
      <c r="Y11" s="306">
        <v>8.5</v>
      </c>
      <c r="Z11" s="306">
        <v>20.8</v>
      </c>
      <c r="AA11" s="306">
        <v>145.6</v>
      </c>
      <c r="AB11" s="306">
        <v>139.3</v>
      </c>
      <c r="AC11" s="306">
        <v>6.3</v>
      </c>
      <c r="AD11" s="106"/>
      <c r="AE11" s="106"/>
      <c r="AF11" s="106"/>
      <c r="AG11" s="106"/>
    </row>
    <row r="12" spans="1:33" ht="15" customHeight="1">
      <c r="A12" s="133" t="s">
        <v>511</v>
      </c>
      <c r="B12" s="289">
        <v>22</v>
      </c>
      <c r="C12" s="306">
        <v>175.3</v>
      </c>
      <c r="D12" s="306">
        <v>166.9</v>
      </c>
      <c r="E12" s="306">
        <v>8.4</v>
      </c>
      <c r="F12" s="306">
        <v>22.2</v>
      </c>
      <c r="G12" s="306">
        <v>179</v>
      </c>
      <c r="H12" s="306">
        <v>164</v>
      </c>
      <c r="I12" s="306">
        <v>15</v>
      </c>
      <c r="J12" s="306">
        <v>21</v>
      </c>
      <c r="K12" s="306">
        <v>174.6</v>
      </c>
      <c r="L12" s="306">
        <v>158.7</v>
      </c>
      <c r="M12" s="306">
        <v>15.9</v>
      </c>
      <c r="N12" s="306">
        <v>21.6</v>
      </c>
      <c r="O12" s="306">
        <v>180.5</v>
      </c>
      <c r="P12" s="306">
        <v>168.3</v>
      </c>
      <c r="Q12" s="306">
        <v>12.2</v>
      </c>
      <c r="R12" s="306">
        <v>22</v>
      </c>
      <c r="S12" s="306">
        <v>179.5</v>
      </c>
      <c r="T12" s="306">
        <v>165.8</v>
      </c>
      <c r="U12" s="306">
        <v>13.7</v>
      </c>
      <c r="V12" s="306">
        <v>23.1</v>
      </c>
      <c r="W12" s="306">
        <v>174.4</v>
      </c>
      <c r="X12" s="306">
        <v>166.2</v>
      </c>
      <c r="Y12" s="306">
        <v>8.2</v>
      </c>
      <c r="Z12" s="306">
        <v>20.8</v>
      </c>
      <c r="AA12" s="306">
        <v>146.2</v>
      </c>
      <c r="AB12" s="306">
        <v>140.2</v>
      </c>
      <c r="AC12" s="306">
        <v>6</v>
      </c>
      <c r="AD12" s="106"/>
      <c r="AE12" s="106"/>
      <c r="AF12" s="106"/>
      <c r="AG12" s="106"/>
    </row>
    <row r="13" spans="1:33" s="37" customFormat="1" ht="15" customHeight="1">
      <c r="A13" s="197" t="s">
        <v>512</v>
      </c>
      <c r="B13" s="311">
        <f aca="true" t="shared" si="0" ref="B13:L13">AVERAGE(B15:B18,B20:B23,B25:B28)</f>
        <v>22.708333333333332</v>
      </c>
      <c r="C13" s="307">
        <f t="shared" si="0"/>
        <v>181.42499999999998</v>
      </c>
      <c r="D13" s="307">
        <f t="shared" si="0"/>
        <v>173.42500000000004</v>
      </c>
      <c r="E13" s="307">
        <f t="shared" si="0"/>
        <v>8</v>
      </c>
      <c r="F13" s="307">
        <f t="shared" si="0"/>
        <v>22</v>
      </c>
      <c r="G13" s="307">
        <f t="shared" si="0"/>
        <v>182.40833333333333</v>
      </c>
      <c r="H13" s="307">
        <f t="shared" si="0"/>
        <v>165.33333333333331</v>
      </c>
      <c r="I13" s="307">
        <f t="shared" si="0"/>
        <v>17.075</v>
      </c>
      <c r="J13" s="307">
        <f t="shared" si="0"/>
        <v>21.391666666666666</v>
      </c>
      <c r="K13" s="307">
        <f t="shared" si="0"/>
        <v>178.85833333333335</v>
      </c>
      <c r="L13" s="315">
        <f t="shared" si="0"/>
        <v>161.40833333333333</v>
      </c>
      <c r="M13" s="307">
        <v>17.5</v>
      </c>
      <c r="N13" s="307">
        <f aca="true" t="shared" si="1" ref="N13:X13">AVERAGE(N15:N18,N20:N23,N25:N28)</f>
        <v>21.866666666666664</v>
      </c>
      <c r="O13" s="307">
        <f t="shared" si="1"/>
        <v>182.33490833333335</v>
      </c>
      <c r="P13" s="307">
        <f t="shared" si="1"/>
        <v>169.43333333333334</v>
      </c>
      <c r="Q13" s="307">
        <f t="shared" si="1"/>
        <v>12.899999999999999</v>
      </c>
      <c r="R13" s="307">
        <f t="shared" si="1"/>
        <v>21.941666666666666</v>
      </c>
      <c r="S13" s="307">
        <f t="shared" si="1"/>
        <v>179.58333333333334</v>
      </c>
      <c r="T13" s="307">
        <f t="shared" si="1"/>
        <v>165.55</v>
      </c>
      <c r="U13" s="307">
        <f t="shared" si="1"/>
        <v>14.033333333333333</v>
      </c>
      <c r="V13" s="307">
        <f t="shared" si="1"/>
        <v>23.21666666666667</v>
      </c>
      <c r="W13" s="307">
        <f t="shared" si="1"/>
        <v>179.9416666666667</v>
      </c>
      <c r="X13" s="307">
        <f t="shared" si="1"/>
        <v>171.64999999999998</v>
      </c>
      <c r="Y13" s="307">
        <v>8.2</v>
      </c>
      <c r="Z13" s="307">
        <f>AVERAGE(Z15:Z18,Z20:Z23,Z25:Z28)</f>
        <v>21.666666666666668</v>
      </c>
      <c r="AA13" s="307">
        <f>AVERAGE(AA15:AA18,AA20:AA23,AA25:AA28)</f>
        <v>153.79166666666666</v>
      </c>
      <c r="AB13" s="307">
        <f>AVERAGE(AB15:AB18,AB20:AB23,AB25:AB28)</f>
        <v>144.825</v>
      </c>
      <c r="AC13" s="307">
        <f>AVERAGE(AC15:AC18,AC20:AC23,AC25:AC28)</f>
        <v>8.966666666666667</v>
      </c>
      <c r="AD13" s="202"/>
      <c r="AE13" s="202"/>
      <c r="AF13" s="202"/>
      <c r="AG13" s="202"/>
    </row>
    <row r="14" spans="1:33" ht="15" customHeight="1">
      <c r="A14" s="147"/>
      <c r="B14" s="289"/>
      <c r="C14" s="306"/>
      <c r="D14" s="306"/>
      <c r="E14" s="306"/>
      <c r="F14" s="306"/>
      <c r="G14" s="306"/>
      <c r="H14" s="306"/>
      <c r="I14" s="314"/>
      <c r="J14" s="306"/>
      <c r="K14" s="306"/>
      <c r="L14" s="314"/>
      <c r="M14" s="314"/>
      <c r="N14" s="306"/>
      <c r="O14" s="306"/>
      <c r="P14" s="306"/>
      <c r="Q14" s="306"/>
      <c r="R14" s="306"/>
      <c r="S14" s="306"/>
      <c r="T14" s="306"/>
      <c r="U14" s="306"/>
      <c r="V14" s="306"/>
      <c r="W14" s="306"/>
      <c r="X14" s="306"/>
      <c r="Y14" s="306"/>
      <c r="Z14" s="306"/>
      <c r="AA14" s="306"/>
      <c r="AB14" s="306"/>
      <c r="AC14" s="306"/>
      <c r="AD14" s="106"/>
      <c r="AE14" s="106"/>
      <c r="AF14" s="106"/>
      <c r="AG14" s="106"/>
    </row>
    <row r="15" spans="1:33" ht="15" customHeight="1">
      <c r="A15" s="133" t="s">
        <v>257</v>
      </c>
      <c r="B15" s="289">
        <v>20.8</v>
      </c>
      <c r="C15" s="306">
        <v>163.7</v>
      </c>
      <c r="D15" s="306">
        <v>156.7</v>
      </c>
      <c r="E15" s="306">
        <v>7</v>
      </c>
      <c r="F15" s="306">
        <v>20</v>
      </c>
      <c r="G15" s="306">
        <v>156.8</v>
      </c>
      <c r="H15" s="306">
        <v>149.7</v>
      </c>
      <c r="I15" s="306">
        <v>7.1</v>
      </c>
      <c r="J15" s="306">
        <v>19.4</v>
      </c>
      <c r="K15" s="306">
        <v>163.6</v>
      </c>
      <c r="L15" s="306">
        <v>146.7</v>
      </c>
      <c r="M15" s="306">
        <v>16.9</v>
      </c>
      <c r="N15" s="306">
        <v>19.7</v>
      </c>
      <c r="O15" s="306">
        <v>166</v>
      </c>
      <c r="P15" s="306">
        <v>154.3</v>
      </c>
      <c r="Q15" s="306">
        <v>11.7</v>
      </c>
      <c r="R15" s="306">
        <v>19.1</v>
      </c>
      <c r="S15" s="306">
        <v>155.4</v>
      </c>
      <c r="T15" s="306">
        <v>144.6</v>
      </c>
      <c r="U15" s="306">
        <v>10.8</v>
      </c>
      <c r="V15" s="306">
        <v>21.4</v>
      </c>
      <c r="W15" s="306">
        <v>149.6</v>
      </c>
      <c r="X15" s="306">
        <v>142</v>
      </c>
      <c r="Y15" s="306">
        <v>7.6</v>
      </c>
      <c r="Z15" s="306">
        <v>19.5</v>
      </c>
      <c r="AA15" s="306">
        <v>137.5</v>
      </c>
      <c r="AB15" s="306">
        <v>130.4</v>
      </c>
      <c r="AC15" s="306">
        <v>7.1</v>
      </c>
      <c r="AD15" s="106"/>
      <c r="AE15" s="106"/>
      <c r="AF15" s="106"/>
      <c r="AG15" s="106"/>
    </row>
    <row r="16" spans="1:33" ht="15" customHeight="1">
      <c r="A16" s="133" t="s">
        <v>513</v>
      </c>
      <c r="B16" s="289">
        <v>22.7</v>
      </c>
      <c r="C16" s="306">
        <v>181.2</v>
      </c>
      <c r="D16" s="306">
        <v>172.9</v>
      </c>
      <c r="E16" s="306">
        <v>8.3</v>
      </c>
      <c r="F16" s="306">
        <v>21.9</v>
      </c>
      <c r="G16" s="306">
        <v>171.3</v>
      </c>
      <c r="H16" s="306">
        <v>163.1</v>
      </c>
      <c r="I16" s="306">
        <v>8.2</v>
      </c>
      <c r="J16" s="306">
        <v>21.7</v>
      </c>
      <c r="K16" s="306">
        <v>185.3</v>
      </c>
      <c r="L16" s="306">
        <v>164</v>
      </c>
      <c r="M16" s="306">
        <v>21.3</v>
      </c>
      <c r="N16" s="306">
        <v>22.4</v>
      </c>
      <c r="O16" s="306">
        <v>190.6</v>
      </c>
      <c r="P16" s="306">
        <v>175.1</v>
      </c>
      <c r="Q16" s="306">
        <v>15.5</v>
      </c>
      <c r="R16" s="306">
        <v>22.9</v>
      </c>
      <c r="S16" s="306">
        <v>186.2</v>
      </c>
      <c r="T16" s="306">
        <v>173.3</v>
      </c>
      <c r="U16" s="306">
        <v>12.9</v>
      </c>
      <c r="V16" s="306">
        <v>22.5</v>
      </c>
      <c r="W16" s="306">
        <v>168.7</v>
      </c>
      <c r="X16" s="306">
        <v>161.4</v>
      </c>
      <c r="Y16" s="306">
        <v>7.3</v>
      </c>
      <c r="Z16" s="306">
        <v>19.5</v>
      </c>
      <c r="AA16" s="306">
        <v>134.8</v>
      </c>
      <c r="AB16" s="306">
        <v>129.4</v>
      </c>
      <c r="AC16" s="306">
        <v>5.4</v>
      </c>
      <c r="AD16" s="106"/>
      <c r="AE16" s="106"/>
      <c r="AF16" s="106"/>
      <c r="AG16" s="106"/>
    </row>
    <row r="17" spans="1:33" ht="15" customHeight="1">
      <c r="A17" s="133" t="s">
        <v>514</v>
      </c>
      <c r="B17" s="289">
        <v>22</v>
      </c>
      <c r="C17" s="306">
        <v>175.9</v>
      </c>
      <c r="D17" s="306">
        <v>167.3</v>
      </c>
      <c r="E17" s="306">
        <v>8.6</v>
      </c>
      <c r="F17" s="306">
        <v>21.8</v>
      </c>
      <c r="G17" s="306">
        <v>167.1</v>
      </c>
      <c r="H17" s="306">
        <v>161.5</v>
      </c>
      <c r="I17" s="306">
        <v>5.6</v>
      </c>
      <c r="J17" s="306">
        <v>21.1</v>
      </c>
      <c r="K17" s="306">
        <v>181.4</v>
      </c>
      <c r="L17" s="306">
        <v>158.7</v>
      </c>
      <c r="M17" s="306">
        <v>22.7</v>
      </c>
      <c r="N17" s="306">
        <v>21</v>
      </c>
      <c r="O17" s="306">
        <v>177.5</v>
      </c>
      <c r="P17" s="306">
        <v>164.1</v>
      </c>
      <c r="Q17" s="306">
        <v>13.4</v>
      </c>
      <c r="R17" s="306">
        <v>21.9</v>
      </c>
      <c r="S17" s="306">
        <v>179.7</v>
      </c>
      <c r="T17" s="306">
        <v>166.1</v>
      </c>
      <c r="U17" s="306">
        <v>13.6</v>
      </c>
      <c r="V17" s="306">
        <v>24.1</v>
      </c>
      <c r="W17" s="306">
        <v>180.5</v>
      </c>
      <c r="X17" s="306">
        <v>170.1</v>
      </c>
      <c r="Y17" s="306">
        <v>10.4</v>
      </c>
      <c r="Z17" s="306">
        <v>21.9</v>
      </c>
      <c r="AA17" s="306">
        <v>152.3</v>
      </c>
      <c r="AB17" s="306">
        <v>145.7</v>
      </c>
      <c r="AC17" s="306">
        <v>6.6</v>
      </c>
      <c r="AD17" s="106"/>
      <c r="AE17" s="106"/>
      <c r="AF17" s="106"/>
      <c r="AG17" s="106"/>
    </row>
    <row r="18" spans="1:33" ht="15" customHeight="1">
      <c r="A18" s="133" t="s">
        <v>515</v>
      </c>
      <c r="B18" s="289">
        <v>23</v>
      </c>
      <c r="C18" s="306">
        <v>185.3</v>
      </c>
      <c r="D18" s="306">
        <v>178</v>
      </c>
      <c r="E18" s="306">
        <v>7.3</v>
      </c>
      <c r="F18" s="306">
        <v>22.9</v>
      </c>
      <c r="G18" s="306">
        <v>185.6</v>
      </c>
      <c r="H18" s="306">
        <v>171.9</v>
      </c>
      <c r="I18" s="306">
        <v>13.7</v>
      </c>
      <c r="J18" s="306">
        <v>22</v>
      </c>
      <c r="K18" s="306">
        <v>180.4</v>
      </c>
      <c r="L18" s="306">
        <v>164.3</v>
      </c>
      <c r="M18" s="306">
        <v>16.1</v>
      </c>
      <c r="N18" s="306">
        <v>23.3</v>
      </c>
      <c r="O18" s="306">
        <v>189.6</v>
      </c>
      <c r="P18" s="306">
        <v>177.7</v>
      </c>
      <c r="Q18" s="306">
        <v>11.9</v>
      </c>
      <c r="R18" s="306">
        <v>22.8</v>
      </c>
      <c r="S18" s="306">
        <v>185.7</v>
      </c>
      <c r="T18" s="306">
        <v>171.9</v>
      </c>
      <c r="U18" s="306">
        <v>13.8</v>
      </c>
      <c r="V18" s="306">
        <v>24</v>
      </c>
      <c r="W18" s="306">
        <v>190.3</v>
      </c>
      <c r="X18" s="306">
        <v>181.5</v>
      </c>
      <c r="Y18" s="306">
        <v>8.8</v>
      </c>
      <c r="Z18" s="306">
        <v>22.1</v>
      </c>
      <c r="AA18" s="306">
        <v>161.6</v>
      </c>
      <c r="AB18" s="306">
        <v>149.5</v>
      </c>
      <c r="AC18" s="306">
        <v>12.1</v>
      </c>
      <c r="AD18" s="106"/>
      <c r="AE18" s="106"/>
      <c r="AF18" s="106"/>
      <c r="AG18" s="106"/>
    </row>
    <row r="19" spans="1:33" ht="15" customHeight="1">
      <c r="A19" s="147"/>
      <c r="B19" s="289"/>
      <c r="C19" s="306"/>
      <c r="D19" s="306"/>
      <c r="E19" s="306"/>
      <c r="F19" s="306"/>
      <c r="G19" s="306"/>
      <c r="H19" s="306"/>
      <c r="I19" s="306"/>
      <c r="J19" s="306"/>
      <c r="K19" s="306"/>
      <c r="L19" s="314"/>
      <c r="M19" s="306"/>
      <c r="N19" s="306"/>
      <c r="O19" s="306"/>
      <c r="P19" s="306"/>
      <c r="Q19" s="306"/>
      <c r="R19" s="306"/>
      <c r="S19" s="306"/>
      <c r="T19" s="306"/>
      <c r="U19" s="306"/>
      <c r="V19" s="306"/>
      <c r="W19" s="306"/>
      <c r="X19" s="306"/>
      <c r="Y19" s="306"/>
      <c r="Z19" s="306"/>
      <c r="AA19" s="306"/>
      <c r="AB19" s="306"/>
      <c r="AC19" s="306"/>
      <c r="AD19" s="106"/>
      <c r="AE19" s="106"/>
      <c r="AF19" s="106"/>
      <c r="AG19" s="106"/>
    </row>
    <row r="20" spans="1:33" ht="15" customHeight="1">
      <c r="A20" s="133" t="s">
        <v>516</v>
      </c>
      <c r="B20" s="289">
        <v>20.8</v>
      </c>
      <c r="C20" s="306">
        <v>165.4</v>
      </c>
      <c r="D20" s="306">
        <v>158.2</v>
      </c>
      <c r="E20" s="306">
        <v>7.2</v>
      </c>
      <c r="F20" s="306">
        <v>19.4</v>
      </c>
      <c r="G20" s="306">
        <v>159.2</v>
      </c>
      <c r="H20" s="306">
        <v>148.4</v>
      </c>
      <c r="I20" s="306">
        <v>10.8</v>
      </c>
      <c r="J20" s="306">
        <v>20.6</v>
      </c>
      <c r="K20" s="306">
        <v>167.3</v>
      </c>
      <c r="L20" s="306">
        <v>152.3</v>
      </c>
      <c r="M20" s="306">
        <v>15</v>
      </c>
      <c r="N20" s="306">
        <v>19.9</v>
      </c>
      <c r="O20" s="306">
        <v>165.1</v>
      </c>
      <c r="P20" s="306">
        <v>153.2</v>
      </c>
      <c r="Q20" s="306">
        <v>11.9</v>
      </c>
      <c r="R20" s="306">
        <v>21</v>
      </c>
      <c r="S20" s="306">
        <v>170.6</v>
      </c>
      <c r="T20" s="306">
        <v>157.4</v>
      </c>
      <c r="U20" s="306">
        <v>13.2</v>
      </c>
      <c r="V20" s="306">
        <v>22.5</v>
      </c>
      <c r="W20" s="306">
        <v>177.1</v>
      </c>
      <c r="X20" s="306">
        <v>169.5</v>
      </c>
      <c r="Y20" s="306">
        <v>7.6</v>
      </c>
      <c r="Z20" s="306">
        <v>22.3</v>
      </c>
      <c r="AA20" s="306">
        <v>161.6</v>
      </c>
      <c r="AB20" s="306">
        <v>150.7</v>
      </c>
      <c r="AC20" s="306">
        <v>10.9</v>
      </c>
      <c r="AD20" s="106"/>
      <c r="AE20" s="106"/>
      <c r="AF20" s="106"/>
      <c r="AG20" s="106"/>
    </row>
    <row r="21" spans="1:33" ht="15" customHeight="1">
      <c r="A21" s="133" t="s">
        <v>517</v>
      </c>
      <c r="B21" s="289">
        <v>23.9</v>
      </c>
      <c r="C21" s="306">
        <v>189.2</v>
      </c>
      <c r="D21" s="306">
        <v>181.8</v>
      </c>
      <c r="E21" s="306">
        <v>7.4</v>
      </c>
      <c r="F21" s="306">
        <v>23.2</v>
      </c>
      <c r="G21" s="306">
        <v>191.5</v>
      </c>
      <c r="H21" s="306">
        <v>175.5</v>
      </c>
      <c r="I21" s="306">
        <v>16</v>
      </c>
      <c r="J21" s="306">
        <v>22.6</v>
      </c>
      <c r="K21" s="306">
        <v>187.6</v>
      </c>
      <c r="L21" s="306">
        <v>170</v>
      </c>
      <c r="M21" s="306">
        <v>17.6</v>
      </c>
      <c r="N21" s="306">
        <v>23.7</v>
      </c>
      <c r="O21" s="306">
        <v>194.2</v>
      </c>
      <c r="P21" s="306">
        <v>181.9</v>
      </c>
      <c r="Q21" s="306">
        <v>12.3</v>
      </c>
      <c r="R21" s="306">
        <v>23.3</v>
      </c>
      <c r="S21" s="306">
        <v>188</v>
      </c>
      <c r="T21" s="306">
        <v>175.6</v>
      </c>
      <c r="U21" s="306">
        <v>12.4</v>
      </c>
      <c r="V21" s="306">
        <v>23.6</v>
      </c>
      <c r="W21" s="306">
        <v>186.6</v>
      </c>
      <c r="X21" s="306">
        <v>179.1</v>
      </c>
      <c r="Y21" s="306">
        <v>7.5</v>
      </c>
      <c r="Z21" s="306">
        <v>23.2</v>
      </c>
      <c r="AA21" s="306">
        <v>163.7</v>
      </c>
      <c r="AB21" s="306">
        <v>154.3</v>
      </c>
      <c r="AC21" s="306">
        <v>9.4</v>
      </c>
      <c r="AD21" s="106"/>
      <c r="AE21" s="106"/>
      <c r="AF21" s="106"/>
      <c r="AG21" s="106"/>
    </row>
    <row r="22" spans="1:33" ht="15" customHeight="1">
      <c r="A22" s="133" t="s">
        <v>518</v>
      </c>
      <c r="B22" s="289">
        <v>23.9</v>
      </c>
      <c r="C22" s="306">
        <v>192</v>
      </c>
      <c r="D22" s="306">
        <v>184.6</v>
      </c>
      <c r="E22" s="306">
        <v>7.4</v>
      </c>
      <c r="F22" s="306">
        <v>23</v>
      </c>
      <c r="G22" s="306">
        <v>194.5</v>
      </c>
      <c r="H22" s="306">
        <v>173.5</v>
      </c>
      <c r="I22" s="306">
        <v>21</v>
      </c>
      <c r="J22" s="306">
        <v>21.9</v>
      </c>
      <c r="K22" s="306">
        <v>181.8</v>
      </c>
      <c r="L22" s="306">
        <v>165.3</v>
      </c>
      <c r="M22" s="306">
        <v>16.5</v>
      </c>
      <c r="N22" s="306">
        <v>23.5</v>
      </c>
      <c r="O22" s="306">
        <v>192.9</v>
      </c>
      <c r="P22" s="306">
        <v>181.3</v>
      </c>
      <c r="Q22" s="306">
        <v>11.6</v>
      </c>
      <c r="R22" s="306">
        <v>22.3</v>
      </c>
      <c r="S22" s="306">
        <v>183.7</v>
      </c>
      <c r="T22" s="306">
        <v>168.8</v>
      </c>
      <c r="U22" s="306">
        <v>14.9</v>
      </c>
      <c r="V22" s="306">
        <v>24.3</v>
      </c>
      <c r="W22" s="306">
        <v>191</v>
      </c>
      <c r="X22" s="306">
        <v>183.5</v>
      </c>
      <c r="Y22" s="306">
        <v>7.5</v>
      </c>
      <c r="Z22" s="306">
        <v>22.8</v>
      </c>
      <c r="AA22" s="306">
        <v>163.5</v>
      </c>
      <c r="AB22" s="306">
        <v>153.8</v>
      </c>
      <c r="AC22" s="306">
        <v>9.7</v>
      </c>
      <c r="AD22" s="106"/>
      <c r="AE22" s="106"/>
      <c r="AF22" s="106"/>
      <c r="AG22" s="106"/>
    </row>
    <row r="23" spans="1:33" ht="15" customHeight="1">
      <c r="A23" s="133" t="s">
        <v>519</v>
      </c>
      <c r="B23" s="289">
        <v>19.8</v>
      </c>
      <c r="C23" s="306">
        <v>158.9</v>
      </c>
      <c r="D23" s="306">
        <v>151.6</v>
      </c>
      <c r="E23" s="306">
        <v>7.3</v>
      </c>
      <c r="F23" s="306">
        <v>20.6</v>
      </c>
      <c r="G23" s="306">
        <v>181.5</v>
      </c>
      <c r="H23" s="306">
        <v>154.6</v>
      </c>
      <c r="I23" s="306">
        <v>26.9</v>
      </c>
      <c r="J23" s="306">
        <v>19.9</v>
      </c>
      <c r="K23" s="306">
        <v>165.4</v>
      </c>
      <c r="L23" s="306">
        <v>149.8</v>
      </c>
      <c r="M23" s="306">
        <v>15.6</v>
      </c>
      <c r="N23" s="306">
        <v>20.7</v>
      </c>
      <c r="O23" s="306">
        <v>171.4</v>
      </c>
      <c r="P23" s="306">
        <v>159.3</v>
      </c>
      <c r="Q23" s="306">
        <v>12.1</v>
      </c>
      <c r="R23" s="306">
        <v>20.9</v>
      </c>
      <c r="S23" s="306">
        <v>173</v>
      </c>
      <c r="T23" s="306">
        <v>158.2</v>
      </c>
      <c r="U23" s="306">
        <v>14.8</v>
      </c>
      <c r="V23" s="306">
        <v>22.8</v>
      </c>
      <c r="W23" s="306">
        <v>178.4</v>
      </c>
      <c r="X23" s="306">
        <v>171.1</v>
      </c>
      <c r="Y23" s="306">
        <v>7.3</v>
      </c>
      <c r="Z23" s="306">
        <v>22.1</v>
      </c>
      <c r="AA23" s="306">
        <v>156.6</v>
      </c>
      <c r="AB23" s="306">
        <v>148.3</v>
      </c>
      <c r="AC23" s="306">
        <v>8.3</v>
      </c>
      <c r="AD23" s="106"/>
      <c r="AE23" s="106"/>
      <c r="AF23" s="106"/>
      <c r="AG23" s="106"/>
    </row>
    <row r="24" spans="1:33" ht="15" customHeight="1">
      <c r="A24" s="147"/>
      <c r="B24" s="289"/>
      <c r="C24" s="306"/>
      <c r="D24" s="306"/>
      <c r="E24" s="306"/>
      <c r="F24" s="306"/>
      <c r="G24" s="314"/>
      <c r="H24" s="306"/>
      <c r="I24" s="306"/>
      <c r="J24" s="306"/>
      <c r="K24" s="306"/>
      <c r="L24" s="314"/>
      <c r="M24" s="306"/>
      <c r="N24" s="306"/>
      <c r="O24" s="306"/>
      <c r="P24" s="306"/>
      <c r="Q24" s="306"/>
      <c r="R24" s="306"/>
      <c r="S24" s="306"/>
      <c r="T24" s="306"/>
      <c r="U24" s="306"/>
      <c r="V24" s="306"/>
      <c r="W24" s="306"/>
      <c r="X24" s="314"/>
      <c r="Y24" s="306"/>
      <c r="Z24" s="306"/>
      <c r="AA24" s="314"/>
      <c r="AB24" s="306"/>
      <c r="AC24" s="306"/>
      <c r="AD24" s="106"/>
      <c r="AE24" s="106"/>
      <c r="AF24" s="106"/>
      <c r="AG24" s="106"/>
    </row>
    <row r="25" spans="1:33" ht="15" customHeight="1">
      <c r="A25" s="133" t="s">
        <v>520</v>
      </c>
      <c r="B25" s="289">
        <v>23.4</v>
      </c>
      <c r="C25" s="306">
        <v>186.7</v>
      </c>
      <c r="D25" s="306">
        <v>178.4</v>
      </c>
      <c r="E25" s="306">
        <v>8.3</v>
      </c>
      <c r="F25" s="306">
        <v>22.8</v>
      </c>
      <c r="G25" s="306">
        <v>191.7</v>
      </c>
      <c r="H25" s="306">
        <v>171.8</v>
      </c>
      <c r="I25" s="306">
        <v>19.9</v>
      </c>
      <c r="J25" s="306">
        <v>21.9</v>
      </c>
      <c r="K25" s="306">
        <v>183.2</v>
      </c>
      <c r="L25" s="306">
        <v>166.9</v>
      </c>
      <c r="M25" s="306">
        <v>16.3</v>
      </c>
      <c r="N25" s="306">
        <v>22.3</v>
      </c>
      <c r="O25" s="306">
        <v>188.1</v>
      </c>
      <c r="P25" s="306">
        <v>174.5</v>
      </c>
      <c r="Q25" s="306">
        <v>13.6</v>
      </c>
      <c r="R25" s="306">
        <v>22.1</v>
      </c>
      <c r="S25" s="306">
        <v>182.9</v>
      </c>
      <c r="T25" s="306">
        <v>166.5</v>
      </c>
      <c r="U25" s="306">
        <v>16.4</v>
      </c>
      <c r="V25" s="306">
        <v>23.2</v>
      </c>
      <c r="W25" s="306">
        <v>181.5</v>
      </c>
      <c r="X25" s="306">
        <v>173.3</v>
      </c>
      <c r="Y25" s="306">
        <v>8.2</v>
      </c>
      <c r="Z25" s="306">
        <v>20.7</v>
      </c>
      <c r="AA25" s="306">
        <v>146.1</v>
      </c>
      <c r="AB25" s="306">
        <v>137.5</v>
      </c>
      <c r="AC25" s="306">
        <v>8.6</v>
      </c>
      <c r="AD25" s="106"/>
      <c r="AE25" s="106"/>
      <c r="AF25" s="106"/>
      <c r="AG25" s="106"/>
    </row>
    <row r="26" spans="1:33" ht="15" customHeight="1">
      <c r="A26" s="133" t="s">
        <v>521</v>
      </c>
      <c r="B26" s="289">
        <v>23.5</v>
      </c>
      <c r="C26" s="306">
        <v>188.7</v>
      </c>
      <c r="D26" s="306">
        <v>179.4</v>
      </c>
      <c r="E26" s="306">
        <v>9.3</v>
      </c>
      <c r="F26" s="306">
        <v>22.2</v>
      </c>
      <c r="G26" s="306">
        <v>193.3</v>
      </c>
      <c r="H26" s="287">
        <v>165.6</v>
      </c>
      <c r="I26" s="306">
        <v>27.7</v>
      </c>
      <c r="J26" s="306">
        <v>22</v>
      </c>
      <c r="K26" s="306">
        <v>183.7</v>
      </c>
      <c r="L26" s="306">
        <v>167</v>
      </c>
      <c r="M26" s="306">
        <v>16.7</v>
      </c>
      <c r="N26" s="306">
        <v>21.5</v>
      </c>
      <c r="O26" s="306">
        <v>183.9189</v>
      </c>
      <c r="P26" s="306">
        <v>167.5</v>
      </c>
      <c r="Q26" s="306">
        <v>16.4</v>
      </c>
      <c r="R26" s="306">
        <v>22</v>
      </c>
      <c r="S26" s="306">
        <v>182.1</v>
      </c>
      <c r="T26" s="306">
        <v>165.5</v>
      </c>
      <c r="U26" s="306">
        <v>16.6</v>
      </c>
      <c r="V26" s="306">
        <v>23.3</v>
      </c>
      <c r="W26" s="306">
        <v>183.4</v>
      </c>
      <c r="X26" s="306">
        <v>175.2</v>
      </c>
      <c r="Y26" s="306">
        <v>8.2</v>
      </c>
      <c r="Z26" s="306">
        <v>22.6</v>
      </c>
      <c r="AA26" s="306">
        <v>161.2</v>
      </c>
      <c r="AB26" s="306">
        <v>150.7</v>
      </c>
      <c r="AC26" s="306">
        <v>10.5</v>
      </c>
      <c r="AD26" s="106"/>
      <c r="AE26" s="106"/>
      <c r="AF26" s="106"/>
      <c r="AG26" s="106"/>
    </row>
    <row r="27" spans="1:33" ht="15" customHeight="1">
      <c r="A27" s="133" t="s">
        <v>522</v>
      </c>
      <c r="B27" s="289">
        <v>24</v>
      </c>
      <c r="C27" s="306">
        <v>192.2</v>
      </c>
      <c r="D27" s="306">
        <v>183.7</v>
      </c>
      <c r="E27" s="306">
        <v>8.5</v>
      </c>
      <c r="F27" s="306">
        <v>23.1</v>
      </c>
      <c r="G27" s="306">
        <v>200.3</v>
      </c>
      <c r="H27" s="306">
        <v>175</v>
      </c>
      <c r="I27" s="306">
        <v>25.3</v>
      </c>
      <c r="J27" s="306">
        <v>22.4</v>
      </c>
      <c r="K27" s="306">
        <v>187.7</v>
      </c>
      <c r="L27" s="306">
        <v>170.5</v>
      </c>
      <c r="M27" s="306">
        <v>17.2</v>
      </c>
      <c r="N27" s="306">
        <v>22.6</v>
      </c>
      <c r="O27" s="306">
        <v>189</v>
      </c>
      <c r="P27" s="306">
        <v>176</v>
      </c>
      <c r="Q27" s="306">
        <v>13</v>
      </c>
      <c r="R27" s="306">
        <v>22.5</v>
      </c>
      <c r="S27" s="306">
        <v>184</v>
      </c>
      <c r="T27" s="306">
        <v>169.2</v>
      </c>
      <c r="U27" s="306">
        <v>14.8</v>
      </c>
      <c r="V27" s="306">
        <v>23.5</v>
      </c>
      <c r="W27" s="306">
        <v>186.9</v>
      </c>
      <c r="X27" s="306">
        <v>177</v>
      </c>
      <c r="Y27" s="306">
        <v>9.9</v>
      </c>
      <c r="Z27" s="306">
        <v>21.1</v>
      </c>
      <c r="AA27" s="306">
        <v>152.1</v>
      </c>
      <c r="AB27" s="306">
        <v>142.6</v>
      </c>
      <c r="AC27" s="306">
        <v>9.5</v>
      </c>
      <c r="AD27" s="106"/>
      <c r="AE27" s="106"/>
      <c r="AF27" s="106"/>
      <c r="AG27" s="106"/>
    </row>
    <row r="28" spans="1:33" ht="15" customHeight="1">
      <c r="A28" s="133" t="s">
        <v>523</v>
      </c>
      <c r="B28" s="289">
        <v>24.7</v>
      </c>
      <c r="C28" s="306">
        <v>197.9</v>
      </c>
      <c r="D28" s="306">
        <v>188.5</v>
      </c>
      <c r="E28" s="306">
        <v>9.4</v>
      </c>
      <c r="F28" s="306">
        <v>23.1</v>
      </c>
      <c r="G28" s="306">
        <v>196.1</v>
      </c>
      <c r="H28" s="306">
        <v>173.4</v>
      </c>
      <c r="I28" s="306">
        <v>22.7</v>
      </c>
      <c r="J28" s="306">
        <v>21.2</v>
      </c>
      <c r="K28" s="306">
        <v>178.9</v>
      </c>
      <c r="L28" s="306">
        <v>161.4</v>
      </c>
      <c r="M28" s="306">
        <v>17.5</v>
      </c>
      <c r="N28" s="306">
        <v>21.8</v>
      </c>
      <c r="O28" s="306">
        <v>179.7</v>
      </c>
      <c r="P28" s="306">
        <v>168.3</v>
      </c>
      <c r="Q28" s="306">
        <v>11.4</v>
      </c>
      <c r="R28" s="306">
        <v>22.5</v>
      </c>
      <c r="S28" s="306">
        <v>183.7</v>
      </c>
      <c r="T28" s="306">
        <v>169.5</v>
      </c>
      <c r="U28" s="306">
        <v>14.2</v>
      </c>
      <c r="V28" s="306">
        <v>23.4</v>
      </c>
      <c r="W28" s="306">
        <v>185.3</v>
      </c>
      <c r="X28" s="306">
        <v>176.1</v>
      </c>
      <c r="Y28" s="306">
        <v>9.2</v>
      </c>
      <c r="Z28" s="306">
        <v>22.2</v>
      </c>
      <c r="AA28" s="306">
        <v>154.5</v>
      </c>
      <c r="AB28" s="306">
        <v>145</v>
      </c>
      <c r="AC28" s="306">
        <v>9.5</v>
      </c>
      <c r="AD28" s="106"/>
      <c r="AE28" s="106"/>
      <c r="AF28" s="106"/>
      <c r="AG28" s="106"/>
    </row>
    <row r="29" spans="1:33" ht="15" customHeight="1">
      <c r="A29" s="65"/>
      <c r="B29" s="289"/>
      <c r="C29" s="306"/>
      <c r="D29" s="306"/>
      <c r="E29" s="306"/>
      <c r="F29" s="306"/>
      <c r="G29" s="306"/>
      <c r="H29" s="306"/>
      <c r="I29" s="306"/>
      <c r="J29" s="306"/>
      <c r="K29" s="306"/>
      <c r="L29" s="314"/>
      <c r="M29" s="306"/>
      <c r="N29" s="306"/>
      <c r="O29" s="306"/>
      <c r="P29" s="306"/>
      <c r="Q29" s="306"/>
      <c r="R29" s="306"/>
      <c r="S29" s="306"/>
      <c r="T29" s="306"/>
      <c r="U29" s="306"/>
      <c r="V29" s="306"/>
      <c r="W29" s="306"/>
      <c r="X29" s="306"/>
      <c r="Y29" s="306"/>
      <c r="Z29" s="306"/>
      <c r="AA29" s="306"/>
      <c r="AB29" s="306"/>
      <c r="AC29" s="306"/>
      <c r="AD29" s="106"/>
      <c r="AE29" s="106"/>
      <c r="AF29" s="106"/>
      <c r="AG29" s="106"/>
    </row>
    <row r="30" spans="1:33" ht="15" customHeight="1">
      <c r="A30" s="113" t="s">
        <v>2</v>
      </c>
      <c r="B30" s="289"/>
      <c r="C30" s="306"/>
      <c r="D30" s="306"/>
      <c r="E30" s="306"/>
      <c r="F30" s="306"/>
      <c r="G30" s="306"/>
      <c r="H30" s="306"/>
      <c r="I30" s="306"/>
      <c r="J30" s="306"/>
      <c r="K30" s="306"/>
      <c r="L30" s="314"/>
      <c r="M30" s="306"/>
      <c r="N30" s="306"/>
      <c r="O30" s="306"/>
      <c r="P30" s="306"/>
      <c r="Q30" s="306"/>
      <c r="R30" s="314"/>
      <c r="S30" s="306"/>
      <c r="T30" s="306"/>
      <c r="U30" s="306"/>
      <c r="V30" s="306"/>
      <c r="W30" s="306"/>
      <c r="X30" s="306"/>
      <c r="Y30" s="306"/>
      <c r="Z30" s="306"/>
      <c r="AA30" s="306"/>
      <c r="AB30" s="306"/>
      <c r="AC30" s="306"/>
      <c r="AD30" s="106"/>
      <c r="AE30" s="106"/>
      <c r="AF30" s="106"/>
      <c r="AG30" s="106"/>
    </row>
    <row r="31" spans="1:33" ht="15" customHeight="1">
      <c r="A31" s="26" t="s">
        <v>259</v>
      </c>
      <c r="B31" s="289">
        <v>22.3</v>
      </c>
      <c r="C31" s="306">
        <v>180</v>
      </c>
      <c r="D31" s="306">
        <v>169.2</v>
      </c>
      <c r="E31" s="306">
        <v>10.8</v>
      </c>
      <c r="F31" s="306">
        <v>22</v>
      </c>
      <c r="G31" s="306">
        <v>180.6</v>
      </c>
      <c r="H31" s="306">
        <v>164.9</v>
      </c>
      <c r="I31" s="306">
        <v>15.7</v>
      </c>
      <c r="J31" s="306">
        <v>21.1</v>
      </c>
      <c r="K31" s="306">
        <v>168</v>
      </c>
      <c r="L31" s="306">
        <v>159.1</v>
      </c>
      <c r="M31" s="306">
        <v>8.9</v>
      </c>
      <c r="N31" s="306">
        <v>21.8</v>
      </c>
      <c r="O31" s="306">
        <v>185.4</v>
      </c>
      <c r="P31" s="306">
        <v>168.4</v>
      </c>
      <c r="Q31" s="306">
        <v>17</v>
      </c>
      <c r="R31" s="306">
        <v>21.9</v>
      </c>
      <c r="S31" s="306">
        <v>179.7</v>
      </c>
      <c r="T31" s="306">
        <v>165.3</v>
      </c>
      <c r="U31" s="306">
        <v>14.4</v>
      </c>
      <c r="V31" s="306">
        <v>22.9</v>
      </c>
      <c r="W31" s="306">
        <v>178.9</v>
      </c>
      <c r="X31" s="306">
        <v>168.7</v>
      </c>
      <c r="Y31" s="306">
        <v>10.2</v>
      </c>
      <c r="Z31" s="306">
        <v>21.2</v>
      </c>
      <c r="AA31" s="306">
        <v>150.3</v>
      </c>
      <c r="AB31" s="306">
        <v>143.4</v>
      </c>
      <c r="AC31" s="306">
        <v>6.9</v>
      </c>
      <c r="AD31" s="106"/>
      <c r="AE31" s="106"/>
      <c r="AF31" s="106"/>
      <c r="AG31" s="106"/>
    </row>
    <row r="32" spans="1:33" ht="15" customHeight="1">
      <c r="A32" s="133" t="s">
        <v>511</v>
      </c>
      <c r="B32" s="289">
        <v>22.5</v>
      </c>
      <c r="C32" s="306">
        <v>181.7</v>
      </c>
      <c r="D32" s="306">
        <v>170.3</v>
      </c>
      <c r="E32" s="306">
        <v>11.4</v>
      </c>
      <c r="F32" s="306">
        <v>22.3</v>
      </c>
      <c r="G32" s="306">
        <v>181.1</v>
      </c>
      <c r="H32" s="306">
        <v>165</v>
      </c>
      <c r="I32" s="306">
        <v>16.1</v>
      </c>
      <c r="J32" s="306">
        <v>21</v>
      </c>
      <c r="K32" s="306">
        <v>176.5</v>
      </c>
      <c r="L32" s="306">
        <v>158.9</v>
      </c>
      <c r="M32" s="306">
        <v>17.6</v>
      </c>
      <c r="N32" s="306">
        <v>21.8</v>
      </c>
      <c r="O32" s="306">
        <v>193</v>
      </c>
      <c r="P32" s="306">
        <v>170.9</v>
      </c>
      <c r="Q32" s="306">
        <v>22.1</v>
      </c>
      <c r="R32" s="306">
        <v>22</v>
      </c>
      <c r="S32" s="306">
        <v>181.3</v>
      </c>
      <c r="T32" s="306">
        <v>165.2</v>
      </c>
      <c r="U32" s="306">
        <v>16.1</v>
      </c>
      <c r="V32" s="306">
        <v>23.1</v>
      </c>
      <c r="W32" s="306">
        <v>179.2</v>
      </c>
      <c r="X32" s="306">
        <v>169.4</v>
      </c>
      <c r="Y32" s="306">
        <v>9.8</v>
      </c>
      <c r="Z32" s="306">
        <v>21.3</v>
      </c>
      <c r="AA32" s="306">
        <v>150.9</v>
      </c>
      <c r="AB32" s="306">
        <v>144.4</v>
      </c>
      <c r="AC32" s="306">
        <v>6.5</v>
      </c>
      <c r="AD32" s="106"/>
      <c r="AE32" s="106"/>
      <c r="AF32" s="106"/>
      <c r="AG32" s="106"/>
    </row>
    <row r="33" spans="1:33" s="37" customFormat="1" ht="15" customHeight="1">
      <c r="A33" s="197" t="s">
        <v>512</v>
      </c>
      <c r="B33" s="311">
        <f aca="true" t="shared" si="2" ref="B33:O33">AVERAGE(B35:B38,B40:B43,B45:B48)</f>
        <v>23.233333333333334</v>
      </c>
      <c r="C33" s="307">
        <f t="shared" si="2"/>
        <v>188.70833333333337</v>
      </c>
      <c r="D33" s="307">
        <f t="shared" si="2"/>
        <v>177.36666666666667</v>
      </c>
      <c r="E33" s="307">
        <f t="shared" si="2"/>
        <v>11.341666666666667</v>
      </c>
      <c r="F33" s="307">
        <f t="shared" si="2"/>
        <v>21.941666666666666</v>
      </c>
      <c r="G33" s="307">
        <f t="shared" si="2"/>
        <v>183.99166666666667</v>
      </c>
      <c r="H33" s="307">
        <f t="shared" si="2"/>
        <v>164.57500000000002</v>
      </c>
      <c r="I33" s="307">
        <f t="shared" si="2"/>
        <v>19.416666666666664</v>
      </c>
      <c r="J33" s="307">
        <f t="shared" si="2"/>
        <v>21.383333333333336</v>
      </c>
      <c r="K33" s="307">
        <f t="shared" si="2"/>
        <v>180.38333333333335</v>
      </c>
      <c r="L33" s="315">
        <f t="shared" si="2"/>
        <v>161.45000000000002</v>
      </c>
      <c r="M33" s="307">
        <f t="shared" si="2"/>
        <v>18.933333333333334</v>
      </c>
      <c r="N33" s="307">
        <f t="shared" si="2"/>
        <v>22.316666666666666</v>
      </c>
      <c r="O33" s="307">
        <f t="shared" si="2"/>
        <v>197.35000000000002</v>
      </c>
      <c r="P33" s="307">
        <f>AVERAGE(P35:P38,P40:P43,P45:P48)</f>
        <v>173.625</v>
      </c>
      <c r="Q33" s="307">
        <v>23.8</v>
      </c>
      <c r="R33" s="307">
        <f>AVERAGE(R35:R38,R40:R43,R45:R48)</f>
        <v>21.925</v>
      </c>
      <c r="S33" s="307">
        <f>AVERAGE(S35:S38,S40:S43,S45:S48)</f>
        <v>181.09166666666667</v>
      </c>
      <c r="T33" s="307">
        <f>AVERAGE(T35:T38,T40:T43,T45:T48)</f>
        <v>164.75833333333335</v>
      </c>
      <c r="U33" s="307">
        <f aca="true" t="shared" si="3" ref="U33:AA33">AVERAGE(U35:U38,U40:U43,U45:U48)</f>
        <v>16.291666666666664</v>
      </c>
      <c r="V33" s="307">
        <f t="shared" si="3"/>
        <v>23.450000000000003</v>
      </c>
      <c r="W33" s="307">
        <f t="shared" si="3"/>
        <v>187.5583333333333</v>
      </c>
      <c r="X33" s="307">
        <f t="shared" si="3"/>
        <v>176.8083333333333</v>
      </c>
      <c r="Y33" s="307">
        <f t="shared" si="3"/>
        <v>10.75</v>
      </c>
      <c r="Z33" s="307">
        <f t="shared" si="3"/>
        <v>22.200000000000003</v>
      </c>
      <c r="AA33" s="307">
        <f t="shared" si="3"/>
        <v>158.8833333333333</v>
      </c>
      <c r="AB33" s="307">
        <v>148.4</v>
      </c>
      <c r="AC33" s="307">
        <f>AVERAGE(AC35:AC38,AC40:AC43,AC45:AC48)</f>
        <v>10.508333333333335</v>
      </c>
      <c r="AD33" s="202"/>
      <c r="AE33" s="202"/>
      <c r="AF33" s="202"/>
      <c r="AG33" s="202"/>
    </row>
    <row r="34" spans="1:33" ht="15" customHeight="1">
      <c r="A34" s="147"/>
      <c r="B34" s="289"/>
      <c r="C34" s="306"/>
      <c r="D34" s="306"/>
      <c r="E34" s="306"/>
      <c r="F34" s="306"/>
      <c r="G34" s="306"/>
      <c r="H34" s="306"/>
      <c r="I34" s="306"/>
      <c r="J34" s="314"/>
      <c r="K34" s="306"/>
      <c r="L34" s="314"/>
      <c r="M34" s="306"/>
      <c r="N34" s="306"/>
      <c r="O34" s="306"/>
      <c r="P34" s="306"/>
      <c r="Q34" s="306"/>
      <c r="R34" s="306"/>
      <c r="S34" s="314"/>
      <c r="T34" s="306"/>
      <c r="U34" s="306"/>
      <c r="V34" s="306"/>
      <c r="W34" s="306"/>
      <c r="X34" s="306"/>
      <c r="Y34" s="306"/>
      <c r="Z34" s="306"/>
      <c r="AA34" s="306"/>
      <c r="AB34" s="306"/>
      <c r="AC34" s="306"/>
      <c r="AD34" s="106"/>
      <c r="AE34" s="106"/>
      <c r="AF34" s="106"/>
      <c r="AG34" s="106"/>
    </row>
    <row r="35" spans="1:33" ht="15" customHeight="1">
      <c r="A35" s="133" t="s">
        <v>257</v>
      </c>
      <c r="B35" s="289">
        <v>21.3</v>
      </c>
      <c r="C35" s="306">
        <v>167.9</v>
      </c>
      <c r="D35" s="306">
        <v>158.8</v>
      </c>
      <c r="E35" s="306">
        <v>9.1</v>
      </c>
      <c r="F35" s="306">
        <v>20.2</v>
      </c>
      <c r="G35" s="306">
        <v>160</v>
      </c>
      <c r="H35" s="306">
        <v>152.3</v>
      </c>
      <c r="I35" s="306">
        <v>7.7</v>
      </c>
      <c r="J35" s="306">
        <v>19.5</v>
      </c>
      <c r="K35" s="306">
        <v>166.5</v>
      </c>
      <c r="L35" s="306">
        <v>147.9</v>
      </c>
      <c r="M35" s="306">
        <v>18.6</v>
      </c>
      <c r="N35" s="306">
        <v>19.6</v>
      </c>
      <c r="O35" s="306">
        <v>175.1</v>
      </c>
      <c r="P35" s="306">
        <v>154.2</v>
      </c>
      <c r="Q35" s="306">
        <v>20.9</v>
      </c>
      <c r="R35" s="306">
        <v>18.9</v>
      </c>
      <c r="S35" s="306">
        <v>154.8</v>
      </c>
      <c r="T35" s="306">
        <v>142.4</v>
      </c>
      <c r="U35" s="306">
        <v>12.4</v>
      </c>
      <c r="V35" s="306">
        <v>20.9</v>
      </c>
      <c r="W35" s="306">
        <v>150.6</v>
      </c>
      <c r="X35" s="306">
        <v>142.3</v>
      </c>
      <c r="Y35" s="306">
        <v>8.3</v>
      </c>
      <c r="Z35" s="306">
        <v>20.1</v>
      </c>
      <c r="AA35" s="306">
        <v>143.1</v>
      </c>
      <c r="AB35" s="306">
        <v>134.7</v>
      </c>
      <c r="AC35" s="306">
        <v>8.4</v>
      </c>
      <c r="AD35" s="106"/>
      <c r="AE35" s="106"/>
      <c r="AF35" s="106"/>
      <c r="AG35" s="106"/>
    </row>
    <row r="36" spans="1:33" ht="15" customHeight="1">
      <c r="A36" s="133" t="s">
        <v>513</v>
      </c>
      <c r="B36" s="289">
        <v>23</v>
      </c>
      <c r="C36" s="306">
        <v>185.1</v>
      </c>
      <c r="D36" s="306">
        <v>174.5</v>
      </c>
      <c r="E36" s="306">
        <v>10.6</v>
      </c>
      <c r="F36" s="306">
        <v>21.7</v>
      </c>
      <c r="G36" s="306">
        <v>171</v>
      </c>
      <c r="H36" s="306">
        <v>162.2</v>
      </c>
      <c r="I36" s="306">
        <v>8.8</v>
      </c>
      <c r="J36" s="306">
        <v>21.6</v>
      </c>
      <c r="K36" s="306">
        <v>187.1</v>
      </c>
      <c r="L36" s="306">
        <v>163.7</v>
      </c>
      <c r="M36" s="306">
        <v>23.4</v>
      </c>
      <c r="N36" s="306">
        <v>22.7</v>
      </c>
      <c r="O36" s="306">
        <v>205.7</v>
      </c>
      <c r="P36" s="306">
        <v>178.3</v>
      </c>
      <c r="Q36" s="306">
        <v>27.4</v>
      </c>
      <c r="R36" s="306">
        <v>22.9</v>
      </c>
      <c r="S36" s="306">
        <v>188</v>
      </c>
      <c r="T36" s="306">
        <v>172.6</v>
      </c>
      <c r="U36" s="306">
        <v>15.4</v>
      </c>
      <c r="V36" s="306">
        <v>22.4</v>
      </c>
      <c r="W36" s="306">
        <v>173.2</v>
      </c>
      <c r="X36" s="306">
        <v>164.9</v>
      </c>
      <c r="Y36" s="306">
        <v>8.3</v>
      </c>
      <c r="Z36" s="306">
        <v>20</v>
      </c>
      <c r="AA36" s="306">
        <v>139.5</v>
      </c>
      <c r="AB36" s="306">
        <v>133</v>
      </c>
      <c r="AC36" s="306">
        <v>6.5</v>
      </c>
      <c r="AD36" s="106"/>
      <c r="AE36" s="106"/>
      <c r="AF36" s="106"/>
      <c r="AG36" s="106"/>
    </row>
    <row r="37" spans="1:33" ht="15" customHeight="1">
      <c r="A37" s="133" t="s">
        <v>514</v>
      </c>
      <c r="B37" s="289">
        <v>22.5</v>
      </c>
      <c r="C37" s="306">
        <v>181</v>
      </c>
      <c r="D37" s="306">
        <v>170.3</v>
      </c>
      <c r="E37" s="306">
        <v>10.7</v>
      </c>
      <c r="F37" s="306">
        <v>21.9</v>
      </c>
      <c r="G37" s="306">
        <v>169.4</v>
      </c>
      <c r="H37" s="306">
        <v>162.7</v>
      </c>
      <c r="I37" s="306">
        <v>6.7</v>
      </c>
      <c r="J37" s="306">
        <v>21.2</v>
      </c>
      <c r="K37" s="306">
        <v>184</v>
      </c>
      <c r="L37" s="306">
        <v>159.4</v>
      </c>
      <c r="M37" s="306">
        <v>24.6</v>
      </c>
      <c r="N37" s="306">
        <v>21</v>
      </c>
      <c r="O37" s="306">
        <v>189.7</v>
      </c>
      <c r="P37" s="306">
        <v>164.6</v>
      </c>
      <c r="Q37" s="306">
        <v>25.1</v>
      </c>
      <c r="R37" s="306">
        <v>21.9</v>
      </c>
      <c r="S37" s="306">
        <v>181.4</v>
      </c>
      <c r="T37" s="306">
        <v>164.8</v>
      </c>
      <c r="U37" s="306">
        <v>16.6</v>
      </c>
      <c r="V37" s="306">
        <v>24.2</v>
      </c>
      <c r="W37" s="306">
        <v>188.2</v>
      </c>
      <c r="X37" s="306">
        <v>175.5</v>
      </c>
      <c r="Y37" s="306">
        <v>12.7</v>
      </c>
      <c r="Z37" s="306">
        <v>22</v>
      </c>
      <c r="AA37" s="306">
        <v>154.2</v>
      </c>
      <c r="AB37" s="306">
        <v>147.1</v>
      </c>
      <c r="AC37" s="306">
        <v>7.1</v>
      </c>
      <c r="AD37" s="106"/>
      <c r="AE37" s="106"/>
      <c r="AF37" s="106"/>
      <c r="AG37" s="106"/>
    </row>
    <row r="38" spans="1:33" ht="15" customHeight="1">
      <c r="A38" s="133" t="s">
        <v>515</v>
      </c>
      <c r="B38" s="289">
        <v>23</v>
      </c>
      <c r="C38" s="306">
        <v>189.6</v>
      </c>
      <c r="D38" s="306">
        <v>178.5</v>
      </c>
      <c r="E38" s="306">
        <v>11.1</v>
      </c>
      <c r="F38" s="306">
        <v>22.8</v>
      </c>
      <c r="G38" s="306">
        <v>186.7</v>
      </c>
      <c r="H38" s="306">
        <v>171</v>
      </c>
      <c r="I38" s="306">
        <v>15.7</v>
      </c>
      <c r="J38" s="306">
        <v>22</v>
      </c>
      <c r="K38" s="306">
        <v>181.7</v>
      </c>
      <c r="L38" s="306">
        <v>164.2</v>
      </c>
      <c r="M38" s="306">
        <v>17.5</v>
      </c>
      <c r="N38" s="306">
        <v>24.1</v>
      </c>
      <c r="O38" s="306">
        <v>206.1</v>
      </c>
      <c r="P38" s="306">
        <v>185.8</v>
      </c>
      <c r="Q38" s="306">
        <v>20.3</v>
      </c>
      <c r="R38" s="306">
        <v>22.9</v>
      </c>
      <c r="S38" s="306">
        <v>189.2</v>
      </c>
      <c r="T38" s="306">
        <v>172.2</v>
      </c>
      <c r="U38" s="306">
        <v>17</v>
      </c>
      <c r="V38" s="306">
        <v>24.3</v>
      </c>
      <c r="W38" s="306">
        <v>198.8</v>
      </c>
      <c r="X38" s="306">
        <v>186.9</v>
      </c>
      <c r="Y38" s="306">
        <v>11.9</v>
      </c>
      <c r="Z38" s="306">
        <v>22.4</v>
      </c>
      <c r="AA38" s="306">
        <v>164.7</v>
      </c>
      <c r="AB38" s="306">
        <v>151</v>
      </c>
      <c r="AC38" s="306">
        <v>13.7</v>
      </c>
      <c r="AD38" s="106"/>
      <c r="AE38" s="106"/>
      <c r="AF38" s="106"/>
      <c r="AG38" s="106"/>
    </row>
    <row r="39" spans="1:33" ht="15" customHeight="1">
      <c r="A39" s="147"/>
      <c r="B39" s="289"/>
      <c r="C39" s="306"/>
      <c r="D39" s="306"/>
      <c r="E39" s="306"/>
      <c r="F39" s="306"/>
      <c r="G39" s="306"/>
      <c r="H39" s="306"/>
      <c r="I39" s="306"/>
      <c r="J39" s="306"/>
      <c r="K39" s="306"/>
      <c r="L39" s="314"/>
      <c r="M39" s="306"/>
      <c r="N39" s="306"/>
      <c r="O39" s="306"/>
      <c r="P39" s="306"/>
      <c r="Q39" s="306"/>
      <c r="R39" s="306"/>
      <c r="S39" s="306"/>
      <c r="T39" s="306"/>
      <c r="U39" s="306"/>
      <c r="V39" s="306"/>
      <c r="W39" s="306"/>
      <c r="X39" s="306"/>
      <c r="Y39" s="306"/>
      <c r="Z39" s="306"/>
      <c r="AA39" s="306"/>
      <c r="AB39" s="306"/>
      <c r="AC39" s="306"/>
      <c r="AD39" s="106"/>
      <c r="AE39" s="106"/>
      <c r="AF39" s="106"/>
      <c r="AG39" s="106"/>
    </row>
    <row r="40" spans="1:33" ht="15" customHeight="1">
      <c r="A40" s="133" t="s">
        <v>516</v>
      </c>
      <c r="B40" s="289">
        <v>22.1</v>
      </c>
      <c r="C40" s="306">
        <v>179.5</v>
      </c>
      <c r="D40" s="306">
        <v>168.6</v>
      </c>
      <c r="E40" s="306">
        <v>10.9</v>
      </c>
      <c r="F40" s="306">
        <v>19.3</v>
      </c>
      <c r="G40" s="306">
        <v>159.1</v>
      </c>
      <c r="H40" s="306">
        <v>146.7</v>
      </c>
      <c r="I40" s="306">
        <v>12.4</v>
      </c>
      <c r="J40" s="306">
        <v>20.6</v>
      </c>
      <c r="K40" s="306">
        <v>168.7</v>
      </c>
      <c r="L40" s="306">
        <v>152.4</v>
      </c>
      <c r="M40" s="306">
        <v>16.3</v>
      </c>
      <c r="N40" s="306">
        <v>20</v>
      </c>
      <c r="O40" s="306">
        <v>175.8</v>
      </c>
      <c r="P40" s="306">
        <v>154.8</v>
      </c>
      <c r="Q40" s="306">
        <v>21</v>
      </c>
      <c r="R40" s="306">
        <v>20.9</v>
      </c>
      <c r="S40" s="306">
        <v>172.2</v>
      </c>
      <c r="T40" s="306">
        <v>156</v>
      </c>
      <c r="U40" s="306">
        <v>16.2</v>
      </c>
      <c r="V40" s="306">
        <v>22.6</v>
      </c>
      <c r="W40" s="306">
        <v>185.2</v>
      </c>
      <c r="X40" s="306">
        <v>175</v>
      </c>
      <c r="Y40" s="306">
        <v>10.2</v>
      </c>
      <c r="Z40" s="306">
        <v>22.9</v>
      </c>
      <c r="AA40" s="306">
        <v>168</v>
      </c>
      <c r="AB40" s="306">
        <v>155.6</v>
      </c>
      <c r="AC40" s="306">
        <v>12.4</v>
      </c>
      <c r="AD40" s="106"/>
      <c r="AE40" s="106"/>
      <c r="AF40" s="106"/>
      <c r="AG40" s="106"/>
    </row>
    <row r="41" spans="1:33" ht="15" customHeight="1">
      <c r="A41" s="133" t="s">
        <v>517</v>
      </c>
      <c r="B41" s="289">
        <v>24</v>
      </c>
      <c r="C41" s="306">
        <v>195.6</v>
      </c>
      <c r="D41" s="306">
        <v>183.8</v>
      </c>
      <c r="E41" s="306">
        <v>11.8</v>
      </c>
      <c r="F41" s="306">
        <v>23.3</v>
      </c>
      <c r="G41" s="306">
        <v>193.8</v>
      </c>
      <c r="H41" s="306">
        <v>175.2</v>
      </c>
      <c r="I41" s="306">
        <v>18.6</v>
      </c>
      <c r="J41" s="306">
        <v>22.6</v>
      </c>
      <c r="K41" s="306">
        <v>189.1</v>
      </c>
      <c r="L41" s="306">
        <v>170</v>
      </c>
      <c r="M41" s="306">
        <v>19.1</v>
      </c>
      <c r="N41" s="306">
        <v>24.5</v>
      </c>
      <c r="O41" s="306">
        <v>212.4</v>
      </c>
      <c r="P41" s="306">
        <v>190.3</v>
      </c>
      <c r="Q41" s="306">
        <v>22.1</v>
      </c>
      <c r="R41" s="306">
        <v>23.3</v>
      </c>
      <c r="S41" s="306">
        <v>191.3</v>
      </c>
      <c r="T41" s="306">
        <v>175.7</v>
      </c>
      <c r="U41" s="306">
        <v>15.6</v>
      </c>
      <c r="V41" s="306">
        <v>24.1</v>
      </c>
      <c r="W41" s="306">
        <v>196.8</v>
      </c>
      <c r="X41" s="306">
        <v>186.5</v>
      </c>
      <c r="Y41" s="306">
        <v>10.3</v>
      </c>
      <c r="Z41" s="306">
        <v>23.8</v>
      </c>
      <c r="AA41" s="306">
        <v>169.4</v>
      </c>
      <c r="AB41" s="306">
        <v>158.2</v>
      </c>
      <c r="AC41" s="306">
        <v>11.2</v>
      </c>
      <c r="AD41" s="106"/>
      <c r="AE41" s="106"/>
      <c r="AF41" s="106"/>
      <c r="AG41" s="106"/>
    </row>
    <row r="42" spans="1:33" ht="15" customHeight="1">
      <c r="A42" s="133" t="s">
        <v>518</v>
      </c>
      <c r="B42" s="289">
        <v>24.3</v>
      </c>
      <c r="C42" s="306">
        <v>196</v>
      </c>
      <c r="D42" s="306">
        <v>185.3</v>
      </c>
      <c r="E42" s="306">
        <v>10.7</v>
      </c>
      <c r="F42" s="306">
        <v>22.9</v>
      </c>
      <c r="G42" s="306">
        <v>196.1</v>
      </c>
      <c r="H42" s="306">
        <v>171.8</v>
      </c>
      <c r="I42" s="306">
        <v>24.3</v>
      </c>
      <c r="J42" s="306">
        <v>21.9</v>
      </c>
      <c r="K42" s="306">
        <v>183.4</v>
      </c>
      <c r="L42" s="306">
        <v>165.5</v>
      </c>
      <c r="M42" s="306">
        <v>17.9</v>
      </c>
      <c r="N42" s="306">
        <v>23.8</v>
      </c>
      <c r="O42" s="306">
        <v>205.7</v>
      </c>
      <c r="P42" s="306">
        <v>184.8</v>
      </c>
      <c r="Q42" s="306">
        <v>20.9</v>
      </c>
      <c r="R42" s="306">
        <v>22.4</v>
      </c>
      <c r="S42" s="306">
        <v>183.5</v>
      </c>
      <c r="T42" s="306">
        <v>167.9</v>
      </c>
      <c r="U42" s="306">
        <v>15.6</v>
      </c>
      <c r="V42" s="306">
        <v>24.8</v>
      </c>
      <c r="W42" s="306">
        <v>201.5</v>
      </c>
      <c r="X42" s="306">
        <v>191.5</v>
      </c>
      <c r="Y42" s="306">
        <v>10</v>
      </c>
      <c r="Z42" s="306">
        <v>23.4</v>
      </c>
      <c r="AA42" s="306">
        <v>168.7</v>
      </c>
      <c r="AB42" s="306">
        <v>156.8</v>
      </c>
      <c r="AC42" s="306">
        <v>11.9</v>
      </c>
      <c r="AD42" s="106"/>
      <c r="AE42" s="106"/>
      <c r="AF42" s="106"/>
      <c r="AG42" s="106"/>
    </row>
    <row r="43" spans="1:33" ht="15" customHeight="1">
      <c r="A43" s="133" t="s">
        <v>519</v>
      </c>
      <c r="B43" s="289">
        <v>20.7</v>
      </c>
      <c r="C43" s="306">
        <v>170.4</v>
      </c>
      <c r="D43" s="306">
        <v>158.9</v>
      </c>
      <c r="E43" s="306">
        <v>11.5</v>
      </c>
      <c r="F43" s="306">
        <v>20.5</v>
      </c>
      <c r="G43" s="306">
        <v>182.9</v>
      </c>
      <c r="H43" s="306">
        <v>153.2</v>
      </c>
      <c r="I43" s="306">
        <v>29.7</v>
      </c>
      <c r="J43" s="306">
        <v>19.9</v>
      </c>
      <c r="K43" s="306">
        <v>166.4</v>
      </c>
      <c r="L43" s="306">
        <v>149.5</v>
      </c>
      <c r="M43" s="306">
        <v>16.9</v>
      </c>
      <c r="N43" s="306">
        <v>21.3</v>
      </c>
      <c r="O43" s="306">
        <v>186.7</v>
      </c>
      <c r="P43" s="306">
        <v>165.8</v>
      </c>
      <c r="Q43" s="306">
        <v>20.9</v>
      </c>
      <c r="R43" s="306">
        <v>20.8</v>
      </c>
      <c r="S43" s="306">
        <v>172.7</v>
      </c>
      <c r="T43" s="306">
        <v>156.4</v>
      </c>
      <c r="U43" s="306">
        <v>15.8</v>
      </c>
      <c r="V43" s="306">
        <v>23.1</v>
      </c>
      <c r="W43" s="306">
        <v>186</v>
      </c>
      <c r="X43" s="306">
        <v>176.3</v>
      </c>
      <c r="Y43" s="306">
        <v>9.7</v>
      </c>
      <c r="Z43" s="306">
        <v>22.4</v>
      </c>
      <c r="AA43" s="306">
        <v>160</v>
      </c>
      <c r="AB43" s="306">
        <v>149.8</v>
      </c>
      <c r="AC43" s="306">
        <v>10.2</v>
      </c>
      <c r="AD43" s="106"/>
      <c r="AE43" s="106"/>
      <c r="AF43" s="106"/>
      <c r="AG43" s="106"/>
    </row>
    <row r="44" spans="1:33" ht="15" customHeight="1">
      <c r="A44" s="147"/>
      <c r="B44" s="289"/>
      <c r="C44" s="306"/>
      <c r="D44" s="306"/>
      <c r="E44" s="306"/>
      <c r="F44" s="306"/>
      <c r="G44" s="306"/>
      <c r="H44" s="306"/>
      <c r="I44" s="306"/>
      <c r="J44" s="306"/>
      <c r="K44" s="306"/>
      <c r="L44" s="314"/>
      <c r="M44" s="306"/>
      <c r="N44" s="306"/>
      <c r="O44" s="306"/>
      <c r="P44" s="306"/>
      <c r="Q44" s="306"/>
      <c r="R44" s="306"/>
      <c r="S44" s="306"/>
      <c r="T44" s="306"/>
      <c r="U44" s="306"/>
      <c r="V44" s="306"/>
      <c r="W44" s="306"/>
      <c r="X44" s="306"/>
      <c r="Y44" s="306"/>
      <c r="Z44" s="306"/>
      <c r="AA44" s="306"/>
      <c r="AB44" s="306"/>
      <c r="AC44" s="306"/>
      <c r="AD44" s="106"/>
      <c r="AE44" s="106"/>
      <c r="AF44" s="106"/>
      <c r="AG44" s="106"/>
    </row>
    <row r="45" spans="1:33" ht="15" customHeight="1">
      <c r="A45" s="133" t="s">
        <v>520</v>
      </c>
      <c r="B45" s="289">
        <v>23.7</v>
      </c>
      <c r="C45" s="306">
        <v>192.7</v>
      </c>
      <c r="D45" s="306">
        <v>181.4</v>
      </c>
      <c r="E45" s="306">
        <v>11.3</v>
      </c>
      <c r="F45" s="306">
        <v>22.8</v>
      </c>
      <c r="G45" s="306">
        <v>194.5</v>
      </c>
      <c r="H45" s="306">
        <v>171.3</v>
      </c>
      <c r="I45" s="306">
        <v>23.2</v>
      </c>
      <c r="J45" s="306">
        <v>21.8</v>
      </c>
      <c r="K45" s="306">
        <v>184</v>
      </c>
      <c r="L45" s="306">
        <v>166.4</v>
      </c>
      <c r="M45" s="306">
        <v>17.6</v>
      </c>
      <c r="N45" s="306">
        <v>23.2</v>
      </c>
      <c r="O45" s="306">
        <v>207</v>
      </c>
      <c r="P45" s="306">
        <v>181.2</v>
      </c>
      <c r="Q45" s="306">
        <v>25.8</v>
      </c>
      <c r="R45" s="306">
        <v>22.1</v>
      </c>
      <c r="S45" s="306">
        <v>183.6</v>
      </c>
      <c r="T45" s="306">
        <v>166.1</v>
      </c>
      <c r="U45" s="306">
        <v>17.5</v>
      </c>
      <c r="V45" s="306">
        <v>23.5</v>
      </c>
      <c r="W45" s="306">
        <v>187.8</v>
      </c>
      <c r="X45" s="306">
        <v>176.5</v>
      </c>
      <c r="Y45" s="306">
        <v>11.3</v>
      </c>
      <c r="Z45" s="306">
        <v>21.2</v>
      </c>
      <c r="AA45" s="306">
        <v>151.8</v>
      </c>
      <c r="AB45" s="306">
        <v>141.7</v>
      </c>
      <c r="AC45" s="306">
        <v>10.1</v>
      </c>
      <c r="AD45" s="106"/>
      <c r="AE45" s="106"/>
      <c r="AF45" s="106"/>
      <c r="AG45" s="106"/>
    </row>
    <row r="46" spans="1:33" ht="15" customHeight="1">
      <c r="A46" s="133" t="s">
        <v>521</v>
      </c>
      <c r="B46" s="289">
        <v>24.4</v>
      </c>
      <c r="C46" s="306">
        <v>200.1</v>
      </c>
      <c r="D46" s="306">
        <v>186.8</v>
      </c>
      <c r="E46" s="306">
        <v>13.3</v>
      </c>
      <c r="F46" s="306">
        <v>22</v>
      </c>
      <c r="G46" s="306">
        <v>193.6</v>
      </c>
      <c r="H46" s="306">
        <v>163</v>
      </c>
      <c r="I46" s="306">
        <v>30.6</v>
      </c>
      <c r="J46" s="306">
        <v>22</v>
      </c>
      <c r="K46" s="306">
        <v>184.9</v>
      </c>
      <c r="L46" s="306">
        <v>167</v>
      </c>
      <c r="M46" s="306">
        <v>17.9</v>
      </c>
      <c r="N46" s="306">
        <v>22.2</v>
      </c>
      <c r="O46" s="306">
        <v>202.6</v>
      </c>
      <c r="P46" s="306">
        <v>172.3</v>
      </c>
      <c r="Q46" s="306">
        <v>30.3</v>
      </c>
      <c r="R46" s="306">
        <v>22</v>
      </c>
      <c r="S46" s="306">
        <v>183</v>
      </c>
      <c r="T46" s="306">
        <v>165.3</v>
      </c>
      <c r="U46" s="306">
        <v>17.7</v>
      </c>
      <c r="V46" s="306">
        <v>24</v>
      </c>
      <c r="W46" s="306">
        <v>194.8</v>
      </c>
      <c r="X46" s="306">
        <v>183.6</v>
      </c>
      <c r="Y46" s="306">
        <v>11.2</v>
      </c>
      <c r="Z46" s="306">
        <v>23.5</v>
      </c>
      <c r="AA46" s="306">
        <v>170</v>
      </c>
      <c r="AB46" s="306">
        <v>157.3</v>
      </c>
      <c r="AC46" s="306">
        <v>12.7</v>
      </c>
      <c r="AD46" s="106"/>
      <c r="AE46" s="106"/>
      <c r="AF46" s="106"/>
      <c r="AG46" s="106"/>
    </row>
    <row r="47" spans="1:33" ht="15" customHeight="1">
      <c r="A47" s="133" t="s">
        <v>522</v>
      </c>
      <c r="B47" s="289">
        <v>24.8</v>
      </c>
      <c r="C47" s="306">
        <v>203.3</v>
      </c>
      <c r="D47" s="306">
        <v>189.8</v>
      </c>
      <c r="E47" s="306">
        <v>13.5</v>
      </c>
      <c r="F47" s="306">
        <v>23</v>
      </c>
      <c r="G47" s="306">
        <v>202.9</v>
      </c>
      <c r="H47" s="306">
        <v>173.7</v>
      </c>
      <c r="I47" s="306">
        <v>29.2</v>
      </c>
      <c r="J47" s="306">
        <v>22.4</v>
      </c>
      <c r="K47" s="306">
        <v>189</v>
      </c>
      <c r="L47" s="306">
        <v>170.4</v>
      </c>
      <c r="M47" s="306">
        <v>18.6</v>
      </c>
      <c r="N47" s="306">
        <v>22.9</v>
      </c>
      <c r="O47" s="306">
        <v>204.1</v>
      </c>
      <c r="P47" s="306">
        <v>178.1</v>
      </c>
      <c r="Q47" s="306">
        <v>26</v>
      </c>
      <c r="R47" s="306">
        <v>22.4</v>
      </c>
      <c r="S47" s="306">
        <v>186.6</v>
      </c>
      <c r="T47" s="306">
        <v>167.9</v>
      </c>
      <c r="U47" s="306">
        <v>18.7</v>
      </c>
      <c r="V47" s="306">
        <v>23.9</v>
      </c>
      <c r="W47" s="306">
        <v>194.7</v>
      </c>
      <c r="X47" s="306">
        <v>181.8</v>
      </c>
      <c r="Y47" s="306">
        <v>12.9</v>
      </c>
      <c r="Z47" s="306">
        <v>21.8</v>
      </c>
      <c r="AA47" s="306">
        <v>158.1</v>
      </c>
      <c r="AB47" s="306">
        <v>146.6</v>
      </c>
      <c r="AC47" s="306">
        <v>11.5</v>
      </c>
      <c r="AD47" s="106"/>
      <c r="AE47" s="106"/>
      <c r="AF47" s="106"/>
      <c r="AG47" s="106"/>
    </row>
    <row r="48" spans="1:33" ht="15" customHeight="1">
      <c r="A48" s="133" t="s">
        <v>523</v>
      </c>
      <c r="B48" s="289">
        <v>25</v>
      </c>
      <c r="C48" s="306">
        <v>203.3</v>
      </c>
      <c r="D48" s="306">
        <v>191.7</v>
      </c>
      <c r="E48" s="306">
        <v>11.6</v>
      </c>
      <c r="F48" s="306">
        <v>22.9</v>
      </c>
      <c r="G48" s="306">
        <v>197.9</v>
      </c>
      <c r="H48" s="306">
        <v>171.8</v>
      </c>
      <c r="I48" s="306">
        <v>26.1</v>
      </c>
      <c r="J48" s="306">
        <v>21.1</v>
      </c>
      <c r="K48" s="306">
        <v>179.8</v>
      </c>
      <c r="L48" s="306">
        <v>161</v>
      </c>
      <c r="M48" s="306">
        <v>18.8</v>
      </c>
      <c r="N48" s="306">
        <v>22.5</v>
      </c>
      <c r="O48" s="306">
        <v>197.3</v>
      </c>
      <c r="P48" s="306">
        <v>173.3</v>
      </c>
      <c r="Q48" s="306">
        <v>24</v>
      </c>
      <c r="R48" s="306">
        <v>22.6</v>
      </c>
      <c r="S48" s="306">
        <v>186.8</v>
      </c>
      <c r="T48" s="306">
        <v>169.8</v>
      </c>
      <c r="U48" s="306">
        <v>17</v>
      </c>
      <c r="V48" s="306">
        <v>23.6</v>
      </c>
      <c r="W48" s="306">
        <v>193.1</v>
      </c>
      <c r="X48" s="306">
        <v>180.9</v>
      </c>
      <c r="Y48" s="306">
        <v>12.2</v>
      </c>
      <c r="Z48" s="306">
        <v>22.9</v>
      </c>
      <c r="AA48" s="306">
        <v>159.1</v>
      </c>
      <c r="AB48" s="306">
        <v>148.7</v>
      </c>
      <c r="AC48" s="306">
        <v>10.4</v>
      </c>
      <c r="AD48" s="106"/>
      <c r="AE48" s="106"/>
      <c r="AF48" s="106"/>
      <c r="AG48" s="106"/>
    </row>
    <row r="49" spans="1:33" ht="15" customHeight="1">
      <c r="A49" s="65"/>
      <c r="B49" s="289"/>
      <c r="C49" s="306"/>
      <c r="D49" s="306"/>
      <c r="E49" s="306"/>
      <c r="F49" s="306"/>
      <c r="G49" s="306"/>
      <c r="H49" s="306"/>
      <c r="I49" s="306"/>
      <c r="J49" s="306"/>
      <c r="K49" s="306"/>
      <c r="L49" s="314"/>
      <c r="M49" s="306"/>
      <c r="N49" s="306"/>
      <c r="O49" s="306"/>
      <c r="P49" s="306"/>
      <c r="Q49" s="306"/>
      <c r="R49" s="306"/>
      <c r="S49" s="306"/>
      <c r="T49" s="306"/>
      <c r="U49" s="306"/>
      <c r="V49" s="306"/>
      <c r="W49" s="306"/>
      <c r="X49" s="306"/>
      <c r="Y49" s="306"/>
      <c r="Z49" s="306"/>
      <c r="AA49" s="306"/>
      <c r="AB49" s="306"/>
      <c r="AC49" s="306"/>
      <c r="AD49" s="106"/>
      <c r="AE49" s="106"/>
      <c r="AF49" s="106"/>
      <c r="AG49" s="106"/>
    </row>
    <row r="50" spans="1:33" ht="15" customHeight="1">
      <c r="A50" s="113" t="s">
        <v>139</v>
      </c>
      <c r="B50" s="289"/>
      <c r="C50" s="306"/>
      <c r="D50" s="306"/>
      <c r="E50" s="306"/>
      <c r="F50" s="306"/>
      <c r="G50" s="306"/>
      <c r="H50" s="306"/>
      <c r="I50" s="306"/>
      <c r="J50" s="306"/>
      <c r="K50" s="306"/>
      <c r="L50" s="314"/>
      <c r="M50" s="306"/>
      <c r="N50" s="306"/>
      <c r="O50" s="314"/>
      <c r="P50" s="306"/>
      <c r="Q50" s="306"/>
      <c r="R50" s="306"/>
      <c r="S50" s="306"/>
      <c r="T50" s="306"/>
      <c r="U50" s="306"/>
      <c r="V50" s="306"/>
      <c r="W50" s="306"/>
      <c r="X50" s="306"/>
      <c r="Y50" s="306"/>
      <c r="Z50" s="306"/>
      <c r="AA50" s="306"/>
      <c r="AB50" s="306"/>
      <c r="AC50" s="306"/>
      <c r="AD50" s="106"/>
      <c r="AE50" s="106"/>
      <c r="AF50" s="106"/>
      <c r="AG50" s="106"/>
    </row>
    <row r="51" spans="1:33" ht="15" customHeight="1">
      <c r="A51" s="26" t="s">
        <v>259</v>
      </c>
      <c r="B51" s="289">
        <v>20.7</v>
      </c>
      <c r="C51" s="306">
        <v>156.9</v>
      </c>
      <c r="D51" s="306">
        <v>154.4</v>
      </c>
      <c r="E51" s="306">
        <v>2.4</v>
      </c>
      <c r="F51" s="306">
        <v>21.5</v>
      </c>
      <c r="G51" s="306">
        <v>169</v>
      </c>
      <c r="H51" s="306">
        <v>159.2</v>
      </c>
      <c r="I51" s="306">
        <v>9.8</v>
      </c>
      <c r="J51" s="306">
        <v>21</v>
      </c>
      <c r="K51" s="306">
        <v>160.1</v>
      </c>
      <c r="L51" s="306">
        <v>157.9</v>
      </c>
      <c r="M51" s="306">
        <v>2.2</v>
      </c>
      <c r="N51" s="306">
        <v>20.7</v>
      </c>
      <c r="O51" s="306">
        <v>164.5</v>
      </c>
      <c r="P51" s="306">
        <v>160.8</v>
      </c>
      <c r="Q51" s="306">
        <v>3.7</v>
      </c>
      <c r="R51" s="306">
        <v>21.8</v>
      </c>
      <c r="S51" s="306">
        <v>172.4</v>
      </c>
      <c r="T51" s="306">
        <v>165.4</v>
      </c>
      <c r="U51" s="306">
        <v>7</v>
      </c>
      <c r="V51" s="306">
        <v>23.3</v>
      </c>
      <c r="W51" s="306">
        <v>164</v>
      </c>
      <c r="X51" s="306">
        <v>159.4</v>
      </c>
      <c r="Y51" s="306">
        <v>4.6</v>
      </c>
      <c r="Z51" s="306">
        <v>20.6</v>
      </c>
      <c r="AA51" s="306">
        <v>141.2</v>
      </c>
      <c r="AB51" s="306">
        <v>135.4</v>
      </c>
      <c r="AC51" s="306">
        <v>5.8</v>
      </c>
      <c r="AD51" s="106"/>
      <c r="AE51" s="106"/>
      <c r="AF51" s="106"/>
      <c r="AG51" s="106"/>
    </row>
    <row r="52" spans="1:33" ht="15" customHeight="1">
      <c r="A52" s="133" t="s">
        <v>511</v>
      </c>
      <c r="B52" s="290">
        <v>21</v>
      </c>
      <c r="C52" s="306">
        <v>163.3</v>
      </c>
      <c r="D52" s="306">
        <v>160.3</v>
      </c>
      <c r="E52" s="306">
        <v>3</v>
      </c>
      <c r="F52" s="306">
        <v>21.8</v>
      </c>
      <c r="G52" s="306">
        <v>172.5</v>
      </c>
      <c r="H52" s="306">
        <v>160.9</v>
      </c>
      <c r="I52" s="306">
        <v>11.6</v>
      </c>
      <c r="J52" s="306">
        <v>20.9</v>
      </c>
      <c r="K52" s="306">
        <v>162.9</v>
      </c>
      <c r="L52" s="306">
        <v>157.6</v>
      </c>
      <c r="M52" s="306">
        <v>5.3</v>
      </c>
      <c r="N52" s="306">
        <v>21.5</v>
      </c>
      <c r="O52" s="306">
        <v>173.9</v>
      </c>
      <c r="P52" s="306">
        <v>167</v>
      </c>
      <c r="Q52" s="306">
        <v>6.9</v>
      </c>
      <c r="R52" s="306">
        <v>22</v>
      </c>
      <c r="S52" s="306">
        <v>174.8</v>
      </c>
      <c r="T52" s="306">
        <v>167.2</v>
      </c>
      <c r="U52" s="306">
        <v>7.6</v>
      </c>
      <c r="V52" s="306">
        <v>23.2</v>
      </c>
      <c r="W52" s="306">
        <v>163.1</v>
      </c>
      <c r="X52" s="306">
        <v>158.7</v>
      </c>
      <c r="Y52" s="306">
        <v>4.4</v>
      </c>
      <c r="Z52" s="306">
        <v>20.4</v>
      </c>
      <c r="AA52" s="306">
        <v>142.1</v>
      </c>
      <c r="AB52" s="306">
        <v>136.4</v>
      </c>
      <c r="AC52" s="306">
        <v>5.7</v>
      </c>
      <c r="AD52" s="106"/>
      <c r="AE52" s="106"/>
      <c r="AF52" s="106"/>
      <c r="AG52" s="106"/>
    </row>
    <row r="53" spans="1:33" s="37" customFormat="1" ht="15" customHeight="1">
      <c r="A53" s="197" t="s">
        <v>512</v>
      </c>
      <c r="B53" s="315">
        <f aca="true" t="shared" si="4" ref="B53:L53">AVERAGE(B55:B58,B60:B63,B65:B68)</f>
        <v>21.891666666666666</v>
      </c>
      <c r="C53" s="307">
        <f t="shared" si="4"/>
        <v>171.275</v>
      </c>
      <c r="D53" s="307">
        <f t="shared" si="4"/>
        <v>167.95833333333334</v>
      </c>
      <c r="E53" s="307">
        <f t="shared" si="4"/>
        <v>3.3166666666666664</v>
      </c>
      <c r="F53" s="307">
        <f t="shared" si="4"/>
        <v>22.158333333333342</v>
      </c>
      <c r="G53" s="307">
        <f t="shared" si="4"/>
        <v>177.96666666666667</v>
      </c>
      <c r="H53" s="307">
        <f t="shared" si="4"/>
        <v>167.4</v>
      </c>
      <c r="I53" s="307">
        <f t="shared" si="4"/>
        <v>10.566666666666666</v>
      </c>
      <c r="J53" s="307">
        <f t="shared" si="4"/>
        <v>21.433333333333334</v>
      </c>
      <c r="K53" s="307">
        <f t="shared" si="4"/>
        <v>166.73333333333335</v>
      </c>
      <c r="L53" s="315">
        <f t="shared" si="4"/>
        <v>161.38333333333333</v>
      </c>
      <c r="M53" s="307">
        <v>5.3</v>
      </c>
      <c r="N53" s="307">
        <f aca="true" t="shared" si="5" ref="N53:T53">AVERAGE(N55:N58,N60:N63,N65:N68)</f>
        <v>21.633333333333336</v>
      </c>
      <c r="O53" s="307">
        <f t="shared" si="5"/>
        <v>173.50833333333333</v>
      </c>
      <c r="P53" s="307">
        <f t="shared" si="5"/>
        <v>166.96666666666667</v>
      </c>
      <c r="Q53" s="307">
        <f t="shared" si="5"/>
        <v>6.541666666666667</v>
      </c>
      <c r="R53" s="307">
        <f t="shared" si="5"/>
        <v>22.03333333333333</v>
      </c>
      <c r="S53" s="307">
        <f t="shared" si="5"/>
        <v>176.3166666666667</v>
      </c>
      <c r="T53" s="307">
        <f t="shared" si="5"/>
        <v>167.36666666666667</v>
      </c>
      <c r="U53" s="307">
        <v>8.9</v>
      </c>
      <c r="V53" s="307">
        <f>AVERAGE(V55:V58,V60:V63,V65:V68)</f>
        <v>22.8</v>
      </c>
      <c r="W53" s="307">
        <f>AVERAGE(W55:W58,W60:W63,W65:W68)</f>
        <v>164.35833333333332</v>
      </c>
      <c r="X53" s="307">
        <f>AVERAGE(X55:X58,X60:X63,X65:X68)</f>
        <v>161.11666666666665</v>
      </c>
      <c r="Y53" s="307">
        <v>3.3</v>
      </c>
      <c r="Z53" s="307">
        <f>AVERAGE(Z55:Z58,Z60:Z63,Z65:Z68)</f>
        <v>21.191666666666666</v>
      </c>
      <c r="AA53" s="307">
        <f>AVERAGE(AA55:AA58,AA60:AA63,AA65:AA68)</f>
        <v>149.03333333333333</v>
      </c>
      <c r="AB53" s="307">
        <f>AVERAGE(AB55:AB58,AB60:AB63,AB65:AB68)</f>
        <v>141.50000000000003</v>
      </c>
      <c r="AC53" s="307">
        <f>AVERAGE(AC55:AC58,AC60:AC63,AC65:AC68)</f>
        <v>7.533333333333334</v>
      </c>
      <c r="AD53" s="202"/>
      <c r="AE53" s="202"/>
      <c r="AF53" s="202"/>
      <c r="AG53" s="202"/>
    </row>
    <row r="54" spans="1:33" ht="15" customHeight="1">
      <c r="A54" s="147"/>
      <c r="B54" s="314"/>
      <c r="C54" s="306"/>
      <c r="D54" s="306"/>
      <c r="E54" s="306"/>
      <c r="F54" s="306"/>
      <c r="G54" s="306"/>
      <c r="H54" s="306"/>
      <c r="I54" s="306"/>
      <c r="J54" s="306"/>
      <c r="K54" s="306"/>
      <c r="L54" s="314"/>
      <c r="M54" s="306"/>
      <c r="N54" s="306"/>
      <c r="O54" s="306"/>
      <c r="P54" s="306"/>
      <c r="Q54" s="306"/>
      <c r="R54" s="306"/>
      <c r="S54" s="306"/>
      <c r="T54" s="306"/>
      <c r="U54" s="306"/>
      <c r="V54" s="306"/>
      <c r="W54" s="306"/>
      <c r="X54" s="306"/>
      <c r="Y54" s="306"/>
      <c r="Z54" s="306"/>
      <c r="AA54" s="306"/>
      <c r="AB54" s="306"/>
      <c r="AC54" s="306"/>
      <c r="AD54" s="106"/>
      <c r="AE54" s="106"/>
      <c r="AF54" s="106"/>
      <c r="AG54" s="106"/>
    </row>
    <row r="55" spans="1:33" ht="15" customHeight="1">
      <c r="A55" s="133" t="s">
        <v>257</v>
      </c>
      <c r="B55" s="289">
        <v>19.8</v>
      </c>
      <c r="C55" s="306">
        <v>155</v>
      </c>
      <c r="D55" s="306">
        <v>152.3</v>
      </c>
      <c r="E55" s="306">
        <v>2.7</v>
      </c>
      <c r="F55" s="306">
        <v>19.3</v>
      </c>
      <c r="G55" s="306">
        <v>147.1</v>
      </c>
      <c r="H55" s="306">
        <v>141.7</v>
      </c>
      <c r="I55" s="306">
        <v>5.4</v>
      </c>
      <c r="J55" s="306">
        <v>18.5</v>
      </c>
      <c r="K55" s="306">
        <v>145.7</v>
      </c>
      <c r="L55" s="306">
        <v>139.5</v>
      </c>
      <c r="M55" s="306">
        <v>6.2</v>
      </c>
      <c r="N55" s="306">
        <v>19.8</v>
      </c>
      <c r="O55" s="306">
        <v>160.4</v>
      </c>
      <c r="P55" s="306">
        <v>154.3</v>
      </c>
      <c r="Q55" s="306">
        <v>6.1</v>
      </c>
      <c r="R55" s="306">
        <v>19.7</v>
      </c>
      <c r="S55" s="306">
        <v>156.8</v>
      </c>
      <c r="T55" s="306">
        <v>149.8</v>
      </c>
      <c r="U55" s="306">
        <v>7</v>
      </c>
      <c r="V55" s="306">
        <v>22.6</v>
      </c>
      <c r="W55" s="306">
        <v>146.7</v>
      </c>
      <c r="X55" s="306">
        <v>141.1</v>
      </c>
      <c r="Y55" s="306">
        <v>5.6</v>
      </c>
      <c r="Z55" s="306">
        <v>19.1</v>
      </c>
      <c r="AA55" s="306">
        <v>132.7</v>
      </c>
      <c r="AB55" s="306">
        <v>126.7</v>
      </c>
      <c r="AC55" s="306">
        <v>6</v>
      </c>
      <c r="AD55" s="106"/>
      <c r="AE55" s="106"/>
      <c r="AF55" s="106"/>
      <c r="AG55" s="106"/>
    </row>
    <row r="56" spans="1:33" ht="15" customHeight="1">
      <c r="A56" s="133" t="s">
        <v>513</v>
      </c>
      <c r="B56" s="289">
        <v>22</v>
      </c>
      <c r="C56" s="306">
        <v>173.3</v>
      </c>
      <c r="D56" s="306">
        <v>169.6</v>
      </c>
      <c r="E56" s="306">
        <v>3.7</v>
      </c>
      <c r="F56" s="306">
        <v>22.6</v>
      </c>
      <c r="G56" s="306">
        <v>172.3</v>
      </c>
      <c r="H56" s="306">
        <v>165.9</v>
      </c>
      <c r="I56" s="306">
        <v>6.4</v>
      </c>
      <c r="J56" s="306">
        <v>22</v>
      </c>
      <c r="K56" s="306">
        <v>173.7</v>
      </c>
      <c r="L56" s="306">
        <v>166.1</v>
      </c>
      <c r="M56" s="306">
        <v>7.6</v>
      </c>
      <c r="N56" s="306">
        <v>22.2</v>
      </c>
      <c r="O56" s="306">
        <v>181.6</v>
      </c>
      <c r="P56" s="306">
        <v>173.2</v>
      </c>
      <c r="Q56" s="306">
        <v>8.4</v>
      </c>
      <c r="R56" s="306">
        <v>23</v>
      </c>
      <c r="S56" s="306">
        <v>181.7</v>
      </c>
      <c r="T56" s="306">
        <v>175.1</v>
      </c>
      <c r="U56" s="306">
        <v>6.6</v>
      </c>
      <c r="V56" s="306">
        <v>22.5</v>
      </c>
      <c r="W56" s="306">
        <v>157.4</v>
      </c>
      <c r="X56" s="306">
        <v>152.5</v>
      </c>
      <c r="Y56" s="306">
        <v>4.9</v>
      </c>
      <c r="Z56" s="306">
        <v>19.2</v>
      </c>
      <c r="AA56" s="306">
        <v>130.7</v>
      </c>
      <c r="AB56" s="306">
        <v>126.2</v>
      </c>
      <c r="AC56" s="306">
        <v>4.5</v>
      </c>
      <c r="AD56" s="106"/>
      <c r="AE56" s="106"/>
      <c r="AF56" s="106"/>
      <c r="AG56" s="106"/>
    </row>
    <row r="57" spans="1:33" ht="15" customHeight="1">
      <c r="A57" s="133" t="s">
        <v>514</v>
      </c>
      <c r="B57" s="289">
        <v>20.9</v>
      </c>
      <c r="C57" s="306">
        <v>165.2</v>
      </c>
      <c r="D57" s="306">
        <v>161</v>
      </c>
      <c r="E57" s="306">
        <v>4.2</v>
      </c>
      <c r="F57" s="306">
        <v>21.5</v>
      </c>
      <c r="G57" s="306">
        <v>160</v>
      </c>
      <c r="H57" s="306">
        <v>157.8</v>
      </c>
      <c r="I57" s="306">
        <v>2.2</v>
      </c>
      <c r="J57" s="306">
        <v>20.4</v>
      </c>
      <c r="K57" s="306">
        <v>164.9</v>
      </c>
      <c r="L57" s="306">
        <v>154.7</v>
      </c>
      <c r="M57" s="306">
        <v>10.2</v>
      </c>
      <c r="N57" s="306">
        <v>21.1</v>
      </c>
      <c r="O57" s="306">
        <v>170.1</v>
      </c>
      <c r="P57" s="306">
        <v>163.8</v>
      </c>
      <c r="Q57" s="306">
        <v>6.3</v>
      </c>
      <c r="R57" s="306">
        <v>22.1</v>
      </c>
      <c r="S57" s="306">
        <v>175.5</v>
      </c>
      <c r="T57" s="306">
        <v>169.3</v>
      </c>
      <c r="U57" s="306">
        <v>6.2</v>
      </c>
      <c r="V57" s="306">
        <v>23.9</v>
      </c>
      <c r="W57" s="306">
        <v>161.4</v>
      </c>
      <c r="X57" s="306">
        <v>156.7</v>
      </c>
      <c r="Y57" s="306">
        <v>4.7</v>
      </c>
      <c r="Z57" s="306">
        <v>21.7</v>
      </c>
      <c r="AA57" s="306">
        <v>150.5</v>
      </c>
      <c r="AB57" s="306">
        <v>144.4</v>
      </c>
      <c r="AC57" s="306">
        <v>6.1</v>
      </c>
      <c r="AD57" s="106"/>
      <c r="AE57" s="106"/>
      <c r="AF57" s="106"/>
      <c r="AG57" s="106"/>
    </row>
    <row r="58" spans="1:33" ht="15" customHeight="1">
      <c r="A58" s="133" t="s">
        <v>515</v>
      </c>
      <c r="B58" s="289">
        <v>23</v>
      </c>
      <c r="C58" s="306">
        <v>180.1</v>
      </c>
      <c r="D58" s="306">
        <v>177.5</v>
      </c>
      <c r="E58" s="306">
        <v>2.6</v>
      </c>
      <c r="F58" s="306">
        <v>22.9</v>
      </c>
      <c r="G58" s="306">
        <v>182.6</v>
      </c>
      <c r="H58" s="306">
        <v>174.7</v>
      </c>
      <c r="I58" s="306">
        <v>7.9</v>
      </c>
      <c r="J58" s="306">
        <v>22.5</v>
      </c>
      <c r="K58" s="306">
        <v>169.6</v>
      </c>
      <c r="L58" s="306">
        <v>165.7</v>
      </c>
      <c r="M58" s="306">
        <v>3.9</v>
      </c>
      <c r="N58" s="306">
        <v>22.9</v>
      </c>
      <c r="O58" s="290">
        <v>180.5</v>
      </c>
      <c r="P58" s="306">
        <v>173.2</v>
      </c>
      <c r="Q58" s="306">
        <v>7.3</v>
      </c>
      <c r="R58" s="306">
        <v>22.7</v>
      </c>
      <c r="S58" s="306">
        <v>177.6</v>
      </c>
      <c r="T58" s="306">
        <v>171.2</v>
      </c>
      <c r="U58" s="306">
        <v>6.4</v>
      </c>
      <c r="V58" s="306">
        <v>23.5</v>
      </c>
      <c r="W58" s="306">
        <v>174.7</v>
      </c>
      <c r="X58" s="306">
        <v>171.6</v>
      </c>
      <c r="Y58" s="306">
        <v>3.1</v>
      </c>
      <c r="Z58" s="306">
        <v>21.7</v>
      </c>
      <c r="AA58" s="306">
        <v>158.6</v>
      </c>
      <c r="AB58" s="306">
        <v>148</v>
      </c>
      <c r="AC58" s="306">
        <v>10.6</v>
      </c>
      <c r="AD58" s="106"/>
      <c r="AE58" s="106"/>
      <c r="AF58" s="106"/>
      <c r="AG58" s="106"/>
    </row>
    <row r="59" spans="1:33" ht="15" customHeight="1">
      <c r="A59" s="147"/>
      <c r="B59" s="314"/>
      <c r="C59" s="306"/>
      <c r="D59" s="306"/>
      <c r="E59" s="306"/>
      <c r="F59" s="306"/>
      <c r="G59" s="306"/>
      <c r="H59" s="306"/>
      <c r="I59" s="306"/>
      <c r="J59" s="306"/>
      <c r="K59" s="306"/>
      <c r="L59" s="314"/>
      <c r="M59" s="306"/>
      <c r="N59" s="306"/>
      <c r="O59" s="314"/>
      <c r="P59" s="306"/>
      <c r="Q59" s="306"/>
      <c r="R59" s="306"/>
      <c r="S59" s="306"/>
      <c r="T59" s="306"/>
      <c r="U59" s="306"/>
      <c r="V59" s="306"/>
      <c r="W59" s="306"/>
      <c r="X59" s="306"/>
      <c r="Y59" s="306"/>
      <c r="Z59" s="306"/>
      <c r="AA59" s="306"/>
      <c r="AB59" s="306"/>
      <c r="AC59" s="306"/>
      <c r="AD59" s="106"/>
      <c r="AE59" s="106"/>
      <c r="AF59" s="106"/>
      <c r="AG59" s="106"/>
    </row>
    <row r="60" spans="1:33" ht="15" customHeight="1">
      <c r="A60" s="133" t="s">
        <v>516</v>
      </c>
      <c r="B60" s="289">
        <v>19.1</v>
      </c>
      <c r="C60" s="306">
        <v>147.8</v>
      </c>
      <c r="D60" s="306">
        <v>145.2</v>
      </c>
      <c r="E60" s="306">
        <v>2.6</v>
      </c>
      <c r="F60" s="306">
        <v>19.8</v>
      </c>
      <c r="G60" s="306">
        <v>159.3</v>
      </c>
      <c r="H60" s="306">
        <v>153.4</v>
      </c>
      <c r="I60" s="306">
        <v>5.9</v>
      </c>
      <c r="J60" s="306">
        <v>20.5</v>
      </c>
      <c r="K60" s="306">
        <v>155.8</v>
      </c>
      <c r="L60" s="306">
        <v>152.1</v>
      </c>
      <c r="M60" s="306">
        <v>3.7</v>
      </c>
      <c r="N60" s="306">
        <v>19.9</v>
      </c>
      <c r="O60" s="290">
        <v>159.1</v>
      </c>
      <c r="P60" s="306">
        <v>152.3</v>
      </c>
      <c r="Q60" s="306">
        <v>6.8</v>
      </c>
      <c r="R60" s="306">
        <v>21.2</v>
      </c>
      <c r="S60" s="306">
        <v>167.2</v>
      </c>
      <c r="T60" s="306">
        <v>160.8</v>
      </c>
      <c r="U60" s="306">
        <v>6.4</v>
      </c>
      <c r="V60" s="306">
        <v>22.2</v>
      </c>
      <c r="W60" s="306">
        <v>161.9</v>
      </c>
      <c r="X60" s="306">
        <v>159.1</v>
      </c>
      <c r="Y60" s="306">
        <v>2.8</v>
      </c>
      <c r="Z60" s="306">
        <v>21.7</v>
      </c>
      <c r="AA60" s="306">
        <v>155.8</v>
      </c>
      <c r="AB60" s="306">
        <v>146.3</v>
      </c>
      <c r="AC60" s="306">
        <v>9.5</v>
      </c>
      <c r="AD60" s="106"/>
      <c r="AE60" s="106"/>
      <c r="AF60" s="106"/>
      <c r="AG60" s="106"/>
    </row>
    <row r="61" spans="1:33" ht="15" customHeight="1">
      <c r="A61" s="133" t="s">
        <v>517</v>
      </c>
      <c r="B61" s="289">
        <v>23.6</v>
      </c>
      <c r="C61" s="306">
        <v>181.2</v>
      </c>
      <c r="D61" s="306">
        <v>179.3</v>
      </c>
      <c r="E61" s="306">
        <v>1.9</v>
      </c>
      <c r="F61" s="306">
        <v>23</v>
      </c>
      <c r="G61" s="306">
        <v>184.8</v>
      </c>
      <c r="H61" s="306">
        <v>176.5</v>
      </c>
      <c r="I61" s="306">
        <v>8.3</v>
      </c>
      <c r="J61" s="306">
        <v>22.6</v>
      </c>
      <c r="K61" s="306">
        <v>173.5</v>
      </c>
      <c r="L61" s="306">
        <v>169.6</v>
      </c>
      <c r="M61" s="306">
        <v>3.9</v>
      </c>
      <c r="N61" s="306">
        <v>23.2</v>
      </c>
      <c r="O61" s="290">
        <v>182.6</v>
      </c>
      <c r="P61" s="306">
        <v>176.6</v>
      </c>
      <c r="Q61" s="306">
        <v>6</v>
      </c>
      <c r="R61" s="306">
        <v>23.2</v>
      </c>
      <c r="S61" s="306">
        <v>180.6</v>
      </c>
      <c r="T61" s="306">
        <v>175.1</v>
      </c>
      <c r="U61" s="306">
        <v>5.5</v>
      </c>
      <c r="V61" s="306">
        <v>22.7</v>
      </c>
      <c r="W61" s="306">
        <v>167.5</v>
      </c>
      <c r="X61" s="306">
        <v>165.3</v>
      </c>
      <c r="Y61" s="306">
        <v>2.2</v>
      </c>
      <c r="Z61" s="306">
        <v>22.7</v>
      </c>
      <c r="AA61" s="306">
        <v>158.4</v>
      </c>
      <c r="AB61" s="306">
        <v>150.7</v>
      </c>
      <c r="AC61" s="306">
        <v>7.7</v>
      </c>
      <c r="AD61" s="106"/>
      <c r="AE61" s="106"/>
      <c r="AF61" s="106"/>
      <c r="AG61" s="106"/>
    </row>
    <row r="62" spans="1:33" ht="15" customHeight="1">
      <c r="A62" s="133" t="s">
        <v>518</v>
      </c>
      <c r="B62" s="289">
        <v>23.4</v>
      </c>
      <c r="C62" s="290">
        <v>186.8</v>
      </c>
      <c r="D62" s="290">
        <v>183.7</v>
      </c>
      <c r="E62" s="290">
        <v>3.1</v>
      </c>
      <c r="F62" s="290">
        <v>23.3</v>
      </c>
      <c r="G62" s="290">
        <v>190</v>
      </c>
      <c r="H62" s="290">
        <v>178.5</v>
      </c>
      <c r="I62" s="290">
        <v>11.5</v>
      </c>
      <c r="J62" s="290">
        <v>21.5</v>
      </c>
      <c r="K62" s="290">
        <v>167.7</v>
      </c>
      <c r="L62" s="306">
        <v>163.1</v>
      </c>
      <c r="M62" s="290">
        <v>4.6</v>
      </c>
      <c r="N62" s="290">
        <v>23.3</v>
      </c>
      <c r="O62" s="290">
        <v>185.4</v>
      </c>
      <c r="P62" s="290">
        <v>179.2</v>
      </c>
      <c r="Q62" s="290">
        <v>6.2</v>
      </c>
      <c r="R62" s="290">
        <v>22.3</v>
      </c>
      <c r="S62" s="290">
        <v>183.9</v>
      </c>
      <c r="T62" s="290">
        <v>170.7</v>
      </c>
      <c r="U62" s="290">
        <v>13.2</v>
      </c>
      <c r="V62" s="290">
        <v>23.4</v>
      </c>
      <c r="W62" s="290">
        <v>171.7</v>
      </c>
      <c r="X62" s="290">
        <v>168.8</v>
      </c>
      <c r="Y62" s="290">
        <v>2.9</v>
      </c>
      <c r="Z62" s="290">
        <v>22.3</v>
      </c>
      <c r="AA62" s="290">
        <v>158.8</v>
      </c>
      <c r="AB62" s="290">
        <v>151</v>
      </c>
      <c r="AC62" s="290">
        <v>7.8</v>
      </c>
      <c r="AD62" s="106"/>
      <c r="AE62" s="106"/>
      <c r="AF62" s="106"/>
      <c r="AG62" s="106"/>
    </row>
    <row r="63" spans="1:33" ht="15" customHeight="1">
      <c r="A63" s="133" t="s">
        <v>519</v>
      </c>
      <c r="B63" s="289">
        <v>18.6</v>
      </c>
      <c r="C63" s="290">
        <v>144.1</v>
      </c>
      <c r="D63" s="290">
        <v>142.2</v>
      </c>
      <c r="E63" s="290">
        <v>1.9</v>
      </c>
      <c r="F63" s="290">
        <v>20.9</v>
      </c>
      <c r="G63" s="290">
        <v>177.4</v>
      </c>
      <c r="H63" s="290">
        <v>158.4</v>
      </c>
      <c r="I63" s="290">
        <v>19</v>
      </c>
      <c r="J63" s="290">
        <v>20.2</v>
      </c>
      <c r="K63" s="290">
        <v>156.2</v>
      </c>
      <c r="L63" s="306">
        <v>152.6</v>
      </c>
      <c r="M63" s="290">
        <v>3.6</v>
      </c>
      <c r="N63" s="290">
        <v>20.3</v>
      </c>
      <c r="O63" s="290">
        <v>162.5</v>
      </c>
      <c r="P63" s="290">
        <v>155.5</v>
      </c>
      <c r="Q63" s="290">
        <v>7</v>
      </c>
      <c r="R63" s="290">
        <v>21.2</v>
      </c>
      <c r="S63" s="290">
        <v>174.8</v>
      </c>
      <c r="T63" s="290">
        <v>162.1</v>
      </c>
      <c r="U63" s="290">
        <v>12.7</v>
      </c>
      <c r="V63" s="290">
        <v>22.1</v>
      </c>
      <c r="W63" s="290">
        <v>163.1</v>
      </c>
      <c r="X63" s="290">
        <v>160.6</v>
      </c>
      <c r="Y63" s="290">
        <v>2.5</v>
      </c>
      <c r="Z63" s="290">
        <v>21.8</v>
      </c>
      <c r="AA63" s="290">
        <v>153.4</v>
      </c>
      <c r="AB63" s="290">
        <v>146.9</v>
      </c>
      <c r="AC63" s="290">
        <v>6.5</v>
      </c>
      <c r="AD63" s="106"/>
      <c r="AE63" s="106"/>
      <c r="AF63" s="106"/>
      <c r="AG63" s="106"/>
    </row>
    <row r="64" spans="1:33" ht="15" customHeight="1">
      <c r="A64" s="147"/>
      <c r="B64" s="289"/>
      <c r="C64" s="290"/>
      <c r="D64" s="290"/>
      <c r="E64" s="290"/>
      <c r="F64" s="290"/>
      <c r="G64" s="290"/>
      <c r="H64" s="290"/>
      <c r="I64" s="290"/>
      <c r="J64" s="290"/>
      <c r="K64" s="290"/>
      <c r="L64" s="314"/>
      <c r="M64" s="290"/>
      <c r="N64" s="290"/>
      <c r="O64" s="290"/>
      <c r="P64" s="290"/>
      <c r="Q64" s="290"/>
      <c r="R64" s="290"/>
      <c r="S64" s="290"/>
      <c r="T64" s="290"/>
      <c r="U64" s="290"/>
      <c r="V64" s="290"/>
      <c r="W64" s="290"/>
      <c r="X64" s="290"/>
      <c r="Y64" s="290"/>
      <c r="Z64" s="290"/>
      <c r="AA64" s="290"/>
      <c r="AB64" s="290"/>
      <c r="AC64" s="290"/>
      <c r="AD64" s="106"/>
      <c r="AE64" s="106"/>
      <c r="AF64" s="106"/>
      <c r="AG64" s="106"/>
    </row>
    <row r="65" spans="1:33" ht="15" customHeight="1">
      <c r="A65" s="133" t="s">
        <v>520</v>
      </c>
      <c r="B65" s="289">
        <v>22.9</v>
      </c>
      <c r="C65" s="290">
        <v>179.2</v>
      </c>
      <c r="D65" s="290">
        <v>174.7</v>
      </c>
      <c r="E65" s="290">
        <v>4.5</v>
      </c>
      <c r="F65" s="290">
        <v>22.8</v>
      </c>
      <c r="G65" s="290">
        <v>184</v>
      </c>
      <c r="H65" s="290">
        <v>173.3</v>
      </c>
      <c r="I65" s="290">
        <v>10.7</v>
      </c>
      <c r="J65" s="290">
        <v>22.5</v>
      </c>
      <c r="K65" s="290">
        <v>175.6</v>
      </c>
      <c r="L65" s="306">
        <v>170.8</v>
      </c>
      <c r="M65" s="290">
        <v>4.8</v>
      </c>
      <c r="N65" s="290">
        <v>21.8</v>
      </c>
      <c r="O65" s="290">
        <v>177.3</v>
      </c>
      <c r="P65" s="290">
        <v>170.7</v>
      </c>
      <c r="Q65" s="290">
        <v>6.6</v>
      </c>
      <c r="R65" s="290">
        <v>22</v>
      </c>
      <c r="S65" s="290">
        <v>181.6</v>
      </c>
      <c r="T65" s="290">
        <v>167.4</v>
      </c>
      <c r="U65" s="290">
        <v>14.2</v>
      </c>
      <c r="V65" s="290">
        <v>22.7</v>
      </c>
      <c r="W65" s="290">
        <v>168.8</v>
      </c>
      <c r="X65" s="290">
        <v>166.8</v>
      </c>
      <c r="Y65" s="290">
        <v>2</v>
      </c>
      <c r="Z65" s="290">
        <v>20.2</v>
      </c>
      <c r="AA65" s="290">
        <v>140.6</v>
      </c>
      <c r="AB65" s="290">
        <v>133.4</v>
      </c>
      <c r="AC65" s="290">
        <v>7.2</v>
      </c>
      <c r="AD65" s="106"/>
      <c r="AE65" s="106"/>
      <c r="AF65" s="106"/>
      <c r="AG65" s="106"/>
    </row>
    <row r="66" spans="1:33" ht="15" customHeight="1">
      <c r="A66" s="133" t="s">
        <v>521</v>
      </c>
      <c r="B66" s="289">
        <v>22.3</v>
      </c>
      <c r="C66" s="290">
        <v>174.1</v>
      </c>
      <c r="D66" s="290">
        <v>170</v>
      </c>
      <c r="E66" s="290">
        <v>4.1</v>
      </c>
      <c r="F66" s="290">
        <v>22.9</v>
      </c>
      <c r="G66" s="290">
        <v>192.8</v>
      </c>
      <c r="H66" s="290">
        <v>172.5</v>
      </c>
      <c r="I66" s="290">
        <v>20.3</v>
      </c>
      <c r="J66" s="290">
        <v>22.1</v>
      </c>
      <c r="K66" s="290">
        <v>172</v>
      </c>
      <c r="L66" s="306">
        <v>166.4</v>
      </c>
      <c r="M66" s="290">
        <v>5.6</v>
      </c>
      <c r="N66" s="290">
        <v>21.2</v>
      </c>
      <c r="O66" s="290">
        <v>173</v>
      </c>
      <c r="P66" s="290">
        <v>164.7</v>
      </c>
      <c r="Q66" s="290">
        <v>8.3</v>
      </c>
      <c r="R66" s="290">
        <v>21.9</v>
      </c>
      <c r="S66" s="290">
        <v>180.4</v>
      </c>
      <c r="T66" s="290">
        <v>166.2</v>
      </c>
      <c r="U66" s="290">
        <v>14.2</v>
      </c>
      <c r="V66" s="290">
        <v>22</v>
      </c>
      <c r="W66" s="290">
        <v>161</v>
      </c>
      <c r="X66" s="290">
        <v>158.7</v>
      </c>
      <c r="Y66" s="290">
        <v>2.3</v>
      </c>
      <c r="Z66" s="290">
        <v>21.7</v>
      </c>
      <c r="AA66" s="290">
        <v>152.5</v>
      </c>
      <c r="AB66" s="290">
        <v>144.2</v>
      </c>
      <c r="AC66" s="290">
        <v>8.3</v>
      </c>
      <c r="AD66" s="106"/>
      <c r="AE66" s="106"/>
      <c r="AF66" s="106"/>
      <c r="AG66" s="106"/>
    </row>
    <row r="67" spans="1:33" ht="15" customHeight="1">
      <c r="A67" s="133" t="s">
        <v>522</v>
      </c>
      <c r="B67" s="289">
        <v>22.9</v>
      </c>
      <c r="C67" s="290">
        <v>177.7</v>
      </c>
      <c r="D67" s="290">
        <v>175.7</v>
      </c>
      <c r="E67" s="290">
        <v>2</v>
      </c>
      <c r="F67" s="290">
        <v>23.4</v>
      </c>
      <c r="G67" s="290">
        <v>193.8</v>
      </c>
      <c r="H67" s="290">
        <v>178.5</v>
      </c>
      <c r="I67" s="290">
        <v>15.3</v>
      </c>
      <c r="J67" s="290">
        <v>22.7</v>
      </c>
      <c r="K67" s="290">
        <v>175.7</v>
      </c>
      <c r="L67" s="312">
        <v>171.1</v>
      </c>
      <c r="M67" s="290">
        <v>4.6</v>
      </c>
      <c r="N67" s="290">
        <v>22.5</v>
      </c>
      <c r="O67" s="290">
        <v>180</v>
      </c>
      <c r="P67" s="290">
        <v>174.7</v>
      </c>
      <c r="Q67" s="290">
        <v>5.3</v>
      </c>
      <c r="R67" s="290">
        <v>22.7</v>
      </c>
      <c r="S67" s="290">
        <v>178.4</v>
      </c>
      <c r="T67" s="290">
        <v>171.8</v>
      </c>
      <c r="U67" s="290">
        <v>6.6</v>
      </c>
      <c r="V67" s="290">
        <v>22.8</v>
      </c>
      <c r="W67" s="290">
        <v>169.6</v>
      </c>
      <c r="X67" s="290">
        <v>166.5</v>
      </c>
      <c r="Y67" s="290">
        <v>3.1</v>
      </c>
      <c r="Z67" s="290">
        <v>20.6</v>
      </c>
      <c r="AA67" s="290">
        <v>146.2</v>
      </c>
      <c r="AB67" s="290">
        <v>138.7</v>
      </c>
      <c r="AC67" s="290">
        <v>7.5</v>
      </c>
      <c r="AD67" s="106"/>
      <c r="AE67" s="106"/>
      <c r="AF67" s="106"/>
      <c r="AG67" s="106"/>
    </row>
    <row r="68" spans="1:33" ht="15" customHeight="1">
      <c r="A68" s="193" t="s">
        <v>523</v>
      </c>
      <c r="B68" s="313">
        <v>24.2</v>
      </c>
      <c r="C68" s="310">
        <v>190.8</v>
      </c>
      <c r="D68" s="310">
        <v>184.3</v>
      </c>
      <c r="E68" s="310">
        <v>6.5</v>
      </c>
      <c r="F68" s="310">
        <v>23.5</v>
      </c>
      <c r="G68" s="310">
        <v>191.5</v>
      </c>
      <c r="H68" s="310">
        <v>177.6</v>
      </c>
      <c r="I68" s="310">
        <v>13.9</v>
      </c>
      <c r="J68" s="310">
        <v>21.7</v>
      </c>
      <c r="K68" s="310">
        <v>170.4</v>
      </c>
      <c r="L68" s="310">
        <v>164.9</v>
      </c>
      <c r="M68" s="310">
        <v>5.5</v>
      </c>
      <c r="N68" s="310">
        <v>21.4</v>
      </c>
      <c r="O68" s="310">
        <v>169.6</v>
      </c>
      <c r="P68" s="310">
        <v>165.4</v>
      </c>
      <c r="Q68" s="310">
        <v>4.2</v>
      </c>
      <c r="R68" s="310">
        <v>22.4</v>
      </c>
      <c r="S68" s="310">
        <v>177.3</v>
      </c>
      <c r="T68" s="310">
        <v>168.9</v>
      </c>
      <c r="U68" s="310">
        <v>8.4</v>
      </c>
      <c r="V68" s="310">
        <v>23.2</v>
      </c>
      <c r="W68" s="310">
        <v>168.5</v>
      </c>
      <c r="X68" s="310">
        <v>165.7</v>
      </c>
      <c r="Y68" s="310">
        <v>2.8</v>
      </c>
      <c r="Z68" s="310">
        <v>21.6</v>
      </c>
      <c r="AA68" s="310">
        <v>150.2</v>
      </c>
      <c r="AB68" s="310">
        <v>141.5</v>
      </c>
      <c r="AC68" s="310">
        <v>8.7</v>
      </c>
      <c r="AD68" s="106"/>
      <c r="AE68" s="106"/>
      <c r="AF68" s="106"/>
      <c r="AG68" s="106"/>
    </row>
    <row r="69" spans="1:33" ht="14.25">
      <c r="A69" s="7"/>
      <c r="B69" s="106"/>
      <c r="C69" s="106"/>
      <c r="D69" s="106"/>
      <c r="E69" s="106"/>
      <c r="F69" s="106"/>
      <c r="G69" s="91"/>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row>
  </sheetData>
  <sheetProtection/>
  <mergeCells count="34">
    <mergeCell ref="A3:AC3"/>
    <mergeCell ref="B7:B9"/>
    <mergeCell ref="C7:C9"/>
    <mergeCell ref="D7:D9"/>
    <mergeCell ref="E7:E9"/>
    <mergeCell ref="V5:Y6"/>
    <mergeCell ref="Z5:AC6"/>
    <mergeCell ref="B6:E6"/>
    <mergeCell ref="F6:I6"/>
    <mergeCell ref="B5:U5"/>
    <mergeCell ref="J7:J9"/>
    <mergeCell ref="K7:K9"/>
    <mergeCell ref="L7:L9"/>
    <mergeCell ref="M7:M9"/>
    <mergeCell ref="F7:F9"/>
    <mergeCell ref="G7:G9"/>
    <mergeCell ref="H7:H9"/>
    <mergeCell ref="I7:I9"/>
    <mergeCell ref="R7:R9"/>
    <mergeCell ref="S7:S9"/>
    <mergeCell ref="T7:T9"/>
    <mergeCell ref="U7:U9"/>
    <mergeCell ref="N7:N9"/>
    <mergeCell ref="O7:O9"/>
    <mergeCell ref="P7:P9"/>
    <mergeCell ref="Q7:Q9"/>
    <mergeCell ref="Z7:Z9"/>
    <mergeCell ref="AA7:AA9"/>
    <mergeCell ref="AB7:AB9"/>
    <mergeCell ref="AC7:AC9"/>
    <mergeCell ref="V7:V9"/>
    <mergeCell ref="W7:W9"/>
    <mergeCell ref="X7:X9"/>
    <mergeCell ref="Y7:Y9"/>
  </mergeCells>
  <printOptions horizontalCentered="1"/>
  <pageMargins left="0.7874015748031497" right="0.7874015748031497" top="0.3937007874015748" bottom="0.3937007874015748" header="0.35433070866141736" footer="0.35433070866141736"/>
  <pageSetup fitToHeight="1" fitToWidth="1" horizontalDpi="300" verticalDpi="300" orientation="landscape" paperSize="8" scale="7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G69"/>
  <sheetViews>
    <sheetView zoomScaleSheetLayoutView="75" zoomScalePageLayoutView="0" workbookViewId="0" topLeftCell="A1">
      <selection activeCell="A1" sqref="A1"/>
    </sheetView>
  </sheetViews>
  <sheetFormatPr defaultColWidth="9.00390625" defaultRowHeight="13.5"/>
  <cols>
    <col min="1" max="1" width="15.125" style="0" customWidth="1"/>
    <col min="2" max="2" width="7.625" style="0" customWidth="1"/>
    <col min="3" max="3" width="8.125" style="0" customWidth="1"/>
    <col min="4" max="4" width="8.625" style="0" customWidth="1"/>
    <col min="5" max="6" width="7.625" style="0" customWidth="1"/>
    <col min="7" max="7" width="8.125" style="0" customWidth="1"/>
    <col min="8" max="8" width="8.25390625" style="0" customWidth="1"/>
    <col min="9" max="10" width="7.625" style="0" customWidth="1"/>
    <col min="11" max="12" width="8.625" style="0" customWidth="1"/>
    <col min="13" max="14" width="7.625" style="0" customWidth="1"/>
    <col min="15" max="15" width="8.75390625" style="0" customWidth="1"/>
    <col min="16" max="16" width="9.50390625" style="0" customWidth="1"/>
    <col min="17" max="18" width="7.625" style="0" customWidth="1"/>
    <col min="19" max="19" width="8.00390625" style="0" customWidth="1"/>
    <col min="20" max="20" width="8.50390625" style="0" customWidth="1"/>
    <col min="21" max="22" width="7.625" style="0" customWidth="1"/>
    <col min="23" max="23" width="8.50390625" style="0" customWidth="1"/>
    <col min="24" max="24" width="8.25390625" style="0" customWidth="1"/>
    <col min="25" max="26" width="7.625" style="0" customWidth="1"/>
    <col min="27" max="27" width="9.50390625" style="0" customWidth="1"/>
    <col min="28" max="28" width="8.625" style="0" customWidth="1"/>
    <col min="29" max="29" width="7.625" style="0" customWidth="1"/>
  </cols>
  <sheetData>
    <row r="1" spans="1:33" ht="15" customHeight="1">
      <c r="A1" s="105" t="s">
        <v>287</v>
      </c>
      <c r="B1" s="2"/>
      <c r="C1" s="106"/>
      <c r="D1" s="2"/>
      <c r="E1" s="2"/>
      <c r="F1" s="2"/>
      <c r="G1" s="2"/>
      <c r="H1" s="2"/>
      <c r="I1" s="2"/>
      <c r="J1" s="2"/>
      <c r="K1" s="2"/>
      <c r="L1" s="2"/>
      <c r="M1" s="2"/>
      <c r="N1" s="2"/>
      <c r="O1" s="2"/>
      <c r="P1" s="2"/>
      <c r="Q1" s="2"/>
      <c r="R1" s="2"/>
      <c r="S1" s="2"/>
      <c r="T1" s="2"/>
      <c r="U1" s="2"/>
      <c r="V1" s="2"/>
      <c r="W1" s="2"/>
      <c r="X1" s="2"/>
      <c r="Y1" s="2"/>
      <c r="Z1" s="2"/>
      <c r="AA1" s="2"/>
      <c r="AB1" s="2"/>
      <c r="AC1" s="3" t="s">
        <v>288</v>
      </c>
      <c r="AD1" s="2"/>
      <c r="AE1" s="2"/>
      <c r="AF1" s="2"/>
      <c r="AG1" s="106"/>
    </row>
    <row r="2" spans="1:33" ht="15" customHeight="1">
      <c r="A2" s="105"/>
      <c r="B2" s="2"/>
      <c r="C2" s="106"/>
      <c r="D2" s="2"/>
      <c r="E2" s="2"/>
      <c r="F2" s="2"/>
      <c r="G2" s="2"/>
      <c r="H2" s="2"/>
      <c r="I2" s="2"/>
      <c r="J2" s="2"/>
      <c r="K2" s="2"/>
      <c r="L2" s="2"/>
      <c r="M2" s="2"/>
      <c r="N2" s="2"/>
      <c r="O2" s="2"/>
      <c r="P2" s="2"/>
      <c r="Q2" s="2"/>
      <c r="R2" s="2"/>
      <c r="S2" s="2"/>
      <c r="T2" s="2"/>
      <c r="U2" s="2"/>
      <c r="V2" s="2"/>
      <c r="W2" s="2"/>
      <c r="X2" s="2"/>
      <c r="Y2" s="2"/>
      <c r="Z2" s="2"/>
      <c r="AA2" s="2"/>
      <c r="AB2" s="2"/>
      <c r="AC2" s="3"/>
      <c r="AD2" s="2"/>
      <c r="AE2" s="2"/>
      <c r="AF2" s="2"/>
      <c r="AG2" s="106"/>
    </row>
    <row r="3" spans="1:33" ht="18" customHeight="1">
      <c r="A3" s="443" t="s">
        <v>531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5"/>
      <c r="AE3" s="5"/>
      <c r="AF3" s="5"/>
      <c r="AG3" s="5"/>
    </row>
    <row r="4" spans="1:33" ht="15" customHeight="1" thickBot="1">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44" t="s">
        <v>178</v>
      </c>
      <c r="AD4" s="106"/>
      <c r="AE4" s="106"/>
      <c r="AF4" s="106"/>
      <c r="AG4" s="106"/>
    </row>
    <row r="5" spans="1:33" ht="15" customHeight="1">
      <c r="A5" s="63" t="s">
        <v>132</v>
      </c>
      <c r="B5" s="550" t="s">
        <v>374</v>
      </c>
      <c r="C5" s="551"/>
      <c r="D5" s="551"/>
      <c r="E5" s="554"/>
      <c r="F5" s="374" t="s">
        <v>231</v>
      </c>
      <c r="G5" s="375"/>
      <c r="H5" s="375"/>
      <c r="I5" s="376"/>
      <c r="J5" s="514" t="s">
        <v>167</v>
      </c>
      <c r="K5" s="515"/>
      <c r="L5" s="515"/>
      <c r="M5" s="515"/>
      <c r="N5" s="515"/>
      <c r="O5" s="515"/>
      <c r="P5" s="515"/>
      <c r="Q5" s="515"/>
      <c r="R5" s="515"/>
      <c r="S5" s="515"/>
      <c r="T5" s="515"/>
      <c r="U5" s="515"/>
      <c r="V5" s="515"/>
      <c r="W5" s="515"/>
      <c r="X5" s="515"/>
      <c r="Y5" s="515"/>
      <c r="Z5" s="515"/>
      <c r="AA5" s="515"/>
      <c r="AB5" s="515"/>
      <c r="AC5" s="515"/>
      <c r="AD5" s="106"/>
      <c r="AE5" s="106"/>
      <c r="AF5" s="106"/>
      <c r="AG5" s="106"/>
    </row>
    <row r="6" spans="1:33" ht="15" customHeight="1">
      <c r="A6" s="67"/>
      <c r="B6" s="552"/>
      <c r="C6" s="553"/>
      <c r="D6" s="553"/>
      <c r="E6" s="555"/>
      <c r="F6" s="377"/>
      <c r="G6" s="378"/>
      <c r="H6" s="378"/>
      <c r="I6" s="379"/>
      <c r="J6" s="544" t="s">
        <v>168</v>
      </c>
      <c r="K6" s="545"/>
      <c r="L6" s="545"/>
      <c r="M6" s="546"/>
      <c r="N6" s="544" t="s">
        <v>144</v>
      </c>
      <c r="O6" s="545"/>
      <c r="P6" s="545"/>
      <c r="Q6" s="546"/>
      <c r="R6" s="544" t="s">
        <v>169</v>
      </c>
      <c r="S6" s="545"/>
      <c r="T6" s="545"/>
      <c r="U6" s="546"/>
      <c r="V6" s="544" t="s">
        <v>170</v>
      </c>
      <c r="W6" s="545"/>
      <c r="X6" s="545"/>
      <c r="Y6" s="546"/>
      <c r="Z6" s="544" t="s">
        <v>146</v>
      </c>
      <c r="AA6" s="545"/>
      <c r="AB6" s="545"/>
      <c r="AC6" s="545"/>
      <c r="AD6" s="106"/>
      <c r="AE6" s="106"/>
      <c r="AF6" s="106"/>
      <c r="AG6" s="106"/>
    </row>
    <row r="7" spans="1:33" ht="15" customHeight="1">
      <c r="A7" s="67"/>
      <c r="B7" s="541" t="s">
        <v>155</v>
      </c>
      <c r="C7" s="541" t="s">
        <v>156</v>
      </c>
      <c r="D7" s="541" t="s">
        <v>533</v>
      </c>
      <c r="E7" s="541" t="s">
        <v>158</v>
      </c>
      <c r="F7" s="541" t="s">
        <v>155</v>
      </c>
      <c r="G7" s="541" t="s">
        <v>156</v>
      </c>
      <c r="H7" s="541" t="s">
        <v>157</v>
      </c>
      <c r="I7" s="541" t="s">
        <v>158</v>
      </c>
      <c r="J7" s="541" t="s">
        <v>155</v>
      </c>
      <c r="K7" s="541" t="s">
        <v>532</v>
      </c>
      <c r="L7" s="541" t="s">
        <v>533</v>
      </c>
      <c r="M7" s="541" t="s">
        <v>158</v>
      </c>
      <c r="N7" s="541" t="s">
        <v>155</v>
      </c>
      <c r="O7" s="541" t="s">
        <v>532</v>
      </c>
      <c r="P7" s="541" t="s">
        <v>533</v>
      </c>
      <c r="Q7" s="541" t="s">
        <v>158</v>
      </c>
      <c r="R7" s="541" t="s">
        <v>155</v>
      </c>
      <c r="S7" s="541" t="s">
        <v>156</v>
      </c>
      <c r="T7" s="541" t="s">
        <v>157</v>
      </c>
      <c r="U7" s="541" t="s">
        <v>158</v>
      </c>
      <c r="V7" s="541" t="s">
        <v>155</v>
      </c>
      <c r="W7" s="541" t="s">
        <v>156</v>
      </c>
      <c r="X7" s="541" t="s">
        <v>157</v>
      </c>
      <c r="Y7" s="541" t="s">
        <v>158</v>
      </c>
      <c r="Z7" s="541" t="s">
        <v>155</v>
      </c>
      <c r="AA7" s="541" t="s">
        <v>532</v>
      </c>
      <c r="AB7" s="541" t="s">
        <v>533</v>
      </c>
      <c r="AC7" s="556" t="s">
        <v>158</v>
      </c>
      <c r="AD7" s="106"/>
      <c r="AE7" s="106"/>
      <c r="AF7" s="106"/>
      <c r="AG7" s="106"/>
    </row>
    <row r="8" spans="1:33" ht="15" customHeight="1">
      <c r="A8" s="542" t="s">
        <v>171</v>
      </c>
      <c r="B8" s="529"/>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34"/>
      <c r="AD8" s="106"/>
      <c r="AE8" s="106"/>
      <c r="AF8" s="106"/>
      <c r="AG8" s="106"/>
    </row>
    <row r="9" spans="1:33" ht="15" customHeight="1">
      <c r="A9" s="543"/>
      <c r="B9" s="530"/>
      <c r="C9" s="530"/>
      <c r="D9" s="530"/>
      <c r="E9" s="530"/>
      <c r="F9" s="530"/>
      <c r="G9" s="530"/>
      <c r="H9" s="530"/>
      <c r="I9" s="530"/>
      <c r="J9" s="530"/>
      <c r="K9" s="530"/>
      <c r="L9" s="530"/>
      <c r="M9" s="530"/>
      <c r="N9" s="530"/>
      <c r="O9" s="530"/>
      <c r="P9" s="530"/>
      <c r="Q9" s="530"/>
      <c r="R9" s="530"/>
      <c r="S9" s="530"/>
      <c r="T9" s="530"/>
      <c r="U9" s="530"/>
      <c r="V9" s="530"/>
      <c r="W9" s="530"/>
      <c r="X9" s="530"/>
      <c r="Y9" s="530"/>
      <c r="Z9" s="530"/>
      <c r="AA9" s="530"/>
      <c r="AB9" s="530"/>
      <c r="AC9" s="535"/>
      <c r="AD9" s="106"/>
      <c r="AE9" s="106"/>
      <c r="AF9" s="106"/>
      <c r="AG9" s="106"/>
    </row>
    <row r="10" spans="1:33" ht="15" customHeight="1">
      <c r="A10" s="189" t="s">
        <v>179</v>
      </c>
      <c r="B10" s="198"/>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row>
    <row r="11" spans="1:33" ht="15" customHeight="1">
      <c r="A11" s="26" t="s">
        <v>259</v>
      </c>
      <c r="B11" s="289">
        <v>22.6</v>
      </c>
      <c r="C11" s="306">
        <v>183.2</v>
      </c>
      <c r="D11" s="306">
        <v>172.6</v>
      </c>
      <c r="E11" s="306">
        <v>10.6</v>
      </c>
      <c r="F11" s="306">
        <v>22.2</v>
      </c>
      <c r="G11" s="306">
        <v>171.7</v>
      </c>
      <c r="H11" s="306">
        <v>161</v>
      </c>
      <c r="I11" s="306">
        <v>10.7</v>
      </c>
      <c r="J11" s="306">
        <v>23.1</v>
      </c>
      <c r="K11" s="306">
        <v>176.6</v>
      </c>
      <c r="L11" s="306">
        <v>169</v>
      </c>
      <c r="M11" s="306">
        <v>7.6</v>
      </c>
      <c r="N11" s="306">
        <v>24</v>
      </c>
      <c r="O11" s="306">
        <v>193.5</v>
      </c>
      <c r="P11" s="306">
        <v>190.8</v>
      </c>
      <c r="Q11" s="306">
        <v>2.7</v>
      </c>
      <c r="R11" s="306">
        <v>23.8</v>
      </c>
      <c r="S11" s="306">
        <v>184.4</v>
      </c>
      <c r="T11" s="306">
        <v>171</v>
      </c>
      <c r="U11" s="306">
        <v>13.4</v>
      </c>
      <c r="V11" s="306">
        <v>22</v>
      </c>
      <c r="W11" s="306">
        <v>154.2</v>
      </c>
      <c r="X11" s="306">
        <v>151.4</v>
      </c>
      <c r="Y11" s="306">
        <v>2.8</v>
      </c>
      <c r="Z11" s="306">
        <v>22.9</v>
      </c>
      <c r="AA11" s="306">
        <v>180.7</v>
      </c>
      <c r="AB11" s="306">
        <v>169.8</v>
      </c>
      <c r="AC11" s="306">
        <v>10.9</v>
      </c>
      <c r="AD11" s="106"/>
      <c r="AE11" s="106"/>
      <c r="AF11" s="106"/>
      <c r="AG11" s="106"/>
    </row>
    <row r="12" spans="1:33" ht="15" customHeight="1">
      <c r="A12" s="133" t="s">
        <v>511</v>
      </c>
      <c r="B12" s="289">
        <v>22.5</v>
      </c>
      <c r="C12" s="306">
        <v>183.3</v>
      </c>
      <c r="D12" s="306">
        <v>170.6</v>
      </c>
      <c r="E12" s="306">
        <v>12.7</v>
      </c>
      <c r="F12" s="306">
        <v>22.1</v>
      </c>
      <c r="G12" s="306">
        <v>173.5</v>
      </c>
      <c r="H12" s="306">
        <v>163.5</v>
      </c>
      <c r="I12" s="306">
        <v>10</v>
      </c>
      <c r="J12" s="306">
        <v>23.1</v>
      </c>
      <c r="K12" s="306">
        <v>174.4</v>
      </c>
      <c r="L12" s="306">
        <v>167.8</v>
      </c>
      <c r="M12" s="306">
        <v>6.6</v>
      </c>
      <c r="N12" s="306">
        <v>23.8</v>
      </c>
      <c r="O12" s="306">
        <v>187.7</v>
      </c>
      <c r="P12" s="306">
        <v>185.3</v>
      </c>
      <c r="Q12" s="306">
        <v>2.4</v>
      </c>
      <c r="R12" s="306">
        <v>23.9</v>
      </c>
      <c r="S12" s="306">
        <v>183</v>
      </c>
      <c r="T12" s="306">
        <v>171.4</v>
      </c>
      <c r="U12" s="306">
        <v>11.6</v>
      </c>
      <c r="V12" s="306">
        <v>21.9</v>
      </c>
      <c r="W12" s="306">
        <v>151.4</v>
      </c>
      <c r="X12" s="306">
        <v>150</v>
      </c>
      <c r="Y12" s="306">
        <v>1.4</v>
      </c>
      <c r="Z12" s="306">
        <v>23.1</v>
      </c>
      <c r="AA12" s="306">
        <v>182.2</v>
      </c>
      <c r="AB12" s="306">
        <v>171.7</v>
      </c>
      <c r="AC12" s="306">
        <v>10.5</v>
      </c>
      <c r="AD12" s="106"/>
      <c r="AE12" s="106"/>
      <c r="AF12" s="106"/>
      <c r="AG12" s="106"/>
    </row>
    <row r="13" spans="1:33" s="37" customFormat="1" ht="15" customHeight="1">
      <c r="A13" s="197" t="s">
        <v>512</v>
      </c>
      <c r="B13" s="311">
        <f>AVERAGE(B15:B18,B20:B23,B25:B28)</f>
        <v>22.833333333333332</v>
      </c>
      <c r="C13" s="307">
        <f>AVERAGE(C15:C18,C20:C23,C25:C28)</f>
        <v>181.275</v>
      </c>
      <c r="D13" s="307">
        <f>AVERAGE(D15:D18,D20:D23,D25:D28)</f>
        <v>172.00833333333333</v>
      </c>
      <c r="E13" s="307">
        <f>AVERAGE(E15:E18,E20:E23,E25:E28)</f>
        <v>9.266666666666667</v>
      </c>
      <c r="F13" s="307">
        <f>AVERAGE(F15:F18,F20:F23,F25:F28)</f>
        <v>22.099999999999998</v>
      </c>
      <c r="G13" s="307">
        <f aca="true" t="shared" si="0" ref="G13:O13">AVERAGE(G15:G18,G20:G23,G25:G28)</f>
        <v>171.275</v>
      </c>
      <c r="H13" s="307">
        <f t="shared" si="0"/>
        <v>161.37499999999997</v>
      </c>
      <c r="I13" s="307">
        <f t="shared" si="0"/>
        <v>9.899999999999999</v>
      </c>
      <c r="J13" s="307">
        <f t="shared" si="0"/>
        <v>23.666666666666668</v>
      </c>
      <c r="K13" s="307">
        <f t="shared" si="0"/>
        <v>182.51666666666668</v>
      </c>
      <c r="L13" s="307">
        <f t="shared" si="0"/>
        <v>176.025</v>
      </c>
      <c r="M13" s="307">
        <f t="shared" si="0"/>
        <v>6.491666666666666</v>
      </c>
      <c r="N13" s="307">
        <f t="shared" si="0"/>
        <v>25.608333333333334</v>
      </c>
      <c r="O13" s="307">
        <f t="shared" si="0"/>
        <v>209.04999999999998</v>
      </c>
      <c r="P13" s="307">
        <f>AVERAGE(P15:P18,P20:P23,P25:P28)</f>
        <v>207.05833333333328</v>
      </c>
      <c r="Q13" s="307">
        <f>AVERAGE(Q15:Q18,Q20:Q23,Q25:Q28)</f>
        <v>1.9916666666666665</v>
      </c>
      <c r="R13" s="307">
        <f>AVERAGE(R15:R18,R20:R23,R25:R28)</f>
        <v>23.924999999999997</v>
      </c>
      <c r="S13" s="307">
        <f>AVERAGE(S15:S18,S20:S23,S25:S28)</f>
        <v>182.41666666666666</v>
      </c>
      <c r="T13" s="307">
        <f>AVERAGE(T15:T18,T20:T23,T25:T28)</f>
        <v>172.75000000000003</v>
      </c>
      <c r="U13" s="307">
        <v>9.6</v>
      </c>
      <c r="V13" s="307">
        <f>AVERAGE(V15:V18,V20:V23,V25:V28)</f>
        <v>22.825</v>
      </c>
      <c r="W13" s="307">
        <f>AVERAGE(W15:W18,W20:W23,W25:W28)</f>
        <v>163.21666666666667</v>
      </c>
      <c r="X13" s="315">
        <f>AVERAGE(X15:X18,X20:X23,X25:X28)</f>
        <v>160.91666666666666</v>
      </c>
      <c r="Y13" s="307">
        <f>AVERAGE(Y15:Y18,Y20:Y23,Y25:Y28)</f>
        <v>2.3</v>
      </c>
      <c r="Z13" s="307">
        <v>22.9</v>
      </c>
      <c r="AA13" s="307">
        <f>AVERAGE(AA15:AA18,AA20:AA23,AA25:AA28)</f>
        <v>184.18333333333337</v>
      </c>
      <c r="AB13" s="307">
        <f>AVERAGE(AB15:AB18,AB20:AB23,AB25:AB28)</f>
        <v>172.61666666666667</v>
      </c>
      <c r="AC13" s="307">
        <f>AVERAGE(AC15:AC18,AC20:AC23,AC25:AC28)</f>
        <v>11.566666666666668</v>
      </c>
      <c r="AD13" s="202"/>
      <c r="AE13" s="202"/>
      <c r="AF13" s="202"/>
      <c r="AG13" s="202"/>
    </row>
    <row r="14" spans="1:33" ht="15" customHeight="1">
      <c r="A14" s="147"/>
      <c r="B14" s="289"/>
      <c r="C14" s="306"/>
      <c r="D14" s="306"/>
      <c r="E14" s="306"/>
      <c r="F14" s="306"/>
      <c r="G14" s="306"/>
      <c r="H14" s="306"/>
      <c r="I14" s="306"/>
      <c r="J14" s="306"/>
      <c r="K14" s="306"/>
      <c r="L14" s="306"/>
      <c r="M14" s="306"/>
      <c r="N14" s="306"/>
      <c r="O14" s="306"/>
      <c r="P14" s="306"/>
      <c r="Q14" s="306"/>
      <c r="R14" s="306"/>
      <c r="S14" s="308"/>
      <c r="T14" s="306"/>
      <c r="U14" s="306"/>
      <c r="V14" s="306"/>
      <c r="W14" s="306"/>
      <c r="X14" s="308"/>
      <c r="Y14" s="306"/>
      <c r="Z14" s="306"/>
      <c r="AA14" s="306"/>
      <c r="AB14" s="306"/>
      <c r="AC14" s="306"/>
      <c r="AD14" s="106"/>
      <c r="AE14" s="106"/>
      <c r="AF14" s="106"/>
      <c r="AG14" s="106"/>
    </row>
    <row r="15" spans="1:33" ht="15" customHeight="1">
      <c r="A15" s="133" t="s">
        <v>257</v>
      </c>
      <c r="B15" s="289">
        <v>20.6</v>
      </c>
      <c r="C15" s="306">
        <v>169</v>
      </c>
      <c r="D15" s="306">
        <v>156.3</v>
      </c>
      <c r="E15" s="306">
        <v>12.7</v>
      </c>
      <c r="F15" s="306">
        <v>20.9</v>
      </c>
      <c r="G15" s="306">
        <v>162</v>
      </c>
      <c r="H15" s="306">
        <v>152.9</v>
      </c>
      <c r="I15" s="306">
        <v>9.1</v>
      </c>
      <c r="J15" s="306">
        <v>20.9</v>
      </c>
      <c r="K15" s="306">
        <v>158.3</v>
      </c>
      <c r="L15" s="306">
        <v>152.2</v>
      </c>
      <c r="M15" s="306">
        <v>6.1</v>
      </c>
      <c r="N15" s="306">
        <v>23.6</v>
      </c>
      <c r="O15" s="306">
        <v>185.9</v>
      </c>
      <c r="P15" s="306">
        <v>184.4</v>
      </c>
      <c r="Q15" s="306">
        <v>1.5</v>
      </c>
      <c r="R15" s="306">
        <v>21.2</v>
      </c>
      <c r="S15" s="306">
        <v>163.8</v>
      </c>
      <c r="T15" s="306">
        <v>152.9</v>
      </c>
      <c r="U15" s="306">
        <v>10.9</v>
      </c>
      <c r="V15" s="306">
        <v>18.7</v>
      </c>
      <c r="W15" s="306">
        <v>131.2</v>
      </c>
      <c r="X15" s="306">
        <v>129.7</v>
      </c>
      <c r="Y15" s="306">
        <v>1.5</v>
      </c>
      <c r="Z15" s="306">
        <v>21.1</v>
      </c>
      <c r="AA15" s="306">
        <v>164.5</v>
      </c>
      <c r="AB15" s="306">
        <v>154.5</v>
      </c>
      <c r="AC15" s="306">
        <v>10</v>
      </c>
      <c r="AD15" s="106"/>
      <c r="AE15" s="106"/>
      <c r="AF15" s="106"/>
      <c r="AG15" s="106"/>
    </row>
    <row r="16" spans="1:33" ht="15" customHeight="1">
      <c r="A16" s="133" t="s">
        <v>513</v>
      </c>
      <c r="B16" s="289">
        <v>22.7</v>
      </c>
      <c r="C16" s="306">
        <v>186.4</v>
      </c>
      <c r="D16" s="306">
        <v>172</v>
      </c>
      <c r="E16" s="306">
        <v>14.4</v>
      </c>
      <c r="F16" s="306">
        <v>20.7</v>
      </c>
      <c r="G16" s="306">
        <v>160.7</v>
      </c>
      <c r="H16" s="306">
        <v>153.4</v>
      </c>
      <c r="I16" s="306">
        <v>7.3</v>
      </c>
      <c r="J16" s="306">
        <v>23.2</v>
      </c>
      <c r="K16" s="306">
        <v>173.4</v>
      </c>
      <c r="L16" s="306">
        <v>167.1</v>
      </c>
      <c r="M16" s="306">
        <v>6.3</v>
      </c>
      <c r="N16" s="306">
        <v>24.3</v>
      </c>
      <c r="O16" s="306">
        <v>186.6</v>
      </c>
      <c r="P16" s="306">
        <v>185.4</v>
      </c>
      <c r="Q16" s="306">
        <v>1.2</v>
      </c>
      <c r="R16" s="306">
        <v>23</v>
      </c>
      <c r="S16" s="306">
        <v>175.2</v>
      </c>
      <c r="T16" s="306">
        <v>164.7</v>
      </c>
      <c r="U16" s="306">
        <v>10.5</v>
      </c>
      <c r="V16" s="306">
        <v>23.5</v>
      </c>
      <c r="W16" s="306">
        <v>161.6</v>
      </c>
      <c r="X16" s="306">
        <v>160.1</v>
      </c>
      <c r="Y16" s="306">
        <v>1.5</v>
      </c>
      <c r="Z16" s="306">
        <v>22.2</v>
      </c>
      <c r="AA16" s="306">
        <v>176</v>
      </c>
      <c r="AB16" s="306">
        <v>164.5</v>
      </c>
      <c r="AC16" s="306">
        <v>11.5</v>
      </c>
      <c r="AD16" s="106"/>
      <c r="AE16" s="106"/>
      <c r="AF16" s="106"/>
      <c r="AG16" s="106"/>
    </row>
    <row r="17" spans="1:33" ht="15" customHeight="1">
      <c r="A17" s="133" t="s">
        <v>514</v>
      </c>
      <c r="B17" s="289">
        <v>22</v>
      </c>
      <c r="C17" s="306">
        <v>183.2</v>
      </c>
      <c r="D17" s="306">
        <v>167.3</v>
      </c>
      <c r="E17" s="306">
        <v>15.9</v>
      </c>
      <c r="F17" s="306">
        <v>22.8</v>
      </c>
      <c r="G17" s="306">
        <v>176.7</v>
      </c>
      <c r="H17" s="306">
        <v>166.6</v>
      </c>
      <c r="I17" s="306">
        <v>10.1</v>
      </c>
      <c r="J17" s="306">
        <v>23.3</v>
      </c>
      <c r="K17" s="306">
        <v>174.5</v>
      </c>
      <c r="L17" s="306">
        <v>167.5</v>
      </c>
      <c r="M17" s="306">
        <v>7</v>
      </c>
      <c r="N17" s="306">
        <v>24.1</v>
      </c>
      <c r="O17" s="306">
        <v>185.3</v>
      </c>
      <c r="P17" s="306">
        <v>184.1</v>
      </c>
      <c r="Q17" s="306">
        <v>1.2</v>
      </c>
      <c r="R17" s="306">
        <v>23.9</v>
      </c>
      <c r="S17" s="306">
        <v>181.9</v>
      </c>
      <c r="T17" s="306">
        <v>171.1</v>
      </c>
      <c r="U17" s="306">
        <v>10.8</v>
      </c>
      <c r="V17" s="306">
        <v>22.2</v>
      </c>
      <c r="W17" s="306">
        <v>155</v>
      </c>
      <c r="X17" s="306">
        <v>152.5</v>
      </c>
      <c r="Y17" s="306">
        <v>2.5</v>
      </c>
      <c r="Z17" s="306">
        <v>23.3</v>
      </c>
      <c r="AA17" s="306">
        <v>181.9</v>
      </c>
      <c r="AB17" s="306">
        <v>169.5</v>
      </c>
      <c r="AC17" s="306">
        <v>12.4</v>
      </c>
      <c r="AD17" s="106"/>
      <c r="AE17" s="106"/>
      <c r="AF17" s="106"/>
      <c r="AG17" s="106"/>
    </row>
    <row r="18" spans="1:33" ht="15" customHeight="1">
      <c r="A18" s="133" t="s">
        <v>515</v>
      </c>
      <c r="B18" s="289">
        <v>22.9</v>
      </c>
      <c r="C18" s="306">
        <v>180.9</v>
      </c>
      <c r="D18" s="306">
        <v>174.5</v>
      </c>
      <c r="E18" s="287">
        <v>6.4</v>
      </c>
      <c r="F18" s="306">
        <v>21.7</v>
      </c>
      <c r="G18" s="306">
        <v>166.3</v>
      </c>
      <c r="H18" s="306">
        <v>157.9</v>
      </c>
      <c r="I18" s="306">
        <v>8.4</v>
      </c>
      <c r="J18" s="306">
        <v>24</v>
      </c>
      <c r="K18" s="306">
        <v>187.5</v>
      </c>
      <c r="L18" s="306">
        <v>179.9</v>
      </c>
      <c r="M18" s="306">
        <v>7.6</v>
      </c>
      <c r="N18" s="306">
        <v>26.3</v>
      </c>
      <c r="O18" s="306">
        <v>216.2</v>
      </c>
      <c r="P18" s="306">
        <v>214.1</v>
      </c>
      <c r="Q18" s="306">
        <v>2.1</v>
      </c>
      <c r="R18" s="306">
        <v>24.7</v>
      </c>
      <c r="S18" s="306">
        <v>192.1</v>
      </c>
      <c r="T18" s="306">
        <v>180.4</v>
      </c>
      <c r="U18" s="306">
        <v>11.7</v>
      </c>
      <c r="V18" s="306">
        <v>23</v>
      </c>
      <c r="W18" s="306">
        <v>164.1</v>
      </c>
      <c r="X18" s="306">
        <v>161.4</v>
      </c>
      <c r="Y18" s="306">
        <v>2.7</v>
      </c>
      <c r="Z18" s="306">
        <v>22.6</v>
      </c>
      <c r="AA18" s="306">
        <v>187.1</v>
      </c>
      <c r="AB18" s="306">
        <v>173.5</v>
      </c>
      <c r="AC18" s="306">
        <v>13.6</v>
      </c>
      <c r="AD18" s="106"/>
      <c r="AE18" s="106"/>
      <c r="AF18" s="106"/>
      <c r="AG18" s="106"/>
    </row>
    <row r="19" spans="1:33" ht="15" customHeight="1">
      <c r="A19" s="147"/>
      <c r="B19" s="289"/>
      <c r="C19" s="306"/>
      <c r="D19" s="306"/>
      <c r="E19" s="306"/>
      <c r="F19" s="306"/>
      <c r="G19" s="306"/>
      <c r="H19" s="306"/>
      <c r="I19" s="306"/>
      <c r="J19" s="306"/>
      <c r="K19" s="306"/>
      <c r="L19" s="306"/>
      <c r="M19" s="306"/>
      <c r="N19" s="306"/>
      <c r="O19" s="306"/>
      <c r="P19" s="306"/>
      <c r="Q19" s="306"/>
      <c r="R19" s="306"/>
      <c r="S19" s="306"/>
      <c r="T19" s="306"/>
      <c r="U19" s="306"/>
      <c r="V19" s="306"/>
      <c r="W19" s="306"/>
      <c r="X19" s="308"/>
      <c r="Y19" s="306"/>
      <c r="Z19" s="306"/>
      <c r="AA19" s="306"/>
      <c r="AB19" s="306"/>
      <c r="AC19" s="306"/>
      <c r="AD19" s="106"/>
      <c r="AE19" s="106"/>
      <c r="AF19" s="106"/>
      <c r="AG19" s="106"/>
    </row>
    <row r="20" spans="1:33" ht="15" customHeight="1">
      <c r="A20" s="133" t="s">
        <v>516</v>
      </c>
      <c r="B20" s="289">
        <v>22.9</v>
      </c>
      <c r="C20" s="306">
        <v>177.8</v>
      </c>
      <c r="D20" s="306">
        <v>170.5</v>
      </c>
      <c r="E20" s="306">
        <v>7.3</v>
      </c>
      <c r="F20" s="306">
        <v>22</v>
      </c>
      <c r="G20" s="306">
        <v>172</v>
      </c>
      <c r="H20" s="306">
        <v>162.4</v>
      </c>
      <c r="I20" s="306">
        <v>9.6</v>
      </c>
      <c r="J20" s="306">
        <v>24.2</v>
      </c>
      <c r="K20" s="306">
        <v>191.6</v>
      </c>
      <c r="L20" s="306">
        <v>184.6</v>
      </c>
      <c r="M20" s="306">
        <v>7</v>
      </c>
      <c r="N20" s="306">
        <v>26.7</v>
      </c>
      <c r="O20" s="306">
        <v>222.1</v>
      </c>
      <c r="P20" s="306">
        <v>220.1</v>
      </c>
      <c r="Q20" s="306">
        <v>2</v>
      </c>
      <c r="R20" s="306">
        <v>23.3</v>
      </c>
      <c r="S20" s="306">
        <v>181.5</v>
      </c>
      <c r="T20" s="306">
        <v>172</v>
      </c>
      <c r="U20" s="306">
        <v>9.5</v>
      </c>
      <c r="V20" s="306">
        <v>24.1</v>
      </c>
      <c r="W20" s="306">
        <v>178</v>
      </c>
      <c r="X20" s="306">
        <v>175.6</v>
      </c>
      <c r="Y20" s="306">
        <v>2.4</v>
      </c>
      <c r="Z20" s="306">
        <v>23.1</v>
      </c>
      <c r="AA20" s="306">
        <v>192.3</v>
      </c>
      <c r="AB20" s="306">
        <v>178.7</v>
      </c>
      <c r="AC20" s="306">
        <v>13.6</v>
      </c>
      <c r="AD20" s="106"/>
      <c r="AE20" s="106"/>
      <c r="AF20" s="106"/>
      <c r="AG20" s="106"/>
    </row>
    <row r="21" spans="1:33" ht="15" customHeight="1">
      <c r="A21" s="133" t="s">
        <v>517</v>
      </c>
      <c r="B21" s="289">
        <v>23.5</v>
      </c>
      <c r="C21" s="306">
        <v>183.4</v>
      </c>
      <c r="D21" s="306">
        <v>177.5</v>
      </c>
      <c r="E21" s="306">
        <v>5.9</v>
      </c>
      <c r="F21" s="306">
        <v>22.7</v>
      </c>
      <c r="G21" s="306">
        <v>173.5</v>
      </c>
      <c r="H21" s="306">
        <v>164.9</v>
      </c>
      <c r="I21" s="306">
        <v>8.6</v>
      </c>
      <c r="J21" s="306">
        <v>25.3</v>
      </c>
      <c r="K21" s="306">
        <v>194.5</v>
      </c>
      <c r="L21" s="306">
        <v>187.7</v>
      </c>
      <c r="M21" s="306">
        <v>6.8</v>
      </c>
      <c r="N21" s="306">
        <v>27.4</v>
      </c>
      <c r="O21" s="306">
        <v>227.9</v>
      </c>
      <c r="P21" s="306">
        <v>225.5</v>
      </c>
      <c r="Q21" s="306">
        <v>2.4</v>
      </c>
      <c r="R21" s="306">
        <v>25.3</v>
      </c>
      <c r="S21" s="306">
        <v>186.5</v>
      </c>
      <c r="T21" s="306">
        <v>177.8</v>
      </c>
      <c r="U21" s="306">
        <v>8.7</v>
      </c>
      <c r="V21" s="306">
        <v>25.1</v>
      </c>
      <c r="W21" s="306">
        <v>177</v>
      </c>
      <c r="X21" s="306">
        <v>174.6</v>
      </c>
      <c r="Y21" s="306">
        <v>2.4</v>
      </c>
      <c r="Z21" s="306">
        <v>23.8</v>
      </c>
      <c r="AA21" s="306">
        <v>195.2</v>
      </c>
      <c r="AB21" s="306">
        <v>182.1</v>
      </c>
      <c r="AC21" s="306">
        <v>13.1</v>
      </c>
      <c r="AD21" s="106"/>
      <c r="AE21" s="106"/>
      <c r="AF21" s="106"/>
      <c r="AG21" s="106"/>
    </row>
    <row r="22" spans="1:33" ht="15" customHeight="1">
      <c r="A22" s="133" t="s">
        <v>518</v>
      </c>
      <c r="B22" s="289">
        <v>23.7</v>
      </c>
      <c r="C22" s="306">
        <v>183.1</v>
      </c>
      <c r="D22" s="306">
        <v>176.2</v>
      </c>
      <c r="E22" s="306">
        <v>6.9</v>
      </c>
      <c r="F22" s="306">
        <v>23.6</v>
      </c>
      <c r="G22" s="306">
        <v>180.9</v>
      </c>
      <c r="H22" s="306">
        <v>172.5</v>
      </c>
      <c r="I22" s="306">
        <v>8.4</v>
      </c>
      <c r="J22" s="306">
        <v>24.5</v>
      </c>
      <c r="K22" s="306">
        <v>189.9</v>
      </c>
      <c r="L22" s="306">
        <v>184.2</v>
      </c>
      <c r="M22" s="306">
        <v>5.7</v>
      </c>
      <c r="N22" s="306">
        <v>26.1</v>
      </c>
      <c r="O22" s="306">
        <v>216.1</v>
      </c>
      <c r="P22" s="306">
        <v>213.8</v>
      </c>
      <c r="Q22" s="306">
        <v>2.3</v>
      </c>
      <c r="R22" s="306">
        <v>25.4</v>
      </c>
      <c r="S22" s="306">
        <v>190.7</v>
      </c>
      <c r="T22" s="306">
        <v>183.7</v>
      </c>
      <c r="U22" s="306">
        <v>7</v>
      </c>
      <c r="V22" s="306">
        <v>23.2</v>
      </c>
      <c r="W22" s="306">
        <v>168.2</v>
      </c>
      <c r="X22" s="306">
        <v>166.1</v>
      </c>
      <c r="Y22" s="306">
        <v>2.1</v>
      </c>
      <c r="Z22" s="306">
        <v>23.7</v>
      </c>
      <c r="AA22" s="306">
        <v>193</v>
      </c>
      <c r="AB22" s="306">
        <v>181.9</v>
      </c>
      <c r="AC22" s="306">
        <v>11.1</v>
      </c>
      <c r="AD22" s="106"/>
      <c r="AE22" s="106"/>
      <c r="AF22" s="106"/>
      <c r="AG22" s="106"/>
    </row>
    <row r="23" spans="1:33" ht="15" customHeight="1">
      <c r="A23" s="133" t="s">
        <v>519</v>
      </c>
      <c r="B23" s="289">
        <v>23.3</v>
      </c>
      <c r="C23" s="306">
        <v>181.3</v>
      </c>
      <c r="D23" s="306">
        <v>174.9</v>
      </c>
      <c r="E23" s="306">
        <v>6.4</v>
      </c>
      <c r="F23" s="306">
        <v>22.8</v>
      </c>
      <c r="G23" s="306">
        <v>174.7</v>
      </c>
      <c r="H23" s="306">
        <v>165.1</v>
      </c>
      <c r="I23" s="306">
        <v>9.6</v>
      </c>
      <c r="J23" s="306">
        <v>23.4</v>
      </c>
      <c r="K23" s="306">
        <v>180.5</v>
      </c>
      <c r="L23" s="306">
        <v>174.9</v>
      </c>
      <c r="M23" s="306">
        <v>5.6</v>
      </c>
      <c r="N23" s="306">
        <v>25.6</v>
      </c>
      <c r="O23" s="306">
        <v>212</v>
      </c>
      <c r="P23" s="306">
        <v>209.8</v>
      </c>
      <c r="Q23" s="306">
        <v>2.2</v>
      </c>
      <c r="R23" s="306">
        <v>24.8</v>
      </c>
      <c r="S23" s="306">
        <v>187.4</v>
      </c>
      <c r="T23" s="306">
        <v>179.3</v>
      </c>
      <c r="U23" s="306">
        <v>8.1</v>
      </c>
      <c r="V23" s="306">
        <v>20.8</v>
      </c>
      <c r="W23" s="306">
        <v>149.1</v>
      </c>
      <c r="X23" s="306">
        <v>147</v>
      </c>
      <c r="Y23" s="306">
        <v>2.1</v>
      </c>
      <c r="Z23" s="306">
        <v>23.2</v>
      </c>
      <c r="AA23" s="306">
        <v>185.4</v>
      </c>
      <c r="AB23" s="306">
        <v>175.5</v>
      </c>
      <c r="AC23" s="306">
        <v>9.9</v>
      </c>
      <c r="AD23" s="106"/>
      <c r="AE23" s="106"/>
      <c r="AF23" s="106"/>
      <c r="AG23" s="106"/>
    </row>
    <row r="24" spans="1:33" ht="15" customHeight="1">
      <c r="A24" s="147"/>
      <c r="B24" s="289"/>
      <c r="C24" s="306"/>
      <c r="D24" s="306"/>
      <c r="E24" s="306"/>
      <c r="F24" s="306"/>
      <c r="G24" s="306"/>
      <c r="H24" s="306"/>
      <c r="I24" s="306"/>
      <c r="J24" s="306"/>
      <c r="K24" s="306"/>
      <c r="L24" s="306"/>
      <c r="M24" s="306"/>
      <c r="N24" s="306"/>
      <c r="O24" s="306"/>
      <c r="P24" s="306"/>
      <c r="Q24" s="306"/>
      <c r="R24" s="306"/>
      <c r="S24" s="306"/>
      <c r="T24" s="306"/>
      <c r="U24" s="306"/>
      <c r="V24" s="306"/>
      <c r="W24" s="306"/>
      <c r="X24" s="308"/>
      <c r="Y24" s="306"/>
      <c r="Z24" s="306"/>
      <c r="AA24" s="306"/>
      <c r="AB24" s="306"/>
      <c r="AC24" s="306"/>
      <c r="AD24" s="106"/>
      <c r="AE24" s="106"/>
      <c r="AF24" s="106"/>
      <c r="AG24" s="106"/>
    </row>
    <row r="25" spans="1:33" ht="15" customHeight="1">
      <c r="A25" s="133" t="s">
        <v>520</v>
      </c>
      <c r="B25" s="289">
        <v>22.6</v>
      </c>
      <c r="C25" s="306">
        <v>176.4</v>
      </c>
      <c r="D25" s="306">
        <v>169.5</v>
      </c>
      <c r="E25" s="306">
        <v>6.9</v>
      </c>
      <c r="F25" s="306">
        <v>20.1</v>
      </c>
      <c r="G25" s="306">
        <v>157.7</v>
      </c>
      <c r="H25" s="306">
        <v>145.2</v>
      </c>
      <c r="I25" s="306">
        <v>12.5</v>
      </c>
      <c r="J25" s="306">
        <v>23.2</v>
      </c>
      <c r="K25" s="306">
        <v>178.8</v>
      </c>
      <c r="L25" s="306">
        <v>172.5</v>
      </c>
      <c r="M25" s="306">
        <v>6.3</v>
      </c>
      <c r="N25" s="306">
        <v>25.5</v>
      </c>
      <c r="O25" s="306">
        <v>211</v>
      </c>
      <c r="P25" s="306">
        <v>209</v>
      </c>
      <c r="Q25" s="306">
        <v>2</v>
      </c>
      <c r="R25" s="306">
        <v>23.6</v>
      </c>
      <c r="S25" s="306">
        <v>180</v>
      </c>
      <c r="T25" s="306">
        <v>171.2</v>
      </c>
      <c r="U25" s="306">
        <v>8.8</v>
      </c>
      <c r="V25" s="306">
        <v>22.5</v>
      </c>
      <c r="W25" s="306">
        <v>160.9</v>
      </c>
      <c r="X25" s="306">
        <v>158.5</v>
      </c>
      <c r="Y25" s="306">
        <v>2.4</v>
      </c>
      <c r="Z25" s="306">
        <v>21.7</v>
      </c>
      <c r="AA25" s="306">
        <v>173.5</v>
      </c>
      <c r="AB25" s="306">
        <v>162.1</v>
      </c>
      <c r="AC25" s="306">
        <v>11.4</v>
      </c>
      <c r="AD25" s="106"/>
      <c r="AE25" s="106"/>
      <c r="AF25" s="106"/>
      <c r="AG25" s="106"/>
    </row>
    <row r="26" spans="1:33" ht="15" customHeight="1">
      <c r="A26" s="133" t="s">
        <v>521</v>
      </c>
      <c r="B26" s="289">
        <v>23.4</v>
      </c>
      <c r="C26" s="306">
        <v>185.1</v>
      </c>
      <c r="D26" s="306">
        <v>176.7</v>
      </c>
      <c r="E26" s="306">
        <v>8.4</v>
      </c>
      <c r="F26" s="306">
        <v>23.8</v>
      </c>
      <c r="G26" s="306">
        <v>181.6</v>
      </c>
      <c r="H26" s="306">
        <v>169</v>
      </c>
      <c r="I26" s="306">
        <v>12.6</v>
      </c>
      <c r="J26" s="306">
        <v>24.3</v>
      </c>
      <c r="K26" s="306">
        <v>189.6</v>
      </c>
      <c r="L26" s="306">
        <v>182.9</v>
      </c>
      <c r="M26" s="306">
        <v>6.7</v>
      </c>
      <c r="N26" s="306">
        <v>25</v>
      </c>
      <c r="O26" s="306">
        <v>206.8</v>
      </c>
      <c r="P26" s="306">
        <v>204.6</v>
      </c>
      <c r="Q26" s="306">
        <v>2.2</v>
      </c>
      <c r="R26" s="306">
        <v>24.1</v>
      </c>
      <c r="S26" s="306">
        <v>184.3</v>
      </c>
      <c r="T26" s="306">
        <v>174.7</v>
      </c>
      <c r="U26" s="306">
        <v>9.6</v>
      </c>
      <c r="V26" s="306">
        <v>24.8</v>
      </c>
      <c r="W26" s="306">
        <v>181.1</v>
      </c>
      <c r="X26" s="306">
        <v>178.3</v>
      </c>
      <c r="Y26" s="306">
        <v>2.8</v>
      </c>
      <c r="Z26" s="306">
        <v>23.5</v>
      </c>
      <c r="AA26" s="306">
        <v>190.9</v>
      </c>
      <c r="AB26" s="306">
        <v>179.1</v>
      </c>
      <c r="AC26" s="306">
        <v>11.8</v>
      </c>
      <c r="AD26" s="106"/>
      <c r="AE26" s="106"/>
      <c r="AF26" s="106"/>
      <c r="AG26" s="106"/>
    </row>
    <row r="27" spans="1:33" ht="15" customHeight="1">
      <c r="A27" s="133" t="s">
        <v>522</v>
      </c>
      <c r="B27" s="289">
        <v>22.9</v>
      </c>
      <c r="C27" s="306">
        <v>180.7</v>
      </c>
      <c r="D27" s="306">
        <v>172.1</v>
      </c>
      <c r="E27" s="306">
        <v>8.6</v>
      </c>
      <c r="F27" s="306">
        <v>22.1</v>
      </c>
      <c r="G27" s="306">
        <v>178.1</v>
      </c>
      <c r="H27" s="306">
        <v>166.3</v>
      </c>
      <c r="I27" s="306">
        <v>11.8</v>
      </c>
      <c r="J27" s="306">
        <v>23.9</v>
      </c>
      <c r="K27" s="306">
        <v>186.8</v>
      </c>
      <c r="L27" s="306">
        <v>180.7</v>
      </c>
      <c r="M27" s="306">
        <v>6.1</v>
      </c>
      <c r="N27" s="306">
        <v>25.9</v>
      </c>
      <c r="O27" s="306">
        <v>216</v>
      </c>
      <c r="P27" s="306">
        <v>213.7</v>
      </c>
      <c r="Q27" s="306">
        <v>2.3</v>
      </c>
      <c r="R27" s="306">
        <v>23.9</v>
      </c>
      <c r="S27" s="306">
        <v>182.5</v>
      </c>
      <c r="T27" s="306">
        <v>173.4</v>
      </c>
      <c r="U27" s="306">
        <v>9.1</v>
      </c>
      <c r="V27" s="306">
        <v>23.5</v>
      </c>
      <c r="W27" s="306">
        <v>171</v>
      </c>
      <c r="X27" s="306">
        <v>168.7</v>
      </c>
      <c r="Y27" s="306">
        <v>2.3</v>
      </c>
      <c r="Z27" s="306">
        <v>23</v>
      </c>
      <c r="AA27" s="306">
        <v>186.3</v>
      </c>
      <c r="AB27" s="306">
        <v>175.9</v>
      </c>
      <c r="AC27" s="306">
        <v>10.4</v>
      </c>
      <c r="AD27" s="106"/>
      <c r="AE27" s="106"/>
      <c r="AF27" s="106"/>
      <c r="AG27" s="106"/>
    </row>
    <row r="28" spans="1:33" ht="15" customHeight="1">
      <c r="A28" s="133" t="s">
        <v>523</v>
      </c>
      <c r="B28" s="289">
        <v>23.5</v>
      </c>
      <c r="C28" s="306">
        <v>188</v>
      </c>
      <c r="D28" s="306">
        <v>176.6</v>
      </c>
      <c r="E28" s="306">
        <v>11.4</v>
      </c>
      <c r="F28" s="306">
        <v>22</v>
      </c>
      <c r="G28" s="306">
        <v>171.1</v>
      </c>
      <c r="H28" s="306">
        <v>160.3</v>
      </c>
      <c r="I28" s="306">
        <v>10.8</v>
      </c>
      <c r="J28" s="306">
        <v>23.8</v>
      </c>
      <c r="K28" s="306">
        <v>184.8</v>
      </c>
      <c r="L28" s="306">
        <v>178.1</v>
      </c>
      <c r="M28" s="306">
        <v>6.7</v>
      </c>
      <c r="N28" s="306">
        <v>26.8</v>
      </c>
      <c r="O28" s="306">
        <v>222.7</v>
      </c>
      <c r="P28" s="306">
        <v>220.2</v>
      </c>
      <c r="Q28" s="306">
        <v>2.5</v>
      </c>
      <c r="R28" s="306">
        <v>23.9</v>
      </c>
      <c r="S28" s="306">
        <v>183.1</v>
      </c>
      <c r="T28" s="306">
        <v>171.8</v>
      </c>
      <c r="U28" s="306">
        <v>11.3</v>
      </c>
      <c r="V28" s="306">
        <v>22.5</v>
      </c>
      <c r="W28" s="306">
        <v>161.4</v>
      </c>
      <c r="X28" s="306">
        <v>158.5</v>
      </c>
      <c r="Y28" s="306">
        <v>2.9</v>
      </c>
      <c r="Z28" s="306">
        <v>23</v>
      </c>
      <c r="AA28" s="306">
        <v>184.1</v>
      </c>
      <c r="AB28" s="306">
        <v>174.1</v>
      </c>
      <c r="AC28" s="306">
        <v>10</v>
      </c>
      <c r="AD28" s="106"/>
      <c r="AE28" s="106"/>
      <c r="AF28" s="106"/>
      <c r="AG28" s="106"/>
    </row>
    <row r="29" spans="1:33" ht="15" customHeight="1">
      <c r="A29" s="65"/>
      <c r="B29" s="289"/>
      <c r="C29" s="306"/>
      <c r="D29" s="306"/>
      <c r="E29" s="306"/>
      <c r="F29" s="306"/>
      <c r="G29" s="306"/>
      <c r="H29" s="306"/>
      <c r="I29" s="306"/>
      <c r="J29" s="306"/>
      <c r="K29" s="306"/>
      <c r="L29" s="306"/>
      <c r="M29" s="306"/>
      <c r="N29" s="306"/>
      <c r="O29" s="306"/>
      <c r="P29" s="306"/>
      <c r="Q29" s="306"/>
      <c r="R29" s="306"/>
      <c r="S29" s="306"/>
      <c r="T29" s="306"/>
      <c r="U29" s="306"/>
      <c r="V29" s="306"/>
      <c r="W29" s="306"/>
      <c r="X29" s="308"/>
      <c r="Y29" s="306"/>
      <c r="Z29" s="306"/>
      <c r="AA29" s="306"/>
      <c r="AB29" s="306"/>
      <c r="AC29" s="306"/>
      <c r="AD29" s="106"/>
      <c r="AE29" s="106"/>
      <c r="AF29" s="106"/>
      <c r="AG29" s="106"/>
    </row>
    <row r="30" spans="1:33" ht="15" customHeight="1">
      <c r="A30" s="113" t="s">
        <v>2</v>
      </c>
      <c r="B30" s="289"/>
      <c r="C30" s="306"/>
      <c r="D30" s="306"/>
      <c r="E30" s="306"/>
      <c r="F30" s="306"/>
      <c r="G30" s="306"/>
      <c r="H30" s="306"/>
      <c r="I30" s="306"/>
      <c r="J30" s="306"/>
      <c r="K30" s="306"/>
      <c r="L30" s="306"/>
      <c r="M30" s="306"/>
      <c r="N30" s="306"/>
      <c r="O30" s="306"/>
      <c r="P30" s="306"/>
      <c r="Q30" s="306"/>
      <c r="R30" s="306"/>
      <c r="S30" s="306"/>
      <c r="T30" s="308"/>
      <c r="U30" s="306"/>
      <c r="V30" s="306"/>
      <c r="W30" s="306"/>
      <c r="X30" s="308"/>
      <c r="Y30" s="306"/>
      <c r="Z30" s="306"/>
      <c r="AA30" s="306"/>
      <c r="AB30" s="306"/>
      <c r="AC30" s="306"/>
      <c r="AD30" s="106"/>
      <c r="AE30" s="106"/>
      <c r="AF30" s="106"/>
      <c r="AG30" s="106"/>
    </row>
    <row r="31" spans="1:33" ht="15" customHeight="1">
      <c r="A31" s="26" t="s">
        <v>259</v>
      </c>
      <c r="B31" s="289">
        <v>22.8</v>
      </c>
      <c r="C31" s="306">
        <v>186.8</v>
      </c>
      <c r="D31" s="306">
        <v>175</v>
      </c>
      <c r="E31" s="306">
        <v>11.8</v>
      </c>
      <c r="F31" s="306">
        <v>22.2</v>
      </c>
      <c r="G31" s="306">
        <v>174.5</v>
      </c>
      <c r="H31" s="306">
        <v>163.4</v>
      </c>
      <c r="I31" s="306">
        <v>11.1</v>
      </c>
      <c r="J31" s="306">
        <v>23.1</v>
      </c>
      <c r="K31" s="306">
        <v>180.4</v>
      </c>
      <c r="L31" s="306">
        <v>170.1</v>
      </c>
      <c r="M31" s="306">
        <v>10.3</v>
      </c>
      <c r="N31" s="306">
        <v>26.1</v>
      </c>
      <c r="O31" s="306">
        <v>213.5</v>
      </c>
      <c r="P31" s="306">
        <v>209.1</v>
      </c>
      <c r="Q31" s="306">
        <v>4.4</v>
      </c>
      <c r="R31" s="306">
        <v>24.4</v>
      </c>
      <c r="S31" s="306">
        <v>198.5</v>
      </c>
      <c r="T31" s="306">
        <v>174.9</v>
      </c>
      <c r="U31" s="306">
        <v>23.6</v>
      </c>
      <c r="V31" s="306">
        <v>22</v>
      </c>
      <c r="W31" s="306">
        <v>154.4</v>
      </c>
      <c r="X31" s="306">
        <v>150.9</v>
      </c>
      <c r="Y31" s="306">
        <v>3.5</v>
      </c>
      <c r="Z31" s="306">
        <v>22.7</v>
      </c>
      <c r="AA31" s="306">
        <v>186.9</v>
      </c>
      <c r="AB31" s="306">
        <v>173</v>
      </c>
      <c r="AC31" s="306">
        <v>13.9</v>
      </c>
      <c r="AD31" s="106"/>
      <c r="AE31" s="106"/>
      <c r="AF31" s="106"/>
      <c r="AG31" s="106"/>
    </row>
    <row r="32" spans="1:33" ht="15" customHeight="1">
      <c r="A32" s="133" t="s">
        <v>511</v>
      </c>
      <c r="B32" s="289">
        <v>22.7</v>
      </c>
      <c r="C32" s="306">
        <v>187</v>
      </c>
      <c r="D32" s="306">
        <v>172.7</v>
      </c>
      <c r="E32" s="306">
        <v>14.3</v>
      </c>
      <c r="F32" s="306">
        <v>22.1</v>
      </c>
      <c r="G32" s="306">
        <v>173.4</v>
      </c>
      <c r="H32" s="306">
        <v>163</v>
      </c>
      <c r="I32" s="306">
        <v>10.4</v>
      </c>
      <c r="J32" s="306">
        <v>23.1</v>
      </c>
      <c r="K32" s="306">
        <v>177.6</v>
      </c>
      <c r="L32" s="306">
        <v>169</v>
      </c>
      <c r="M32" s="306">
        <v>8.6</v>
      </c>
      <c r="N32" s="306">
        <v>25.9</v>
      </c>
      <c r="O32" s="306">
        <v>211.1</v>
      </c>
      <c r="P32" s="306">
        <v>207</v>
      </c>
      <c r="Q32" s="306">
        <v>4.1</v>
      </c>
      <c r="R32" s="306">
        <v>24.2</v>
      </c>
      <c r="S32" s="306">
        <v>193.9</v>
      </c>
      <c r="T32" s="306">
        <v>174.7</v>
      </c>
      <c r="U32" s="306">
        <v>19.2</v>
      </c>
      <c r="V32" s="306">
        <v>21.8</v>
      </c>
      <c r="W32" s="306">
        <v>149.9</v>
      </c>
      <c r="X32" s="306">
        <v>148.5</v>
      </c>
      <c r="Y32" s="306">
        <v>1.4</v>
      </c>
      <c r="Z32" s="306">
        <v>23.1</v>
      </c>
      <c r="AA32" s="306">
        <v>187.4</v>
      </c>
      <c r="AB32" s="306">
        <v>174.2</v>
      </c>
      <c r="AC32" s="306">
        <v>13.2</v>
      </c>
      <c r="AD32" s="106"/>
      <c r="AE32" s="106"/>
      <c r="AF32" s="106"/>
      <c r="AG32" s="106"/>
    </row>
    <row r="33" spans="1:33" s="37" customFormat="1" ht="15" customHeight="1">
      <c r="A33" s="197" t="s">
        <v>512</v>
      </c>
      <c r="B33" s="311">
        <f aca="true" t="shared" si="1" ref="B33:P33">AVERAGE(B35:B38,B40:B43,B45:B48)</f>
        <v>22.941666666666666</v>
      </c>
      <c r="C33" s="307">
        <f t="shared" si="1"/>
        <v>182.4</v>
      </c>
      <c r="D33" s="307">
        <f t="shared" si="1"/>
        <v>172.79166666666663</v>
      </c>
      <c r="E33" s="307">
        <f t="shared" si="1"/>
        <v>9.608333333333334</v>
      </c>
      <c r="F33" s="307">
        <f t="shared" si="1"/>
        <v>22.116666666666664</v>
      </c>
      <c r="G33" s="307">
        <f t="shared" si="1"/>
        <v>171.31666666666663</v>
      </c>
      <c r="H33" s="307">
        <f t="shared" si="1"/>
        <v>161.11666666666667</v>
      </c>
      <c r="I33" s="307">
        <f t="shared" si="1"/>
        <v>10.200000000000001</v>
      </c>
      <c r="J33" s="307">
        <f t="shared" si="1"/>
        <v>23.558333333333337</v>
      </c>
      <c r="K33" s="307">
        <f t="shared" si="1"/>
        <v>183.225</v>
      </c>
      <c r="L33" s="307">
        <f t="shared" si="1"/>
        <v>174.60000000000002</v>
      </c>
      <c r="M33" s="307">
        <f t="shared" si="1"/>
        <v>8.625000000000002</v>
      </c>
      <c r="N33" s="307">
        <f t="shared" si="1"/>
        <v>26.408333333333335</v>
      </c>
      <c r="O33" s="307">
        <f t="shared" si="1"/>
        <v>218.54166666666663</v>
      </c>
      <c r="P33" s="307">
        <f t="shared" si="1"/>
        <v>214.06666666666663</v>
      </c>
      <c r="Q33" s="307">
        <v>4.4</v>
      </c>
      <c r="R33" s="307">
        <f>AVERAGE(R35:R38,R40:R43,R45:R48)</f>
        <v>24.35833333333333</v>
      </c>
      <c r="S33" s="307">
        <f>AVERAGE(S35:S38,S40:S43,S45:S48)</f>
        <v>193.01666666666665</v>
      </c>
      <c r="T33" s="307">
        <f>AVERAGE(T35:T38,T40:T43,T45:T48)</f>
        <v>176.86666666666667</v>
      </c>
      <c r="U33" s="307">
        <v>16.1</v>
      </c>
      <c r="V33" s="307">
        <f aca="true" t="shared" si="2" ref="V33:AC33">AVERAGE(V35:V38,V40:V43,V45:V48)</f>
        <v>23.133333333333336</v>
      </c>
      <c r="W33" s="307">
        <f t="shared" si="2"/>
        <v>166.50833333333335</v>
      </c>
      <c r="X33" s="315">
        <f t="shared" si="2"/>
        <v>164.04166666666666</v>
      </c>
      <c r="Y33" s="307">
        <f t="shared" si="2"/>
        <v>2.4666666666666663</v>
      </c>
      <c r="Z33" s="307">
        <f t="shared" si="2"/>
        <v>22.900000000000002</v>
      </c>
      <c r="AA33" s="307">
        <f t="shared" si="2"/>
        <v>187.0666666666667</v>
      </c>
      <c r="AB33" s="307">
        <f t="shared" si="2"/>
        <v>173.27499999999998</v>
      </c>
      <c r="AC33" s="307">
        <f t="shared" si="2"/>
        <v>13.791666666666666</v>
      </c>
      <c r="AD33" s="202"/>
      <c r="AE33" s="202"/>
      <c r="AF33" s="202"/>
      <c r="AG33" s="202"/>
    </row>
    <row r="34" spans="1:33" ht="15" customHeight="1">
      <c r="A34" s="147"/>
      <c r="B34" s="289"/>
      <c r="C34" s="306"/>
      <c r="D34" s="306"/>
      <c r="E34" s="308"/>
      <c r="F34" s="306"/>
      <c r="G34" s="306"/>
      <c r="H34" s="306"/>
      <c r="I34" s="306"/>
      <c r="J34" s="306"/>
      <c r="K34" s="306"/>
      <c r="L34" s="306"/>
      <c r="M34" s="306"/>
      <c r="N34" s="306"/>
      <c r="O34" s="306"/>
      <c r="P34" s="306"/>
      <c r="Q34" s="306"/>
      <c r="R34" s="306"/>
      <c r="S34" s="306"/>
      <c r="T34" s="306"/>
      <c r="U34" s="306"/>
      <c r="V34" s="306"/>
      <c r="W34" s="306"/>
      <c r="X34" s="308"/>
      <c r="Y34" s="306"/>
      <c r="Z34" s="306"/>
      <c r="AA34" s="306"/>
      <c r="AB34" s="306"/>
      <c r="AC34" s="306"/>
      <c r="AD34" s="106"/>
      <c r="AE34" s="106"/>
      <c r="AF34" s="106"/>
      <c r="AG34" s="106"/>
    </row>
    <row r="35" spans="1:33" ht="15" customHeight="1">
      <c r="A35" s="133" t="s">
        <v>257</v>
      </c>
      <c r="B35" s="289">
        <v>20.7</v>
      </c>
      <c r="C35" s="306">
        <v>171.6</v>
      </c>
      <c r="D35" s="306">
        <v>157.5</v>
      </c>
      <c r="E35" s="306">
        <v>14.1</v>
      </c>
      <c r="F35" s="306">
        <v>20.9</v>
      </c>
      <c r="G35" s="306">
        <v>161.9</v>
      </c>
      <c r="H35" s="306">
        <v>152.5</v>
      </c>
      <c r="I35" s="306">
        <v>9.4</v>
      </c>
      <c r="J35" s="306">
        <v>21.1</v>
      </c>
      <c r="K35" s="306">
        <v>161.6</v>
      </c>
      <c r="L35" s="306">
        <v>153.4</v>
      </c>
      <c r="M35" s="306">
        <v>8.2</v>
      </c>
      <c r="N35" s="306">
        <v>25.4</v>
      </c>
      <c r="O35" s="306">
        <v>206.6</v>
      </c>
      <c r="P35" s="306">
        <v>204.3</v>
      </c>
      <c r="Q35" s="306">
        <v>2.3</v>
      </c>
      <c r="R35" s="306">
        <v>21.8</v>
      </c>
      <c r="S35" s="306">
        <v>176.4</v>
      </c>
      <c r="T35" s="306">
        <v>156</v>
      </c>
      <c r="U35" s="306">
        <v>20.4</v>
      </c>
      <c r="V35" s="306">
        <v>19.5</v>
      </c>
      <c r="W35" s="306">
        <v>135.1</v>
      </c>
      <c r="X35" s="306">
        <v>133.4</v>
      </c>
      <c r="Y35" s="306">
        <v>1.7</v>
      </c>
      <c r="Z35" s="306">
        <v>21</v>
      </c>
      <c r="AA35" s="306">
        <v>168.2</v>
      </c>
      <c r="AB35" s="306">
        <v>155.8</v>
      </c>
      <c r="AC35" s="306">
        <v>12.4</v>
      </c>
      <c r="AD35" s="106"/>
      <c r="AE35" s="106"/>
      <c r="AF35" s="106"/>
      <c r="AG35" s="106"/>
    </row>
    <row r="36" spans="1:33" ht="15" customHeight="1">
      <c r="A36" s="133" t="s">
        <v>513</v>
      </c>
      <c r="B36" s="289">
        <v>22.9</v>
      </c>
      <c r="C36" s="306">
        <v>189.6</v>
      </c>
      <c r="D36" s="306">
        <v>173.7</v>
      </c>
      <c r="E36" s="306">
        <v>15.9</v>
      </c>
      <c r="F36" s="306">
        <v>20.7</v>
      </c>
      <c r="G36" s="306">
        <v>159.7</v>
      </c>
      <c r="H36" s="306">
        <v>152.1</v>
      </c>
      <c r="I36" s="306">
        <v>7.6</v>
      </c>
      <c r="J36" s="306">
        <v>23</v>
      </c>
      <c r="K36" s="306">
        <v>176.4</v>
      </c>
      <c r="L36" s="306">
        <v>167.6</v>
      </c>
      <c r="M36" s="306">
        <v>8.8</v>
      </c>
      <c r="N36" s="306">
        <v>25.9</v>
      </c>
      <c r="O36" s="306">
        <v>216.4</v>
      </c>
      <c r="P36" s="306">
        <v>214.7</v>
      </c>
      <c r="Q36" s="306">
        <v>1.7</v>
      </c>
      <c r="R36" s="306">
        <v>22.9</v>
      </c>
      <c r="S36" s="306">
        <v>183.3</v>
      </c>
      <c r="T36" s="306">
        <v>164</v>
      </c>
      <c r="U36" s="306">
        <v>19.3</v>
      </c>
      <c r="V36" s="306">
        <v>22.9</v>
      </c>
      <c r="W36" s="306">
        <v>155.9</v>
      </c>
      <c r="X36" s="306">
        <v>154.3</v>
      </c>
      <c r="Y36" s="306">
        <v>1.6</v>
      </c>
      <c r="Z36" s="306">
        <v>22.2</v>
      </c>
      <c r="AA36" s="306">
        <v>180.5</v>
      </c>
      <c r="AB36" s="306">
        <v>165.8</v>
      </c>
      <c r="AC36" s="306">
        <v>14.7</v>
      </c>
      <c r="AD36" s="106"/>
      <c r="AE36" s="106"/>
      <c r="AF36" s="106"/>
      <c r="AG36" s="106"/>
    </row>
    <row r="37" spans="1:33" ht="15" customHeight="1">
      <c r="A37" s="133" t="s">
        <v>514</v>
      </c>
      <c r="B37" s="289">
        <v>22.2</v>
      </c>
      <c r="C37" s="306">
        <v>186.7</v>
      </c>
      <c r="D37" s="306">
        <v>169.2</v>
      </c>
      <c r="E37" s="306">
        <v>17.5</v>
      </c>
      <c r="F37" s="306">
        <v>22.8</v>
      </c>
      <c r="G37" s="306">
        <v>176.2</v>
      </c>
      <c r="H37" s="306">
        <v>165.6</v>
      </c>
      <c r="I37" s="306">
        <v>10.6</v>
      </c>
      <c r="J37" s="306">
        <v>23.3</v>
      </c>
      <c r="K37" s="306">
        <v>178.7</v>
      </c>
      <c r="L37" s="306">
        <v>168.9</v>
      </c>
      <c r="M37" s="306">
        <v>9.8</v>
      </c>
      <c r="N37" s="306">
        <v>25.5</v>
      </c>
      <c r="O37" s="306">
        <v>209.8</v>
      </c>
      <c r="P37" s="306">
        <v>208.4</v>
      </c>
      <c r="Q37" s="306">
        <v>1.4</v>
      </c>
      <c r="R37" s="306">
        <v>24.6</v>
      </c>
      <c r="S37" s="306">
        <v>198.3</v>
      </c>
      <c r="T37" s="306">
        <v>177.9</v>
      </c>
      <c r="U37" s="306">
        <v>20.4</v>
      </c>
      <c r="V37" s="306">
        <v>21.9</v>
      </c>
      <c r="W37" s="306">
        <v>152</v>
      </c>
      <c r="X37" s="306">
        <v>149.1</v>
      </c>
      <c r="Y37" s="306">
        <v>2.9</v>
      </c>
      <c r="Z37" s="306">
        <v>23.4</v>
      </c>
      <c r="AA37" s="306">
        <v>187.9</v>
      </c>
      <c r="AB37" s="306">
        <v>171.8</v>
      </c>
      <c r="AC37" s="306">
        <v>16.1</v>
      </c>
      <c r="AD37" s="106"/>
      <c r="AE37" s="106"/>
      <c r="AF37" s="106"/>
      <c r="AG37" s="106"/>
    </row>
    <row r="38" spans="1:33" ht="15" customHeight="1">
      <c r="A38" s="133" t="s">
        <v>515</v>
      </c>
      <c r="B38" s="289">
        <v>23</v>
      </c>
      <c r="C38" s="306">
        <v>181.3</v>
      </c>
      <c r="D38" s="306">
        <v>175</v>
      </c>
      <c r="E38" s="306">
        <v>6.3</v>
      </c>
      <c r="F38" s="306">
        <v>21.6</v>
      </c>
      <c r="G38" s="306">
        <v>165.8</v>
      </c>
      <c r="H38" s="306">
        <v>157.2</v>
      </c>
      <c r="I38" s="306">
        <v>8.6</v>
      </c>
      <c r="J38" s="306">
        <v>23.7</v>
      </c>
      <c r="K38" s="306">
        <v>185.9</v>
      </c>
      <c r="L38" s="306">
        <v>176.1</v>
      </c>
      <c r="M38" s="306">
        <v>9.8</v>
      </c>
      <c r="N38" s="306">
        <v>27.7</v>
      </c>
      <c r="O38" s="306">
        <v>226.3</v>
      </c>
      <c r="P38" s="306">
        <v>220.1</v>
      </c>
      <c r="Q38" s="306">
        <v>6.2</v>
      </c>
      <c r="R38" s="306">
        <v>25.1</v>
      </c>
      <c r="S38" s="306">
        <v>201.9</v>
      </c>
      <c r="T38" s="306">
        <v>184.4</v>
      </c>
      <c r="U38" s="306">
        <v>17.5</v>
      </c>
      <c r="V38" s="306">
        <v>23.2</v>
      </c>
      <c r="W38" s="306">
        <v>167.4</v>
      </c>
      <c r="X38" s="306">
        <v>164.6</v>
      </c>
      <c r="Y38" s="306">
        <v>2.8</v>
      </c>
      <c r="Z38" s="306">
        <v>22.7</v>
      </c>
      <c r="AA38" s="306">
        <v>189.8</v>
      </c>
      <c r="AB38" s="306">
        <v>174.1</v>
      </c>
      <c r="AC38" s="306">
        <v>15.7</v>
      </c>
      <c r="AD38" s="106"/>
      <c r="AE38" s="106"/>
      <c r="AF38" s="106"/>
      <c r="AG38" s="106"/>
    </row>
    <row r="39" spans="1:33" ht="15" customHeight="1">
      <c r="A39" s="147"/>
      <c r="B39" s="289"/>
      <c r="C39" s="306"/>
      <c r="D39" s="306"/>
      <c r="E39" s="306"/>
      <c r="F39" s="306"/>
      <c r="G39" s="306"/>
      <c r="H39" s="306"/>
      <c r="I39" s="306"/>
      <c r="J39" s="306"/>
      <c r="K39" s="306"/>
      <c r="L39" s="306"/>
      <c r="M39" s="306"/>
      <c r="N39" s="306"/>
      <c r="O39" s="306"/>
      <c r="P39" s="306"/>
      <c r="Q39" s="306"/>
      <c r="R39" s="306"/>
      <c r="S39" s="306"/>
      <c r="T39" s="306"/>
      <c r="U39" s="306"/>
      <c r="V39" s="306"/>
      <c r="W39" s="306"/>
      <c r="X39" s="308"/>
      <c r="Y39" s="306"/>
      <c r="Z39" s="306"/>
      <c r="AA39" s="306"/>
      <c r="AB39" s="306"/>
      <c r="AC39" s="306"/>
      <c r="AD39" s="106"/>
      <c r="AE39" s="106"/>
      <c r="AF39" s="106"/>
      <c r="AG39" s="106"/>
    </row>
    <row r="40" spans="1:33" ht="15" customHeight="1">
      <c r="A40" s="133" t="s">
        <v>516</v>
      </c>
      <c r="B40" s="289">
        <v>22.9</v>
      </c>
      <c r="C40" s="306">
        <v>178</v>
      </c>
      <c r="D40" s="306">
        <v>170.5</v>
      </c>
      <c r="E40" s="306">
        <v>7.5</v>
      </c>
      <c r="F40" s="306">
        <v>22</v>
      </c>
      <c r="G40" s="306">
        <v>172.4</v>
      </c>
      <c r="H40" s="306">
        <v>162.5</v>
      </c>
      <c r="I40" s="306">
        <v>9.9</v>
      </c>
      <c r="J40" s="306">
        <v>24</v>
      </c>
      <c r="K40" s="306">
        <v>191.5</v>
      </c>
      <c r="L40" s="306">
        <v>182.4</v>
      </c>
      <c r="M40" s="306">
        <v>9.1</v>
      </c>
      <c r="N40" s="306">
        <v>26.3</v>
      </c>
      <c r="O40" s="306">
        <v>220.4</v>
      </c>
      <c r="P40" s="306">
        <v>215.4</v>
      </c>
      <c r="Q40" s="306">
        <v>5</v>
      </c>
      <c r="R40" s="306">
        <v>24</v>
      </c>
      <c r="S40" s="306">
        <v>193.1</v>
      </c>
      <c r="T40" s="306">
        <v>179.7</v>
      </c>
      <c r="U40" s="306">
        <v>13.4</v>
      </c>
      <c r="V40" s="306">
        <v>24.1</v>
      </c>
      <c r="W40" s="306">
        <v>180.2</v>
      </c>
      <c r="X40" s="306">
        <v>177.6</v>
      </c>
      <c r="Y40" s="306">
        <v>2.6</v>
      </c>
      <c r="Z40" s="306">
        <v>23.2</v>
      </c>
      <c r="AA40" s="306">
        <v>195.2</v>
      </c>
      <c r="AB40" s="306">
        <v>179.7</v>
      </c>
      <c r="AC40" s="306">
        <v>15.5</v>
      </c>
      <c r="AD40" s="106"/>
      <c r="AE40" s="106"/>
      <c r="AF40" s="106"/>
      <c r="AG40" s="106"/>
    </row>
    <row r="41" spans="1:33" ht="15" customHeight="1">
      <c r="A41" s="133" t="s">
        <v>517</v>
      </c>
      <c r="B41" s="289">
        <v>23.6</v>
      </c>
      <c r="C41" s="306">
        <v>184</v>
      </c>
      <c r="D41" s="306">
        <v>178</v>
      </c>
      <c r="E41" s="306">
        <v>6</v>
      </c>
      <c r="F41" s="306">
        <v>22.8</v>
      </c>
      <c r="G41" s="306">
        <v>174.4</v>
      </c>
      <c r="H41" s="306">
        <v>165.6</v>
      </c>
      <c r="I41" s="306">
        <v>8.8</v>
      </c>
      <c r="J41" s="306">
        <v>25.1</v>
      </c>
      <c r="K41" s="306">
        <v>194.4</v>
      </c>
      <c r="L41" s="306">
        <v>185.5</v>
      </c>
      <c r="M41" s="306">
        <v>8.9</v>
      </c>
      <c r="N41" s="306">
        <v>27.8</v>
      </c>
      <c r="O41" s="306">
        <v>233.6</v>
      </c>
      <c r="P41" s="306">
        <v>227.5</v>
      </c>
      <c r="Q41" s="306">
        <v>6.1</v>
      </c>
      <c r="R41" s="306">
        <v>25.7</v>
      </c>
      <c r="S41" s="306">
        <v>195.2</v>
      </c>
      <c r="T41" s="306">
        <v>182.4</v>
      </c>
      <c r="U41" s="306">
        <v>12.8</v>
      </c>
      <c r="V41" s="306">
        <v>25.4</v>
      </c>
      <c r="W41" s="306">
        <v>180.5</v>
      </c>
      <c r="X41" s="306">
        <v>178.1</v>
      </c>
      <c r="Y41" s="306">
        <v>2.4</v>
      </c>
      <c r="Z41" s="306">
        <v>23.9</v>
      </c>
      <c r="AA41" s="306">
        <v>198.4</v>
      </c>
      <c r="AB41" s="306">
        <v>183.3</v>
      </c>
      <c r="AC41" s="306">
        <v>15.1</v>
      </c>
      <c r="AD41" s="106"/>
      <c r="AE41" s="106"/>
      <c r="AF41" s="106"/>
      <c r="AG41" s="106"/>
    </row>
    <row r="42" spans="1:33" ht="15" customHeight="1">
      <c r="A42" s="133" t="s">
        <v>518</v>
      </c>
      <c r="B42" s="289">
        <v>23.8</v>
      </c>
      <c r="C42" s="306">
        <v>183.4</v>
      </c>
      <c r="D42" s="306">
        <v>176.6</v>
      </c>
      <c r="E42" s="306">
        <v>6.8</v>
      </c>
      <c r="F42" s="306">
        <v>23.7</v>
      </c>
      <c r="G42" s="306">
        <v>181.2</v>
      </c>
      <c r="H42" s="306">
        <v>172.7</v>
      </c>
      <c r="I42" s="306">
        <v>8.5</v>
      </c>
      <c r="J42" s="306">
        <v>24.3</v>
      </c>
      <c r="K42" s="306">
        <v>190.1</v>
      </c>
      <c r="L42" s="306">
        <v>182.4</v>
      </c>
      <c r="M42" s="306">
        <v>7.7</v>
      </c>
      <c r="N42" s="306">
        <v>27.2</v>
      </c>
      <c r="O42" s="306">
        <v>224.7</v>
      </c>
      <c r="P42" s="306">
        <v>218.9</v>
      </c>
      <c r="Q42" s="306">
        <v>5.8</v>
      </c>
      <c r="R42" s="306">
        <v>25.7</v>
      </c>
      <c r="S42" s="306">
        <v>198.1</v>
      </c>
      <c r="T42" s="306">
        <v>186.9</v>
      </c>
      <c r="U42" s="306">
        <v>11.2</v>
      </c>
      <c r="V42" s="306">
        <v>23.9</v>
      </c>
      <c r="W42" s="306">
        <v>174.4</v>
      </c>
      <c r="X42" s="306">
        <v>172.2</v>
      </c>
      <c r="Y42" s="306">
        <v>2.2</v>
      </c>
      <c r="Z42" s="306">
        <v>23.7</v>
      </c>
      <c r="AA42" s="306">
        <v>194.7</v>
      </c>
      <c r="AB42" s="306">
        <v>182.1</v>
      </c>
      <c r="AC42" s="306">
        <v>12.6</v>
      </c>
      <c r="AD42" s="106"/>
      <c r="AE42" s="106"/>
      <c r="AF42" s="106"/>
      <c r="AG42" s="106"/>
    </row>
    <row r="43" spans="1:33" ht="15" customHeight="1">
      <c r="A43" s="133" t="s">
        <v>519</v>
      </c>
      <c r="B43" s="289">
        <v>23.4</v>
      </c>
      <c r="C43" s="290">
        <v>182</v>
      </c>
      <c r="D43" s="290">
        <v>175.6</v>
      </c>
      <c r="E43" s="290">
        <v>6.4</v>
      </c>
      <c r="F43" s="290">
        <v>22.8</v>
      </c>
      <c r="G43" s="290">
        <v>174.1</v>
      </c>
      <c r="H43" s="290">
        <v>164.3</v>
      </c>
      <c r="I43" s="290">
        <v>9.8</v>
      </c>
      <c r="J43" s="290">
        <v>23.6</v>
      </c>
      <c r="K43" s="290">
        <v>181.5</v>
      </c>
      <c r="L43" s="290">
        <v>174</v>
      </c>
      <c r="M43" s="290">
        <v>7.5</v>
      </c>
      <c r="N43" s="290">
        <v>25.5</v>
      </c>
      <c r="O43" s="290">
        <v>210.3</v>
      </c>
      <c r="P43" s="290">
        <v>205.1</v>
      </c>
      <c r="Q43" s="290">
        <v>5.2</v>
      </c>
      <c r="R43" s="290">
        <v>25.2</v>
      </c>
      <c r="S43" s="290">
        <v>197.7</v>
      </c>
      <c r="T43" s="290">
        <v>183.6</v>
      </c>
      <c r="U43" s="290">
        <v>14.1</v>
      </c>
      <c r="V43" s="290">
        <v>22.8</v>
      </c>
      <c r="W43" s="290">
        <v>164.3</v>
      </c>
      <c r="X43" s="306">
        <v>162</v>
      </c>
      <c r="Y43" s="290">
        <v>2.3</v>
      </c>
      <c r="Z43" s="290">
        <v>23.3</v>
      </c>
      <c r="AA43" s="290">
        <v>186.8</v>
      </c>
      <c r="AB43" s="290">
        <v>175.3</v>
      </c>
      <c r="AC43" s="290">
        <v>11.5</v>
      </c>
      <c r="AD43" s="106"/>
      <c r="AE43" s="106"/>
      <c r="AF43" s="106"/>
      <c r="AG43" s="106"/>
    </row>
    <row r="44" spans="1:33" ht="15" customHeight="1">
      <c r="A44" s="147"/>
      <c r="B44" s="289"/>
      <c r="C44" s="290"/>
      <c r="D44" s="290"/>
      <c r="E44" s="290"/>
      <c r="F44" s="290"/>
      <c r="G44" s="290"/>
      <c r="H44" s="290"/>
      <c r="I44" s="290"/>
      <c r="J44" s="290"/>
      <c r="K44" s="290"/>
      <c r="L44" s="290"/>
      <c r="M44" s="290"/>
      <c r="N44" s="290"/>
      <c r="O44" s="290"/>
      <c r="P44" s="290"/>
      <c r="Q44" s="290"/>
      <c r="R44" s="290"/>
      <c r="S44" s="290"/>
      <c r="T44" s="290"/>
      <c r="U44" s="290"/>
      <c r="V44" s="290"/>
      <c r="W44" s="290"/>
      <c r="X44" s="308"/>
      <c r="Y44" s="290"/>
      <c r="Z44" s="290"/>
      <c r="AA44" s="290"/>
      <c r="AB44" s="290"/>
      <c r="AC44" s="290"/>
      <c r="AD44" s="106"/>
      <c r="AE44" s="106"/>
      <c r="AF44" s="106"/>
      <c r="AG44" s="106"/>
    </row>
    <row r="45" spans="1:33" ht="15" customHeight="1">
      <c r="A45" s="133" t="s">
        <v>520</v>
      </c>
      <c r="B45" s="289">
        <v>22.7</v>
      </c>
      <c r="C45" s="290">
        <v>177</v>
      </c>
      <c r="D45" s="290">
        <v>170.1</v>
      </c>
      <c r="E45" s="290">
        <v>6.9</v>
      </c>
      <c r="F45" s="290">
        <v>20.1</v>
      </c>
      <c r="G45" s="290">
        <v>158.2</v>
      </c>
      <c r="H45" s="290">
        <v>145.2</v>
      </c>
      <c r="I45" s="290">
        <v>13</v>
      </c>
      <c r="J45" s="290">
        <v>23</v>
      </c>
      <c r="K45" s="290">
        <v>177.7</v>
      </c>
      <c r="L45" s="290">
        <v>169.5</v>
      </c>
      <c r="M45" s="290">
        <v>8.2</v>
      </c>
      <c r="N45" s="290">
        <v>27.4</v>
      </c>
      <c r="O45" s="290">
        <v>225.3</v>
      </c>
      <c r="P45" s="290">
        <v>221</v>
      </c>
      <c r="Q45" s="290">
        <v>4.3</v>
      </c>
      <c r="R45" s="290">
        <v>23.7</v>
      </c>
      <c r="S45" s="290">
        <v>186.3</v>
      </c>
      <c r="T45" s="290">
        <v>172.7</v>
      </c>
      <c r="U45" s="290">
        <v>13.6</v>
      </c>
      <c r="V45" s="290">
        <v>22.7</v>
      </c>
      <c r="W45" s="290">
        <v>164.3</v>
      </c>
      <c r="X45" s="306">
        <v>161.6</v>
      </c>
      <c r="Y45" s="290">
        <v>2.7</v>
      </c>
      <c r="Z45" s="290">
        <v>21.9</v>
      </c>
      <c r="AA45" s="290">
        <v>176</v>
      </c>
      <c r="AB45" s="290">
        <v>162.6</v>
      </c>
      <c r="AC45" s="290">
        <v>13.4</v>
      </c>
      <c r="AD45" s="106"/>
      <c r="AE45" s="106"/>
      <c r="AF45" s="106"/>
      <c r="AG45" s="106"/>
    </row>
    <row r="46" spans="1:33" ht="15" customHeight="1">
      <c r="A46" s="133" t="s">
        <v>521</v>
      </c>
      <c r="B46" s="289">
        <v>23.5</v>
      </c>
      <c r="C46" s="290">
        <v>185.8</v>
      </c>
      <c r="D46" s="290">
        <v>177.5</v>
      </c>
      <c r="E46" s="290">
        <v>8.3</v>
      </c>
      <c r="F46" s="290">
        <v>23.9</v>
      </c>
      <c r="G46" s="290">
        <v>182.2</v>
      </c>
      <c r="H46" s="290">
        <v>169.2</v>
      </c>
      <c r="I46" s="290">
        <v>13</v>
      </c>
      <c r="J46" s="290">
        <v>24.3</v>
      </c>
      <c r="K46" s="290">
        <v>191</v>
      </c>
      <c r="L46" s="290">
        <v>182.3</v>
      </c>
      <c r="M46" s="290">
        <v>8.7</v>
      </c>
      <c r="N46" s="290">
        <v>23.5</v>
      </c>
      <c r="O46" s="290">
        <v>194.3</v>
      </c>
      <c r="P46" s="290">
        <v>189.6</v>
      </c>
      <c r="Q46" s="290">
        <v>4.7</v>
      </c>
      <c r="R46" s="290">
        <v>25.1</v>
      </c>
      <c r="S46" s="290">
        <v>197.7</v>
      </c>
      <c r="T46" s="290">
        <v>182.5</v>
      </c>
      <c r="U46" s="290">
        <v>15.2</v>
      </c>
      <c r="V46" s="290">
        <v>24.9</v>
      </c>
      <c r="W46" s="290">
        <v>184.9</v>
      </c>
      <c r="X46" s="306">
        <v>182</v>
      </c>
      <c r="Y46" s="290">
        <v>2.9</v>
      </c>
      <c r="Z46" s="290">
        <v>23.6</v>
      </c>
      <c r="AA46" s="290">
        <v>194.3</v>
      </c>
      <c r="AB46" s="290">
        <v>180.2</v>
      </c>
      <c r="AC46" s="290">
        <v>14.1</v>
      </c>
      <c r="AD46" s="106"/>
      <c r="AE46" s="106"/>
      <c r="AF46" s="106"/>
      <c r="AG46" s="106"/>
    </row>
    <row r="47" spans="1:33" ht="15" customHeight="1">
      <c r="A47" s="133" t="s">
        <v>522</v>
      </c>
      <c r="B47" s="289">
        <v>23</v>
      </c>
      <c r="C47" s="290">
        <v>180.8</v>
      </c>
      <c r="D47" s="290">
        <v>172.6</v>
      </c>
      <c r="E47" s="290">
        <v>8.2</v>
      </c>
      <c r="F47" s="290">
        <v>22.1</v>
      </c>
      <c r="G47" s="290">
        <v>178.5</v>
      </c>
      <c r="H47" s="290">
        <v>166.3</v>
      </c>
      <c r="I47" s="290">
        <v>12.2</v>
      </c>
      <c r="J47" s="290">
        <v>23.7</v>
      </c>
      <c r="K47" s="290">
        <v>186.2</v>
      </c>
      <c r="L47" s="290">
        <v>177.9</v>
      </c>
      <c r="M47" s="290">
        <v>8.3</v>
      </c>
      <c r="N47" s="290">
        <v>27</v>
      </c>
      <c r="O47" s="290">
        <v>225.1</v>
      </c>
      <c r="P47" s="290">
        <v>219.6</v>
      </c>
      <c r="Q47" s="290">
        <v>5.5</v>
      </c>
      <c r="R47" s="290">
        <v>24.2</v>
      </c>
      <c r="S47" s="290">
        <v>194.2</v>
      </c>
      <c r="T47" s="290">
        <v>177.3</v>
      </c>
      <c r="U47" s="290">
        <v>16.9</v>
      </c>
      <c r="V47" s="290">
        <v>23.4</v>
      </c>
      <c r="W47" s="290">
        <v>172.4</v>
      </c>
      <c r="X47" s="306">
        <v>170</v>
      </c>
      <c r="Y47" s="290">
        <v>2.4</v>
      </c>
      <c r="Z47" s="290">
        <v>22.9</v>
      </c>
      <c r="AA47" s="290">
        <v>187.6</v>
      </c>
      <c r="AB47" s="290">
        <v>175</v>
      </c>
      <c r="AC47" s="290">
        <v>12.6</v>
      </c>
      <c r="AD47" s="106"/>
      <c r="AE47" s="106"/>
      <c r="AF47" s="106"/>
      <c r="AG47" s="106"/>
    </row>
    <row r="48" spans="1:33" ht="15" customHeight="1">
      <c r="A48" s="133" t="s">
        <v>523</v>
      </c>
      <c r="B48" s="289">
        <v>23.6</v>
      </c>
      <c r="C48" s="290">
        <v>188.6</v>
      </c>
      <c r="D48" s="290">
        <v>177.2</v>
      </c>
      <c r="E48" s="290">
        <v>11.4</v>
      </c>
      <c r="F48" s="290">
        <v>22</v>
      </c>
      <c r="G48" s="290">
        <v>171.2</v>
      </c>
      <c r="H48" s="290">
        <v>160.2</v>
      </c>
      <c r="I48" s="290">
        <v>11</v>
      </c>
      <c r="J48" s="290">
        <v>23.6</v>
      </c>
      <c r="K48" s="290">
        <v>183.7</v>
      </c>
      <c r="L48" s="290">
        <v>175.2</v>
      </c>
      <c r="M48" s="290">
        <v>8.5</v>
      </c>
      <c r="N48" s="290">
        <v>27.7</v>
      </c>
      <c r="O48" s="290">
        <v>229.7</v>
      </c>
      <c r="P48" s="290">
        <v>224.2</v>
      </c>
      <c r="Q48" s="290">
        <v>5.5</v>
      </c>
      <c r="R48" s="290">
        <v>24.3</v>
      </c>
      <c r="S48" s="290">
        <v>194</v>
      </c>
      <c r="T48" s="290">
        <v>175</v>
      </c>
      <c r="U48" s="290">
        <v>19</v>
      </c>
      <c r="V48" s="290">
        <v>22.9</v>
      </c>
      <c r="W48" s="290">
        <v>166.7</v>
      </c>
      <c r="X48" s="306">
        <v>163.6</v>
      </c>
      <c r="Y48" s="290">
        <v>3.1</v>
      </c>
      <c r="Z48" s="290">
        <v>23</v>
      </c>
      <c r="AA48" s="290">
        <v>185.4</v>
      </c>
      <c r="AB48" s="290">
        <v>173.6</v>
      </c>
      <c r="AC48" s="290">
        <v>11.8</v>
      </c>
      <c r="AD48" s="106"/>
      <c r="AE48" s="106"/>
      <c r="AF48" s="106"/>
      <c r="AG48" s="106"/>
    </row>
    <row r="49" spans="1:33" ht="15" customHeight="1">
      <c r="A49" s="65"/>
      <c r="B49" s="289"/>
      <c r="C49" s="290"/>
      <c r="D49" s="290"/>
      <c r="E49" s="290"/>
      <c r="F49" s="290"/>
      <c r="G49" s="290"/>
      <c r="H49" s="290"/>
      <c r="I49" s="290"/>
      <c r="J49" s="290"/>
      <c r="K49" s="290"/>
      <c r="L49" s="290"/>
      <c r="M49" s="290"/>
      <c r="N49" s="290"/>
      <c r="O49" s="290"/>
      <c r="P49" s="290"/>
      <c r="Q49" s="290"/>
      <c r="R49" s="290"/>
      <c r="S49" s="290"/>
      <c r="T49" s="290"/>
      <c r="U49" s="290"/>
      <c r="V49" s="290"/>
      <c r="W49" s="290"/>
      <c r="X49" s="308"/>
      <c r="Y49" s="290"/>
      <c r="Z49" s="290"/>
      <c r="AA49" s="290"/>
      <c r="AB49" s="290"/>
      <c r="AC49" s="290"/>
      <c r="AD49" s="106"/>
      <c r="AE49" s="106"/>
      <c r="AF49" s="106"/>
      <c r="AG49" s="106"/>
    </row>
    <row r="50" spans="1:33" ht="15" customHeight="1">
      <c r="A50" s="113" t="s">
        <v>139</v>
      </c>
      <c r="B50" s="289"/>
      <c r="C50" s="290"/>
      <c r="D50" s="290"/>
      <c r="E50" s="290"/>
      <c r="F50" s="290"/>
      <c r="G50" s="290"/>
      <c r="H50" s="290"/>
      <c r="I50" s="290"/>
      <c r="J50" s="290"/>
      <c r="K50" s="290"/>
      <c r="L50" s="290"/>
      <c r="M50" s="290"/>
      <c r="N50" s="290"/>
      <c r="O50" s="290"/>
      <c r="P50" s="290"/>
      <c r="Q50" s="290"/>
      <c r="R50" s="290"/>
      <c r="S50" s="290"/>
      <c r="T50" s="290"/>
      <c r="U50" s="290"/>
      <c r="V50" s="290"/>
      <c r="W50" s="290"/>
      <c r="X50" s="308"/>
      <c r="Y50" s="290"/>
      <c r="Z50" s="290"/>
      <c r="AA50" s="290"/>
      <c r="AB50" s="290"/>
      <c r="AC50" s="290"/>
      <c r="AD50" s="106"/>
      <c r="AE50" s="106"/>
      <c r="AF50" s="106"/>
      <c r="AG50" s="106"/>
    </row>
    <row r="51" spans="1:33" ht="15" customHeight="1">
      <c r="A51" s="26" t="s">
        <v>259</v>
      </c>
      <c r="B51" s="289">
        <v>21.6</v>
      </c>
      <c r="C51" s="290">
        <v>165</v>
      </c>
      <c r="D51" s="290">
        <v>160.1</v>
      </c>
      <c r="E51" s="290">
        <v>4.9</v>
      </c>
      <c r="F51" s="290">
        <v>22</v>
      </c>
      <c r="G51" s="290">
        <v>144.6</v>
      </c>
      <c r="H51" s="290">
        <v>138.6</v>
      </c>
      <c r="I51" s="290">
        <v>6</v>
      </c>
      <c r="J51" s="290">
        <v>23</v>
      </c>
      <c r="K51" s="290">
        <v>172.8</v>
      </c>
      <c r="L51" s="290">
        <v>167.9</v>
      </c>
      <c r="M51" s="290">
        <v>4.9</v>
      </c>
      <c r="N51" s="290">
        <v>22.9</v>
      </c>
      <c r="O51" s="290">
        <v>184</v>
      </c>
      <c r="P51" s="290">
        <v>182.1</v>
      </c>
      <c r="Q51" s="290">
        <v>1.9</v>
      </c>
      <c r="R51" s="290">
        <v>23.6</v>
      </c>
      <c r="S51" s="290">
        <v>179.3</v>
      </c>
      <c r="T51" s="290">
        <v>169.6</v>
      </c>
      <c r="U51" s="290">
        <v>9.7</v>
      </c>
      <c r="V51" s="290">
        <v>22</v>
      </c>
      <c r="W51" s="290">
        <v>154</v>
      </c>
      <c r="X51" s="306">
        <v>152.2</v>
      </c>
      <c r="Y51" s="290">
        <v>1.8</v>
      </c>
      <c r="Z51" s="290">
        <v>23.1</v>
      </c>
      <c r="AA51" s="290">
        <v>166.1</v>
      </c>
      <c r="AB51" s="290">
        <v>162.3</v>
      </c>
      <c r="AC51" s="290">
        <v>3.8</v>
      </c>
      <c r="AD51" s="106"/>
      <c r="AE51" s="106"/>
      <c r="AF51" s="106"/>
      <c r="AG51" s="106"/>
    </row>
    <row r="52" spans="1:33" ht="15" customHeight="1">
      <c r="A52" s="133" t="s">
        <v>511</v>
      </c>
      <c r="B52" s="289">
        <v>21.8</v>
      </c>
      <c r="C52" s="290">
        <v>164.1</v>
      </c>
      <c r="D52" s="290">
        <v>159.4</v>
      </c>
      <c r="E52" s="290">
        <v>4.7</v>
      </c>
      <c r="F52" s="290">
        <v>21.8</v>
      </c>
      <c r="G52" s="290">
        <v>173.6</v>
      </c>
      <c r="H52" s="290">
        <v>168</v>
      </c>
      <c r="I52" s="290">
        <v>5.6</v>
      </c>
      <c r="J52" s="290">
        <v>23</v>
      </c>
      <c r="K52" s="290">
        <v>171.3</v>
      </c>
      <c r="L52" s="290">
        <v>166.7</v>
      </c>
      <c r="M52" s="290">
        <v>4.6</v>
      </c>
      <c r="N52" s="290">
        <v>22.7</v>
      </c>
      <c r="O52" s="290">
        <v>176.8</v>
      </c>
      <c r="P52" s="290">
        <v>175</v>
      </c>
      <c r="Q52" s="290">
        <v>1.8</v>
      </c>
      <c r="R52" s="290">
        <v>23.8</v>
      </c>
      <c r="S52" s="290">
        <v>179.3</v>
      </c>
      <c r="T52" s="290">
        <v>170.3</v>
      </c>
      <c r="U52" s="290">
        <v>9</v>
      </c>
      <c r="V52" s="290">
        <v>22</v>
      </c>
      <c r="W52" s="290">
        <v>153.5</v>
      </c>
      <c r="X52" s="306">
        <v>152.3</v>
      </c>
      <c r="Y52" s="290">
        <v>1.2</v>
      </c>
      <c r="Z52" s="290">
        <v>23.3</v>
      </c>
      <c r="AA52" s="290">
        <v>170.2</v>
      </c>
      <c r="AB52" s="290">
        <v>166.1</v>
      </c>
      <c r="AC52" s="290">
        <v>4.1</v>
      </c>
      <c r="AD52" s="106"/>
      <c r="AE52" s="106"/>
      <c r="AF52" s="106"/>
      <c r="AG52" s="106"/>
    </row>
    <row r="53" spans="1:33" s="37" customFormat="1" ht="15" customHeight="1">
      <c r="A53" s="197" t="s">
        <v>512</v>
      </c>
      <c r="B53" s="311">
        <f aca="true" t="shared" si="3" ref="B53:H53">AVERAGE(B55:B58,B60:B63,B65:B68)</f>
        <v>21.600000000000005</v>
      </c>
      <c r="C53" s="316">
        <f t="shared" si="3"/>
        <v>171.08333333333334</v>
      </c>
      <c r="D53" s="316">
        <f t="shared" si="3"/>
        <v>163.425</v>
      </c>
      <c r="E53" s="316">
        <f t="shared" si="3"/>
        <v>7.658333333333332</v>
      </c>
      <c r="F53" s="316">
        <f t="shared" si="3"/>
        <v>21.858333333333334</v>
      </c>
      <c r="G53" s="316">
        <f t="shared" si="3"/>
        <v>170.76666666666665</v>
      </c>
      <c r="H53" s="316">
        <f t="shared" si="3"/>
        <v>164.29166666666666</v>
      </c>
      <c r="I53" s="316">
        <f>AVERAGE(I55:I58,I60:I63,I65:I68)</f>
        <v>6.4750000000000005</v>
      </c>
      <c r="J53" s="316">
        <f>AVERAGE(J55:J58,J60:J63,J65:J68)</f>
        <v>23.775000000000002</v>
      </c>
      <c r="K53" s="316">
        <f>AVERAGE(K55:K58,K60:K63,K65:K68)</f>
        <v>181.9333333333333</v>
      </c>
      <c r="L53" s="316">
        <f>AVERAGE(L55:L58,L60:L63,L65:L68)</f>
        <v>177.66666666666666</v>
      </c>
      <c r="M53" s="316">
        <v>4.2</v>
      </c>
      <c r="N53" s="316">
        <f aca="true" t="shared" si="4" ref="N53:V53">AVERAGE(N55:N58,N60:N63,N65:N68)</f>
        <v>25.28333333333333</v>
      </c>
      <c r="O53" s="316">
        <f t="shared" si="4"/>
        <v>204.78333333333333</v>
      </c>
      <c r="P53" s="316">
        <f t="shared" si="4"/>
        <v>203.71666666666667</v>
      </c>
      <c r="Q53" s="316">
        <f t="shared" si="4"/>
        <v>1.0666666666666667</v>
      </c>
      <c r="R53" s="316">
        <f t="shared" si="4"/>
        <v>23.783333333333335</v>
      </c>
      <c r="S53" s="316">
        <f t="shared" si="4"/>
        <v>179</v>
      </c>
      <c r="T53" s="316">
        <f t="shared" si="4"/>
        <v>171.43333333333337</v>
      </c>
      <c r="U53" s="316">
        <f t="shared" si="4"/>
        <v>7.566666666666666</v>
      </c>
      <c r="V53" s="316">
        <f t="shared" si="4"/>
        <v>21.975000000000005</v>
      </c>
      <c r="W53" s="316">
        <v>154.7</v>
      </c>
      <c r="X53" s="315">
        <f>AVERAGE(X55:X58,X60:X63,X65:X68)</f>
        <v>152.70833333333334</v>
      </c>
      <c r="Y53" s="316">
        <v>2</v>
      </c>
      <c r="Z53" s="316">
        <f>AVERAGE(Z55:Z58,Z60:Z63,Z65:Z68)</f>
        <v>22.78333333333333</v>
      </c>
      <c r="AA53" s="316">
        <f>AVERAGE(AA55:AA58,AA60:AA63,AA65:AA68)</f>
        <v>175.79999999999998</v>
      </c>
      <c r="AB53" s="316">
        <f>AVERAGE(AB55:AB58,AB60:AB63,AB65:AB68)</f>
        <v>170.82500000000002</v>
      </c>
      <c r="AC53" s="316">
        <f>AVERAGE(AC55:AC58,AC60:AC63,AC65:AC68)</f>
        <v>4.975</v>
      </c>
      <c r="AD53" s="202"/>
      <c r="AE53" s="202"/>
      <c r="AF53" s="202"/>
      <c r="AG53" s="202"/>
    </row>
    <row r="54" spans="1:33" ht="15" customHeight="1">
      <c r="A54" s="147"/>
      <c r="B54" s="289"/>
      <c r="C54" s="290"/>
      <c r="D54" s="290"/>
      <c r="E54" s="290"/>
      <c r="F54" s="290"/>
      <c r="G54" s="290"/>
      <c r="H54" s="290"/>
      <c r="I54" s="290"/>
      <c r="J54" s="290"/>
      <c r="K54" s="290"/>
      <c r="L54" s="290"/>
      <c r="M54" s="290"/>
      <c r="N54" s="290"/>
      <c r="O54" s="290"/>
      <c r="P54" s="290"/>
      <c r="Q54" s="290"/>
      <c r="R54" s="290"/>
      <c r="S54" s="290"/>
      <c r="T54" s="290"/>
      <c r="U54" s="290"/>
      <c r="V54" s="290"/>
      <c r="W54" s="290"/>
      <c r="X54" s="308"/>
      <c r="Y54" s="290"/>
      <c r="Z54" s="290"/>
      <c r="AA54" s="290"/>
      <c r="AB54" s="290"/>
      <c r="AC54" s="290"/>
      <c r="AD54" s="106"/>
      <c r="AE54" s="106"/>
      <c r="AF54" s="106"/>
      <c r="AG54" s="106"/>
    </row>
    <row r="55" spans="1:33" ht="15" customHeight="1">
      <c r="A55" s="133" t="s">
        <v>257</v>
      </c>
      <c r="B55" s="289">
        <v>19.8</v>
      </c>
      <c r="C55" s="290">
        <v>152.8</v>
      </c>
      <c r="D55" s="290">
        <v>148.6</v>
      </c>
      <c r="E55" s="290">
        <v>4.2</v>
      </c>
      <c r="F55" s="290">
        <v>20.9</v>
      </c>
      <c r="G55" s="290">
        <v>162.3</v>
      </c>
      <c r="H55" s="290">
        <v>156.3</v>
      </c>
      <c r="I55" s="290">
        <v>6</v>
      </c>
      <c r="J55" s="290">
        <v>20.7</v>
      </c>
      <c r="K55" s="290">
        <v>155.3</v>
      </c>
      <c r="L55" s="290">
        <v>151.1</v>
      </c>
      <c r="M55" s="290">
        <v>4.2</v>
      </c>
      <c r="N55" s="290">
        <v>22.7</v>
      </c>
      <c r="O55" s="290">
        <v>176.3</v>
      </c>
      <c r="P55" s="290">
        <v>175.1</v>
      </c>
      <c r="Q55" s="290">
        <v>1.2</v>
      </c>
      <c r="R55" s="290">
        <v>21</v>
      </c>
      <c r="S55" s="290">
        <v>159.6</v>
      </c>
      <c r="T55" s="290">
        <v>151.8</v>
      </c>
      <c r="U55" s="290">
        <v>7.8</v>
      </c>
      <c r="V55" s="290">
        <v>17.4</v>
      </c>
      <c r="W55" s="290">
        <v>125.6</v>
      </c>
      <c r="X55" s="290">
        <v>124.3</v>
      </c>
      <c r="Y55" s="290">
        <v>1.3</v>
      </c>
      <c r="Z55" s="290">
        <v>21.4</v>
      </c>
      <c r="AA55" s="290">
        <v>155.7</v>
      </c>
      <c r="AB55" s="290">
        <v>151.4</v>
      </c>
      <c r="AC55" s="290">
        <v>4.3</v>
      </c>
      <c r="AD55" s="106"/>
      <c r="AE55" s="106"/>
      <c r="AF55" s="106"/>
      <c r="AG55" s="106"/>
    </row>
    <row r="56" spans="1:33" ht="15" customHeight="1">
      <c r="A56" s="133" t="s">
        <v>513</v>
      </c>
      <c r="B56" s="289">
        <v>21.6</v>
      </c>
      <c r="C56" s="290">
        <v>166.4</v>
      </c>
      <c r="D56" s="290">
        <v>161.1</v>
      </c>
      <c r="E56" s="290">
        <v>5.3</v>
      </c>
      <c r="F56" s="290">
        <v>20.8</v>
      </c>
      <c r="G56" s="290">
        <v>170.4</v>
      </c>
      <c r="H56" s="290">
        <v>166.1</v>
      </c>
      <c r="I56" s="290">
        <v>4.3</v>
      </c>
      <c r="J56" s="290">
        <v>23.3</v>
      </c>
      <c r="K56" s="290">
        <v>170.7</v>
      </c>
      <c r="L56" s="290">
        <v>166.6</v>
      </c>
      <c r="M56" s="290">
        <v>4.1</v>
      </c>
      <c r="N56" s="290">
        <v>23.5</v>
      </c>
      <c r="O56" s="290">
        <v>171.3</v>
      </c>
      <c r="P56" s="290">
        <v>170.3</v>
      </c>
      <c r="Q56" s="290">
        <v>1</v>
      </c>
      <c r="R56" s="290">
        <v>23.1</v>
      </c>
      <c r="S56" s="290">
        <v>172.6</v>
      </c>
      <c r="T56" s="290">
        <v>165</v>
      </c>
      <c r="U56" s="290">
        <v>7.6</v>
      </c>
      <c r="V56" s="290">
        <v>24.3</v>
      </c>
      <c r="W56" s="290">
        <v>170.2</v>
      </c>
      <c r="X56" s="290">
        <v>168.9</v>
      </c>
      <c r="Y56" s="290">
        <v>1.3</v>
      </c>
      <c r="Z56" s="290">
        <v>22.1</v>
      </c>
      <c r="AA56" s="290">
        <v>165</v>
      </c>
      <c r="AB56" s="290">
        <v>161.2</v>
      </c>
      <c r="AC56" s="290">
        <v>3.8</v>
      </c>
      <c r="AD56" s="106"/>
      <c r="AE56" s="106"/>
      <c r="AF56" s="106"/>
      <c r="AG56" s="106"/>
    </row>
    <row r="57" spans="1:33" ht="15" customHeight="1">
      <c r="A57" s="133" t="s">
        <v>514</v>
      </c>
      <c r="B57" s="289">
        <v>20.6</v>
      </c>
      <c r="C57" s="290">
        <v>161.8</v>
      </c>
      <c r="D57" s="290">
        <v>156.1</v>
      </c>
      <c r="E57" s="290">
        <v>5.7</v>
      </c>
      <c r="F57" s="290">
        <v>22.8</v>
      </c>
      <c r="G57" s="290">
        <v>181.8</v>
      </c>
      <c r="H57" s="290">
        <v>176.5</v>
      </c>
      <c r="I57" s="290">
        <v>5.3</v>
      </c>
      <c r="J57" s="290">
        <v>23.3</v>
      </c>
      <c r="K57" s="290">
        <v>170.6</v>
      </c>
      <c r="L57" s="290">
        <v>166.3</v>
      </c>
      <c r="M57" s="290">
        <v>4.3</v>
      </c>
      <c r="N57" s="290">
        <v>23.4</v>
      </c>
      <c r="O57" s="290">
        <v>172.8</v>
      </c>
      <c r="P57" s="290">
        <v>171.7</v>
      </c>
      <c r="Q57" s="290">
        <v>1.1</v>
      </c>
      <c r="R57" s="290">
        <v>23.6</v>
      </c>
      <c r="S57" s="290">
        <v>176.7</v>
      </c>
      <c r="T57" s="290">
        <v>168.9</v>
      </c>
      <c r="U57" s="290">
        <v>7.8</v>
      </c>
      <c r="V57" s="290">
        <v>22.7</v>
      </c>
      <c r="W57" s="290">
        <v>159.6</v>
      </c>
      <c r="X57" s="290">
        <v>157.7</v>
      </c>
      <c r="Y57" s="290">
        <v>1.9</v>
      </c>
      <c r="Z57" s="290">
        <v>23.3</v>
      </c>
      <c r="AA57" s="290">
        <v>167.7</v>
      </c>
      <c r="AB57" s="290">
        <v>163.9</v>
      </c>
      <c r="AC57" s="290">
        <v>3.8</v>
      </c>
      <c r="AD57" s="106"/>
      <c r="AE57" s="106"/>
      <c r="AF57" s="106"/>
      <c r="AG57" s="106"/>
    </row>
    <row r="58" spans="1:33" ht="15" customHeight="1">
      <c r="A58" s="133" t="s">
        <v>515</v>
      </c>
      <c r="B58" s="289">
        <v>22.1</v>
      </c>
      <c r="C58" s="290">
        <v>174.3</v>
      </c>
      <c r="D58" s="290">
        <v>167</v>
      </c>
      <c r="E58" s="290">
        <v>7.3</v>
      </c>
      <c r="F58" s="290">
        <v>22.9</v>
      </c>
      <c r="G58" s="290">
        <v>174.8</v>
      </c>
      <c r="H58" s="290">
        <v>168.5</v>
      </c>
      <c r="I58" s="290">
        <v>6.3</v>
      </c>
      <c r="J58" s="290">
        <v>24.3</v>
      </c>
      <c r="K58" s="290">
        <v>189.2</v>
      </c>
      <c r="L58" s="290">
        <v>184</v>
      </c>
      <c r="M58" s="290">
        <v>5.2</v>
      </c>
      <c r="N58" s="290">
        <v>25.8</v>
      </c>
      <c r="O58" s="290">
        <v>212.7</v>
      </c>
      <c r="P58" s="290">
        <v>212</v>
      </c>
      <c r="Q58" s="290">
        <v>0.7</v>
      </c>
      <c r="R58" s="290">
        <v>24.5</v>
      </c>
      <c r="S58" s="290">
        <v>188.9</v>
      </c>
      <c r="T58" s="290">
        <v>179.1</v>
      </c>
      <c r="U58" s="290">
        <v>9.8</v>
      </c>
      <c r="V58" s="290">
        <v>22.4</v>
      </c>
      <c r="W58" s="290">
        <v>155.6</v>
      </c>
      <c r="X58" s="290">
        <v>153.3</v>
      </c>
      <c r="Y58" s="290">
        <v>2.3</v>
      </c>
      <c r="Z58" s="290">
        <v>22.5</v>
      </c>
      <c r="AA58" s="290">
        <v>178.3</v>
      </c>
      <c r="AB58" s="290">
        <v>171.4</v>
      </c>
      <c r="AC58" s="290">
        <v>6.9</v>
      </c>
      <c r="AD58" s="106"/>
      <c r="AE58" s="106"/>
      <c r="AF58" s="106"/>
      <c r="AG58" s="106"/>
    </row>
    <row r="59" spans="1:33" ht="15" customHeight="1">
      <c r="A59" s="147"/>
      <c r="B59" s="289"/>
      <c r="C59" s="290"/>
      <c r="D59" s="290"/>
      <c r="E59" s="290"/>
      <c r="F59" s="290"/>
      <c r="G59" s="290"/>
      <c r="H59" s="290"/>
      <c r="I59" s="290"/>
      <c r="J59" s="290"/>
      <c r="K59" s="290"/>
      <c r="L59" s="290"/>
      <c r="M59" s="290"/>
      <c r="N59" s="290"/>
      <c r="O59" s="290"/>
      <c r="P59" s="290"/>
      <c r="Q59" s="290"/>
      <c r="R59" s="290"/>
      <c r="S59" s="290"/>
      <c r="T59" s="290"/>
      <c r="U59" s="290"/>
      <c r="V59" s="290"/>
      <c r="W59" s="290"/>
      <c r="X59" s="308"/>
      <c r="Y59" s="290"/>
      <c r="Z59" s="290"/>
      <c r="AA59" s="290"/>
      <c r="AB59" s="290"/>
      <c r="AC59" s="290"/>
      <c r="AD59" s="106"/>
      <c r="AE59" s="106"/>
      <c r="AF59" s="106"/>
      <c r="AG59" s="106"/>
    </row>
    <row r="60" spans="1:33" ht="15" customHeight="1">
      <c r="A60" s="133" t="s">
        <v>516</v>
      </c>
      <c r="B60" s="289">
        <v>22.5</v>
      </c>
      <c r="C60" s="290">
        <v>176.6</v>
      </c>
      <c r="D60" s="290">
        <v>171</v>
      </c>
      <c r="E60" s="290">
        <v>5.6</v>
      </c>
      <c r="F60" s="290">
        <v>21.6</v>
      </c>
      <c r="G60" s="290">
        <v>167.2</v>
      </c>
      <c r="H60" s="290">
        <v>161.1</v>
      </c>
      <c r="I60" s="290">
        <v>6.1</v>
      </c>
      <c r="J60" s="290">
        <v>24.4</v>
      </c>
      <c r="K60" s="290">
        <v>191.8</v>
      </c>
      <c r="L60" s="290">
        <v>187.1</v>
      </c>
      <c r="M60" s="290">
        <v>4.7</v>
      </c>
      <c r="N60" s="290">
        <v>26.9</v>
      </c>
      <c r="O60" s="290">
        <v>222.6</v>
      </c>
      <c r="P60" s="290">
        <v>221.7</v>
      </c>
      <c r="Q60" s="290">
        <v>0.9</v>
      </c>
      <c r="R60" s="290">
        <v>23.1</v>
      </c>
      <c r="S60" s="290">
        <v>177.8</v>
      </c>
      <c r="T60" s="290">
        <v>169.6</v>
      </c>
      <c r="U60" s="290">
        <v>8.2</v>
      </c>
      <c r="V60" s="290">
        <v>23.9</v>
      </c>
      <c r="W60" s="290">
        <v>172.7</v>
      </c>
      <c r="X60" s="290">
        <v>170.8</v>
      </c>
      <c r="Y60" s="290">
        <v>1.9</v>
      </c>
      <c r="Z60" s="290">
        <v>23</v>
      </c>
      <c r="AA60" s="290">
        <v>182.6</v>
      </c>
      <c r="AB60" s="290">
        <v>175.3</v>
      </c>
      <c r="AC60" s="290">
        <v>7.3</v>
      </c>
      <c r="AD60" s="106"/>
      <c r="AE60" s="106"/>
      <c r="AF60" s="106"/>
      <c r="AG60" s="106"/>
    </row>
    <row r="61" spans="1:33" ht="15" customHeight="1">
      <c r="A61" s="133" t="s">
        <v>517</v>
      </c>
      <c r="B61" s="289">
        <v>22.7</v>
      </c>
      <c r="C61" s="290">
        <v>173.6</v>
      </c>
      <c r="D61" s="290">
        <v>170</v>
      </c>
      <c r="E61" s="290">
        <v>3.6</v>
      </c>
      <c r="F61" s="290">
        <v>21.3</v>
      </c>
      <c r="G61" s="290">
        <v>162.6</v>
      </c>
      <c r="H61" s="290">
        <v>156.5</v>
      </c>
      <c r="I61" s="290">
        <v>6.1</v>
      </c>
      <c r="J61" s="290">
        <v>25.5</v>
      </c>
      <c r="K61" s="290">
        <v>194.6</v>
      </c>
      <c r="L61" s="290">
        <v>190.2</v>
      </c>
      <c r="M61" s="290">
        <v>4.4</v>
      </c>
      <c r="N61" s="290">
        <v>27.2</v>
      </c>
      <c r="O61" s="290">
        <v>226</v>
      </c>
      <c r="P61" s="290">
        <v>224.9</v>
      </c>
      <c r="Q61" s="290">
        <v>1.1</v>
      </c>
      <c r="R61" s="290">
        <v>25.2</v>
      </c>
      <c r="S61" s="290">
        <v>183.8</v>
      </c>
      <c r="T61" s="290">
        <v>176.4</v>
      </c>
      <c r="U61" s="290">
        <v>7.4</v>
      </c>
      <c r="V61" s="290">
        <v>24.4</v>
      </c>
      <c r="W61" s="290">
        <v>168.3</v>
      </c>
      <c r="X61" s="290">
        <v>166</v>
      </c>
      <c r="Y61" s="290">
        <v>2.3</v>
      </c>
      <c r="Z61" s="290">
        <v>23.5</v>
      </c>
      <c r="AA61" s="290">
        <v>184.7</v>
      </c>
      <c r="AB61" s="290">
        <v>178</v>
      </c>
      <c r="AC61" s="290">
        <v>6.7</v>
      </c>
      <c r="AD61" s="106"/>
      <c r="AE61" s="106"/>
      <c r="AF61" s="106"/>
      <c r="AG61" s="106"/>
    </row>
    <row r="62" spans="1:33" ht="15" customHeight="1">
      <c r="A62" s="133" t="s">
        <v>518</v>
      </c>
      <c r="B62" s="289">
        <v>22.4</v>
      </c>
      <c r="C62" s="290">
        <v>177.5</v>
      </c>
      <c r="D62" s="290">
        <v>169.9</v>
      </c>
      <c r="E62" s="290">
        <v>7.6</v>
      </c>
      <c r="F62" s="290">
        <v>22.9</v>
      </c>
      <c r="G62" s="290">
        <v>176.2</v>
      </c>
      <c r="H62" s="290">
        <v>169.4</v>
      </c>
      <c r="I62" s="290">
        <v>6.8</v>
      </c>
      <c r="J62" s="290">
        <v>24.6</v>
      </c>
      <c r="K62" s="290">
        <v>189.7</v>
      </c>
      <c r="L62" s="290">
        <v>186.1</v>
      </c>
      <c r="M62" s="290">
        <v>3.6</v>
      </c>
      <c r="N62" s="290">
        <v>25.7</v>
      </c>
      <c r="O62" s="290">
        <v>213</v>
      </c>
      <c r="P62" s="290">
        <v>212</v>
      </c>
      <c r="Q62" s="290">
        <v>1</v>
      </c>
      <c r="R62" s="290">
        <v>25.3</v>
      </c>
      <c r="S62" s="290">
        <v>188.3</v>
      </c>
      <c r="T62" s="290">
        <v>182.7</v>
      </c>
      <c r="U62" s="290">
        <v>5.6</v>
      </c>
      <c r="V62" s="290">
        <v>21.6</v>
      </c>
      <c r="W62" s="290">
        <v>152.6</v>
      </c>
      <c r="X62" s="290">
        <v>150.8</v>
      </c>
      <c r="Y62" s="290">
        <v>1.8</v>
      </c>
      <c r="Z62" s="290">
        <v>23.7</v>
      </c>
      <c r="AA62" s="290">
        <v>187.1</v>
      </c>
      <c r="AB62" s="290">
        <v>181.3</v>
      </c>
      <c r="AC62" s="290">
        <v>5.8</v>
      </c>
      <c r="AD62" s="106"/>
      <c r="AE62" s="106"/>
      <c r="AF62" s="106"/>
      <c r="AG62" s="106"/>
    </row>
    <row r="63" spans="1:33" ht="15" customHeight="1">
      <c r="A63" s="133" t="s">
        <v>519</v>
      </c>
      <c r="B63" s="289">
        <v>21.6</v>
      </c>
      <c r="C63" s="290">
        <v>172.2</v>
      </c>
      <c r="D63" s="290">
        <v>164.7</v>
      </c>
      <c r="E63" s="290">
        <v>7.5</v>
      </c>
      <c r="F63" s="290">
        <v>22.5</v>
      </c>
      <c r="G63" s="290">
        <v>183.8</v>
      </c>
      <c r="H63" s="290">
        <v>176.6</v>
      </c>
      <c r="I63" s="290">
        <v>7.2</v>
      </c>
      <c r="J63" s="290">
        <v>23.2</v>
      </c>
      <c r="K63" s="290">
        <v>179.6</v>
      </c>
      <c r="L63" s="290">
        <v>176</v>
      </c>
      <c r="M63" s="290">
        <v>3.6</v>
      </c>
      <c r="N63" s="290">
        <v>25.7</v>
      </c>
      <c r="O63" s="290">
        <v>212.7</v>
      </c>
      <c r="P63" s="290">
        <v>211.6</v>
      </c>
      <c r="Q63" s="290">
        <v>1.1</v>
      </c>
      <c r="R63" s="290">
        <v>24.6</v>
      </c>
      <c r="S63" s="290">
        <v>184</v>
      </c>
      <c r="T63" s="290">
        <v>177.9</v>
      </c>
      <c r="U63" s="290">
        <v>6.1</v>
      </c>
      <c r="V63" s="290">
        <v>15.9</v>
      </c>
      <c r="W63" s="290">
        <v>111.4</v>
      </c>
      <c r="X63" s="290">
        <v>109.7</v>
      </c>
      <c r="Y63" s="290">
        <v>1.7</v>
      </c>
      <c r="Z63" s="290">
        <v>22.9</v>
      </c>
      <c r="AA63" s="290">
        <v>180.8</v>
      </c>
      <c r="AB63" s="290">
        <v>176.2</v>
      </c>
      <c r="AC63" s="290">
        <v>4.6</v>
      </c>
      <c r="AD63" s="106"/>
      <c r="AE63" s="106"/>
      <c r="AF63" s="106"/>
      <c r="AG63" s="106"/>
    </row>
    <row r="64" spans="1:33" ht="15" customHeight="1">
      <c r="A64" s="147"/>
      <c r="B64" s="289"/>
      <c r="C64" s="290"/>
      <c r="D64" s="290"/>
      <c r="E64" s="290"/>
      <c r="F64" s="290"/>
      <c r="G64" s="290"/>
      <c r="H64" s="290"/>
      <c r="I64" s="290"/>
      <c r="J64" s="290"/>
      <c r="K64" s="290"/>
      <c r="L64" s="290"/>
      <c r="M64" s="290"/>
      <c r="N64" s="290"/>
      <c r="O64" s="308"/>
      <c r="P64" s="290"/>
      <c r="Q64" s="290"/>
      <c r="R64" s="290"/>
      <c r="S64" s="308"/>
      <c r="T64" s="290"/>
      <c r="U64" s="290"/>
      <c r="V64" s="290"/>
      <c r="W64" s="290"/>
      <c r="X64" s="308"/>
      <c r="Y64" s="290"/>
      <c r="Z64" s="290"/>
      <c r="AA64" s="290"/>
      <c r="AB64" s="290"/>
      <c r="AC64" s="290"/>
      <c r="AD64" s="106"/>
      <c r="AE64" s="106"/>
      <c r="AF64" s="106"/>
      <c r="AG64" s="106"/>
    </row>
    <row r="65" spans="1:33" ht="15" customHeight="1">
      <c r="A65" s="133" t="s">
        <v>520</v>
      </c>
      <c r="B65" s="289">
        <v>21</v>
      </c>
      <c r="C65" s="290">
        <v>167.5</v>
      </c>
      <c r="D65" s="290">
        <v>160.2</v>
      </c>
      <c r="E65" s="290">
        <v>7.3</v>
      </c>
      <c r="F65" s="290">
        <v>19.8</v>
      </c>
      <c r="G65" s="290">
        <v>152.2</v>
      </c>
      <c r="H65" s="290">
        <v>145.5</v>
      </c>
      <c r="I65" s="290">
        <v>6.7</v>
      </c>
      <c r="J65" s="290">
        <v>23.3</v>
      </c>
      <c r="K65" s="290">
        <v>180</v>
      </c>
      <c r="L65" s="290">
        <v>175.9</v>
      </c>
      <c r="M65" s="290">
        <v>4.1</v>
      </c>
      <c r="N65" s="290">
        <v>24.8</v>
      </c>
      <c r="O65" s="290">
        <v>205.3</v>
      </c>
      <c r="P65" s="290">
        <v>204.2</v>
      </c>
      <c r="Q65" s="290">
        <v>1.1</v>
      </c>
      <c r="R65" s="290">
        <v>23.6</v>
      </c>
      <c r="S65" s="290">
        <v>178</v>
      </c>
      <c r="T65" s="290">
        <v>170.7</v>
      </c>
      <c r="U65" s="290">
        <v>7.3</v>
      </c>
      <c r="V65" s="290">
        <v>21.8</v>
      </c>
      <c r="W65" s="290">
        <v>152.6</v>
      </c>
      <c r="X65" s="290">
        <v>150.7</v>
      </c>
      <c r="Y65" s="290">
        <v>1.9</v>
      </c>
      <c r="Z65" s="290">
        <v>21.1</v>
      </c>
      <c r="AA65" s="290">
        <v>165.4</v>
      </c>
      <c r="AB65" s="290">
        <v>160.5</v>
      </c>
      <c r="AC65" s="290">
        <v>4.9</v>
      </c>
      <c r="AD65" s="106"/>
      <c r="AE65" s="106"/>
      <c r="AF65" s="106"/>
      <c r="AG65" s="106"/>
    </row>
    <row r="66" spans="1:33" ht="15" customHeight="1">
      <c r="A66" s="133" t="s">
        <v>521</v>
      </c>
      <c r="B66" s="289">
        <v>21.5</v>
      </c>
      <c r="C66" s="290">
        <v>172.9</v>
      </c>
      <c r="D66" s="290">
        <v>163.3</v>
      </c>
      <c r="E66" s="290">
        <v>9.6</v>
      </c>
      <c r="F66" s="290">
        <v>22.6</v>
      </c>
      <c r="G66" s="290">
        <v>175.3</v>
      </c>
      <c r="H66" s="290">
        <v>167.6</v>
      </c>
      <c r="I66" s="290">
        <v>7.7</v>
      </c>
      <c r="J66" s="290">
        <v>24.4</v>
      </c>
      <c r="K66" s="290">
        <v>188</v>
      </c>
      <c r="L66" s="290">
        <v>183.5</v>
      </c>
      <c r="M66" s="290">
        <v>4.5</v>
      </c>
      <c r="N66" s="290">
        <v>25.7</v>
      </c>
      <c r="O66" s="290">
        <v>212.3</v>
      </c>
      <c r="P66" s="290">
        <v>211.1</v>
      </c>
      <c r="Q66" s="290">
        <v>1.2</v>
      </c>
      <c r="R66" s="290">
        <v>23.8</v>
      </c>
      <c r="S66" s="290">
        <v>180</v>
      </c>
      <c r="T66" s="290">
        <v>172.2</v>
      </c>
      <c r="U66" s="290">
        <v>7.8</v>
      </c>
      <c r="V66" s="290">
        <v>24.4</v>
      </c>
      <c r="W66" s="290">
        <v>171.7</v>
      </c>
      <c r="X66" s="290">
        <v>169.1</v>
      </c>
      <c r="Y66" s="290">
        <v>2.6</v>
      </c>
      <c r="Z66" s="290">
        <v>23.1</v>
      </c>
      <c r="AA66" s="290">
        <v>180.4</v>
      </c>
      <c r="AB66" s="290">
        <v>175.7</v>
      </c>
      <c r="AC66" s="290">
        <v>4.7</v>
      </c>
      <c r="AD66" s="106"/>
      <c r="AE66" s="106"/>
      <c r="AF66" s="106"/>
      <c r="AG66" s="106"/>
    </row>
    <row r="67" spans="1:33" ht="15" customHeight="1">
      <c r="A67" s="133" t="s">
        <v>522</v>
      </c>
      <c r="B67" s="289">
        <v>21.4</v>
      </c>
      <c r="C67" s="290">
        <v>178.3</v>
      </c>
      <c r="D67" s="290">
        <v>162.7</v>
      </c>
      <c r="E67" s="290">
        <v>15.6</v>
      </c>
      <c r="F67" s="290">
        <v>22.2</v>
      </c>
      <c r="G67" s="290">
        <v>172.7</v>
      </c>
      <c r="H67" s="290">
        <v>165.7</v>
      </c>
      <c r="I67" s="290">
        <v>7</v>
      </c>
      <c r="J67" s="290">
        <v>24.2</v>
      </c>
      <c r="K67" s="290">
        <v>187.5</v>
      </c>
      <c r="L67" s="290">
        <v>183.8</v>
      </c>
      <c r="M67" s="290">
        <v>3.7</v>
      </c>
      <c r="N67" s="290">
        <v>25.5</v>
      </c>
      <c r="O67" s="290">
        <v>212.5</v>
      </c>
      <c r="P67" s="290">
        <v>211.4</v>
      </c>
      <c r="Q67" s="290">
        <v>1.1</v>
      </c>
      <c r="R67" s="290">
        <v>23.8</v>
      </c>
      <c r="S67" s="290">
        <v>178.7</v>
      </c>
      <c r="T67" s="290">
        <v>172.1</v>
      </c>
      <c r="U67" s="290">
        <v>6.6</v>
      </c>
      <c r="V67" s="290">
        <v>23.5</v>
      </c>
      <c r="W67" s="290">
        <v>167.6</v>
      </c>
      <c r="X67" s="290">
        <v>165.5</v>
      </c>
      <c r="Y67" s="290">
        <v>2.1</v>
      </c>
      <c r="Z67" s="290">
        <v>23.5</v>
      </c>
      <c r="AA67" s="290">
        <v>182.2</v>
      </c>
      <c r="AB67" s="290">
        <v>179.1</v>
      </c>
      <c r="AC67" s="290">
        <v>3.1</v>
      </c>
      <c r="AD67" s="106"/>
      <c r="AE67" s="106"/>
      <c r="AF67" s="106"/>
      <c r="AG67" s="106"/>
    </row>
    <row r="68" spans="1:33" ht="15" customHeight="1">
      <c r="A68" s="193" t="s">
        <v>523</v>
      </c>
      <c r="B68" s="309">
        <v>22</v>
      </c>
      <c r="C68" s="297">
        <v>179.1</v>
      </c>
      <c r="D68" s="297">
        <v>166.5</v>
      </c>
      <c r="E68" s="297">
        <v>12.6</v>
      </c>
      <c r="F68" s="297">
        <v>22</v>
      </c>
      <c r="G68" s="297">
        <v>169.9</v>
      </c>
      <c r="H68" s="297">
        <v>161.7</v>
      </c>
      <c r="I68" s="297">
        <v>8.2</v>
      </c>
      <c r="J68" s="297">
        <v>24.1</v>
      </c>
      <c r="K68" s="297">
        <v>186.2</v>
      </c>
      <c r="L68" s="297">
        <v>181.4</v>
      </c>
      <c r="M68" s="297">
        <v>4.8</v>
      </c>
      <c r="N68" s="297">
        <v>26.5</v>
      </c>
      <c r="O68" s="297">
        <v>219.9</v>
      </c>
      <c r="P68" s="297">
        <v>218.6</v>
      </c>
      <c r="Q68" s="297">
        <v>1.3</v>
      </c>
      <c r="R68" s="297">
        <v>23.8</v>
      </c>
      <c r="S68" s="297">
        <v>179.6</v>
      </c>
      <c r="T68" s="297">
        <v>170.8</v>
      </c>
      <c r="U68" s="297">
        <v>8.8</v>
      </c>
      <c r="V68" s="297">
        <v>21.4</v>
      </c>
      <c r="W68" s="297">
        <v>147.9</v>
      </c>
      <c r="X68" s="297">
        <v>145.7</v>
      </c>
      <c r="Y68" s="297">
        <v>2.2</v>
      </c>
      <c r="Z68" s="297">
        <v>23.3</v>
      </c>
      <c r="AA68" s="297">
        <v>179.7</v>
      </c>
      <c r="AB68" s="297">
        <v>175.9</v>
      </c>
      <c r="AC68" s="297">
        <v>3.8</v>
      </c>
      <c r="AD68" s="106"/>
      <c r="AE68" s="106"/>
      <c r="AF68" s="106"/>
      <c r="AG68" s="106"/>
    </row>
    <row r="69" spans="1:33" ht="14.25">
      <c r="A69" s="7"/>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row>
  </sheetData>
  <sheetProtection/>
  <mergeCells count="38">
    <mergeCell ref="A3:AC3"/>
    <mergeCell ref="J5:AC5"/>
    <mergeCell ref="J6:M6"/>
    <mergeCell ref="N6:Q6"/>
    <mergeCell ref="R6:U6"/>
    <mergeCell ref="V6:Y6"/>
    <mergeCell ref="Z6:AC6"/>
    <mergeCell ref="B7:B9"/>
    <mergeCell ref="C7:C9"/>
    <mergeCell ref="D7:D9"/>
    <mergeCell ref="E7:E9"/>
    <mergeCell ref="B5:E6"/>
    <mergeCell ref="F5:I6"/>
    <mergeCell ref="L7:L9"/>
    <mergeCell ref="M7:M9"/>
    <mergeCell ref="F7:F9"/>
    <mergeCell ref="G7:G9"/>
    <mergeCell ref="H7:H9"/>
    <mergeCell ref="I7:I9"/>
    <mergeCell ref="S7:S9"/>
    <mergeCell ref="T7:T9"/>
    <mergeCell ref="U7:U9"/>
    <mergeCell ref="AC7:AC9"/>
    <mergeCell ref="V7:V9"/>
    <mergeCell ref="W7:W9"/>
    <mergeCell ref="X7:X9"/>
    <mergeCell ref="Y7:Y9"/>
    <mergeCell ref="AB7:AB9"/>
    <mergeCell ref="A8:A9"/>
    <mergeCell ref="Z7:Z9"/>
    <mergeCell ref="AA7:AA9"/>
    <mergeCell ref="N7:N9"/>
    <mergeCell ref="O7:O9"/>
    <mergeCell ref="P7:P9"/>
    <mergeCell ref="Q7:Q9"/>
    <mergeCell ref="J7:J9"/>
    <mergeCell ref="K7:K9"/>
    <mergeCell ref="R7:R9"/>
  </mergeCells>
  <printOptions horizontalCentered="1"/>
  <pageMargins left="0.7874015748031497" right="0.7874015748031497" top="0.3937007874015748" bottom="0.3937007874015748" header="0.35433070866141736" footer="0.35433070866141736"/>
  <pageSetup fitToHeight="1" fitToWidth="1" horizontalDpi="300" verticalDpi="300" orientation="landscape" paperSize="8" scale="7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X68"/>
  <sheetViews>
    <sheetView zoomScaleSheetLayoutView="75" zoomScalePageLayoutView="0" workbookViewId="0" topLeftCell="A20">
      <selection activeCell="A30" sqref="A30"/>
    </sheetView>
  </sheetViews>
  <sheetFormatPr defaultColWidth="9.00390625" defaultRowHeight="13.5"/>
  <cols>
    <col min="1" max="1" width="15.125" style="0" customWidth="1"/>
    <col min="2" max="2" width="10.125" style="0" customWidth="1"/>
    <col min="3" max="3" width="11.50390625" style="0" customWidth="1"/>
    <col min="4" max="4" width="9.50390625" style="0" customWidth="1"/>
    <col min="5" max="5" width="9.875" style="0" customWidth="1"/>
    <col min="6" max="6" width="10.375" style="0" customWidth="1"/>
    <col min="7" max="7" width="9.25390625" style="0" customWidth="1"/>
    <col min="8" max="8" width="12.375" style="0" customWidth="1"/>
    <col min="9" max="9" width="11.125" style="0" customWidth="1"/>
    <col min="10" max="10" width="11.375" style="0" customWidth="1"/>
    <col min="11" max="11" width="10.125" style="0" customWidth="1"/>
    <col min="12" max="12" width="10.00390625" style="0" customWidth="1"/>
    <col min="13" max="13" width="10.50390625" style="0" customWidth="1"/>
    <col min="14" max="14" width="10.25390625" style="0" customWidth="1"/>
    <col min="15" max="15" width="10.125" style="0" customWidth="1"/>
    <col min="16" max="16" width="10.625" style="0" customWidth="1"/>
    <col min="17" max="17" width="9.625" style="0" customWidth="1"/>
    <col min="18" max="18" width="10.625" style="0" customWidth="1"/>
    <col min="19" max="19" width="10.50390625" style="0" customWidth="1"/>
    <col min="20" max="20" width="10.625" style="0" customWidth="1"/>
    <col min="21" max="21" width="9.625" style="0" customWidth="1"/>
    <col min="22" max="22" width="9.75390625" style="0" customWidth="1"/>
    <col min="23" max="23" width="9.625" style="0" customWidth="1"/>
  </cols>
  <sheetData>
    <row r="1" spans="1:24" ht="15" customHeight="1">
      <c r="A1" s="105" t="s">
        <v>289</v>
      </c>
      <c r="B1" s="2"/>
      <c r="C1" s="106"/>
      <c r="D1" s="2"/>
      <c r="E1" s="2"/>
      <c r="F1" s="2"/>
      <c r="G1" s="2"/>
      <c r="H1" s="2"/>
      <c r="I1" s="2"/>
      <c r="J1" s="2"/>
      <c r="K1" s="2"/>
      <c r="L1" s="2"/>
      <c r="M1" s="2"/>
      <c r="N1" s="2"/>
      <c r="O1" s="2"/>
      <c r="P1" s="2"/>
      <c r="Q1" s="2"/>
      <c r="R1" s="2"/>
      <c r="S1" s="2"/>
      <c r="T1" s="2"/>
      <c r="U1" s="2"/>
      <c r="V1" s="2"/>
      <c r="W1" s="3" t="s">
        <v>290</v>
      </c>
      <c r="X1" s="106"/>
    </row>
    <row r="2" spans="1:24" ht="15" customHeight="1">
      <c r="A2" s="105"/>
      <c r="B2" s="2"/>
      <c r="C2" s="106"/>
      <c r="D2" s="2"/>
      <c r="E2" s="2"/>
      <c r="F2" s="2"/>
      <c r="G2" s="2"/>
      <c r="H2" s="2"/>
      <c r="I2" s="2"/>
      <c r="J2" s="2"/>
      <c r="K2" s="2"/>
      <c r="L2" s="2"/>
      <c r="M2" s="2"/>
      <c r="N2" s="2"/>
      <c r="O2" s="2"/>
      <c r="P2" s="2"/>
      <c r="Q2" s="2"/>
      <c r="R2" s="2"/>
      <c r="S2" s="2"/>
      <c r="T2" s="2"/>
      <c r="U2" s="2"/>
      <c r="V2" s="2"/>
      <c r="W2" s="3"/>
      <c r="X2" s="106"/>
    </row>
    <row r="3" spans="1:24" ht="18" customHeight="1">
      <c r="A3" s="443" t="s">
        <v>536</v>
      </c>
      <c r="B3" s="443"/>
      <c r="C3" s="443"/>
      <c r="D3" s="443"/>
      <c r="E3" s="443"/>
      <c r="F3" s="443"/>
      <c r="G3" s="443"/>
      <c r="H3" s="443"/>
      <c r="I3" s="443"/>
      <c r="J3" s="443"/>
      <c r="K3" s="443"/>
      <c r="L3" s="443"/>
      <c r="M3" s="443"/>
      <c r="N3" s="443"/>
      <c r="O3" s="443"/>
      <c r="P3" s="443"/>
      <c r="Q3" s="443"/>
      <c r="R3" s="443"/>
      <c r="S3" s="443"/>
      <c r="T3" s="443"/>
      <c r="U3" s="443"/>
      <c r="V3" s="443"/>
      <c r="W3" s="443"/>
      <c r="X3" s="106"/>
    </row>
    <row r="4" spans="1:24" ht="15" customHeight="1" thickBot="1">
      <c r="A4" s="5"/>
      <c r="B4" s="10"/>
      <c r="C4" s="10"/>
      <c r="D4" s="10"/>
      <c r="E4" s="10"/>
      <c r="F4" s="10"/>
      <c r="G4" s="10"/>
      <c r="H4" s="10"/>
      <c r="I4" s="10"/>
      <c r="J4" s="10"/>
      <c r="K4" s="10"/>
      <c r="L4" s="70"/>
      <c r="M4" s="70"/>
      <c r="N4" s="10"/>
      <c r="O4" s="10"/>
      <c r="P4" s="10"/>
      <c r="Q4" s="10"/>
      <c r="R4" s="10"/>
      <c r="S4" s="10"/>
      <c r="T4" s="10"/>
      <c r="U4" s="10"/>
      <c r="V4" s="10"/>
      <c r="W4" s="9" t="s">
        <v>174</v>
      </c>
      <c r="X4" s="106"/>
    </row>
    <row r="5" spans="1:24" ht="15" customHeight="1">
      <c r="A5" s="63" t="s">
        <v>132</v>
      </c>
      <c r="B5" s="560" t="s">
        <v>538</v>
      </c>
      <c r="C5" s="560" t="s">
        <v>175</v>
      </c>
      <c r="D5" s="372" t="s">
        <v>498</v>
      </c>
      <c r="E5" s="514" t="s">
        <v>549</v>
      </c>
      <c r="F5" s="515"/>
      <c r="G5" s="515"/>
      <c r="H5" s="515"/>
      <c r="I5" s="515"/>
      <c r="J5" s="515"/>
      <c r="K5" s="515"/>
      <c r="L5" s="515"/>
      <c r="M5" s="515"/>
      <c r="N5" s="549"/>
      <c r="O5" s="370" t="s">
        <v>542</v>
      </c>
      <c r="P5" s="370" t="s">
        <v>543</v>
      </c>
      <c r="Q5" s="370" t="s">
        <v>544</v>
      </c>
      <c r="R5" s="370" t="s">
        <v>260</v>
      </c>
      <c r="S5" s="514" t="s">
        <v>548</v>
      </c>
      <c r="T5" s="515"/>
      <c r="U5" s="515"/>
      <c r="V5" s="515"/>
      <c r="W5" s="515"/>
      <c r="X5" s="106"/>
    </row>
    <row r="6" spans="1:24" ht="15" customHeight="1">
      <c r="A6" s="67"/>
      <c r="B6" s="561"/>
      <c r="C6" s="561"/>
      <c r="D6" s="526"/>
      <c r="E6" s="541" t="s">
        <v>172</v>
      </c>
      <c r="F6" s="541" t="s">
        <v>539</v>
      </c>
      <c r="G6" s="541" t="s">
        <v>315</v>
      </c>
      <c r="H6" s="571" t="s">
        <v>554</v>
      </c>
      <c r="I6" s="570" t="s">
        <v>550</v>
      </c>
      <c r="J6" s="564" t="s">
        <v>551</v>
      </c>
      <c r="K6" s="541" t="s">
        <v>540</v>
      </c>
      <c r="L6" s="574" t="s">
        <v>552</v>
      </c>
      <c r="M6" s="574" t="s">
        <v>553</v>
      </c>
      <c r="N6" s="541" t="s">
        <v>541</v>
      </c>
      <c r="O6" s="529"/>
      <c r="P6" s="529"/>
      <c r="Q6" s="529"/>
      <c r="R6" s="529"/>
      <c r="S6" s="541" t="s">
        <v>545</v>
      </c>
      <c r="T6" s="541" t="s">
        <v>316</v>
      </c>
      <c r="U6" s="540" t="s">
        <v>546</v>
      </c>
      <c r="V6" s="540" t="s">
        <v>547</v>
      </c>
      <c r="W6" s="567" t="s">
        <v>177</v>
      </c>
      <c r="X6" s="106"/>
    </row>
    <row r="7" spans="1:24" ht="15" customHeight="1">
      <c r="A7" s="542" t="s">
        <v>135</v>
      </c>
      <c r="B7" s="562" t="s">
        <v>232</v>
      </c>
      <c r="C7" s="562" t="s">
        <v>537</v>
      </c>
      <c r="D7" s="526"/>
      <c r="E7" s="529"/>
      <c r="F7" s="529"/>
      <c r="G7" s="529"/>
      <c r="H7" s="572"/>
      <c r="I7" s="531"/>
      <c r="J7" s="565"/>
      <c r="K7" s="529"/>
      <c r="L7" s="529"/>
      <c r="M7" s="575"/>
      <c r="N7" s="529"/>
      <c r="O7" s="529"/>
      <c r="P7" s="529"/>
      <c r="Q7" s="529"/>
      <c r="R7" s="529"/>
      <c r="S7" s="529"/>
      <c r="T7" s="529"/>
      <c r="U7" s="526"/>
      <c r="V7" s="526"/>
      <c r="W7" s="568"/>
      <c r="X7" s="106"/>
    </row>
    <row r="8" spans="1:24" ht="15" customHeight="1">
      <c r="A8" s="543"/>
      <c r="B8" s="563"/>
      <c r="C8" s="563"/>
      <c r="D8" s="527"/>
      <c r="E8" s="530"/>
      <c r="F8" s="530"/>
      <c r="G8" s="530"/>
      <c r="H8" s="573"/>
      <c r="I8" s="536"/>
      <c r="J8" s="566"/>
      <c r="K8" s="530"/>
      <c r="L8" s="530"/>
      <c r="M8" s="576"/>
      <c r="N8" s="530"/>
      <c r="O8" s="530"/>
      <c r="P8" s="530"/>
      <c r="Q8" s="530"/>
      <c r="R8" s="530"/>
      <c r="S8" s="530"/>
      <c r="T8" s="530"/>
      <c r="U8" s="527"/>
      <c r="V8" s="527"/>
      <c r="W8" s="569"/>
      <c r="X8" s="106"/>
    </row>
    <row r="9" spans="1:24" ht="15" customHeight="1">
      <c r="A9" s="189" t="s">
        <v>179</v>
      </c>
      <c r="B9" s="198"/>
      <c r="C9" s="106"/>
      <c r="D9" s="106"/>
      <c r="E9" s="106"/>
      <c r="F9" s="106"/>
      <c r="G9" s="106"/>
      <c r="H9" s="106"/>
      <c r="I9" s="106"/>
      <c r="J9" s="106"/>
      <c r="K9" s="106"/>
      <c r="L9" s="106"/>
      <c r="M9" s="106"/>
      <c r="N9" s="106"/>
      <c r="O9" s="106"/>
      <c r="P9" s="106"/>
      <c r="Q9" s="106"/>
      <c r="R9" s="106"/>
      <c r="S9" s="106"/>
      <c r="T9" s="106"/>
      <c r="U9" s="106"/>
      <c r="V9" s="106"/>
      <c r="W9" s="106"/>
      <c r="X9" s="106"/>
    </row>
    <row r="10" spans="1:24" ht="15" customHeight="1">
      <c r="A10" s="26" t="s">
        <v>259</v>
      </c>
      <c r="B10" s="300">
        <v>152060</v>
      </c>
      <c r="C10" s="233">
        <v>112476</v>
      </c>
      <c r="D10" s="233">
        <v>8622</v>
      </c>
      <c r="E10" s="233">
        <v>58418</v>
      </c>
      <c r="F10" s="233">
        <v>3295</v>
      </c>
      <c r="G10" s="233">
        <v>17740</v>
      </c>
      <c r="H10" s="233">
        <v>4275</v>
      </c>
      <c r="I10" s="233">
        <v>1651</v>
      </c>
      <c r="J10" s="233">
        <v>2400</v>
      </c>
      <c r="K10" s="233">
        <v>1925</v>
      </c>
      <c r="L10" s="233">
        <v>15616</v>
      </c>
      <c r="M10" s="233">
        <v>5411</v>
      </c>
      <c r="N10" s="233">
        <v>6106</v>
      </c>
      <c r="O10" s="233">
        <v>16926</v>
      </c>
      <c r="P10" s="233">
        <v>7282</v>
      </c>
      <c r="Q10" s="233">
        <v>19390</v>
      </c>
      <c r="R10" s="233">
        <v>1517</v>
      </c>
      <c r="S10" s="233">
        <v>39584</v>
      </c>
      <c r="T10" s="233">
        <v>7873</v>
      </c>
      <c r="U10" s="233">
        <v>9282</v>
      </c>
      <c r="V10" s="233">
        <v>11251</v>
      </c>
      <c r="W10" s="233">
        <v>11178</v>
      </c>
      <c r="X10" s="199"/>
    </row>
    <row r="11" spans="1:24" ht="15" customHeight="1">
      <c r="A11" s="133" t="s">
        <v>511</v>
      </c>
      <c r="B11" s="300">
        <v>149106</v>
      </c>
      <c r="C11" s="233">
        <v>110030</v>
      </c>
      <c r="D11" s="233">
        <v>8531</v>
      </c>
      <c r="E11" s="233">
        <v>56467</v>
      </c>
      <c r="F11" s="233">
        <v>3270</v>
      </c>
      <c r="G11" s="233">
        <v>16818</v>
      </c>
      <c r="H11" s="233">
        <v>4312</v>
      </c>
      <c r="I11" s="233">
        <v>1641</v>
      </c>
      <c r="J11" s="233">
        <v>2130</v>
      </c>
      <c r="K11" s="233">
        <v>2090</v>
      </c>
      <c r="L11" s="233">
        <v>15066</v>
      </c>
      <c r="M11" s="233">
        <v>5117</v>
      </c>
      <c r="N11" s="233">
        <v>6025</v>
      </c>
      <c r="O11" s="233">
        <v>17075</v>
      </c>
      <c r="P11" s="233">
        <v>7127</v>
      </c>
      <c r="Q11" s="233">
        <v>18979</v>
      </c>
      <c r="R11" s="233">
        <v>1550</v>
      </c>
      <c r="S11" s="233">
        <v>39076</v>
      </c>
      <c r="T11" s="233">
        <v>7369</v>
      </c>
      <c r="U11" s="233">
        <v>9721</v>
      </c>
      <c r="V11" s="233">
        <v>11432</v>
      </c>
      <c r="W11" s="233">
        <v>10554</v>
      </c>
      <c r="X11" s="199"/>
    </row>
    <row r="12" spans="1:24" ht="15" customHeight="1">
      <c r="A12" s="197" t="s">
        <v>512</v>
      </c>
      <c r="B12" s="301">
        <f aca="true" t="shared" si="0" ref="B12:N12">AVERAGE(B14:B17,B19:B22,B24:B27)</f>
        <v>150015.08333333334</v>
      </c>
      <c r="C12" s="238">
        <f t="shared" si="0"/>
        <v>110602.66666666667</v>
      </c>
      <c r="D12" s="238">
        <f t="shared" si="0"/>
        <v>9457.5</v>
      </c>
      <c r="E12" s="238">
        <f t="shared" si="0"/>
        <v>55763</v>
      </c>
      <c r="F12" s="238">
        <f t="shared" si="0"/>
        <v>3473.5833333333335</v>
      </c>
      <c r="G12" s="238">
        <f t="shared" si="0"/>
        <v>15991.083333333334</v>
      </c>
      <c r="H12" s="238">
        <f t="shared" si="0"/>
        <v>4200.25</v>
      </c>
      <c r="I12" s="238">
        <f t="shared" si="0"/>
        <v>1694.6666666666667</v>
      </c>
      <c r="J12" s="238">
        <f t="shared" si="0"/>
        <v>2448.75</v>
      </c>
      <c r="K12" s="238">
        <f t="shared" si="0"/>
        <v>1800.5833333333333</v>
      </c>
      <c r="L12" s="238">
        <f t="shared" si="0"/>
        <v>13949.666666666666</v>
      </c>
      <c r="M12" s="238">
        <f t="shared" si="0"/>
        <v>5392.916666666667</v>
      </c>
      <c r="N12" s="238">
        <f t="shared" si="0"/>
        <v>6811.5</v>
      </c>
      <c r="O12" s="238">
        <f aca="true" t="shared" si="1" ref="O12:U12">AVERAGE(O14:O17,O19:O22,O24:O27)</f>
        <v>16620.833333333332</v>
      </c>
      <c r="P12" s="238">
        <f t="shared" si="1"/>
        <v>7492.416666666667</v>
      </c>
      <c r="Q12" s="238">
        <f t="shared" si="1"/>
        <v>19343.083333333332</v>
      </c>
      <c r="R12" s="238">
        <f t="shared" si="1"/>
        <v>1589.4166666666667</v>
      </c>
      <c r="S12" s="238">
        <f t="shared" si="1"/>
        <v>39412.416666666664</v>
      </c>
      <c r="T12" s="238">
        <f t="shared" si="1"/>
        <v>7740.583333333333</v>
      </c>
      <c r="U12" s="238">
        <f t="shared" si="1"/>
        <v>9912.833333333334</v>
      </c>
      <c r="V12" s="238">
        <f>AVERAGE(V14:V17,V19:V22,V24:V27)</f>
        <v>11603.416666666666</v>
      </c>
      <c r="W12" s="238">
        <f>AVERAGE(W14:W17,W19:W22,W24:W27)</f>
        <v>10155.583333333334</v>
      </c>
      <c r="X12" s="199"/>
    </row>
    <row r="13" spans="1:24" ht="15" customHeight="1">
      <c r="A13" s="147"/>
      <c r="B13" s="300"/>
      <c r="C13" s="233"/>
      <c r="D13" s="233"/>
      <c r="E13" s="233"/>
      <c r="F13" s="233"/>
      <c r="G13" s="302"/>
      <c r="H13" s="302"/>
      <c r="I13" s="233"/>
      <c r="J13" s="233"/>
      <c r="K13" s="233"/>
      <c r="L13" s="233"/>
      <c r="M13" s="233"/>
      <c r="N13" s="233"/>
      <c r="O13" s="233"/>
      <c r="P13" s="233"/>
      <c r="Q13" s="233"/>
      <c r="R13" s="233"/>
      <c r="S13" s="233"/>
      <c r="T13" s="233"/>
      <c r="U13" s="233"/>
      <c r="V13" s="233"/>
      <c r="W13" s="233"/>
      <c r="X13" s="199"/>
    </row>
    <row r="14" spans="1:24" ht="15" customHeight="1">
      <c r="A14" s="133" t="s">
        <v>257</v>
      </c>
      <c r="B14" s="300">
        <v>147121</v>
      </c>
      <c r="C14" s="233">
        <v>108735</v>
      </c>
      <c r="D14" s="233">
        <v>8535</v>
      </c>
      <c r="E14" s="233">
        <v>55710</v>
      </c>
      <c r="F14" s="233">
        <v>3255</v>
      </c>
      <c r="G14" s="233">
        <v>16539</v>
      </c>
      <c r="H14" s="233">
        <v>4232</v>
      </c>
      <c r="I14" s="233">
        <v>1639</v>
      </c>
      <c r="J14" s="233">
        <v>2003</v>
      </c>
      <c r="K14" s="233">
        <v>2080</v>
      </c>
      <c r="L14" s="233">
        <v>14793</v>
      </c>
      <c r="M14" s="233">
        <v>5264</v>
      </c>
      <c r="N14" s="233">
        <v>5905</v>
      </c>
      <c r="O14" s="233">
        <v>16612</v>
      </c>
      <c r="P14" s="233">
        <v>6961</v>
      </c>
      <c r="Q14" s="233">
        <v>19151</v>
      </c>
      <c r="R14" s="233">
        <v>1512</v>
      </c>
      <c r="S14" s="233">
        <v>38386</v>
      </c>
      <c r="T14" s="233">
        <v>7059</v>
      </c>
      <c r="U14" s="233">
        <v>10556</v>
      </c>
      <c r="V14" s="233">
        <v>11459</v>
      </c>
      <c r="W14" s="233">
        <v>9312</v>
      </c>
      <c r="X14" s="199"/>
    </row>
    <row r="15" spans="1:24" ht="15" customHeight="1">
      <c r="A15" s="133" t="s">
        <v>513</v>
      </c>
      <c r="B15" s="300">
        <v>146426</v>
      </c>
      <c r="C15" s="233">
        <v>108161</v>
      </c>
      <c r="D15" s="233">
        <v>8106</v>
      </c>
      <c r="E15" s="233">
        <v>55625</v>
      </c>
      <c r="F15" s="233">
        <v>3249</v>
      </c>
      <c r="G15" s="233">
        <v>16549</v>
      </c>
      <c r="H15" s="233">
        <v>4216</v>
      </c>
      <c r="I15" s="233">
        <v>1640</v>
      </c>
      <c r="J15" s="233">
        <v>1997</v>
      </c>
      <c r="K15" s="233">
        <v>2070</v>
      </c>
      <c r="L15" s="233">
        <v>14805</v>
      </c>
      <c r="M15" s="233">
        <v>5186</v>
      </c>
      <c r="N15" s="233">
        <v>5913</v>
      </c>
      <c r="O15" s="233">
        <v>16650</v>
      </c>
      <c r="P15" s="233">
        <v>6910</v>
      </c>
      <c r="Q15" s="233">
        <v>19091</v>
      </c>
      <c r="R15" s="233">
        <v>1518</v>
      </c>
      <c r="S15" s="233">
        <v>38265</v>
      </c>
      <c r="T15" s="233">
        <v>7017</v>
      </c>
      <c r="U15" s="233">
        <v>10445</v>
      </c>
      <c r="V15" s="233">
        <v>11460</v>
      </c>
      <c r="W15" s="233">
        <v>9343</v>
      </c>
      <c r="X15" s="199"/>
    </row>
    <row r="16" spans="1:24" ht="15" customHeight="1">
      <c r="A16" s="133" t="s">
        <v>514</v>
      </c>
      <c r="B16" s="300">
        <v>147339</v>
      </c>
      <c r="C16" s="233">
        <v>109099</v>
      </c>
      <c r="D16" s="233">
        <v>8702</v>
      </c>
      <c r="E16" s="233">
        <v>55876</v>
      </c>
      <c r="F16" s="233">
        <v>3234</v>
      </c>
      <c r="G16" s="233">
        <v>16860</v>
      </c>
      <c r="H16" s="233">
        <v>4230</v>
      </c>
      <c r="I16" s="233">
        <v>1634</v>
      </c>
      <c r="J16" s="233">
        <v>1978</v>
      </c>
      <c r="K16" s="233">
        <v>2057</v>
      </c>
      <c r="L16" s="233">
        <v>14792</v>
      </c>
      <c r="M16" s="233">
        <v>5144</v>
      </c>
      <c r="N16" s="233">
        <v>5947</v>
      </c>
      <c r="O16" s="233">
        <v>16708</v>
      </c>
      <c r="P16" s="233">
        <v>6874</v>
      </c>
      <c r="Q16" s="233">
        <v>19110</v>
      </c>
      <c r="R16" s="233">
        <v>1512</v>
      </c>
      <c r="S16" s="233">
        <v>38240</v>
      </c>
      <c r="T16" s="233">
        <v>7034</v>
      </c>
      <c r="U16" s="233">
        <v>10249</v>
      </c>
      <c r="V16" s="233">
        <v>11446</v>
      </c>
      <c r="W16" s="233">
        <v>9511</v>
      </c>
      <c r="X16" s="199"/>
    </row>
    <row r="17" spans="1:24" ht="15" customHeight="1">
      <c r="A17" s="133" t="s">
        <v>515</v>
      </c>
      <c r="B17" s="300">
        <v>152110</v>
      </c>
      <c r="C17" s="233">
        <v>112071</v>
      </c>
      <c r="D17" s="233">
        <v>9852</v>
      </c>
      <c r="E17" s="233">
        <v>56302</v>
      </c>
      <c r="F17" s="233">
        <v>3581</v>
      </c>
      <c r="G17" s="233">
        <v>16067</v>
      </c>
      <c r="H17" s="233">
        <v>4174</v>
      </c>
      <c r="I17" s="233">
        <v>1721</v>
      </c>
      <c r="J17" s="233">
        <v>2647</v>
      </c>
      <c r="K17" s="233">
        <v>1666</v>
      </c>
      <c r="L17" s="233">
        <v>13935</v>
      </c>
      <c r="M17" s="233">
        <v>5465</v>
      </c>
      <c r="N17" s="233">
        <v>7046</v>
      </c>
      <c r="O17" s="233">
        <v>16714</v>
      </c>
      <c r="P17" s="233">
        <v>7712</v>
      </c>
      <c r="Q17" s="233">
        <v>19548</v>
      </c>
      <c r="R17" s="233">
        <v>1583</v>
      </c>
      <c r="S17" s="233">
        <v>40039</v>
      </c>
      <c r="T17" s="233">
        <v>8179</v>
      </c>
      <c r="U17" s="233">
        <v>9624</v>
      </c>
      <c r="V17" s="233">
        <v>11604</v>
      </c>
      <c r="W17" s="233">
        <v>10632</v>
      </c>
      <c r="X17" s="199"/>
    </row>
    <row r="18" spans="1:24" ht="15" customHeight="1">
      <c r="A18" s="147"/>
      <c r="B18" s="300"/>
      <c r="C18" s="233"/>
      <c r="D18" s="233"/>
      <c r="E18" s="233"/>
      <c r="F18" s="233"/>
      <c r="G18" s="233"/>
      <c r="H18" s="233"/>
      <c r="I18" s="233"/>
      <c r="J18" s="233"/>
      <c r="K18" s="233"/>
      <c r="L18" s="233"/>
      <c r="M18" s="233"/>
      <c r="N18" s="233"/>
      <c r="O18" s="233"/>
      <c r="P18" s="233"/>
      <c r="Q18" s="233"/>
      <c r="R18" s="233"/>
      <c r="S18" s="233"/>
      <c r="T18" s="233"/>
      <c r="U18" s="233"/>
      <c r="V18" s="233"/>
      <c r="W18" s="233"/>
      <c r="X18" s="199"/>
    </row>
    <row r="19" spans="1:24" ht="15" customHeight="1">
      <c r="A19" s="133" t="s">
        <v>516</v>
      </c>
      <c r="B19" s="300">
        <v>152322</v>
      </c>
      <c r="C19" s="233">
        <v>112034</v>
      </c>
      <c r="D19" s="236">
        <v>9848</v>
      </c>
      <c r="E19" s="233">
        <v>56173</v>
      </c>
      <c r="F19" s="233">
        <v>3569</v>
      </c>
      <c r="G19" s="233">
        <v>16022</v>
      </c>
      <c r="H19" s="233">
        <v>4161</v>
      </c>
      <c r="I19" s="233">
        <v>1716</v>
      </c>
      <c r="J19" s="233">
        <v>2628</v>
      </c>
      <c r="K19" s="233">
        <v>1659</v>
      </c>
      <c r="L19" s="233">
        <v>13887</v>
      </c>
      <c r="M19" s="233">
        <v>5474</v>
      </c>
      <c r="N19" s="233">
        <v>7057</v>
      </c>
      <c r="O19" s="233">
        <v>16686</v>
      </c>
      <c r="P19" s="233">
        <v>7789</v>
      </c>
      <c r="Q19" s="233">
        <v>19573</v>
      </c>
      <c r="R19" s="233">
        <v>1603</v>
      </c>
      <c r="S19" s="233">
        <v>40288</v>
      </c>
      <c r="T19" s="233">
        <v>8188</v>
      </c>
      <c r="U19" s="233">
        <v>9740</v>
      </c>
      <c r="V19" s="233">
        <v>11681</v>
      </c>
      <c r="W19" s="233">
        <v>10679</v>
      </c>
      <c r="X19" s="199"/>
    </row>
    <row r="20" spans="1:24" ht="15" customHeight="1">
      <c r="A20" s="133" t="s">
        <v>517</v>
      </c>
      <c r="B20" s="300">
        <v>152168</v>
      </c>
      <c r="C20" s="233">
        <v>111875</v>
      </c>
      <c r="D20" s="233">
        <v>9865</v>
      </c>
      <c r="E20" s="233">
        <v>56093</v>
      </c>
      <c r="F20" s="233">
        <v>3614</v>
      </c>
      <c r="G20" s="233">
        <v>15847</v>
      </c>
      <c r="H20" s="233">
        <v>4153</v>
      </c>
      <c r="I20" s="233">
        <v>1717</v>
      </c>
      <c r="J20" s="233">
        <v>2621</v>
      </c>
      <c r="K20" s="233">
        <v>1664</v>
      </c>
      <c r="L20" s="233">
        <v>13861</v>
      </c>
      <c r="M20" s="233">
        <v>5496</v>
      </c>
      <c r="N20" s="233">
        <v>7120</v>
      </c>
      <c r="O20" s="233">
        <v>16673</v>
      </c>
      <c r="P20" s="233">
        <v>7756</v>
      </c>
      <c r="Q20" s="233">
        <v>19516</v>
      </c>
      <c r="R20" s="233">
        <v>1605</v>
      </c>
      <c r="S20" s="233">
        <v>40293</v>
      </c>
      <c r="T20" s="233">
        <v>8197</v>
      </c>
      <c r="U20" s="233">
        <v>9765</v>
      </c>
      <c r="V20" s="233">
        <v>11676</v>
      </c>
      <c r="W20" s="233">
        <v>10655</v>
      </c>
      <c r="X20" s="199"/>
    </row>
    <row r="21" spans="1:24" ht="15" customHeight="1">
      <c r="A21" s="133" t="s">
        <v>518</v>
      </c>
      <c r="B21" s="300">
        <v>151794</v>
      </c>
      <c r="C21" s="233">
        <v>111770</v>
      </c>
      <c r="D21" s="233">
        <v>9949</v>
      </c>
      <c r="E21" s="233">
        <v>55827</v>
      </c>
      <c r="F21" s="233">
        <v>3585</v>
      </c>
      <c r="G21" s="233">
        <v>15777</v>
      </c>
      <c r="H21" s="233">
        <v>4187</v>
      </c>
      <c r="I21" s="233">
        <v>1721</v>
      </c>
      <c r="J21" s="233">
        <v>2622</v>
      </c>
      <c r="K21" s="233">
        <v>1701</v>
      </c>
      <c r="L21" s="233">
        <v>13655</v>
      </c>
      <c r="M21" s="233">
        <v>5467</v>
      </c>
      <c r="N21" s="233">
        <v>7112</v>
      </c>
      <c r="O21" s="233">
        <v>16774</v>
      </c>
      <c r="P21" s="233">
        <v>7756</v>
      </c>
      <c r="Q21" s="233">
        <v>19481</v>
      </c>
      <c r="R21" s="233">
        <v>1626</v>
      </c>
      <c r="S21" s="233">
        <v>40024</v>
      </c>
      <c r="T21" s="233">
        <v>7991</v>
      </c>
      <c r="U21" s="233">
        <v>9840</v>
      </c>
      <c r="V21" s="233">
        <v>11654</v>
      </c>
      <c r="W21" s="233">
        <v>10539</v>
      </c>
      <c r="X21" s="199"/>
    </row>
    <row r="22" spans="1:24" ht="15" customHeight="1">
      <c r="A22" s="133" t="s">
        <v>519</v>
      </c>
      <c r="B22" s="300">
        <v>150868</v>
      </c>
      <c r="C22" s="233">
        <v>111218</v>
      </c>
      <c r="D22" s="233">
        <v>9799</v>
      </c>
      <c r="E22" s="233">
        <v>55624</v>
      </c>
      <c r="F22" s="233">
        <v>3557</v>
      </c>
      <c r="G22" s="233">
        <v>15717</v>
      </c>
      <c r="H22" s="233">
        <v>4190</v>
      </c>
      <c r="I22" s="233">
        <v>1711</v>
      </c>
      <c r="J22" s="233">
        <v>2607</v>
      </c>
      <c r="K22" s="233">
        <v>1696</v>
      </c>
      <c r="L22" s="233">
        <v>13575</v>
      </c>
      <c r="M22" s="233">
        <v>5438</v>
      </c>
      <c r="N22" s="233">
        <v>7133</v>
      </c>
      <c r="O22" s="233">
        <v>16697</v>
      </c>
      <c r="P22" s="233">
        <v>7666</v>
      </c>
      <c r="Q22" s="233">
        <v>19445</v>
      </c>
      <c r="R22" s="233">
        <v>1630</v>
      </c>
      <c r="S22" s="233">
        <v>39650</v>
      </c>
      <c r="T22" s="233">
        <v>7808</v>
      </c>
      <c r="U22" s="233">
        <v>9761</v>
      </c>
      <c r="V22" s="233">
        <v>11651</v>
      </c>
      <c r="W22" s="233">
        <v>10430</v>
      </c>
      <c r="X22" s="199"/>
    </row>
    <row r="23" spans="1:24" ht="15" customHeight="1">
      <c r="A23" s="147"/>
      <c r="B23" s="300"/>
      <c r="C23" s="233"/>
      <c r="D23" s="233"/>
      <c r="E23" s="233"/>
      <c r="F23" s="233"/>
      <c r="G23" s="233"/>
      <c r="H23" s="233"/>
      <c r="I23" s="233"/>
      <c r="J23" s="233"/>
      <c r="K23" s="233"/>
      <c r="L23" s="233"/>
      <c r="M23" s="233"/>
      <c r="N23" s="233"/>
      <c r="O23" s="233"/>
      <c r="P23" s="233"/>
      <c r="Q23" s="233"/>
      <c r="R23" s="233"/>
      <c r="S23" s="233"/>
      <c r="T23" s="233"/>
      <c r="U23" s="233"/>
      <c r="V23" s="233"/>
      <c r="W23" s="233"/>
      <c r="X23" s="199"/>
    </row>
    <row r="24" spans="1:24" ht="15" customHeight="1">
      <c r="A24" s="133" t="s">
        <v>520</v>
      </c>
      <c r="B24" s="300">
        <v>150207</v>
      </c>
      <c r="C24" s="233">
        <v>110816</v>
      </c>
      <c r="D24" s="233">
        <v>9678</v>
      </c>
      <c r="E24" s="233">
        <v>55577</v>
      </c>
      <c r="F24" s="233">
        <v>3541</v>
      </c>
      <c r="G24" s="233">
        <v>15685</v>
      </c>
      <c r="H24" s="233">
        <v>4196</v>
      </c>
      <c r="I24" s="233">
        <v>1710</v>
      </c>
      <c r="J24" s="233">
        <v>2583</v>
      </c>
      <c r="K24" s="233">
        <v>1753</v>
      </c>
      <c r="L24" s="233">
        <v>13559</v>
      </c>
      <c r="M24" s="233">
        <v>5464</v>
      </c>
      <c r="N24" s="233">
        <v>7086</v>
      </c>
      <c r="O24" s="233">
        <v>16633</v>
      </c>
      <c r="P24" s="233">
        <v>7626</v>
      </c>
      <c r="Q24" s="233">
        <v>19320</v>
      </c>
      <c r="R24" s="233">
        <v>1629</v>
      </c>
      <c r="S24" s="233">
        <v>39391</v>
      </c>
      <c r="T24" s="233">
        <v>7781</v>
      </c>
      <c r="U24" s="233">
        <v>9713</v>
      </c>
      <c r="V24" s="233">
        <v>11652</v>
      </c>
      <c r="W24" s="233">
        <v>10245</v>
      </c>
      <c r="X24" s="199"/>
    </row>
    <row r="25" spans="1:24" ht="15" customHeight="1">
      <c r="A25" s="133" t="s">
        <v>521</v>
      </c>
      <c r="B25" s="300">
        <v>150002</v>
      </c>
      <c r="C25" s="233">
        <v>110537</v>
      </c>
      <c r="D25" s="233">
        <v>9790</v>
      </c>
      <c r="E25" s="233">
        <v>55505</v>
      </c>
      <c r="F25" s="233">
        <v>3527</v>
      </c>
      <c r="G25" s="233">
        <v>15564</v>
      </c>
      <c r="H25" s="233">
        <v>4251</v>
      </c>
      <c r="I25" s="233">
        <v>1710</v>
      </c>
      <c r="J25" s="233">
        <v>2570</v>
      </c>
      <c r="K25" s="233">
        <v>1749</v>
      </c>
      <c r="L25" s="233">
        <v>13540</v>
      </c>
      <c r="M25" s="233">
        <v>5468</v>
      </c>
      <c r="N25" s="233">
        <v>7126</v>
      </c>
      <c r="O25" s="233">
        <v>16410</v>
      </c>
      <c r="P25" s="233">
        <v>7617</v>
      </c>
      <c r="Q25" s="233">
        <v>19245</v>
      </c>
      <c r="R25" s="233">
        <v>1619</v>
      </c>
      <c r="S25" s="233">
        <v>39465</v>
      </c>
      <c r="T25" s="233">
        <v>7914</v>
      </c>
      <c r="U25" s="233">
        <v>9699</v>
      </c>
      <c r="V25" s="233">
        <v>11634</v>
      </c>
      <c r="W25" s="233">
        <v>10218</v>
      </c>
      <c r="X25" s="199"/>
    </row>
    <row r="26" spans="1:24" ht="15" customHeight="1">
      <c r="A26" s="133" t="s">
        <v>522</v>
      </c>
      <c r="B26" s="300">
        <v>149922</v>
      </c>
      <c r="C26" s="233">
        <v>110531</v>
      </c>
      <c r="D26" s="233">
        <v>9714</v>
      </c>
      <c r="E26" s="233">
        <v>55462</v>
      </c>
      <c r="F26" s="233">
        <v>3508</v>
      </c>
      <c r="G26" s="233">
        <v>15632</v>
      </c>
      <c r="H26" s="233">
        <v>4214</v>
      </c>
      <c r="I26" s="233">
        <v>1713</v>
      </c>
      <c r="J26" s="233">
        <v>2567</v>
      </c>
      <c r="K26" s="233">
        <v>1755</v>
      </c>
      <c r="L26" s="233">
        <v>13507</v>
      </c>
      <c r="M26" s="233">
        <v>5432</v>
      </c>
      <c r="N26" s="233">
        <v>7134</v>
      </c>
      <c r="O26" s="233">
        <v>16455</v>
      </c>
      <c r="P26" s="233">
        <v>7648</v>
      </c>
      <c r="Q26" s="233">
        <v>19286</v>
      </c>
      <c r="R26" s="233">
        <v>1617</v>
      </c>
      <c r="S26" s="233">
        <v>39391</v>
      </c>
      <c r="T26" s="233">
        <v>7813</v>
      </c>
      <c r="U26" s="233">
        <v>9766</v>
      </c>
      <c r="V26" s="233">
        <v>11682</v>
      </c>
      <c r="W26" s="233">
        <v>10130</v>
      </c>
      <c r="X26" s="199"/>
    </row>
    <row r="27" spans="1:24" ht="15" customHeight="1">
      <c r="A27" s="133" t="s">
        <v>523</v>
      </c>
      <c r="B27" s="300">
        <v>149902</v>
      </c>
      <c r="C27" s="233">
        <v>110385</v>
      </c>
      <c r="D27" s="233">
        <v>9652</v>
      </c>
      <c r="E27" s="233">
        <v>55382</v>
      </c>
      <c r="F27" s="233">
        <v>3463</v>
      </c>
      <c r="G27" s="233">
        <v>15634</v>
      </c>
      <c r="H27" s="233">
        <v>4199</v>
      </c>
      <c r="I27" s="233">
        <v>1704</v>
      </c>
      <c r="J27" s="233">
        <v>2562</v>
      </c>
      <c r="K27" s="233">
        <v>1757</v>
      </c>
      <c r="L27" s="233">
        <v>13487</v>
      </c>
      <c r="M27" s="233">
        <v>5417</v>
      </c>
      <c r="N27" s="233">
        <v>7159</v>
      </c>
      <c r="O27" s="233">
        <v>16438</v>
      </c>
      <c r="P27" s="233">
        <v>7594</v>
      </c>
      <c r="Q27" s="233">
        <v>19351</v>
      </c>
      <c r="R27" s="233">
        <v>1619</v>
      </c>
      <c r="S27" s="233">
        <v>39517</v>
      </c>
      <c r="T27" s="233">
        <v>7906</v>
      </c>
      <c r="U27" s="233">
        <v>9796</v>
      </c>
      <c r="V27" s="233">
        <v>11642</v>
      </c>
      <c r="W27" s="233">
        <v>10173</v>
      </c>
      <c r="X27" s="199"/>
    </row>
    <row r="28" spans="1:24" ht="15" customHeight="1">
      <c r="A28" s="65"/>
      <c r="B28" s="300"/>
      <c r="C28" s="233"/>
      <c r="D28" s="233"/>
      <c r="E28" s="233"/>
      <c r="F28" s="233"/>
      <c r="G28" s="233"/>
      <c r="H28" s="233"/>
      <c r="I28" s="233"/>
      <c r="J28" s="233"/>
      <c r="K28" s="233"/>
      <c r="L28" s="233"/>
      <c r="M28" s="233"/>
      <c r="N28" s="233"/>
      <c r="O28" s="233"/>
      <c r="P28" s="233"/>
      <c r="Q28" s="233"/>
      <c r="R28" s="233"/>
      <c r="S28" s="233"/>
      <c r="T28" s="233"/>
      <c r="U28" s="233"/>
      <c r="V28" s="233"/>
      <c r="W28" s="233"/>
      <c r="X28" s="199"/>
    </row>
    <row r="29" spans="1:24" ht="15" customHeight="1">
      <c r="A29" s="113" t="s">
        <v>2</v>
      </c>
      <c r="B29" s="300"/>
      <c r="C29" s="233"/>
      <c r="D29" s="233"/>
      <c r="E29" s="233"/>
      <c r="F29" s="233"/>
      <c r="G29" s="233"/>
      <c r="H29" s="233"/>
      <c r="I29" s="233"/>
      <c r="J29" s="233"/>
      <c r="K29" s="233"/>
      <c r="L29" s="233"/>
      <c r="M29" s="233"/>
      <c r="N29" s="233"/>
      <c r="O29" s="233"/>
      <c r="P29" s="233"/>
      <c r="Q29" s="233"/>
      <c r="R29" s="233"/>
      <c r="S29" s="233"/>
      <c r="T29" s="233"/>
      <c r="U29" s="233"/>
      <c r="V29" s="233"/>
      <c r="W29" s="233"/>
      <c r="X29" s="199"/>
    </row>
    <row r="30" spans="1:24" ht="15" customHeight="1">
      <c r="A30" s="26" t="s">
        <v>259</v>
      </c>
      <c r="B30" s="300">
        <v>95884</v>
      </c>
      <c r="C30" s="233">
        <v>76192</v>
      </c>
      <c r="D30" s="233">
        <v>6921</v>
      </c>
      <c r="E30" s="233">
        <v>36060</v>
      </c>
      <c r="F30" s="233">
        <v>1677</v>
      </c>
      <c r="G30" s="233">
        <v>9889</v>
      </c>
      <c r="H30" s="233">
        <v>674</v>
      </c>
      <c r="I30" s="233">
        <v>1297</v>
      </c>
      <c r="J30" s="233">
        <v>1487</v>
      </c>
      <c r="K30" s="233">
        <v>1475</v>
      </c>
      <c r="L30" s="233">
        <v>13541</v>
      </c>
      <c r="M30" s="233">
        <v>1635</v>
      </c>
      <c r="N30" s="233">
        <v>4383</v>
      </c>
      <c r="O30" s="233">
        <v>11884</v>
      </c>
      <c r="P30" s="233">
        <v>3517</v>
      </c>
      <c r="Q30" s="233">
        <v>16181</v>
      </c>
      <c r="R30" s="233">
        <v>1378</v>
      </c>
      <c r="S30" s="233">
        <v>19691</v>
      </c>
      <c r="T30" s="233">
        <v>2534</v>
      </c>
      <c r="U30" s="233">
        <v>2440</v>
      </c>
      <c r="V30" s="233">
        <v>6929</v>
      </c>
      <c r="W30" s="233">
        <v>7787</v>
      </c>
      <c r="X30" s="199"/>
    </row>
    <row r="31" spans="1:24" ht="15" customHeight="1">
      <c r="A31" s="133" t="s">
        <v>511</v>
      </c>
      <c r="B31" s="300">
        <v>94197</v>
      </c>
      <c r="C31" s="233">
        <v>75116</v>
      </c>
      <c r="D31" s="233">
        <v>6762</v>
      </c>
      <c r="E31" s="233">
        <v>35408</v>
      </c>
      <c r="F31" s="233">
        <v>1674</v>
      </c>
      <c r="G31" s="233">
        <v>9650</v>
      </c>
      <c r="H31" s="233">
        <v>692</v>
      </c>
      <c r="I31" s="233">
        <v>1288</v>
      </c>
      <c r="J31" s="233">
        <v>1383</v>
      </c>
      <c r="K31" s="233">
        <v>1587</v>
      </c>
      <c r="L31" s="233">
        <v>13043</v>
      </c>
      <c r="M31" s="233">
        <v>1781</v>
      </c>
      <c r="N31" s="233">
        <v>4310</v>
      </c>
      <c r="O31" s="233">
        <v>12041</v>
      </c>
      <c r="P31" s="233">
        <v>3347</v>
      </c>
      <c r="Q31" s="233">
        <v>15923</v>
      </c>
      <c r="R31" s="233">
        <v>1408</v>
      </c>
      <c r="S31" s="233">
        <v>19081</v>
      </c>
      <c r="T31" s="233">
        <v>2367</v>
      </c>
      <c r="U31" s="233">
        <v>2453</v>
      </c>
      <c r="V31" s="233">
        <v>6910</v>
      </c>
      <c r="W31" s="233">
        <v>7350</v>
      </c>
      <c r="X31" s="199"/>
    </row>
    <row r="32" spans="1:24" ht="15" customHeight="1">
      <c r="A32" s="197" t="s">
        <v>512</v>
      </c>
      <c r="B32" s="301">
        <v>96577</v>
      </c>
      <c r="C32" s="238">
        <f aca="true" t="shared" si="2" ref="C32:N32">AVERAGE(C34:C37,C39:C42,C44:C47)</f>
        <v>76350.83333333333</v>
      </c>
      <c r="D32" s="238">
        <f t="shared" si="2"/>
        <v>7759</v>
      </c>
      <c r="E32" s="238">
        <f t="shared" si="2"/>
        <v>34248.833333333336</v>
      </c>
      <c r="F32" s="238">
        <f t="shared" si="2"/>
        <v>1880.8333333333333</v>
      </c>
      <c r="G32" s="238">
        <f t="shared" si="2"/>
        <v>8580</v>
      </c>
      <c r="H32" s="238">
        <f t="shared" si="2"/>
        <v>602.3333333333334</v>
      </c>
      <c r="I32" s="238">
        <f t="shared" si="2"/>
        <v>1291.5833333333333</v>
      </c>
      <c r="J32" s="238">
        <f t="shared" si="2"/>
        <v>1431.75</v>
      </c>
      <c r="K32" s="238">
        <f t="shared" si="2"/>
        <v>1333.3333333333333</v>
      </c>
      <c r="L32" s="238">
        <f t="shared" si="2"/>
        <v>12435.166666666666</v>
      </c>
      <c r="M32" s="238">
        <f t="shared" si="2"/>
        <v>1997.5</v>
      </c>
      <c r="N32" s="238">
        <f t="shared" si="2"/>
        <v>4696.333333333333</v>
      </c>
      <c r="O32" s="238">
        <f aca="true" t="shared" si="3" ref="O32:V32">AVERAGE(O34:O37,O39:O42,O44:O47)</f>
        <v>11257.666666666666</v>
      </c>
      <c r="P32" s="238">
        <f t="shared" si="3"/>
        <v>3612.75</v>
      </c>
      <c r="Q32" s="238">
        <f t="shared" si="3"/>
        <v>17785.5</v>
      </c>
      <c r="R32" s="238">
        <f t="shared" si="3"/>
        <v>1471.0833333333333</v>
      </c>
      <c r="S32" s="238">
        <f t="shared" si="3"/>
        <v>20225.666666666668</v>
      </c>
      <c r="T32" s="238">
        <f t="shared" si="3"/>
        <v>2219.9166666666665</v>
      </c>
      <c r="U32" s="238">
        <f t="shared" si="3"/>
        <v>2415.1666666666665</v>
      </c>
      <c r="V32" s="238">
        <f t="shared" si="3"/>
        <v>7965.5</v>
      </c>
      <c r="W32" s="238">
        <f>AVERAGE(W34:W37,W39:W42,W44:W47)</f>
        <v>7625.083333333333</v>
      </c>
      <c r="X32" s="199"/>
    </row>
    <row r="33" spans="1:24" ht="15" customHeight="1">
      <c r="A33" s="147"/>
      <c r="B33" s="300"/>
      <c r="C33" s="233"/>
      <c r="D33" s="233"/>
      <c r="E33" s="233"/>
      <c r="F33" s="302"/>
      <c r="G33" s="233"/>
      <c r="H33" s="233"/>
      <c r="I33" s="233"/>
      <c r="J33" s="233"/>
      <c r="K33" s="233"/>
      <c r="L33" s="233"/>
      <c r="M33" s="233"/>
      <c r="N33" s="233"/>
      <c r="O33" s="233"/>
      <c r="P33" s="233"/>
      <c r="Q33" s="233"/>
      <c r="R33" s="233"/>
      <c r="S33" s="233"/>
      <c r="T33" s="233"/>
      <c r="U33" s="233"/>
      <c r="V33" s="233"/>
      <c r="W33" s="233"/>
      <c r="X33" s="199"/>
    </row>
    <row r="34" spans="1:24" ht="15" customHeight="1">
      <c r="A34" s="133" t="s">
        <v>257</v>
      </c>
      <c r="B34" s="300">
        <v>93291</v>
      </c>
      <c r="C34" s="233">
        <v>75089</v>
      </c>
      <c r="D34" s="233">
        <v>6810</v>
      </c>
      <c r="E34" s="233">
        <v>34974</v>
      </c>
      <c r="F34" s="233">
        <v>1680</v>
      </c>
      <c r="G34" s="233">
        <v>9416</v>
      </c>
      <c r="H34" s="233">
        <v>691</v>
      </c>
      <c r="I34" s="233">
        <v>1293</v>
      </c>
      <c r="J34" s="233">
        <v>1347</v>
      </c>
      <c r="K34" s="233">
        <v>1577</v>
      </c>
      <c r="L34" s="233">
        <v>12796</v>
      </c>
      <c r="M34" s="233">
        <v>1986</v>
      </c>
      <c r="N34" s="233">
        <v>4188</v>
      </c>
      <c r="O34" s="233">
        <v>11942</v>
      </c>
      <c r="P34" s="233">
        <v>3259</v>
      </c>
      <c r="Q34" s="233">
        <v>16522</v>
      </c>
      <c r="R34" s="233">
        <v>1371</v>
      </c>
      <c r="S34" s="233">
        <v>18202</v>
      </c>
      <c r="T34" s="233">
        <v>2221</v>
      </c>
      <c r="U34" s="233">
        <v>2529</v>
      </c>
      <c r="V34" s="233">
        <v>6875</v>
      </c>
      <c r="W34" s="233">
        <v>6577</v>
      </c>
      <c r="X34" s="199"/>
    </row>
    <row r="35" spans="1:24" ht="15" customHeight="1">
      <c r="A35" s="133" t="s">
        <v>513</v>
      </c>
      <c r="B35" s="300">
        <v>93100</v>
      </c>
      <c r="C35" s="233">
        <v>74660</v>
      </c>
      <c r="D35" s="233">
        <v>6482</v>
      </c>
      <c r="E35" s="233">
        <v>34972</v>
      </c>
      <c r="F35" s="233">
        <v>1674</v>
      </c>
      <c r="G35" s="233">
        <v>9438</v>
      </c>
      <c r="H35" s="233">
        <v>694</v>
      </c>
      <c r="I35" s="233">
        <v>1289</v>
      </c>
      <c r="J35" s="233">
        <v>1339</v>
      </c>
      <c r="K35" s="233">
        <v>1562</v>
      </c>
      <c r="L35" s="233">
        <v>12826</v>
      </c>
      <c r="M35" s="233">
        <v>1958</v>
      </c>
      <c r="N35" s="233">
        <v>4192</v>
      </c>
      <c r="O35" s="233">
        <v>11888</v>
      </c>
      <c r="P35" s="233">
        <v>3284</v>
      </c>
      <c r="Q35" s="233">
        <v>16440</v>
      </c>
      <c r="R35" s="233">
        <v>1376</v>
      </c>
      <c r="S35" s="233">
        <v>18440</v>
      </c>
      <c r="T35" s="233">
        <v>2382</v>
      </c>
      <c r="U35" s="233">
        <v>2565</v>
      </c>
      <c r="V35" s="233">
        <v>6876</v>
      </c>
      <c r="W35" s="233">
        <v>6617</v>
      </c>
      <c r="X35" s="199"/>
    </row>
    <row r="36" spans="1:24" ht="15" customHeight="1">
      <c r="A36" s="133" t="s">
        <v>514</v>
      </c>
      <c r="B36" s="300">
        <v>93342</v>
      </c>
      <c r="C36" s="233">
        <v>75106</v>
      </c>
      <c r="D36" s="233">
        <v>6856</v>
      </c>
      <c r="E36" s="233">
        <v>35110</v>
      </c>
      <c r="F36" s="233">
        <v>1678</v>
      </c>
      <c r="G36" s="233">
        <v>9586</v>
      </c>
      <c r="H36" s="233">
        <v>696</v>
      </c>
      <c r="I36" s="233">
        <v>1285</v>
      </c>
      <c r="J36" s="233">
        <v>1335</v>
      </c>
      <c r="K36" s="233">
        <v>1553</v>
      </c>
      <c r="L36" s="233">
        <v>12810</v>
      </c>
      <c r="M36" s="233">
        <v>1934</v>
      </c>
      <c r="N36" s="233">
        <v>4233</v>
      </c>
      <c r="O36" s="233">
        <v>11961</v>
      </c>
      <c r="P36" s="233">
        <v>3240</v>
      </c>
      <c r="Q36" s="233">
        <v>16319</v>
      </c>
      <c r="R36" s="233">
        <v>1370</v>
      </c>
      <c r="S36" s="233">
        <v>18236</v>
      </c>
      <c r="T36" s="233">
        <v>2388</v>
      </c>
      <c r="U36" s="233">
        <v>2406</v>
      </c>
      <c r="V36" s="233">
        <v>6866</v>
      </c>
      <c r="W36" s="233">
        <v>6576</v>
      </c>
      <c r="X36" s="199"/>
    </row>
    <row r="37" spans="1:24" ht="15" customHeight="1">
      <c r="A37" s="133" t="s">
        <v>515</v>
      </c>
      <c r="B37" s="300">
        <v>97714</v>
      </c>
      <c r="C37" s="233">
        <v>76874</v>
      </c>
      <c r="D37" s="233">
        <v>8038</v>
      </c>
      <c r="E37" s="233">
        <v>34187</v>
      </c>
      <c r="F37" s="233">
        <v>1941</v>
      </c>
      <c r="G37" s="233">
        <v>8303</v>
      </c>
      <c r="H37" s="233">
        <v>568</v>
      </c>
      <c r="I37" s="233">
        <v>1289</v>
      </c>
      <c r="J37" s="233">
        <v>1464</v>
      </c>
      <c r="K37" s="233">
        <v>1243</v>
      </c>
      <c r="L37" s="233">
        <v>12507</v>
      </c>
      <c r="M37" s="233">
        <v>1970</v>
      </c>
      <c r="N37" s="233">
        <v>4902</v>
      </c>
      <c r="O37" s="233">
        <v>10918</v>
      </c>
      <c r="P37" s="233">
        <v>3720</v>
      </c>
      <c r="Q37" s="233">
        <v>18324</v>
      </c>
      <c r="R37" s="233">
        <v>1469</v>
      </c>
      <c r="S37" s="233">
        <v>20840</v>
      </c>
      <c r="T37" s="233">
        <v>2119</v>
      </c>
      <c r="U37" s="233">
        <v>2299</v>
      </c>
      <c r="V37" s="233">
        <v>8351</v>
      </c>
      <c r="W37" s="233">
        <v>8071</v>
      </c>
      <c r="X37" s="199"/>
    </row>
    <row r="38" spans="1:24" ht="15" customHeight="1">
      <c r="A38" s="147"/>
      <c r="B38" s="300"/>
      <c r="C38" s="233"/>
      <c r="D38" s="233"/>
      <c r="E38" s="233"/>
      <c r="F38" s="233"/>
      <c r="G38" s="233"/>
      <c r="H38" s="233"/>
      <c r="I38" s="233"/>
      <c r="J38" s="233"/>
      <c r="K38" s="233"/>
      <c r="L38" s="233"/>
      <c r="M38" s="233"/>
      <c r="N38" s="233"/>
      <c r="O38" s="233"/>
      <c r="P38" s="233"/>
      <c r="Q38" s="233"/>
      <c r="R38" s="233"/>
      <c r="S38" s="233"/>
      <c r="T38" s="233"/>
      <c r="U38" s="233"/>
      <c r="V38" s="233"/>
      <c r="W38" s="233"/>
      <c r="X38" s="199"/>
    </row>
    <row r="39" spans="1:24" ht="15" customHeight="1">
      <c r="A39" s="133" t="s">
        <v>516</v>
      </c>
      <c r="B39" s="300">
        <v>97764</v>
      </c>
      <c r="C39" s="233">
        <v>76785</v>
      </c>
      <c r="D39" s="233">
        <v>8099</v>
      </c>
      <c r="E39" s="233">
        <v>34098</v>
      </c>
      <c r="F39" s="233">
        <v>1926</v>
      </c>
      <c r="G39" s="233">
        <v>8284</v>
      </c>
      <c r="H39" s="233">
        <v>564</v>
      </c>
      <c r="I39" s="233">
        <v>1289</v>
      </c>
      <c r="J39" s="233">
        <v>1463</v>
      </c>
      <c r="K39" s="233">
        <v>1237</v>
      </c>
      <c r="L39" s="233">
        <v>12472</v>
      </c>
      <c r="M39" s="233">
        <v>1970</v>
      </c>
      <c r="N39" s="233">
        <v>4893</v>
      </c>
      <c r="O39" s="233">
        <v>10822</v>
      </c>
      <c r="P39" s="233">
        <v>3721</v>
      </c>
      <c r="Q39" s="233">
        <v>18339</v>
      </c>
      <c r="R39" s="233">
        <v>1489</v>
      </c>
      <c r="S39" s="233">
        <v>20979</v>
      </c>
      <c r="T39" s="233">
        <v>2074</v>
      </c>
      <c r="U39" s="233">
        <v>2354</v>
      </c>
      <c r="V39" s="233">
        <v>8345</v>
      </c>
      <c r="W39" s="233">
        <v>8206</v>
      </c>
      <c r="X39" s="199"/>
    </row>
    <row r="40" spans="1:24" ht="15" customHeight="1">
      <c r="A40" s="133" t="s">
        <v>517</v>
      </c>
      <c r="B40" s="300">
        <v>97924</v>
      </c>
      <c r="C40" s="233">
        <v>76914</v>
      </c>
      <c r="D40" s="233">
        <v>8191</v>
      </c>
      <c r="E40" s="233">
        <v>34184</v>
      </c>
      <c r="F40" s="233">
        <v>1936</v>
      </c>
      <c r="G40" s="233">
        <v>8250</v>
      </c>
      <c r="H40" s="233">
        <v>576</v>
      </c>
      <c r="I40" s="233">
        <v>1291</v>
      </c>
      <c r="J40" s="233">
        <v>1471</v>
      </c>
      <c r="K40" s="233">
        <v>1242</v>
      </c>
      <c r="L40" s="233">
        <v>12451</v>
      </c>
      <c r="M40" s="233">
        <v>2135</v>
      </c>
      <c r="N40" s="233">
        <v>4832</v>
      </c>
      <c r="O40" s="233">
        <v>10777</v>
      </c>
      <c r="P40" s="233">
        <v>3739</v>
      </c>
      <c r="Q40" s="233">
        <v>18313</v>
      </c>
      <c r="R40" s="233">
        <v>1493</v>
      </c>
      <c r="S40" s="233">
        <v>21010</v>
      </c>
      <c r="T40" s="233">
        <v>2071</v>
      </c>
      <c r="U40" s="233">
        <v>2391</v>
      </c>
      <c r="V40" s="233">
        <v>8342</v>
      </c>
      <c r="W40" s="233">
        <v>8206</v>
      </c>
      <c r="X40" s="199"/>
    </row>
    <row r="41" spans="1:24" ht="15" customHeight="1">
      <c r="A41" s="133" t="s">
        <v>518</v>
      </c>
      <c r="B41" s="300">
        <v>97831</v>
      </c>
      <c r="C41" s="233">
        <v>76818</v>
      </c>
      <c r="D41" s="233">
        <v>8283</v>
      </c>
      <c r="E41" s="233">
        <v>33919</v>
      </c>
      <c r="F41" s="233">
        <v>1918</v>
      </c>
      <c r="G41" s="233">
        <v>8228</v>
      </c>
      <c r="H41" s="233">
        <v>589</v>
      </c>
      <c r="I41" s="233">
        <v>1297</v>
      </c>
      <c r="J41" s="233">
        <v>1471</v>
      </c>
      <c r="K41" s="233">
        <v>1265</v>
      </c>
      <c r="L41" s="233">
        <v>12316</v>
      </c>
      <c r="M41" s="233">
        <v>2012</v>
      </c>
      <c r="N41" s="233">
        <v>4823</v>
      </c>
      <c r="O41" s="233">
        <v>10890</v>
      </c>
      <c r="P41" s="233">
        <v>3705</v>
      </c>
      <c r="Q41" s="233">
        <v>18295</v>
      </c>
      <c r="R41" s="233">
        <v>1514</v>
      </c>
      <c r="S41" s="233">
        <v>21013</v>
      </c>
      <c r="T41" s="233">
        <v>2124</v>
      </c>
      <c r="U41" s="233">
        <v>2455</v>
      </c>
      <c r="V41" s="233">
        <v>8324</v>
      </c>
      <c r="W41" s="233">
        <v>8110</v>
      </c>
      <c r="X41" s="199"/>
    </row>
    <row r="42" spans="1:24" ht="15" customHeight="1">
      <c r="A42" s="133" t="s">
        <v>519</v>
      </c>
      <c r="B42" s="300">
        <v>97621</v>
      </c>
      <c r="C42" s="233">
        <v>76799</v>
      </c>
      <c r="D42" s="233">
        <v>8149</v>
      </c>
      <c r="E42" s="233">
        <v>33645</v>
      </c>
      <c r="F42" s="233">
        <v>1968</v>
      </c>
      <c r="G42" s="233">
        <v>7951</v>
      </c>
      <c r="H42" s="233">
        <v>574</v>
      </c>
      <c r="I42" s="233">
        <v>1297</v>
      </c>
      <c r="J42" s="233">
        <v>1460</v>
      </c>
      <c r="K42" s="233">
        <v>1259</v>
      </c>
      <c r="L42" s="233">
        <v>12241</v>
      </c>
      <c r="M42" s="233">
        <v>2005</v>
      </c>
      <c r="N42" s="233">
        <v>4890</v>
      </c>
      <c r="O42" s="233">
        <v>11240</v>
      </c>
      <c r="P42" s="233">
        <v>3763</v>
      </c>
      <c r="Q42" s="233">
        <v>18272</v>
      </c>
      <c r="R42" s="233">
        <v>1518</v>
      </c>
      <c r="S42" s="233">
        <v>20822</v>
      </c>
      <c r="T42" s="233">
        <v>2092</v>
      </c>
      <c r="U42" s="233">
        <v>2428</v>
      </c>
      <c r="V42" s="233">
        <v>8321</v>
      </c>
      <c r="W42" s="233">
        <v>7981</v>
      </c>
      <c r="X42" s="199"/>
    </row>
    <row r="43" spans="1:24" ht="15" customHeight="1">
      <c r="A43" s="147"/>
      <c r="B43" s="300"/>
      <c r="C43" s="233"/>
      <c r="D43" s="233"/>
      <c r="E43" s="233"/>
      <c r="F43" s="233"/>
      <c r="G43" s="233"/>
      <c r="H43" s="233"/>
      <c r="I43" s="233"/>
      <c r="J43" s="233"/>
      <c r="K43" s="233"/>
      <c r="L43" s="233"/>
      <c r="M43" s="233"/>
      <c r="N43" s="233"/>
      <c r="O43" s="302"/>
      <c r="P43" s="233"/>
      <c r="Q43" s="233"/>
      <c r="R43" s="233"/>
      <c r="S43" s="233"/>
      <c r="T43" s="233"/>
      <c r="U43" s="233"/>
      <c r="V43" s="233"/>
      <c r="W43" s="233"/>
      <c r="X43" s="199"/>
    </row>
    <row r="44" spans="1:24" ht="15" customHeight="1">
      <c r="A44" s="133" t="s">
        <v>520</v>
      </c>
      <c r="B44" s="300">
        <v>97321</v>
      </c>
      <c r="C44" s="233">
        <v>76538</v>
      </c>
      <c r="D44" s="233">
        <v>8017</v>
      </c>
      <c r="E44" s="233">
        <v>33684</v>
      </c>
      <c r="F44" s="233">
        <v>1966</v>
      </c>
      <c r="G44" s="233">
        <v>8009</v>
      </c>
      <c r="H44" s="233">
        <v>570</v>
      </c>
      <c r="I44" s="233">
        <v>1293</v>
      </c>
      <c r="J44" s="233">
        <v>1453</v>
      </c>
      <c r="K44" s="233">
        <v>1274</v>
      </c>
      <c r="L44" s="233">
        <v>12238</v>
      </c>
      <c r="M44" s="233">
        <v>2007</v>
      </c>
      <c r="N44" s="233">
        <v>4874</v>
      </c>
      <c r="O44" s="233">
        <v>11229</v>
      </c>
      <c r="P44" s="233">
        <v>3740</v>
      </c>
      <c r="Q44" s="233">
        <v>18140</v>
      </c>
      <c r="R44" s="233">
        <v>1517</v>
      </c>
      <c r="S44" s="233">
        <v>20783</v>
      </c>
      <c r="T44" s="233">
        <v>2286</v>
      </c>
      <c r="U44" s="233">
        <v>2391</v>
      </c>
      <c r="V44" s="233">
        <v>8319</v>
      </c>
      <c r="W44" s="233">
        <v>7787</v>
      </c>
      <c r="X44" s="199"/>
    </row>
    <row r="45" spans="1:24" ht="15" customHeight="1">
      <c r="A45" s="133" t="s">
        <v>521</v>
      </c>
      <c r="B45" s="300">
        <v>97404</v>
      </c>
      <c r="C45" s="233">
        <v>76517</v>
      </c>
      <c r="D45" s="233">
        <v>8106</v>
      </c>
      <c r="E45" s="233">
        <v>33921</v>
      </c>
      <c r="F45" s="233">
        <v>1971</v>
      </c>
      <c r="G45" s="233">
        <v>8277</v>
      </c>
      <c r="H45" s="233">
        <v>572</v>
      </c>
      <c r="I45" s="233">
        <v>1293</v>
      </c>
      <c r="J45" s="233">
        <v>1447</v>
      </c>
      <c r="K45" s="233">
        <v>1259</v>
      </c>
      <c r="L45" s="233">
        <v>12210</v>
      </c>
      <c r="M45" s="233">
        <v>2022</v>
      </c>
      <c r="N45" s="233">
        <v>4870</v>
      </c>
      <c r="O45" s="233">
        <v>10937</v>
      </c>
      <c r="P45" s="233">
        <v>3731</v>
      </c>
      <c r="Q45" s="233">
        <v>18101</v>
      </c>
      <c r="R45" s="233">
        <v>1512</v>
      </c>
      <c r="S45" s="233">
        <v>20887</v>
      </c>
      <c r="T45" s="233">
        <v>2442</v>
      </c>
      <c r="U45" s="233">
        <v>2360</v>
      </c>
      <c r="V45" s="233">
        <v>8302</v>
      </c>
      <c r="W45" s="233">
        <v>7783</v>
      </c>
      <c r="X45" s="199"/>
    </row>
    <row r="46" spans="1:24" ht="15" customHeight="1">
      <c r="A46" s="133" t="s">
        <v>522</v>
      </c>
      <c r="B46" s="300">
        <v>97778</v>
      </c>
      <c r="C46" s="233">
        <v>77071</v>
      </c>
      <c r="D46" s="233">
        <v>8043</v>
      </c>
      <c r="E46" s="233">
        <v>34176</v>
      </c>
      <c r="F46" s="233">
        <v>1965</v>
      </c>
      <c r="G46" s="233">
        <v>8603</v>
      </c>
      <c r="H46" s="233">
        <v>565</v>
      </c>
      <c r="I46" s="233">
        <v>1292</v>
      </c>
      <c r="J46" s="233">
        <v>1465</v>
      </c>
      <c r="K46" s="233">
        <v>1270</v>
      </c>
      <c r="L46" s="233">
        <v>12184</v>
      </c>
      <c r="M46" s="233">
        <v>2004</v>
      </c>
      <c r="N46" s="233">
        <v>4828</v>
      </c>
      <c r="O46" s="233">
        <v>11264</v>
      </c>
      <c r="P46" s="233">
        <v>3722</v>
      </c>
      <c r="Q46" s="233">
        <v>18148</v>
      </c>
      <c r="R46" s="233">
        <v>1510</v>
      </c>
      <c r="S46" s="233">
        <v>20717</v>
      </c>
      <c r="T46" s="233">
        <v>2168</v>
      </c>
      <c r="U46" s="233">
        <v>2385</v>
      </c>
      <c r="V46" s="233">
        <v>8349</v>
      </c>
      <c r="W46" s="233">
        <v>7815</v>
      </c>
      <c r="X46" s="199"/>
    </row>
    <row r="47" spans="1:24" ht="15" customHeight="1">
      <c r="A47" s="133" t="s">
        <v>523</v>
      </c>
      <c r="B47" s="300">
        <v>97818</v>
      </c>
      <c r="C47" s="233">
        <v>77039</v>
      </c>
      <c r="D47" s="233">
        <v>8034</v>
      </c>
      <c r="E47" s="233">
        <v>34116</v>
      </c>
      <c r="F47" s="233">
        <v>1947</v>
      </c>
      <c r="G47" s="233">
        <v>8615</v>
      </c>
      <c r="H47" s="233">
        <v>569</v>
      </c>
      <c r="I47" s="233">
        <v>1291</v>
      </c>
      <c r="J47" s="233">
        <v>1466</v>
      </c>
      <c r="K47" s="233">
        <v>1259</v>
      </c>
      <c r="L47" s="233">
        <v>12171</v>
      </c>
      <c r="M47" s="233">
        <v>1967</v>
      </c>
      <c r="N47" s="233">
        <v>4831</v>
      </c>
      <c r="O47" s="233">
        <v>11224</v>
      </c>
      <c r="P47" s="233">
        <v>3729</v>
      </c>
      <c r="Q47" s="233">
        <v>18213</v>
      </c>
      <c r="R47" s="233">
        <v>1514</v>
      </c>
      <c r="S47" s="233">
        <v>20779</v>
      </c>
      <c r="T47" s="233">
        <v>2272</v>
      </c>
      <c r="U47" s="233">
        <v>2419</v>
      </c>
      <c r="V47" s="233">
        <v>8316</v>
      </c>
      <c r="W47" s="233">
        <v>7772</v>
      </c>
      <c r="X47" s="199"/>
    </row>
    <row r="48" spans="1:24" ht="15" customHeight="1">
      <c r="A48" s="65"/>
      <c r="B48" s="300"/>
      <c r="C48" s="233"/>
      <c r="D48" s="233"/>
      <c r="E48" s="233"/>
      <c r="F48" s="233"/>
      <c r="G48" s="233"/>
      <c r="H48" s="233"/>
      <c r="I48" s="233"/>
      <c r="J48" s="233"/>
      <c r="K48" s="233"/>
      <c r="L48" s="233"/>
      <c r="M48" s="233"/>
      <c r="N48" s="233"/>
      <c r="O48" s="233"/>
      <c r="P48" s="233"/>
      <c r="Q48" s="233"/>
      <c r="R48" s="233"/>
      <c r="S48" s="233"/>
      <c r="T48" s="233"/>
      <c r="U48" s="233"/>
      <c r="V48" s="233"/>
      <c r="W48" s="233"/>
      <c r="X48" s="199"/>
    </row>
    <row r="49" spans="1:24" ht="15" customHeight="1">
      <c r="A49" s="113" t="s">
        <v>139</v>
      </c>
      <c r="B49" s="300"/>
      <c r="C49" s="233"/>
      <c r="D49" s="233"/>
      <c r="E49" s="233"/>
      <c r="F49" s="233"/>
      <c r="G49" s="233"/>
      <c r="H49" s="233"/>
      <c r="I49" s="233"/>
      <c r="J49" s="233"/>
      <c r="K49" s="233"/>
      <c r="L49" s="233"/>
      <c r="M49" s="233"/>
      <c r="N49" s="233"/>
      <c r="O49" s="233"/>
      <c r="P49" s="233"/>
      <c r="Q49" s="233"/>
      <c r="R49" s="233"/>
      <c r="S49" s="233"/>
      <c r="T49" s="233"/>
      <c r="U49" s="233"/>
      <c r="V49" s="233"/>
      <c r="W49" s="233"/>
      <c r="X49" s="199"/>
    </row>
    <row r="50" spans="1:24" ht="15" customHeight="1">
      <c r="A50" s="26" t="s">
        <v>259</v>
      </c>
      <c r="B50" s="300">
        <v>56176</v>
      </c>
      <c r="C50" s="233">
        <v>36284</v>
      </c>
      <c r="D50" s="233">
        <v>1701</v>
      </c>
      <c r="E50" s="233">
        <v>22358</v>
      </c>
      <c r="F50" s="233">
        <v>1618</v>
      </c>
      <c r="G50" s="233">
        <v>7851</v>
      </c>
      <c r="H50" s="233">
        <v>3601</v>
      </c>
      <c r="I50" s="233">
        <v>354</v>
      </c>
      <c r="J50" s="233">
        <v>913</v>
      </c>
      <c r="K50" s="233">
        <v>450</v>
      </c>
      <c r="L50" s="233">
        <v>2075</v>
      </c>
      <c r="M50" s="233">
        <v>3776</v>
      </c>
      <c r="N50" s="233">
        <v>1722</v>
      </c>
      <c r="O50" s="233">
        <v>5042</v>
      </c>
      <c r="P50" s="233">
        <v>3765</v>
      </c>
      <c r="Q50" s="233">
        <v>3209</v>
      </c>
      <c r="R50" s="233">
        <v>139</v>
      </c>
      <c r="S50" s="233">
        <v>19893</v>
      </c>
      <c r="T50" s="233">
        <v>5339</v>
      </c>
      <c r="U50" s="233">
        <v>6842</v>
      </c>
      <c r="V50" s="233">
        <v>4322</v>
      </c>
      <c r="W50" s="233">
        <v>3391</v>
      </c>
      <c r="X50" s="199"/>
    </row>
    <row r="51" spans="1:24" ht="15" customHeight="1">
      <c r="A51" s="133" t="s">
        <v>511</v>
      </c>
      <c r="B51" s="300">
        <v>54909</v>
      </c>
      <c r="C51" s="233">
        <v>34914</v>
      </c>
      <c r="D51" s="233">
        <v>1769</v>
      </c>
      <c r="E51" s="233">
        <v>21059</v>
      </c>
      <c r="F51" s="233">
        <v>1595</v>
      </c>
      <c r="G51" s="233">
        <v>7168</v>
      </c>
      <c r="H51" s="233">
        <v>3619</v>
      </c>
      <c r="I51" s="233">
        <v>353</v>
      </c>
      <c r="J51" s="233">
        <v>748</v>
      </c>
      <c r="K51" s="233">
        <v>502</v>
      </c>
      <c r="L51" s="233">
        <v>2022</v>
      </c>
      <c r="M51" s="233">
        <v>3336</v>
      </c>
      <c r="N51" s="233">
        <v>1715</v>
      </c>
      <c r="O51" s="233">
        <v>5035</v>
      </c>
      <c r="P51" s="233">
        <v>3780</v>
      </c>
      <c r="Q51" s="233">
        <v>3056</v>
      </c>
      <c r="R51" s="233">
        <v>147</v>
      </c>
      <c r="S51" s="233">
        <v>19995</v>
      </c>
      <c r="T51" s="233">
        <v>5002</v>
      </c>
      <c r="U51" s="233">
        <v>7268</v>
      </c>
      <c r="V51" s="233">
        <v>4522</v>
      </c>
      <c r="W51" s="233">
        <v>3204</v>
      </c>
      <c r="X51" s="199"/>
    </row>
    <row r="52" spans="1:24" ht="15" customHeight="1">
      <c r="A52" s="197" t="s">
        <v>512</v>
      </c>
      <c r="B52" s="301">
        <f aca="true" t="shared" si="4" ref="B52:K52">AVERAGE(B54:B57,B59:B62,B64:B67)</f>
        <v>53438.583333333336</v>
      </c>
      <c r="C52" s="238">
        <f t="shared" si="4"/>
        <v>34251.833333333336</v>
      </c>
      <c r="D52" s="238">
        <f t="shared" si="4"/>
        <v>1698.5</v>
      </c>
      <c r="E52" s="238">
        <f t="shared" si="4"/>
        <v>21514.166666666668</v>
      </c>
      <c r="F52" s="238">
        <f t="shared" si="4"/>
        <v>1592.75</v>
      </c>
      <c r="G52" s="238">
        <f t="shared" si="4"/>
        <v>7411.083333333333</v>
      </c>
      <c r="H52" s="238">
        <f t="shared" si="4"/>
        <v>3597.9166666666665</v>
      </c>
      <c r="I52" s="238">
        <f t="shared" si="4"/>
        <v>403.0833333333333</v>
      </c>
      <c r="J52" s="238">
        <f t="shared" si="4"/>
        <v>1017</v>
      </c>
      <c r="K52" s="238">
        <f t="shared" si="4"/>
        <v>467.25</v>
      </c>
      <c r="L52" s="238">
        <v>1515</v>
      </c>
      <c r="M52" s="238">
        <f aca="true" t="shared" si="5" ref="M52:U52">AVERAGE(M54:M57,M59:M62,M64:M67)</f>
        <v>3395.4166666666665</v>
      </c>
      <c r="N52" s="238">
        <f t="shared" si="5"/>
        <v>2115.1666666666665</v>
      </c>
      <c r="O52" s="238">
        <f t="shared" si="5"/>
        <v>5363.166666666667</v>
      </c>
      <c r="P52" s="238">
        <f t="shared" si="5"/>
        <v>3879.6666666666665</v>
      </c>
      <c r="Q52" s="238">
        <f t="shared" si="5"/>
        <v>1557.5833333333333</v>
      </c>
      <c r="R52" s="238">
        <f t="shared" si="5"/>
        <v>118.33333333333333</v>
      </c>
      <c r="S52" s="238">
        <f t="shared" si="5"/>
        <v>19186.75</v>
      </c>
      <c r="T52" s="238">
        <f t="shared" si="5"/>
        <v>5520.666666666667</v>
      </c>
      <c r="U52" s="238">
        <f t="shared" si="5"/>
        <v>7497.666666666667</v>
      </c>
      <c r="V52" s="238">
        <f>AVERAGE(V54:V57,V59:V62,V64:V67)</f>
        <v>3637.9166666666665</v>
      </c>
      <c r="W52" s="238">
        <v>2531</v>
      </c>
      <c r="X52" s="199"/>
    </row>
    <row r="53" spans="1:24" ht="15" customHeight="1">
      <c r="A53" s="147"/>
      <c r="B53" s="300"/>
      <c r="C53" s="233"/>
      <c r="D53" s="302"/>
      <c r="E53" s="302"/>
      <c r="F53" s="233"/>
      <c r="G53" s="233"/>
      <c r="H53" s="233"/>
      <c r="I53" s="233"/>
      <c r="J53" s="233"/>
      <c r="K53" s="233"/>
      <c r="L53" s="233"/>
      <c r="M53" s="233"/>
      <c r="N53" s="233"/>
      <c r="O53" s="233"/>
      <c r="P53" s="233"/>
      <c r="Q53" s="233"/>
      <c r="R53" s="233"/>
      <c r="S53" s="233"/>
      <c r="T53" s="233"/>
      <c r="U53" s="233"/>
      <c r="V53" s="233"/>
      <c r="W53" s="233"/>
      <c r="X53" s="199"/>
    </row>
    <row r="54" spans="1:24" ht="15" customHeight="1">
      <c r="A54" s="133" t="s">
        <v>257</v>
      </c>
      <c r="B54" s="300">
        <v>53830</v>
      </c>
      <c r="C54" s="233">
        <v>33646</v>
      </c>
      <c r="D54" s="233">
        <v>1725</v>
      </c>
      <c r="E54" s="233">
        <v>20736</v>
      </c>
      <c r="F54" s="233">
        <v>1575</v>
      </c>
      <c r="G54" s="233">
        <v>7123</v>
      </c>
      <c r="H54" s="233">
        <v>3541</v>
      </c>
      <c r="I54" s="233">
        <v>346</v>
      </c>
      <c r="J54" s="233">
        <v>656</v>
      </c>
      <c r="K54" s="233">
        <v>503</v>
      </c>
      <c r="L54" s="233">
        <v>1997</v>
      </c>
      <c r="M54" s="233">
        <v>3278</v>
      </c>
      <c r="N54" s="233">
        <v>1717</v>
      </c>
      <c r="O54" s="233">
        <v>4670</v>
      </c>
      <c r="P54" s="233">
        <v>3702</v>
      </c>
      <c r="Q54" s="233">
        <v>2629</v>
      </c>
      <c r="R54" s="233">
        <v>141</v>
      </c>
      <c r="S54" s="233">
        <v>20184</v>
      </c>
      <c r="T54" s="233">
        <v>4838</v>
      </c>
      <c r="U54" s="233">
        <v>8027</v>
      </c>
      <c r="V54" s="233">
        <v>4584</v>
      </c>
      <c r="W54" s="233">
        <v>2735</v>
      </c>
      <c r="X54" s="199"/>
    </row>
    <row r="55" spans="1:24" ht="15" customHeight="1">
      <c r="A55" s="133" t="s">
        <v>513</v>
      </c>
      <c r="B55" s="300">
        <v>53326</v>
      </c>
      <c r="C55" s="233">
        <v>33501</v>
      </c>
      <c r="D55" s="233">
        <v>1624</v>
      </c>
      <c r="E55" s="233">
        <v>20653</v>
      </c>
      <c r="F55" s="233">
        <v>1575</v>
      </c>
      <c r="G55" s="233">
        <v>7111</v>
      </c>
      <c r="H55" s="233">
        <v>3522</v>
      </c>
      <c r="I55" s="233">
        <v>351</v>
      </c>
      <c r="J55" s="233">
        <v>658</v>
      </c>
      <c r="K55" s="233">
        <v>508</v>
      </c>
      <c r="L55" s="233">
        <v>1979</v>
      </c>
      <c r="M55" s="233">
        <v>3228</v>
      </c>
      <c r="N55" s="233">
        <v>1721</v>
      </c>
      <c r="O55" s="233">
        <v>4762</v>
      </c>
      <c r="P55" s="233">
        <v>3626</v>
      </c>
      <c r="Q55" s="233">
        <v>2651</v>
      </c>
      <c r="R55" s="233">
        <v>142</v>
      </c>
      <c r="S55" s="233">
        <v>19825</v>
      </c>
      <c r="T55" s="233">
        <v>4635</v>
      </c>
      <c r="U55" s="233">
        <v>7880</v>
      </c>
      <c r="V55" s="233">
        <v>4584</v>
      </c>
      <c r="W55" s="233">
        <v>2726</v>
      </c>
      <c r="X55" s="199"/>
    </row>
    <row r="56" spans="1:24" ht="15" customHeight="1">
      <c r="A56" s="133" t="s">
        <v>514</v>
      </c>
      <c r="B56" s="300">
        <v>53997</v>
      </c>
      <c r="C56" s="233">
        <v>33993</v>
      </c>
      <c r="D56" s="233">
        <v>1846</v>
      </c>
      <c r="E56" s="233">
        <v>20766</v>
      </c>
      <c r="F56" s="233">
        <v>1556</v>
      </c>
      <c r="G56" s="233">
        <v>7274</v>
      </c>
      <c r="H56" s="233">
        <v>3534</v>
      </c>
      <c r="I56" s="233">
        <v>349</v>
      </c>
      <c r="J56" s="233">
        <v>643</v>
      </c>
      <c r="K56" s="233">
        <v>504</v>
      </c>
      <c r="L56" s="233">
        <v>1982</v>
      </c>
      <c r="M56" s="233">
        <v>3210</v>
      </c>
      <c r="N56" s="233">
        <v>1714</v>
      </c>
      <c r="O56" s="233">
        <v>4747</v>
      </c>
      <c r="P56" s="233">
        <v>3634</v>
      </c>
      <c r="Q56" s="233">
        <v>2791</v>
      </c>
      <c r="R56" s="233">
        <v>142</v>
      </c>
      <c r="S56" s="233">
        <v>20004</v>
      </c>
      <c r="T56" s="233">
        <v>4646</v>
      </c>
      <c r="U56" s="233">
        <v>7843</v>
      </c>
      <c r="V56" s="233">
        <v>4580</v>
      </c>
      <c r="W56" s="233">
        <v>2935</v>
      </c>
      <c r="X56" s="199"/>
    </row>
    <row r="57" spans="1:24" ht="15" customHeight="1">
      <c r="A57" s="133" t="s">
        <v>515</v>
      </c>
      <c r="B57" s="300">
        <v>54396</v>
      </c>
      <c r="C57" s="233">
        <v>35197</v>
      </c>
      <c r="D57" s="233">
        <v>1814</v>
      </c>
      <c r="E57" s="233">
        <v>22115</v>
      </c>
      <c r="F57" s="233">
        <v>1640</v>
      </c>
      <c r="G57" s="233">
        <v>7764</v>
      </c>
      <c r="H57" s="233">
        <v>3606</v>
      </c>
      <c r="I57" s="233">
        <v>432</v>
      </c>
      <c r="J57" s="233">
        <v>1183</v>
      </c>
      <c r="K57" s="233">
        <v>423</v>
      </c>
      <c r="L57" s="233">
        <v>1428</v>
      </c>
      <c r="M57" s="233">
        <v>3495</v>
      </c>
      <c r="N57" s="233">
        <v>2144</v>
      </c>
      <c r="O57" s="233">
        <v>5796</v>
      </c>
      <c r="P57" s="233">
        <v>3992</v>
      </c>
      <c r="Q57" s="233">
        <v>1224</v>
      </c>
      <c r="R57" s="233">
        <v>114</v>
      </c>
      <c r="S57" s="233">
        <v>19199</v>
      </c>
      <c r="T57" s="233">
        <v>6060</v>
      </c>
      <c r="U57" s="233">
        <v>7325</v>
      </c>
      <c r="V57" s="233">
        <v>3253</v>
      </c>
      <c r="W57" s="233">
        <v>2561</v>
      </c>
      <c r="X57" s="199"/>
    </row>
    <row r="58" spans="1:24" ht="15" customHeight="1">
      <c r="A58" s="147"/>
      <c r="B58" s="300"/>
      <c r="C58" s="233"/>
      <c r="D58" s="233"/>
      <c r="E58" s="233"/>
      <c r="F58" s="233"/>
      <c r="G58" s="302"/>
      <c r="H58" s="233"/>
      <c r="I58" s="233"/>
      <c r="J58" s="233"/>
      <c r="K58" s="233"/>
      <c r="L58" s="233"/>
      <c r="M58" s="233"/>
      <c r="N58" s="233"/>
      <c r="O58" s="233"/>
      <c r="P58" s="233"/>
      <c r="Q58" s="233"/>
      <c r="R58" s="233"/>
      <c r="S58" s="233"/>
      <c r="T58" s="233"/>
      <c r="U58" s="233"/>
      <c r="V58" s="233"/>
      <c r="W58" s="233"/>
      <c r="X58" s="199"/>
    </row>
    <row r="59" spans="1:24" ht="15" customHeight="1">
      <c r="A59" s="133" t="s">
        <v>516</v>
      </c>
      <c r="B59" s="300">
        <v>54558</v>
      </c>
      <c r="C59" s="233">
        <v>35249</v>
      </c>
      <c r="D59" s="233">
        <v>1749</v>
      </c>
      <c r="E59" s="233">
        <v>22075</v>
      </c>
      <c r="F59" s="233">
        <v>1643</v>
      </c>
      <c r="G59" s="233">
        <v>7738</v>
      </c>
      <c r="H59" s="233">
        <v>3597</v>
      </c>
      <c r="I59" s="233">
        <v>427</v>
      </c>
      <c r="J59" s="233">
        <v>1165</v>
      </c>
      <c r="K59" s="233">
        <v>422</v>
      </c>
      <c r="L59" s="233">
        <v>1415</v>
      </c>
      <c r="M59" s="233">
        <v>3504</v>
      </c>
      <c r="N59" s="233">
        <v>2164</v>
      </c>
      <c r="O59" s="233">
        <v>5864</v>
      </c>
      <c r="P59" s="233">
        <v>4068</v>
      </c>
      <c r="Q59" s="233">
        <v>1234</v>
      </c>
      <c r="R59" s="233">
        <v>114</v>
      </c>
      <c r="S59" s="233">
        <v>19309</v>
      </c>
      <c r="T59" s="233">
        <v>6114</v>
      </c>
      <c r="U59" s="233">
        <v>7386</v>
      </c>
      <c r="V59" s="233">
        <v>3336</v>
      </c>
      <c r="W59" s="233">
        <v>2473</v>
      </c>
      <c r="X59" s="199"/>
    </row>
    <row r="60" spans="1:24" ht="15" customHeight="1">
      <c r="A60" s="133" t="s">
        <v>517</v>
      </c>
      <c r="B60" s="300">
        <v>54244</v>
      </c>
      <c r="C60" s="233">
        <v>34961</v>
      </c>
      <c r="D60" s="233">
        <v>1674</v>
      </c>
      <c r="E60" s="233">
        <v>21909</v>
      </c>
      <c r="F60" s="233">
        <v>1678</v>
      </c>
      <c r="G60" s="233">
        <v>7597</v>
      </c>
      <c r="H60" s="233">
        <v>3577</v>
      </c>
      <c r="I60" s="233">
        <v>426</v>
      </c>
      <c r="J60" s="233">
        <v>1150</v>
      </c>
      <c r="K60" s="233">
        <v>422</v>
      </c>
      <c r="L60" s="233">
        <v>1410</v>
      </c>
      <c r="M60" s="233">
        <v>3361</v>
      </c>
      <c r="N60" s="233">
        <v>2288</v>
      </c>
      <c r="O60" s="233">
        <v>5896</v>
      </c>
      <c r="P60" s="233">
        <v>4017</v>
      </c>
      <c r="Q60" s="233">
        <v>1203</v>
      </c>
      <c r="R60" s="233">
        <v>112</v>
      </c>
      <c r="S60" s="233">
        <v>19283</v>
      </c>
      <c r="T60" s="233">
        <v>6126</v>
      </c>
      <c r="U60" s="233">
        <v>7374</v>
      </c>
      <c r="V60" s="233">
        <v>3334</v>
      </c>
      <c r="W60" s="233">
        <v>2449</v>
      </c>
      <c r="X60" s="199"/>
    </row>
    <row r="61" spans="1:24" ht="15" customHeight="1">
      <c r="A61" s="133" t="s">
        <v>518</v>
      </c>
      <c r="B61" s="300">
        <v>53963</v>
      </c>
      <c r="C61" s="233">
        <v>34952</v>
      </c>
      <c r="D61" s="233">
        <v>1666</v>
      </c>
      <c r="E61" s="233">
        <v>21908</v>
      </c>
      <c r="F61" s="233">
        <v>1667</v>
      </c>
      <c r="G61" s="233">
        <v>7549</v>
      </c>
      <c r="H61" s="233">
        <v>3598</v>
      </c>
      <c r="I61" s="233">
        <v>424</v>
      </c>
      <c r="J61" s="233">
        <v>1151</v>
      </c>
      <c r="K61" s="233">
        <v>436</v>
      </c>
      <c r="L61" s="233">
        <v>1339</v>
      </c>
      <c r="M61" s="233">
        <v>3455</v>
      </c>
      <c r="N61" s="233">
        <v>2289</v>
      </c>
      <c r="O61" s="233">
        <v>5884</v>
      </c>
      <c r="P61" s="233">
        <v>4051</v>
      </c>
      <c r="Q61" s="233">
        <v>1186</v>
      </c>
      <c r="R61" s="233">
        <v>112</v>
      </c>
      <c r="S61" s="233">
        <v>19011</v>
      </c>
      <c r="T61" s="233">
        <v>5867</v>
      </c>
      <c r="U61" s="233">
        <v>7385</v>
      </c>
      <c r="V61" s="233">
        <v>3330</v>
      </c>
      <c r="W61" s="233">
        <v>2429</v>
      </c>
      <c r="X61" s="199"/>
    </row>
    <row r="62" spans="1:24" ht="15" customHeight="1">
      <c r="A62" s="133" t="s">
        <v>519</v>
      </c>
      <c r="B62" s="300">
        <v>53247</v>
      </c>
      <c r="C62" s="233">
        <v>34419</v>
      </c>
      <c r="D62" s="233">
        <v>1650</v>
      </c>
      <c r="E62" s="233">
        <v>21979</v>
      </c>
      <c r="F62" s="233">
        <v>1589</v>
      </c>
      <c r="G62" s="233">
        <v>7766</v>
      </c>
      <c r="H62" s="233">
        <v>3616</v>
      </c>
      <c r="I62" s="233">
        <v>414</v>
      </c>
      <c r="J62" s="233">
        <v>1147</v>
      </c>
      <c r="K62" s="233">
        <v>437</v>
      </c>
      <c r="L62" s="233">
        <v>1334</v>
      </c>
      <c r="M62" s="233">
        <v>3433</v>
      </c>
      <c r="N62" s="233">
        <v>2243</v>
      </c>
      <c r="O62" s="233">
        <v>5457</v>
      </c>
      <c r="P62" s="233">
        <v>3903</v>
      </c>
      <c r="Q62" s="233">
        <v>1173</v>
      </c>
      <c r="R62" s="233">
        <v>112</v>
      </c>
      <c r="S62" s="233">
        <v>18828</v>
      </c>
      <c r="T62" s="233">
        <v>5716</v>
      </c>
      <c r="U62" s="233">
        <v>7333</v>
      </c>
      <c r="V62" s="233">
        <v>3330</v>
      </c>
      <c r="W62" s="233">
        <v>2449</v>
      </c>
      <c r="X62" s="199"/>
    </row>
    <row r="63" spans="1:24" ht="15" customHeight="1">
      <c r="A63" s="147"/>
      <c r="B63" s="300"/>
      <c r="C63" s="233"/>
      <c r="D63" s="233"/>
      <c r="E63" s="233"/>
      <c r="F63" s="233"/>
      <c r="G63" s="233"/>
      <c r="H63" s="233"/>
      <c r="I63" s="233"/>
      <c r="J63" s="233"/>
      <c r="K63" s="233"/>
      <c r="L63" s="233"/>
      <c r="M63" s="233"/>
      <c r="N63" s="233"/>
      <c r="O63" s="233"/>
      <c r="P63" s="233"/>
      <c r="Q63" s="233"/>
      <c r="R63" s="233"/>
      <c r="S63" s="302"/>
      <c r="T63" s="233"/>
      <c r="U63" s="233"/>
      <c r="V63" s="233"/>
      <c r="W63" s="233"/>
      <c r="X63" s="199"/>
    </row>
    <row r="64" spans="1:24" ht="15" customHeight="1">
      <c r="A64" s="133" t="s">
        <v>520</v>
      </c>
      <c r="B64" s="300">
        <v>52886</v>
      </c>
      <c r="C64" s="235">
        <v>34278</v>
      </c>
      <c r="D64" s="235">
        <v>1661</v>
      </c>
      <c r="E64" s="235">
        <v>21893</v>
      </c>
      <c r="F64" s="235">
        <v>1575</v>
      </c>
      <c r="G64" s="233">
        <v>7676</v>
      </c>
      <c r="H64" s="235">
        <v>3626</v>
      </c>
      <c r="I64" s="235">
        <v>417</v>
      </c>
      <c r="J64" s="235">
        <v>1130</v>
      </c>
      <c r="K64" s="235">
        <v>479</v>
      </c>
      <c r="L64" s="235">
        <v>1321</v>
      </c>
      <c r="M64" s="235">
        <v>3457</v>
      </c>
      <c r="N64" s="235">
        <v>2212</v>
      </c>
      <c r="O64" s="235">
        <v>5404</v>
      </c>
      <c r="P64" s="235">
        <v>3886</v>
      </c>
      <c r="Q64" s="235">
        <v>1180</v>
      </c>
      <c r="R64" s="235">
        <v>112</v>
      </c>
      <c r="S64" s="233">
        <v>18608</v>
      </c>
      <c r="T64" s="235">
        <v>5495</v>
      </c>
      <c r="U64" s="235">
        <v>7322</v>
      </c>
      <c r="V64" s="235">
        <v>3333</v>
      </c>
      <c r="W64" s="235">
        <v>2458</v>
      </c>
      <c r="X64" s="190"/>
    </row>
    <row r="65" spans="1:24" ht="15" customHeight="1">
      <c r="A65" s="133" t="s">
        <v>521</v>
      </c>
      <c r="B65" s="300">
        <v>52598</v>
      </c>
      <c r="C65" s="235">
        <v>34020</v>
      </c>
      <c r="D65" s="235">
        <v>1684</v>
      </c>
      <c r="E65" s="235">
        <v>21584</v>
      </c>
      <c r="F65" s="235">
        <v>1556</v>
      </c>
      <c r="G65" s="235">
        <v>7287</v>
      </c>
      <c r="H65" s="235">
        <v>3679</v>
      </c>
      <c r="I65" s="235">
        <v>417</v>
      </c>
      <c r="J65" s="235">
        <v>1123</v>
      </c>
      <c r="K65" s="235">
        <v>490</v>
      </c>
      <c r="L65" s="235">
        <v>1330</v>
      </c>
      <c r="M65" s="235">
        <v>3446</v>
      </c>
      <c r="N65" s="235">
        <v>2256</v>
      </c>
      <c r="O65" s="235">
        <v>5473</v>
      </c>
      <c r="P65" s="235">
        <v>3886</v>
      </c>
      <c r="Q65" s="235">
        <v>1144</v>
      </c>
      <c r="R65" s="235">
        <v>107</v>
      </c>
      <c r="S65" s="235">
        <v>18578</v>
      </c>
      <c r="T65" s="235">
        <v>5472</v>
      </c>
      <c r="U65" s="235">
        <v>7339</v>
      </c>
      <c r="V65" s="235">
        <v>3332</v>
      </c>
      <c r="W65" s="235">
        <v>2435</v>
      </c>
      <c r="X65" s="190"/>
    </row>
    <row r="66" spans="1:24" ht="15" customHeight="1">
      <c r="A66" s="133" t="s">
        <v>522</v>
      </c>
      <c r="B66" s="300">
        <v>52134</v>
      </c>
      <c r="C66" s="235">
        <v>33460</v>
      </c>
      <c r="D66" s="235">
        <v>1671</v>
      </c>
      <c r="E66" s="235">
        <v>21286</v>
      </c>
      <c r="F66" s="235">
        <v>1543</v>
      </c>
      <c r="G66" s="235">
        <v>7029</v>
      </c>
      <c r="H66" s="235">
        <v>3649</v>
      </c>
      <c r="I66" s="235">
        <v>421</v>
      </c>
      <c r="J66" s="235">
        <v>1102</v>
      </c>
      <c r="K66" s="235">
        <v>485</v>
      </c>
      <c r="L66" s="235">
        <v>1323</v>
      </c>
      <c r="M66" s="235">
        <v>3428</v>
      </c>
      <c r="N66" s="235">
        <v>2306</v>
      </c>
      <c r="O66" s="235">
        <v>5191</v>
      </c>
      <c r="P66" s="235">
        <v>3926</v>
      </c>
      <c r="Q66" s="235">
        <v>1138</v>
      </c>
      <c r="R66" s="235">
        <v>107</v>
      </c>
      <c r="S66" s="235">
        <v>18674</v>
      </c>
      <c r="T66" s="235">
        <v>5645</v>
      </c>
      <c r="U66" s="235">
        <v>7381</v>
      </c>
      <c r="V66" s="235">
        <v>3333</v>
      </c>
      <c r="W66" s="235">
        <v>2315</v>
      </c>
      <c r="X66" s="190"/>
    </row>
    <row r="67" spans="1:24" ht="15" customHeight="1">
      <c r="A67" s="193" t="s">
        <v>523</v>
      </c>
      <c r="B67" s="304">
        <v>52084</v>
      </c>
      <c r="C67" s="270">
        <v>33346</v>
      </c>
      <c r="D67" s="270">
        <v>1618</v>
      </c>
      <c r="E67" s="270">
        <v>21266</v>
      </c>
      <c r="F67" s="270">
        <v>1516</v>
      </c>
      <c r="G67" s="270">
        <v>7019</v>
      </c>
      <c r="H67" s="270">
        <v>3630</v>
      </c>
      <c r="I67" s="270">
        <v>413</v>
      </c>
      <c r="J67" s="270">
        <v>1096</v>
      </c>
      <c r="K67" s="270">
        <v>498</v>
      </c>
      <c r="L67" s="270">
        <v>1316</v>
      </c>
      <c r="M67" s="270">
        <v>3450</v>
      </c>
      <c r="N67" s="270">
        <v>2328</v>
      </c>
      <c r="O67" s="270">
        <v>5214</v>
      </c>
      <c r="P67" s="270">
        <v>3865</v>
      </c>
      <c r="Q67" s="270">
        <v>1138</v>
      </c>
      <c r="R67" s="270">
        <v>105</v>
      </c>
      <c r="S67" s="270">
        <v>18738</v>
      </c>
      <c r="T67" s="270">
        <v>5634</v>
      </c>
      <c r="U67" s="270">
        <v>7377</v>
      </c>
      <c r="V67" s="270">
        <v>3326</v>
      </c>
      <c r="W67" s="270">
        <v>2401</v>
      </c>
      <c r="X67" s="190"/>
    </row>
    <row r="68" spans="1:24" ht="15" customHeight="1">
      <c r="A68" s="7" t="s">
        <v>131</v>
      </c>
      <c r="B68" s="106"/>
      <c r="C68" s="106"/>
      <c r="D68" s="106"/>
      <c r="E68" s="106"/>
      <c r="F68" s="106"/>
      <c r="G68" s="106"/>
      <c r="H68" s="106"/>
      <c r="I68" s="106"/>
      <c r="J68" s="106"/>
      <c r="K68" s="106"/>
      <c r="L68" s="106"/>
      <c r="M68" s="106"/>
      <c r="N68" s="106"/>
      <c r="O68" s="106"/>
      <c r="P68" s="106"/>
      <c r="Q68" s="106"/>
      <c r="R68" s="106"/>
      <c r="S68" s="106"/>
      <c r="T68" s="106"/>
      <c r="U68" s="106"/>
      <c r="V68" s="106"/>
      <c r="W68" s="106"/>
      <c r="X68" s="106"/>
    </row>
  </sheetData>
  <sheetProtection/>
  <mergeCells count="28">
    <mergeCell ref="A3:W3"/>
    <mergeCell ref="T6:T8"/>
    <mergeCell ref="K6:K8"/>
    <mergeCell ref="L6:L8"/>
    <mergeCell ref="M6:M8"/>
    <mergeCell ref="N6:N8"/>
    <mergeCell ref="R5:R8"/>
    <mergeCell ref="Q5:Q8"/>
    <mergeCell ref="O5:O8"/>
    <mergeCell ref="P5:P8"/>
    <mergeCell ref="A7:A8"/>
    <mergeCell ref="C7:C8"/>
    <mergeCell ref="C5:C6"/>
    <mergeCell ref="S6:S8"/>
    <mergeCell ref="S5:W5"/>
    <mergeCell ref="U6:U8"/>
    <mergeCell ref="V6:V8"/>
    <mergeCell ref="W6:W8"/>
    <mergeCell ref="I6:I8"/>
    <mergeCell ref="H6:H8"/>
    <mergeCell ref="B5:B6"/>
    <mergeCell ref="B7:B8"/>
    <mergeCell ref="D5:D8"/>
    <mergeCell ref="E5:N5"/>
    <mergeCell ref="J6:J8"/>
    <mergeCell ref="E6:E8"/>
    <mergeCell ref="F6:F8"/>
    <mergeCell ref="G6:G8"/>
  </mergeCells>
  <printOptions horizontalCentered="1"/>
  <pageMargins left="0.7874015748031497" right="0.7874015748031497" top="0.3937007874015748" bottom="0.3937007874015748" header="0.35433070866141736" footer="0.35433070866141736"/>
  <pageSetup fitToHeight="1" fitToWidth="1" horizontalDpi="300" verticalDpi="300" orientation="landscape" paperSize="8" scale="78"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X50"/>
  <sheetViews>
    <sheetView zoomScaleSheetLayoutView="75" zoomScalePageLayoutView="0" workbookViewId="0" topLeftCell="A1">
      <selection activeCell="A1" sqref="A1"/>
    </sheetView>
  </sheetViews>
  <sheetFormatPr defaultColWidth="9.00390625" defaultRowHeight="13.5"/>
  <cols>
    <col min="1" max="1" width="15.625" style="0" customWidth="1"/>
    <col min="2" max="2" width="10.125" style="0" customWidth="1"/>
    <col min="3" max="3" width="10.375" style="0" customWidth="1"/>
    <col min="4" max="4" width="9.50390625" style="0" customWidth="1"/>
    <col min="5" max="5" width="9.875" style="0" customWidth="1"/>
    <col min="6" max="6" width="10.375" style="0" customWidth="1"/>
    <col min="7" max="7" width="9.25390625" style="0" customWidth="1"/>
    <col min="8" max="8" width="11.00390625" style="0" customWidth="1"/>
    <col min="9" max="11" width="10.125" style="0" customWidth="1"/>
    <col min="12" max="12" width="10.00390625" style="0" customWidth="1"/>
    <col min="13" max="13" width="10.50390625" style="0" customWidth="1"/>
    <col min="14" max="14" width="10.25390625" style="0" customWidth="1"/>
    <col min="15" max="15" width="10.125" style="0" customWidth="1"/>
    <col min="16" max="16" width="10.625" style="0" customWidth="1"/>
    <col min="17" max="17" width="9.625" style="0" customWidth="1"/>
    <col min="18" max="18" width="10.625" style="0" customWidth="1"/>
    <col min="19" max="19" width="10.50390625" style="0" customWidth="1"/>
    <col min="20" max="20" width="10.625" style="0" customWidth="1"/>
    <col min="21" max="21" width="9.625" style="0" customWidth="1"/>
    <col min="22" max="22" width="9.75390625" style="0" customWidth="1"/>
    <col min="23" max="23" width="9.625" style="0" customWidth="1"/>
  </cols>
  <sheetData>
    <row r="1" spans="1:24" ht="19.5" customHeight="1">
      <c r="A1" s="105" t="s">
        <v>291</v>
      </c>
      <c r="B1" s="2"/>
      <c r="C1" s="106"/>
      <c r="D1" s="2"/>
      <c r="E1" s="2"/>
      <c r="F1" s="2"/>
      <c r="G1" s="2"/>
      <c r="H1" s="2"/>
      <c r="I1" s="2"/>
      <c r="J1" s="2"/>
      <c r="K1" s="2"/>
      <c r="L1" s="2"/>
      <c r="M1" s="2"/>
      <c r="N1" s="2"/>
      <c r="O1" s="2"/>
      <c r="P1" s="2"/>
      <c r="Q1" s="2"/>
      <c r="R1" s="2"/>
      <c r="S1" s="2"/>
      <c r="T1" s="2"/>
      <c r="U1" s="2"/>
      <c r="V1" s="2"/>
      <c r="W1" s="3" t="s">
        <v>292</v>
      </c>
      <c r="X1" s="106"/>
    </row>
    <row r="2" spans="1:24" ht="19.5" customHeight="1">
      <c r="A2" s="105"/>
      <c r="B2" s="2"/>
      <c r="C2" s="106"/>
      <c r="D2" s="2"/>
      <c r="E2" s="2"/>
      <c r="F2" s="2"/>
      <c r="G2" s="2"/>
      <c r="H2" s="2"/>
      <c r="I2" s="2"/>
      <c r="J2" s="2"/>
      <c r="K2" s="2"/>
      <c r="L2" s="2"/>
      <c r="M2" s="2"/>
      <c r="N2" s="2"/>
      <c r="O2" s="2"/>
      <c r="P2" s="2"/>
      <c r="Q2" s="2"/>
      <c r="R2" s="2"/>
      <c r="S2" s="2"/>
      <c r="T2" s="2"/>
      <c r="U2" s="2"/>
      <c r="V2" s="2"/>
      <c r="W2" s="3"/>
      <c r="X2" s="106"/>
    </row>
    <row r="3" spans="1:24" ht="18" customHeight="1">
      <c r="A3" s="443" t="s">
        <v>559</v>
      </c>
      <c r="B3" s="443"/>
      <c r="C3" s="443"/>
      <c r="D3" s="443"/>
      <c r="E3" s="443"/>
      <c r="F3" s="443"/>
      <c r="G3" s="443"/>
      <c r="H3" s="443"/>
      <c r="I3" s="443"/>
      <c r="J3" s="443"/>
      <c r="K3" s="443"/>
      <c r="L3" s="443"/>
      <c r="M3" s="443"/>
      <c r="N3" s="443"/>
      <c r="O3" s="443"/>
      <c r="P3" s="443"/>
      <c r="Q3" s="443"/>
      <c r="R3" s="443"/>
      <c r="S3" s="443"/>
      <c r="T3" s="443"/>
      <c r="U3" s="443"/>
      <c r="V3" s="443"/>
      <c r="W3" s="443"/>
      <c r="X3" s="106"/>
    </row>
    <row r="4" spans="1:24" ht="19.5" customHeight="1" thickBot="1">
      <c r="A4" s="5"/>
      <c r="B4" s="10"/>
      <c r="C4" s="10"/>
      <c r="D4" s="10"/>
      <c r="E4" s="10"/>
      <c r="F4" s="10"/>
      <c r="G4" s="10"/>
      <c r="H4" s="10"/>
      <c r="I4" s="10"/>
      <c r="J4" s="10"/>
      <c r="K4" s="10"/>
      <c r="L4" s="70"/>
      <c r="M4" s="70"/>
      <c r="N4" s="10"/>
      <c r="O4" s="10"/>
      <c r="P4" s="10"/>
      <c r="Q4" s="10"/>
      <c r="R4" s="10"/>
      <c r="S4" s="10"/>
      <c r="T4" s="10"/>
      <c r="U4" s="10"/>
      <c r="V4" s="10"/>
      <c r="W4" s="9" t="s">
        <v>222</v>
      </c>
      <c r="X4" s="106"/>
    </row>
    <row r="5" spans="1:24" ht="19.5" customHeight="1">
      <c r="A5" s="63" t="s">
        <v>132</v>
      </c>
      <c r="B5" s="560" t="s">
        <v>538</v>
      </c>
      <c r="C5" s="560" t="s">
        <v>538</v>
      </c>
      <c r="D5" s="372" t="s">
        <v>498</v>
      </c>
      <c r="E5" s="514" t="s">
        <v>549</v>
      </c>
      <c r="F5" s="515"/>
      <c r="G5" s="515"/>
      <c r="H5" s="515"/>
      <c r="I5" s="515"/>
      <c r="J5" s="515"/>
      <c r="K5" s="515"/>
      <c r="L5" s="515"/>
      <c r="M5" s="515"/>
      <c r="N5" s="549"/>
      <c r="O5" s="370" t="s">
        <v>542</v>
      </c>
      <c r="P5" s="370" t="s">
        <v>555</v>
      </c>
      <c r="Q5" s="370" t="s">
        <v>556</v>
      </c>
      <c r="R5" s="370" t="s">
        <v>260</v>
      </c>
      <c r="S5" s="514" t="s">
        <v>558</v>
      </c>
      <c r="T5" s="515"/>
      <c r="U5" s="515"/>
      <c r="V5" s="515"/>
      <c r="W5" s="515"/>
      <c r="X5" s="106"/>
    </row>
    <row r="6" spans="1:24" ht="19.5" customHeight="1">
      <c r="A6" s="67"/>
      <c r="B6" s="561"/>
      <c r="C6" s="561"/>
      <c r="D6" s="526"/>
      <c r="E6" s="541" t="s">
        <v>172</v>
      </c>
      <c r="F6" s="541" t="s">
        <v>539</v>
      </c>
      <c r="G6" s="541" t="s">
        <v>315</v>
      </c>
      <c r="H6" s="571" t="s">
        <v>176</v>
      </c>
      <c r="I6" s="570" t="s">
        <v>233</v>
      </c>
      <c r="J6" s="564" t="s">
        <v>234</v>
      </c>
      <c r="K6" s="541" t="s">
        <v>540</v>
      </c>
      <c r="L6" s="574" t="s">
        <v>552</v>
      </c>
      <c r="M6" s="574" t="s">
        <v>553</v>
      </c>
      <c r="N6" s="541" t="s">
        <v>541</v>
      </c>
      <c r="O6" s="529"/>
      <c r="P6" s="529"/>
      <c r="Q6" s="529"/>
      <c r="R6" s="529"/>
      <c r="S6" s="541" t="s">
        <v>557</v>
      </c>
      <c r="T6" s="541" t="s">
        <v>316</v>
      </c>
      <c r="U6" s="540" t="s">
        <v>546</v>
      </c>
      <c r="V6" s="540" t="s">
        <v>547</v>
      </c>
      <c r="W6" s="567" t="s">
        <v>177</v>
      </c>
      <c r="X6" s="106"/>
    </row>
    <row r="7" spans="1:24" ht="19.5" customHeight="1">
      <c r="A7" s="542" t="s">
        <v>135</v>
      </c>
      <c r="B7" s="562" t="s">
        <v>232</v>
      </c>
      <c r="C7" s="562" t="s">
        <v>537</v>
      </c>
      <c r="D7" s="526"/>
      <c r="E7" s="529"/>
      <c r="F7" s="529"/>
      <c r="G7" s="529"/>
      <c r="H7" s="572"/>
      <c r="I7" s="531"/>
      <c r="J7" s="565"/>
      <c r="K7" s="529"/>
      <c r="L7" s="529"/>
      <c r="M7" s="575"/>
      <c r="N7" s="529"/>
      <c r="O7" s="529"/>
      <c r="P7" s="529"/>
      <c r="Q7" s="529"/>
      <c r="R7" s="529"/>
      <c r="S7" s="529"/>
      <c r="T7" s="529"/>
      <c r="U7" s="526"/>
      <c r="V7" s="526"/>
      <c r="W7" s="568"/>
      <c r="X7" s="106"/>
    </row>
    <row r="8" spans="1:24" ht="19.5" customHeight="1">
      <c r="A8" s="543"/>
      <c r="B8" s="563"/>
      <c r="C8" s="563"/>
      <c r="D8" s="527"/>
      <c r="E8" s="530"/>
      <c r="F8" s="530"/>
      <c r="G8" s="530"/>
      <c r="H8" s="573"/>
      <c r="I8" s="536"/>
      <c r="J8" s="566"/>
      <c r="K8" s="530"/>
      <c r="L8" s="530"/>
      <c r="M8" s="576"/>
      <c r="N8" s="530"/>
      <c r="O8" s="530"/>
      <c r="P8" s="530"/>
      <c r="Q8" s="530"/>
      <c r="R8" s="530"/>
      <c r="S8" s="530"/>
      <c r="T8" s="530"/>
      <c r="U8" s="527"/>
      <c r="V8" s="527"/>
      <c r="W8" s="569"/>
      <c r="X8" s="106"/>
    </row>
    <row r="9" spans="1:24" ht="19.5" customHeight="1">
      <c r="A9" s="78"/>
      <c r="B9" s="199"/>
      <c r="C9" s="199"/>
      <c r="D9" s="199"/>
      <c r="E9" s="199"/>
      <c r="F9" s="199"/>
      <c r="G9" s="199"/>
      <c r="H9" s="199"/>
      <c r="I9" s="199"/>
      <c r="J9" s="199"/>
      <c r="K9" s="199"/>
      <c r="L9" s="199"/>
      <c r="M9" s="199"/>
      <c r="N9" s="199"/>
      <c r="O9" s="199"/>
      <c r="P9" s="199"/>
      <c r="Q9" s="199"/>
      <c r="R9" s="199"/>
      <c r="S9" s="199"/>
      <c r="T9" s="199"/>
      <c r="U9" s="199"/>
      <c r="V9" s="199"/>
      <c r="W9" s="199"/>
      <c r="X9" s="199"/>
    </row>
    <row r="10" spans="1:24" ht="19.5" customHeight="1">
      <c r="A10" s="191" t="s">
        <v>220</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row>
    <row r="11" spans="1:24" ht="19.5" customHeight="1">
      <c r="A11" s="26" t="s">
        <v>259</v>
      </c>
      <c r="B11" s="218">
        <v>3636</v>
      </c>
      <c r="C11" s="233">
        <v>3647</v>
      </c>
      <c r="D11" s="233">
        <v>3787</v>
      </c>
      <c r="E11" s="233">
        <v>3338</v>
      </c>
      <c r="F11" s="233">
        <v>2176</v>
      </c>
      <c r="G11" s="233">
        <v>3146</v>
      </c>
      <c r="H11" s="233">
        <v>3691</v>
      </c>
      <c r="I11" s="233">
        <v>3502</v>
      </c>
      <c r="J11" s="233">
        <v>4527</v>
      </c>
      <c r="K11" s="233">
        <v>3409</v>
      </c>
      <c r="L11" s="233">
        <v>3418</v>
      </c>
      <c r="M11" s="233">
        <v>2307</v>
      </c>
      <c r="N11" s="233">
        <v>3546</v>
      </c>
      <c r="O11" s="233">
        <v>3228</v>
      </c>
      <c r="P11" s="233">
        <v>2716</v>
      </c>
      <c r="Q11" s="233">
        <v>3789</v>
      </c>
      <c r="R11" s="233">
        <v>3997</v>
      </c>
      <c r="S11" s="233">
        <v>3639</v>
      </c>
      <c r="T11" s="233">
        <v>2490</v>
      </c>
      <c r="U11" s="233">
        <v>12803</v>
      </c>
      <c r="V11" s="233">
        <v>5201</v>
      </c>
      <c r="W11" s="233">
        <v>2633</v>
      </c>
      <c r="X11" s="199"/>
    </row>
    <row r="12" spans="1:24" ht="19.5" customHeight="1">
      <c r="A12" s="133" t="s">
        <v>511</v>
      </c>
      <c r="B12" s="300">
        <v>3883</v>
      </c>
      <c r="C12" s="233">
        <v>3827</v>
      </c>
      <c r="D12" s="233">
        <v>4010</v>
      </c>
      <c r="E12" s="233">
        <v>3370</v>
      </c>
      <c r="F12" s="233">
        <v>2335</v>
      </c>
      <c r="G12" s="233">
        <v>2483</v>
      </c>
      <c r="H12" s="233">
        <v>3683</v>
      </c>
      <c r="I12" s="233">
        <v>3674</v>
      </c>
      <c r="J12" s="233">
        <v>4567</v>
      </c>
      <c r="K12" s="233">
        <v>3035</v>
      </c>
      <c r="L12" s="233">
        <v>3251</v>
      </c>
      <c r="M12" s="233">
        <v>4571</v>
      </c>
      <c r="N12" s="233">
        <v>3667</v>
      </c>
      <c r="O12" s="233">
        <v>4129</v>
      </c>
      <c r="P12" s="233">
        <v>2738</v>
      </c>
      <c r="Q12" s="233">
        <v>3936</v>
      </c>
      <c r="R12" s="233">
        <v>4230</v>
      </c>
      <c r="S12" s="233">
        <v>3959</v>
      </c>
      <c r="T12" s="233">
        <v>2673</v>
      </c>
      <c r="U12" s="233">
        <v>14483</v>
      </c>
      <c r="V12" s="233">
        <v>6188</v>
      </c>
      <c r="W12" s="233">
        <v>2920</v>
      </c>
      <c r="X12" s="199"/>
    </row>
    <row r="13" spans="1:24" ht="19.5" customHeight="1">
      <c r="A13" s="197" t="s">
        <v>512</v>
      </c>
      <c r="B13" s="238">
        <f>AVERAGE(B15:B18,B20:B23,B25:B28)</f>
        <v>4628.75</v>
      </c>
      <c r="C13" s="238">
        <f>AVERAGE(C15:C18,C20:C23,C25:C28)</f>
        <v>5419.666666666667</v>
      </c>
      <c r="D13" s="238">
        <f>AVERAGE(D15:D18,D20:D23,D25:D28)</f>
        <v>6978.75</v>
      </c>
      <c r="E13" s="238">
        <f>AVERAGE(E15:E18,E20:E23,E25:E28)</f>
        <v>3724.75</v>
      </c>
      <c r="F13" s="238">
        <f>AVERAGE(F15:F18,F20:F23,F25:F28)</f>
        <v>3044.5</v>
      </c>
      <c r="G13" s="238">
        <v>2348</v>
      </c>
      <c r="H13" s="238">
        <f>AVERAGE(H15:H18,H20:H23,H25:H28)</f>
        <v>3115.0833333333335</v>
      </c>
      <c r="I13" s="238">
        <f>AVERAGE(I15:I18,I20:I23,I25:I28)</f>
        <v>4292</v>
      </c>
      <c r="J13" s="238">
        <v>3867</v>
      </c>
      <c r="K13" s="238">
        <v>2809</v>
      </c>
      <c r="L13" s="238">
        <f>AVERAGE(L15:L18,L20:L23,L25:L28)</f>
        <v>3712.75</v>
      </c>
      <c r="M13" s="238">
        <v>2192</v>
      </c>
      <c r="N13" s="238">
        <f>AVERAGE(N15:N18,N20:N23,N25:N28)</f>
        <v>4298.333333333333</v>
      </c>
      <c r="O13" s="238">
        <f>AVERAGE(O15:O18,O20:O23,O25:O28)</f>
        <v>3357.1666666666665</v>
      </c>
      <c r="P13" s="238">
        <v>727</v>
      </c>
      <c r="Q13" s="238">
        <f aca="true" t="shared" si="0" ref="Q13:W13">AVERAGE(Q15:Q18,Q20:Q23,Q25:Q28)</f>
        <v>4042.5</v>
      </c>
      <c r="R13" s="238">
        <f t="shared" si="0"/>
        <v>3668.4166666666665</v>
      </c>
      <c r="S13" s="238">
        <f t="shared" si="0"/>
        <v>4042</v>
      </c>
      <c r="T13" s="238">
        <f t="shared" si="0"/>
        <v>3605.0833333333335</v>
      </c>
      <c r="U13" s="238">
        <f t="shared" si="0"/>
        <v>10493.083333333334</v>
      </c>
      <c r="V13" s="238">
        <f t="shared" si="0"/>
        <v>3962.75</v>
      </c>
      <c r="W13" s="238">
        <f t="shared" si="0"/>
        <v>3089.6666666666665</v>
      </c>
      <c r="X13" s="199"/>
    </row>
    <row r="14" spans="1:24" ht="19.5" customHeight="1">
      <c r="A14" s="147"/>
      <c r="B14" s="300"/>
      <c r="C14" s="233"/>
      <c r="D14" s="233"/>
      <c r="E14" s="233"/>
      <c r="F14" s="233"/>
      <c r="G14" s="302"/>
      <c r="H14" s="302"/>
      <c r="I14" s="233"/>
      <c r="J14" s="233"/>
      <c r="K14" s="233"/>
      <c r="L14" s="233"/>
      <c r="M14" s="233"/>
      <c r="N14" s="233"/>
      <c r="O14" s="233"/>
      <c r="P14" s="233"/>
      <c r="Q14" s="233"/>
      <c r="R14" s="233"/>
      <c r="S14" s="233"/>
      <c r="T14" s="233"/>
      <c r="U14" s="233"/>
      <c r="V14" s="233"/>
      <c r="W14" s="233"/>
      <c r="X14" s="199"/>
    </row>
    <row r="15" spans="1:24" ht="19.5" customHeight="1">
      <c r="A15" s="133" t="s">
        <v>257</v>
      </c>
      <c r="B15" s="300">
        <v>3985</v>
      </c>
      <c r="C15" s="233">
        <v>3998</v>
      </c>
      <c r="D15" s="233">
        <v>4449</v>
      </c>
      <c r="E15" s="233">
        <v>2937</v>
      </c>
      <c r="F15" s="233">
        <v>1061</v>
      </c>
      <c r="G15" s="233">
        <v>2385</v>
      </c>
      <c r="H15" s="233">
        <v>3699</v>
      </c>
      <c r="I15" s="233">
        <v>3592</v>
      </c>
      <c r="J15" s="233">
        <v>5034</v>
      </c>
      <c r="K15" s="233">
        <v>3673</v>
      </c>
      <c r="L15" s="233">
        <v>3749</v>
      </c>
      <c r="M15" s="233" t="s">
        <v>264</v>
      </c>
      <c r="N15" s="233">
        <v>3637</v>
      </c>
      <c r="O15" s="233">
        <v>4789</v>
      </c>
      <c r="P15" s="233">
        <v>2960</v>
      </c>
      <c r="Q15" s="233">
        <v>4223</v>
      </c>
      <c r="R15" s="233">
        <v>3136</v>
      </c>
      <c r="S15" s="233">
        <v>3971</v>
      </c>
      <c r="T15" s="233">
        <v>2879</v>
      </c>
      <c r="U15" s="233">
        <v>15044</v>
      </c>
      <c r="V15" s="233">
        <v>5325</v>
      </c>
      <c r="W15" s="233">
        <v>2961</v>
      </c>
      <c r="X15" s="199"/>
    </row>
    <row r="16" spans="1:24" ht="19.5" customHeight="1">
      <c r="A16" s="133" t="s">
        <v>513</v>
      </c>
      <c r="B16" s="300">
        <v>3938</v>
      </c>
      <c r="C16" s="233">
        <v>3846</v>
      </c>
      <c r="D16" s="233">
        <v>3992</v>
      </c>
      <c r="E16" s="233">
        <v>3130</v>
      </c>
      <c r="F16" s="233">
        <v>1899</v>
      </c>
      <c r="G16" s="233">
        <v>2082</v>
      </c>
      <c r="H16" s="233">
        <v>2986</v>
      </c>
      <c r="I16" s="233">
        <v>3843</v>
      </c>
      <c r="J16" s="233">
        <v>4925</v>
      </c>
      <c r="K16" s="233">
        <v>4295</v>
      </c>
      <c r="L16" s="233">
        <v>3782</v>
      </c>
      <c r="M16" s="233" t="s">
        <v>264</v>
      </c>
      <c r="N16" s="233">
        <v>3949</v>
      </c>
      <c r="O16" s="233">
        <v>3647</v>
      </c>
      <c r="P16" s="233">
        <v>2861</v>
      </c>
      <c r="Q16" s="233">
        <v>4319</v>
      </c>
      <c r="R16" s="233">
        <v>3914</v>
      </c>
      <c r="S16" s="233">
        <v>4070</v>
      </c>
      <c r="T16" s="233">
        <v>2953</v>
      </c>
      <c r="U16" s="233">
        <v>15120</v>
      </c>
      <c r="V16" s="233">
        <v>4966</v>
      </c>
      <c r="W16" s="233">
        <v>2760</v>
      </c>
      <c r="X16" s="199"/>
    </row>
    <row r="17" spans="1:24" ht="19.5" customHeight="1">
      <c r="A17" s="133" t="s">
        <v>514</v>
      </c>
      <c r="B17" s="300">
        <v>4013</v>
      </c>
      <c r="C17" s="233">
        <v>3969</v>
      </c>
      <c r="D17" s="233">
        <v>4179</v>
      </c>
      <c r="E17" s="233">
        <v>3551</v>
      </c>
      <c r="F17" s="233">
        <v>2432</v>
      </c>
      <c r="G17" s="233">
        <v>2102</v>
      </c>
      <c r="H17" s="233">
        <v>3852</v>
      </c>
      <c r="I17" s="233">
        <v>3937</v>
      </c>
      <c r="J17" s="233">
        <v>5089</v>
      </c>
      <c r="K17" s="233">
        <v>3733</v>
      </c>
      <c r="L17" s="233">
        <v>4128</v>
      </c>
      <c r="M17" s="233" t="s">
        <v>264</v>
      </c>
      <c r="N17" s="233">
        <v>4090</v>
      </c>
      <c r="O17" s="233">
        <v>3350</v>
      </c>
      <c r="P17" s="233">
        <v>2904</v>
      </c>
      <c r="Q17" s="233">
        <v>4170</v>
      </c>
      <c r="R17" s="233">
        <v>4081</v>
      </c>
      <c r="S17" s="233">
        <v>4085</v>
      </c>
      <c r="T17" s="233">
        <v>2964</v>
      </c>
      <c r="U17" s="233">
        <v>13561</v>
      </c>
      <c r="V17" s="233">
        <v>4488</v>
      </c>
      <c r="W17" s="233">
        <v>2967</v>
      </c>
      <c r="X17" s="199"/>
    </row>
    <row r="18" spans="1:24" ht="19.5" customHeight="1">
      <c r="A18" s="133" t="s">
        <v>515</v>
      </c>
      <c r="B18" s="300">
        <v>5008</v>
      </c>
      <c r="C18" s="233">
        <v>5648</v>
      </c>
      <c r="D18" s="233">
        <v>7617</v>
      </c>
      <c r="E18" s="233">
        <v>3855</v>
      </c>
      <c r="F18" s="233">
        <v>3341</v>
      </c>
      <c r="G18" s="233">
        <v>4153</v>
      </c>
      <c r="H18" s="233">
        <v>1438</v>
      </c>
      <c r="I18" s="233">
        <v>3533</v>
      </c>
      <c r="J18" s="233">
        <v>5113</v>
      </c>
      <c r="K18" s="233">
        <v>4667</v>
      </c>
      <c r="L18" s="233">
        <v>3784</v>
      </c>
      <c r="M18" s="233">
        <v>3188</v>
      </c>
      <c r="N18" s="233">
        <v>4340</v>
      </c>
      <c r="O18" s="233">
        <v>2740</v>
      </c>
      <c r="P18" s="233" t="s">
        <v>264</v>
      </c>
      <c r="Q18" s="233">
        <v>4316</v>
      </c>
      <c r="R18" s="233">
        <v>3278</v>
      </c>
      <c r="S18" s="233">
        <v>4267</v>
      </c>
      <c r="T18" s="233">
        <v>4454</v>
      </c>
      <c r="U18" s="233">
        <v>7944</v>
      </c>
      <c r="V18" s="233">
        <v>3555</v>
      </c>
      <c r="W18" s="233">
        <v>3117</v>
      </c>
      <c r="X18" s="199"/>
    </row>
    <row r="19" spans="1:24" ht="19.5" customHeight="1">
      <c r="A19" s="147"/>
      <c r="B19" s="300"/>
      <c r="C19" s="233"/>
      <c r="D19" s="233"/>
      <c r="E19" s="233"/>
      <c r="F19" s="233"/>
      <c r="G19" s="233"/>
      <c r="H19" s="233"/>
      <c r="I19" s="233"/>
      <c r="J19" s="233"/>
      <c r="K19" s="233"/>
      <c r="L19" s="233"/>
      <c r="M19" s="233"/>
      <c r="N19" s="233"/>
      <c r="O19" s="233"/>
      <c r="P19" s="233"/>
      <c r="Q19" s="233"/>
      <c r="R19" s="233"/>
      <c r="S19" s="233"/>
      <c r="T19" s="233"/>
      <c r="U19" s="233"/>
      <c r="V19" s="233"/>
      <c r="W19" s="233"/>
      <c r="X19" s="199"/>
    </row>
    <row r="20" spans="1:24" ht="19.5" customHeight="1">
      <c r="A20" s="133" t="s">
        <v>516</v>
      </c>
      <c r="B20" s="300">
        <v>4929</v>
      </c>
      <c r="C20" s="233">
        <v>5948</v>
      </c>
      <c r="D20" s="236">
        <v>7569</v>
      </c>
      <c r="E20" s="233">
        <v>4030</v>
      </c>
      <c r="F20" s="233">
        <v>3494</v>
      </c>
      <c r="G20" s="233" t="s">
        <v>264</v>
      </c>
      <c r="H20" s="233">
        <v>3336</v>
      </c>
      <c r="I20" s="233">
        <v>3941</v>
      </c>
      <c r="J20" s="233" t="s">
        <v>264</v>
      </c>
      <c r="K20" s="233">
        <v>4552</v>
      </c>
      <c r="L20" s="233">
        <v>3531</v>
      </c>
      <c r="M20" s="233">
        <v>4603</v>
      </c>
      <c r="N20" s="233">
        <v>4426</v>
      </c>
      <c r="O20" s="233">
        <v>3036</v>
      </c>
      <c r="P20" s="233" t="s">
        <v>264</v>
      </c>
      <c r="Q20" s="233">
        <v>4222</v>
      </c>
      <c r="R20" s="233">
        <v>3173</v>
      </c>
      <c r="S20" s="233">
        <v>4074</v>
      </c>
      <c r="T20" s="233">
        <v>4128</v>
      </c>
      <c r="U20" s="233">
        <v>7862</v>
      </c>
      <c r="V20" s="233">
        <v>3673</v>
      </c>
      <c r="W20" s="233">
        <v>3060</v>
      </c>
      <c r="X20" s="199"/>
    </row>
    <row r="21" spans="1:24" ht="19.5" customHeight="1">
      <c r="A21" s="133" t="s">
        <v>517</v>
      </c>
      <c r="B21" s="300">
        <v>5866</v>
      </c>
      <c r="C21" s="233">
        <v>6449</v>
      </c>
      <c r="D21" s="233">
        <v>7934</v>
      </c>
      <c r="E21" s="233">
        <v>4071</v>
      </c>
      <c r="F21" s="233">
        <v>3490</v>
      </c>
      <c r="G21" s="233">
        <v>5049</v>
      </c>
      <c r="H21" s="233">
        <v>3161</v>
      </c>
      <c r="I21" s="233">
        <v>4092</v>
      </c>
      <c r="J21" s="233">
        <v>5847</v>
      </c>
      <c r="K21" s="233">
        <v>4542</v>
      </c>
      <c r="L21" s="233">
        <v>3880</v>
      </c>
      <c r="M21" s="233">
        <v>3150</v>
      </c>
      <c r="N21" s="233">
        <v>4641</v>
      </c>
      <c r="O21" s="233">
        <v>2214</v>
      </c>
      <c r="P21" s="233" t="s">
        <v>264</v>
      </c>
      <c r="Q21" s="233">
        <v>4856</v>
      </c>
      <c r="R21" s="233">
        <v>3683</v>
      </c>
      <c r="S21" s="233">
        <v>5365</v>
      </c>
      <c r="T21" s="233">
        <v>4240</v>
      </c>
      <c r="U21" s="233">
        <v>9434</v>
      </c>
      <c r="V21" s="233">
        <v>4077</v>
      </c>
      <c r="W21" s="233">
        <v>5121</v>
      </c>
      <c r="X21" s="199"/>
    </row>
    <row r="22" spans="1:24" ht="19.5" customHeight="1">
      <c r="A22" s="133" t="s">
        <v>518</v>
      </c>
      <c r="B22" s="300">
        <v>4616</v>
      </c>
      <c r="C22" s="233">
        <v>5838</v>
      </c>
      <c r="D22" s="233">
        <v>7852</v>
      </c>
      <c r="E22" s="233">
        <v>4159</v>
      </c>
      <c r="F22" s="233">
        <v>3381</v>
      </c>
      <c r="G22" s="233">
        <v>4929</v>
      </c>
      <c r="H22" s="233">
        <v>2316</v>
      </c>
      <c r="I22" s="233">
        <v>4148</v>
      </c>
      <c r="J22" s="233">
        <v>5239</v>
      </c>
      <c r="K22" s="233">
        <v>4155</v>
      </c>
      <c r="L22" s="233">
        <v>3833</v>
      </c>
      <c r="M22" s="233">
        <v>3010</v>
      </c>
      <c r="N22" s="233">
        <v>5092</v>
      </c>
      <c r="O22" s="233">
        <v>3385</v>
      </c>
      <c r="P22" s="233" t="s">
        <v>264</v>
      </c>
      <c r="Q22" s="233">
        <v>4544</v>
      </c>
      <c r="R22" s="233">
        <v>3522</v>
      </c>
      <c r="S22" s="233">
        <v>3640</v>
      </c>
      <c r="T22" s="233">
        <v>3370</v>
      </c>
      <c r="U22" s="233">
        <v>7605</v>
      </c>
      <c r="V22" s="233">
        <v>3627</v>
      </c>
      <c r="W22" s="233">
        <v>3001</v>
      </c>
      <c r="X22" s="199"/>
    </row>
    <row r="23" spans="1:24" ht="19.5" customHeight="1">
      <c r="A23" s="133" t="s">
        <v>519</v>
      </c>
      <c r="B23" s="300">
        <v>4276</v>
      </c>
      <c r="C23" s="233">
        <v>5503</v>
      </c>
      <c r="D23" s="233">
        <v>7972</v>
      </c>
      <c r="E23" s="233">
        <v>3701</v>
      </c>
      <c r="F23" s="233">
        <v>3512</v>
      </c>
      <c r="G23" s="233">
        <v>2218</v>
      </c>
      <c r="H23" s="233">
        <v>2534</v>
      </c>
      <c r="I23" s="233">
        <v>6045</v>
      </c>
      <c r="J23" s="233">
        <v>4329</v>
      </c>
      <c r="K23" s="233">
        <v>4085</v>
      </c>
      <c r="L23" s="233">
        <v>3909</v>
      </c>
      <c r="M23" s="233">
        <v>3233</v>
      </c>
      <c r="N23" s="233">
        <v>4303</v>
      </c>
      <c r="O23" s="233">
        <v>3756</v>
      </c>
      <c r="P23" s="233" t="s">
        <v>264</v>
      </c>
      <c r="Q23" s="233">
        <v>3840</v>
      </c>
      <c r="R23" s="233">
        <v>3513</v>
      </c>
      <c r="S23" s="233">
        <v>3353</v>
      </c>
      <c r="T23" s="233">
        <v>2784</v>
      </c>
      <c r="U23" s="233">
        <v>8365</v>
      </c>
      <c r="V23" s="233">
        <v>3052</v>
      </c>
      <c r="W23" s="233">
        <v>2628</v>
      </c>
      <c r="X23" s="199"/>
    </row>
    <row r="24" spans="1:24" ht="19.5" customHeight="1">
      <c r="A24" s="147"/>
      <c r="B24" s="300"/>
      <c r="C24" s="233"/>
      <c r="D24" s="233"/>
      <c r="E24" s="233"/>
      <c r="F24" s="233"/>
      <c r="G24" s="233"/>
      <c r="H24" s="233"/>
      <c r="I24" s="233"/>
      <c r="J24" s="233"/>
      <c r="K24" s="233"/>
      <c r="L24" s="233"/>
      <c r="M24" s="233"/>
      <c r="N24" s="233"/>
      <c r="O24" s="233"/>
      <c r="P24" s="233"/>
      <c r="Q24" s="233"/>
      <c r="R24" s="233"/>
      <c r="S24" s="233"/>
      <c r="T24" s="233"/>
      <c r="U24" s="233"/>
      <c r="V24" s="233"/>
      <c r="W24" s="233"/>
      <c r="X24" s="199"/>
    </row>
    <row r="25" spans="1:24" ht="19.5" customHeight="1">
      <c r="A25" s="133" t="s">
        <v>520</v>
      </c>
      <c r="B25" s="300">
        <v>4786</v>
      </c>
      <c r="C25" s="233">
        <v>6443</v>
      </c>
      <c r="D25" s="233">
        <v>8322</v>
      </c>
      <c r="E25" s="233">
        <v>3880</v>
      </c>
      <c r="F25" s="233">
        <v>3399</v>
      </c>
      <c r="G25" s="233">
        <v>5255</v>
      </c>
      <c r="H25" s="233">
        <v>2511</v>
      </c>
      <c r="I25" s="233">
        <v>4085</v>
      </c>
      <c r="J25" s="233">
        <v>4769</v>
      </c>
      <c r="K25" s="233" t="s">
        <v>264</v>
      </c>
      <c r="L25" s="233">
        <v>3679</v>
      </c>
      <c r="M25" s="233">
        <v>3067</v>
      </c>
      <c r="N25" s="233">
        <v>4186</v>
      </c>
      <c r="O25" s="233">
        <v>2666</v>
      </c>
      <c r="P25" s="233" t="s">
        <v>264</v>
      </c>
      <c r="Q25" s="233">
        <v>3878</v>
      </c>
      <c r="R25" s="233">
        <v>3779</v>
      </c>
      <c r="S25" s="233">
        <v>3671</v>
      </c>
      <c r="T25" s="233">
        <v>2579</v>
      </c>
      <c r="U25" s="233">
        <v>9821</v>
      </c>
      <c r="V25" s="233">
        <v>3597</v>
      </c>
      <c r="W25" s="233">
        <v>2651</v>
      </c>
      <c r="X25" s="199"/>
    </row>
    <row r="26" spans="1:24" ht="19.5" customHeight="1">
      <c r="A26" s="133" t="s">
        <v>521</v>
      </c>
      <c r="B26" s="300">
        <v>4754</v>
      </c>
      <c r="C26" s="233">
        <v>6326</v>
      </c>
      <c r="D26" s="233">
        <v>8284</v>
      </c>
      <c r="E26" s="233">
        <v>3944</v>
      </c>
      <c r="F26" s="233">
        <v>3642</v>
      </c>
      <c r="G26" s="233" t="s">
        <v>264</v>
      </c>
      <c r="H26" s="233">
        <v>2518</v>
      </c>
      <c r="I26" s="233">
        <v>4125</v>
      </c>
      <c r="J26" s="233">
        <v>6054</v>
      </c>
      <c r="K26" s="233" t="s">
        <v>264</v>
      </c>
      <c r="L26" s="233">
        <v>3494</v>
      </c>
      <c r="M26" s="233">
        <v>3057</v>
      </c>
      <c r="N26" s="233">
        <v>4294</v>
      </c>
      <c r="O26" s="233">
        <v>3678</v>
      </c>
      <c r="P26" s="233" t="s">
        <v>264</v>
      </c>
      <c r="Q26" s="233">
        <v>3630</v>
      </c>
      <c r="R26" s="233">
        <v>4712</v>
      </c>
      <c r="S26" s="233">
        <v>3647</v>
      </c>
      <c r="T26" s="233">
        <v>3551</v>
      </c>
      <c r="U26" s="233">
        <v>9123</v>
      </c>
      <c r="V26" s="233">
        <v>3268</v>
      </c>
      <c r="W26" s="233">
        <v>2796</v>
      </c>
      <c r="X26" s="199"/>
    </row>
    <row r="27" spans="1:24" ht="19.5" customHeight="1">
      <c r="A27" s="133" t="s">
        <v>522</v>
      </c>
      <c r="B27" s="300">
        <v>4497</v>
      </c>
      <c r="C27" s="233">
        <v>6010</v>
      </c>
      <c r="D27" s="233">
        <v>7504</v>
      </c>
      <c r="E27" s="233">
        <v>3462</v>
      </c>
      <c r="F27" s="233">
        <v>3339</v>
      </c>
      <c r="G27" s="233" t="s">
        <v>264</v>
      </c>
      <c r="H27" s="233">
        <v>1711</v>
      </c>
      <c r="I27" s="233">
        <v>4104</v>
      </c>
      <c r="J27" s="233" t="s">
        <v>264</v>
      </c>
      <c r="K27" s="233" t="s">
        <v>264</v>
      </c>
      <c r="L27" s="233">
        <v>3347</v>
      </c>
      <c r="M27" s="233">
        <v>2996</v>
      </c>
      <c r="N27" s="233">
        <v>4233</v>
      </c>
      <c r="O27" s="233">
        <v>3397</v>
      </c>
      <c r="P27" s="233" t="s">
        <v>264</v>
      </c>
      <c r="Q27" s="233">
        <v>3689</v>
      </c>
      <c r="R27" s="233">
        <v>3617</v>
      </c>
      <c r="S27" s="233">
        <v>3639</v>
      </c>
      <c r="T27" s="233">
        <v>4278</v>
      </c>
      <c r="U27" s="233">
        <v>9518</v>
      </c>
      <c r="V27" s="233">
        <v>3999</v>
      </c>
      <c r="W27" s="233">
        <v>2630</v>
      </c>
      <c r="X27" s="199"/>
    </row>
    <row r="28" spans="1:24" ht="19.5" customHeight="1">
      <c r="A28" s="133" t="s">
        <v>523</v>
      </c>
      <c r="B28" s="300">
        <v>4877</v>
      </c>
      <c r="C28" s="233">
        <v>5058</v>
      </c>
      <c r="D28" s="233">
        <v>8071</v>
      </c>
      <c r="E28" s="233">
        <v>3977</v>
      </c>
      <c r="F28" s="233">
        <v>3544</v>
      </c>
      <c r="G28" s="233" t="s">
        <v>264</v>
      </c>
      <c r="H28" s="233">
        <v>7319</v>
      </c>
      <c r="I28" s="233">
        <v>6059</v>
      </c>
      <c r="J28" s="233" t="s">
        <v>264</v>
      </c>
      <c r="K28" s="233" t="s">
        <v>264</v>
      </c>
      <c r="L28" s="233">
        <v>3437</v>
      </c>
      <c r="M28" s="233" t="s">
        <v>264</v>
      </c>
      <c r="N28" s="233">
        <v>4389</v>
      </c>
      <c r="O28" s="233">
        <v>3628</v>
      </c>
      <c r="P28" s="233" t="s">
        <v>264</v>
      </c>
      <c r="Q28" s="233">
        <v>2823</v>
      </c>
      <c r="R28" s="233">
        <v>3613</v>
      </c>
      <c r="S28" s="233">
        <v>4722</v>
      </c>
      <c r="T28" s="233">
        <v>5081</v>
      </c>
      <c r="U28" s="233">
        <v>12520</v>
      </c>
      <c r="V28" s="233">
        <v>3926</v>
      </c>
      <c r="W28" s="233">
        <v>3384</v>
      </c>
      <c r="X28" s="199"/>
    </row>
    <row r="29" spans="1:24" ht="19.5" customHeight="1">
      <c r="A29" s="79"/>
      <c r="B29" s="233"/>
      <c r="C29" s="233"/>
      <c r="D29" s="233"/>
      <c r="E29" s="233"/>
      <c r="F29" s="233"/>
      <c r="G29" s="233"/>
      <c r="H29" s="233"/>
      <c r="I29" s="233"/>
      <c r="J29" s="233"/>
      <c r="K29" s="233"/>
      <c r="L29" s="233"/>
      <c r="M29" s="233"/>
      <c r="N29" s="233"/>
      <c r="O29" s="233"/>
      <c r="P29" s="233"/>
      <c r="Q29" s="233"/>
      <c r="R29" s="233"/>
      <c r="S29" s="233"/>
      <c r="T29" s="233"/>
      <c r="U29" s="233"/>
      <c r="V29" s="233"/>
      <c r="W29" s="233"/>
      <c r="X29" s="199"/>
    </row>
    <row r="30" spans="1:24" ht="19.5" customHeight="1">
      <c r="A30" s="79"/>
      <c r="B30" s="233"/>
      <c r="C30" s="233"/>
      <c r="D30" s="233"/>
      <c r="E30" s="233"/>
      <c r="F30" s="233"/>
      <c r="G30" s="233"/>
      <c r="H30" s="233"/>
      <c r="I30" s="233"/>
      <c r="J30" s="233"/>
      <c r="K30" s="233"/>
      <c r="L30" s="233"/>
      <c r="M30" s="233"/>
      <c r="N30" s="233"/>
      <c r="O30" s="233"/>
      <c r="P30" s="233"/>
      <c r="Q30" s="233"/>
      <c r="R30" s="233"/>
      <c r="S30" s="233"/>
      <c r="T30" s="233"/>
      <c r="U30" s="233"/>
      <c r="V30" s="233"/>
      <c r="W30" s="233"/>
      <c r="X30" s="199"/>
    </row>
    <row r="31" spans="1:24" ht="19.5" customHeight="1">
      <c r="A31" s="191" t="s">
        <v>221</v>
      </c>
      <c r="B31" s="233"/>
      <c r="C31" s="233"/>
      <c r="D31" s="233"/>
      <c r="E31" s="233"/>
      <c r="F31" s="233"/>
      <c r="G31" s="233"/>
      <c r="H31" s="233"/>
      <c r="I31" s="233"/>
      <c r="J31" s="233"/>
      <c r="K31" s="233"/>
      <c r="L31" s="233"/>
      <c r="M31" s="233"/>
      <c r="N31" s="233"/>
      <c r="O31" s="233"/>
      <c r="P31" s="233"/>
      <c r="Q31" s="233"/>
      <c r="R31" s="233"/>
      <c r="S31" s="233"/>
      <c r="T31" s="233"/>
      <c r="U31" s="233"/>
      <c r="V31" s="233"/>
      <c r="W31" s="233"/>
      <c r="X31" s="199"/>
    </row>
    <row r="32" spans="1:24" ht="19.5" customHeight="1">
      <c r="A32" s="26" t="s">
        <v>259</v>
      </c>
      <c r="B32" s="300">
        <v>52027</v>
      </c>
      <c r="C32" s="233">
        <v>29529</v>
      </c>
      <c r="D32" s="233">
        <v>14660</v>
      </c>
      <c r="E32" s="233">
        <v>6971</v>
      </c>
      <c r="F32" s="233">
        <v>1506</v>
      </c>
      <c r="G32" s="233">
        <v>697</v>
      </c>
      <c r="H32" s="233">
        <v>2583</v>
      </c>
      <c r="I32" s="233">
        <v>547</v>
      </c>
      <c r="J32" s="233">
        <v>204</v>
      </c>
      <c r="K32" s="233">
        <v>205</v>
      </c>
      <c r="L32" s="233">
        <v>314</v>
      </c>
      <c r="M32" s="233">
        <v>165</v>
      </c>
      <c r="N32" s="233">
        <v>750</v>
      </c>
      <c r="O32" s="233">
        <v>1012</v>
      </c>
      <c r="P32" s="233">
        <v>975</v>
      </c>
      <c r="Q32" s="233">
        <v>4796</v>
      </c>
      <c r="R32" s="233">
        <v>755</v>
      </c>
      <c r="S32" s="233">
        <v>22498</v>
      </c>
      <c r="T32" s="233">
        <v>12230</v>
      </c>
      <c r="U32" s="233">
        <v>1621</v>
      </c>
      <c r="V32" s="233">
        <v>3602</v>
      </c>
      <c r="W32" s="233">
        <v>5045</v>
      </c>
      <c r="X32" s="199"/>
    </row>
    <row r="33" spans="1:24" ht="19.5" customHeight="1">
      <c r="A33" s="133" t="s">
        <v>511</v>
      </c>
      <c r="B33" s="300">
        <v>53680</v>
      </c>
      <c r="C33" s="233">
        <v>28572</v>
      </c>
      <c r="D33" s="233">
        <v>12842</v>
      </c>
      <c r="E33" s="233">
        <v>8206</v>
      </c>
      <c r="F33" s="233">
        <v>1504</v>
      </c>
      <c r="G33" s="233">
        <v>851</v>
      </c>
      <c r="H33" s="233">
        <v>2665</v>
      </c>
      <c r="I33" s="233">
        <v>572</v>
      </c>
      <c r="J33" s="233">
        <v>149</v>
      </c>
      <c r="K33" s="233">
        <v>543</v>
      </c>
      <c r="L33" s="233">
        <v>349</v>
      </c>
      <c r="M33" s="233">
        <v>864</v>
      </c>
      <c r="N33" s="233">
        <v>708</v>
      </c>
      <c r="O33" s="233">
        <v>926</v>
      </c>
      <c r="P33" s="233">
        <v>777</v>
      </c>
      <c r="Q33" s="233">
        <v>4807</v>
      </c>
      <c r="R33" s="233">
        <v>641</v>
      </c>
      <c r="S33" s="233">
        <v>25107</v>
      </c>
      <c r="T33" s="233">
        <v>14316</v>
      </c>
      <c r="U33" s="233">
        <v>1625</v>
      </c>
      <c r="V33" s="233">
        <v>3916</v>
      </c>
      <c r="W33" s="233">
        <v>5251</v>
      </c>
      <c r="X33" s="199"/>
    </row>
    <row r="34" spans="1:24" ht="19.5" customHeight="1">
      <c r="A34" s="197" t="s">
        <v>512</v>
      </c>
      <c r="B34" s="238">
        <f aca="true" t="shared" si="1" ref="B34:N34">AVERAGE(B36:B39,B41:B44,B46:B49)</f>
        <v>84414.33333333333</v>
      </c>
      <c r="C34" s="238">
        <f t="shared" si="1"/>
        <v>38879.25</v>
      </c>
      <c r="D34" s="238">
        <f t="shared" si="1"/>
        <v>20352.916666666668</v>
      </c>
      <c r="E34" s="238">
        <f t="shared" si="1"/>
        <v>6672.333333333333</v>
      </c>
      <c r="F34" s="238">
        <f t="shared" si="1"/>
        <v>2065.6666666666665</v>
      </c>
      <c r="G34" s="238">
        <f t="shared" si="1"/>
        <v>357</v>
      </c>
      <c r="H34" s="238">
        <f t="shared" si="1"/>
        <v>696.6666666666666</v>
      </c>
      <c r="I34" s="238">
        <f t="shared" si="1"/>
        <v>530.4166666666666</v>
      </c>
      <c r="J34" s="238">
        <f t="shared" si="1"/>
        <v>125.83333333333333</v>
      </c>
      <c r="K34" s="238">
        <f t="shared" si="1"/>
        <v>218</v>
      </c>
      <c r="L34" s="238">
        <f t="shared" si="1"/>
        <v>416.4166666666667</v>
      </c>
      <c r="M34" s="238">
        <f t="shared" si="1"/>
        <v>300.25</v>
      </c>
      <c r="N34" s="238">
        <f t="shared" si="1"/>
        <v>1962.0833333333333</v>
      </c>
      <c r="O34" s="238">
        <v>3270</v>
      </c>
      <c r="P34" s="238">
        <f aca="true" t="shared" si="2" ref="P34:W34">AVERAGE(P36:P39,P41:P44,P46:P49)</f>
        <v>239.91666666666666</v>
      </c>
      <c r="Q34" s="238">
        <f t="shared" si="2"/>
        <v>7266.416666666667</v>
      </c>
      <c r="R34" s="238">
        <f t="shared" si="2"/>
        <v>667.3333333333334</v>
      </c>
      <c r="S34" s="238">
        <f t="shared" si="2"/>
        <v>45535.083333333336</v>
      </c>
      <c r="T34" s="238">
        <f t="shared" si="2"/>
        <v>5454.083333333333</v>
      </c>
      <c r="U34" s="238">
        <f t="shared" si="2"/>
        <v>5263.333333333333</v>
      </c>
      <c r="V34" s="238">
        <f t="shared" si="2"/>
        <v>9674.333333333334</v>
      </c>
      <c r="W34" s="238">
        <f t="shared" si="2"/>
        <v>25143.333333333332</v>
      </c>
      <c r="X34" s="199"/>
    </row>
    <row r="35" spans="1:24" ht="19.5" customHeight="1">
      <c r="A35" s="147"/>
      <c r="B35" s="300"/>
      <c r="C35" s="302"/>
      <c r="D35" s="233"/>
      <c r="E35" s="233"/>
      <c r="F35" s="233"/>
      <c r="G35" s="233"/>
      <c r="H35" s="233"/>
      <c r="I35" s="233"/>
      <c r="J35" s="233"/>
      <c r="K35" s="233"/>
      <c r="L35" s="233"/>
      <c r="M35" s="233"/>
      <c r="N35" s="233"/>
      <c r="O35" s="233"/>
      <c r="P35" s="233"/>
      <c r="Q35" s="233"/>
      <c r="R35" s="233"/>
      <c r="S35" s="233"/>
      <c r="T35" s="233"/>
      <c r="U35" s="233"/>
      <c r="V35" s="233"/>
      <c r="W35" s="233"/>
      <c r="X35" s="199"/>
    </row>
    <row r="36" spans="1:24" ht="19.5" customHeight="1">
      <c r="A36" s="133" t="s">
        <v>257</v>
      </c>
      <c r="B36" s="300">
        <v>48486</v>
      </c>
      <c r="C36" s="233">
        <v>25229</v>
      </c>
      <c r="D36" s="233">
        <v>13905</v>
      </c>
      <c r="E36" s="233">
        <v>5802</v>
      </c>
      <c r="F36" s="233">
        <v>1211</v>
      </c>
      <c r="G36" s="233">
        <v>932</v>
      </c>
      <c r="H36" s="233">
        <v>1801</v>
      </c>
      <c r="I36" s="233">
        <v>520</v>
      </c>
      <c r="J36" s="233">
        <v>58</v>
      </c>
      <c r="K36" s="233">
        <v>281</v>
      </c>
      <c r="L36" s="233">
        <v>398</v>
      </c>
      <c r="M36" s="233">
        <v>0</v>
      </c>
      <c r="N36" s="233">
        <v>601</v>
      </c>
      <c r="O36" s="233">
        <v>398</v>
      </c>
      <c r="P36" s="233">
        <v>520</v>
      </c>
      <c r="Q36" s="233">
        <v>3599</v>
      </c>
      <c r="R36" s="233">
        <v>447</v>
      </c>
      <c r="S36" s="233">
        <v>23257</v>
      </c>
      <c r="T36" s="233">
        <v>13226</v>
      </c>
      <c r="U36" s="233">
        <v>1325</v>
      </c>
      <c r="V36" s="233">
        <v>3626</v>
      </c>
      <c r="W36" s="233">
        <v>5080</v>
      </c>
      <c r="X36" s="199"/>
    </row>
    <row r="37" spans="1:24" ht="19.5" customHeight="1">
      <c r="A37" s="133" t="s">
        <v>513</v>
      </c>
      <c r="B37" s="300">
        <v>55337</v>
      </c>
      <c r="C37" s="233">
        <v>32642</v>
      </c>
      <c r="D37" s="233">
        <v>19712</v>
      </c>
      <c r="E37" s="233">
        <v>5502</v>
      </c>
      <c r="F37" s="233">
        <v>601</v>
      </c>
      <c r="G37" s="233">
        <v>671</v>
      </c>
      <c r="H37" s="233">
        <v>2281</v>
      </c>
      <c r="I37" s="233">
        <v>503</v>
      </c>
      <c r="J37" s="233">
        <v>106</v>
      </c>
      <c r="K37" s="233">
        <v>464</v>
      </c>
      <c r="L37" s="233">
        <v>211</v>
      </c>
      <c r="M37" s="233">
        <v>0</v>
      </c>
      <c r="N37" s="233">
        <v>665</v>
      </c>
      <c r="O37" s="233">
        <v>646</v>
      </c>
      <c r="P37" s="233">
        <v>1018</v>
      </c>
      <c r="Q37" s="233">
        <v>5080</v>
      </c>
      <c r="R37" s="233">
        <v>197</v>
      </c>
      <c r="S37" s="233">
        <v>22695</v>
      </c>
      <c r="T37" s="233">
        <v>11363</v>
      </c>
      <c r="U37" s="233">
        <v>1487</v>
      </c>
      <c r="V37" s="233">
        <v>4151</v>
      </c>
      <c r="W37" s="233">
        <v>5694</v>
      </c>
      <c r="X37" s="199"/>
    </row>
    <row r="38" spans="1:24" ht="19.5" customHeight="1">
      <c r="A38" s="133" t="s">
        <v>514</v>
      </c>
      <c r="B38" s="300">
        <v>59110</v>
      </c>
      <c r="C38" s="233">
        <v>36470</v>
      </c>
      <c r="D38" s="233">
        <v>20395</v>
      </c>
      <c r="E38" s="233">
        <v>6874</v>
      </c>
      <c r="F38" s="233">
        <v>938</v>
      </c>
      <c r="G38" s="233">
        <v>669</v>
      </c>
      <c r="H38" s="233">
        <v>2683</v>
      </c>
      <c r="I38" s="233">
        <v>457</v>
      </c>
      <c r="J38" s="233">
        <v>124</v>
      </c>
      <c r="K38" s="233">
        <v>723</v>
      </c>
      <c r="L38" s="233">
        <v>514</v>
      </c>
      <c r="M38" s="233">
        <v>0</v>
      </c>
      <c r="N38" s="233">
        <v>766</v>
      </c>
      <c r="O38" s="233">
        <v>1286</v>
      </c>
      <c r="P38" s="233">
        <v>1341</v>
      </c>
      <c r="Q38" s="233">
        <v>5701</v>
      </c>
      <c r="R38" s="233">
        <v>372</v>
      </c>
      <c r="S38" s="233">
        <v>22640</v>
      </c>
      <c r="T38" s="233">
        <v>10194</v>
      </c>
      <c r="U38" s="233">
        <v>1845</v>
      </c>
      <c r="V38" s="233">
        <v>3815</v>
      </c>
      <c r="W38" s="233">
        <v>6786</v>
      </c>
      <c r="X38" s="199"/>
    </row>
    <row r="39" spans="1:24" ht="19.5" customHeight="1">
      <c r="A39" s="133" t="s">
        <v>515</v>
      </c>
      <c r="B39" s="300">
        <v>73704</v>
      </c>
      <c r="C39" s="233">
        <v>39560</v>
      </c>
      <c r="D39" s="233">
        <v>19022</v>
      </c>
      <c r="E39" s="233">
        <v>7526</v>
      </c>
      <c r="F39" s="233">
        <v>2100</v>
      </c>
      <c r="G39" s="233">
        <v>262</v>
      </c>
      <c r="H39" s="233">
        <v>64</v>
      </c>
      <c r="I39" s="233">
        <v>533</v>
      </c>
      <c r="J39" s="233">
        <v>399</v>
      </c>
      <c r="K39" s="233">
        <v>3</v>
      </c>
      <c r="L39" s="233">
        <v>620</v>
      </c>
      <c r="M39" s="233">
        <v>740</v>
      </c>
      <c r="N39" s="233">
        <v>2805</v>
      </c>
      <c r="O39" s="233">
        <v>3248</v>
      </c>
      <c r="P39" s="233">
        <v>0</v>
      </c>
      <c r="Q39" s="233">
        <v>8763</v>
      </c>
      <c r="R39" s="233">
        <v>629</v>
      </c>
      <c r="S39" s="233">
        <v>34144</v>
      </c>
      <c r="T39" s="233">
        <v>4610</v>
      </c>
      <c r="U39" s="233">
        <v>6086</v>
      </c>
      <c r="V39" s="233">
        <v>8523</v>
      </c>
      <c r="W39" s="233">
        <v>14925</v>
      </c>
      <c r="X39" s="199"/>
    </row>
    <row r="40" spans="1:24" ht="19.5" customHeight="1">
      <c r="A40" s="147"/>
      <c r="B40" s="300"/>
      <c r="C40" s="233"/>
      <c r="D40" s="233"/>
      <c r="E40" s="233"/>
      <c r="F40" s="233"/>
      <c r="G40" s="233"/>
      <c r="H40" s="233"/>
      <c r="I40" s="233"/>
      <c r="J40" s="233"/>
      <c r="K40" s="233"/>
      <c r="L40" s="233"/>
      <c r="M40" s="233"/>
      <c r="N40" s="233"/>
      <c r="O40" s="233"/>
      <c r="P40" s="233"/>
      <c r="Q40" s="233"/>
      <c r="R40" s="233"/>
      <c r="S40" s="233"/>
      <c r="T40" s="233"/>
      <c r="U40" s="233"/>
      <c r="V40" s="233"/>
      <c r="W40" s="302"/>
      <c r="X40" s="199"/>
    </row>
    <row r="41" spans="1:24" ht="19.5" customHeight="1">
      <c r="A41" s="133" t="s">
        <v>516</v>
      </c>
      <c r="B41" s="300">
        <v>82468</v>
      </c>
      <c r="C41" s="233">
        <v>37664</v>
      </c>
      <c r="D41" s="233">
        <v>20975</v>
      </c>
      <c r="E41" s="233">
        <v>5260</v>
      </c>
      <c r="F41" s="233">
        <v>1458</v>
      </c>
      <c r="G41" s="233">
        <v>0</v>
      </c>
      <c r="H41" s="233">
        <v>253</v>
      </c>
      <c r="I41" s="233">
        <v>493</v>
      </c>
      <c r="J41" s="233">
        <v>0</v>
      </c>
      <c r="K41" s="233">
        <v>67</v>
      </c>
      <c r="L41" s="233">
        <v>271</v>
      </c>
      <c r="M41" s="233">
        <v>141</v>
      </c>
      <c r="N41" s="233">
        <v>2577</v>
      </c>
      <c r="O41" s="233">
        <v>2410</v>
      </c>
      <c r="P41" s="233">
        <v>0</v>
      </c>
      <c r="Q41" s="233">
        <v>8116</v>
      </c>
      <c r="R41" s="233">
        <v>479</v>
      </c>
      <c r="S41" s="233">
        <v>44804</v>
      </c>
      <c r="T41" s="233">
        <v>4431</v>
      </c>
      <c r="U41" s="233">
        <v>6801</v>
      </c>
      <c r="V41" s="233">
        <v>13108</v>
      </c>
      <c r="W41" s="233">
        <v>20464</v>
      </c>
      <c r="X41" s="199"/>
    </row>
    <row r="42" spans="1:24" ht="19.5" customHeight="1">
      <c r="A42" s="133" t="s">
        <v>517</v>
      </c>
      <c r="B42" s="300">
        <v>83556</v>
      </c>
      <c r="C42" s="233">
        <v>38594</v>
      </c>
      <c r="D42" s="233">
        <v>22809</v>
      </c>
      <c r="E42" s="233">
        <v>5854</v>
      </c>
      <c r="F42" s="233">
        <v>1605</v>
      </c>
      <c r="G42" s="233">
        <v>41</v>
      </c>
      <c r="H42" s="233">
        <v>112</v>
      </c>
      <c r="I42" s="233">
        <v>534</v>
      </c>
      <c r="J42" s="233">
        <v>144</v>
      </c>
      <c r="K42" s="233">
        <v>96</v>
      </c>
      <c r="L42" s="233">
        <v>300</v>
      </c>
      <c r="M42" s="233">
        <v>659</v>
      </c>
      <c r="N42" s="233">
        <v>2363</v>
      </c>
      <c r="O42" s="233">
        <v>828</v>
      </c>
      <c r="P42" s="233">
        <v>0</v>
      </c>
      <c r="Q42" s="233">
        <v>7956</v>
      </c>
      <c r="R42" s="233">
        <v>701</v>
      </c>
      <c r="S42" s="233">
        <v>44962</v>
      </c>
      <c r="T42" s="233">
        <v>4128</v>
      </c>
      <c r="U42" s="233">
        <v>7164</v>
      </c>
      <c r="V42" s="233">
        <v>15584</v>
      </c>
      <c r="W42" s="233">
        <v>18086</v>
      </c>
      <c r="X42" s="199"/>
    </row>
    <row r="43" spans="1:24" ht="19.5" customHeight="1">
      <c r="A43" s="133" t="s">
        <v>518</v>
      </c>
      <c r="B43" s="300">
        <v>115093</v>
      </c>
      <c r="C43" s="233">
        <v>51104</v>
      </c>
      <c r="D43" s="233">
        <v>24783</v>
      </c>
      <c r="E43" s="233">
        <v>5798</v>
      </c>
      <c r="F43" s="233">
        <v>1769</v>
      </c>
      <c r="G43" s="233">
        <v>14</v>
      </c>
      <c r="H43" s="233">
        <v>212</v>
      </c>
      <c r="I43" s="233">
        <v>499</v>
      </c>
      <c r="J43" s="233">
        <v>46</v>
      </c>
      <c r="K43" s="233">
        <v>297</v>
      </c>
      <c r="L43" s="233">
        <v>359</v>
      </c>
      <c r="M43" s="233">
        <v>287</v>
      </c>
      <c r="N43" s="233">
        <v>2315</v>
      </c>
      <c r="O43" s="233">
        <v>10548</v>
      </c>
      <c r="P43" s="233">
        <v>0</v>
      </c>
      <c r="Q43" s="233">
        <v>8991</v>
      </c>
      <c r="R43" s="233">
        <v>625</v>
      </c>
      <c r="S43" s="233">
        <v>63989</v>
      </c>
      <c r="T43" s="233">
        <v>1427</v>
      </c>
      <c r="U43" s="233">
        <v>6891</v>
      </c>
      <c r="V43" s="233">
        <v>13779</v>
      </c>
      <c r="W43" s="233">
        <v>41892</v>
      </c>
      <c r="X43" s="199"/>
    </row>
    <row r="44" spans="1:24" ht="19.5" customHeight="1">
      <c r="A44" s="133" t="s">
        <v>519</v>
      </c>
      <c r="B44" s="300">
        <v>103679</v>
      </c>
      <c r="C44" s="233">
        <v>44513</v>
      </c>
      <c r="D44" s="233">
        <v>18592</v>
      </c>
      <c r="E44" s="233">
        <v>12362</v>
      </c>
      <c r="F44" s="233">
        <v>4076</v>
      </c>
      <c r="G44" s="233">
        <v>1640</v>
      </c>
      <c r="H44" s="233">
        <v>146</v>
      </c>
      <c r="I44" s="233">
        <v>576</v>
      </c>
      <c r="J44" s="233">
        <v>395</v>
      </c>
      <c r="K44" s="233">
        <v>685</v>
      </c>
      <c r="L44" s="233">
        <v>857</v>
      </c>
      <c r="M44" s="233">
        <v>998</v>
      </c>
      <c r="N44" s="233">
        <v>2989</v>
      </c>
      <c r="O44" s="233">
        <v>4263</v>
      </c>
      <c r="P44" s="233">
        <v>0</v>
      </c>
      <c r="Q44" s="233">
        <v>8044</v>
      </c>
      <c r="R44" s="233">
        <v>898</v>
      </c>
      <c r="S44" s="233">
        <v>59166</v>
      </c>
      <c r="T44" s="233">
        <v>1866</v>
      </c>
      <c r="U44" s="233">
        <v>6836</v>
      </c>
      <c r="V44" s="233">
        <v>7942</v>
      </c>
      <c r="W44" s="233">
        <v>42522</v>
      </c>
      <c r="X44" s="199"/>
    </row>
    <row r="45" spans="1:24" ht="19.5" customHeight="1">
      <c r="A45" s="147"/>
      <c r="B45" s="300"/>
      <c r="C45" s="233"/>
      <c r="D45" s="233"/>
      <c r="E45" s="233"/>
      <c r="F45" s="233"/>
      <c r="G45" s="233"/>
      <c r="H45" s="233"/>
      <c r="I45" s="233"/>
      <c r="J45" s="233"/>
      <c r="K45" s="233"/>
      <c r="L45" s="233"/>
      <c r="M45" s="233"/>
      <c r="N45" s="233"/>
      <c r="O45" s="302"/>
      <c r="P45" s="233"/>
      <c r="Q45" s="233"/>
      <c r="R45" s="233"/>
      <c r="S45" s="233"/>
      <c r="T45" s="233"/>
      <c r="U45" s="233"/>
      <c r="V45" s="233"/>
      <c r="W45" s="233"/>
      <c r="X45" s="199"/>
    </row>
    <row r="46" spans="1:24" ht="19.5" customHeight="1">
      <c r="A46" s="133" t="s">
        <v>520</v>
      </c>
      <c r="B46" s="300">
        <v>85395</v>
      </c>
      <c r="C46" s="233">
        <v>34353</v>
      </c>
      <c r="D46" s="233">
        <v>20549</v>
      </c>
      <c r="E46" s="233">
        <v>5159</v>
      </c>
      <c r="F46" s="233">
        <v>1148</v>
      </c>
      <c r="G46" s="233">
        <v>55</v>
      </c>
      <c r="H46" s="233">
        <v>139</v>
      </c>
      <c r="I46" s="233">
        <v>575</v>
      </c>
      <c r="J46" s="233">
        <v>108</v>
      </c>
      <c r="K46" s="233">
        <v>0</v>
      </c>
      <c r="L46" s="233">
        <v>474</v>
      </c>
      <c r="M46" s="233">
        <v>239</v>
      </c>
      <c r="N46" s="233">
        <v>2421</v>
      </c>
      <c r="O46" s="233">
        <v>2184</v>
      </c>
      <c r="P46" s="233">
        <v>0</v>
      </c>
      <c r="Q46" s="233">
        <v>5364</v>
      </c>
      <c r="R46" s="233">
        <v>733</v>
      </c>
      <c r="S46" s="233">
        <v>51042</v>
      </c>
      <c r="T46" s="233">
        <v>719</v>
      </c>
      <c r="U46" s="233">
        <v>5799</v>
      </c>
      <c r="V46" s="233">
        <v>11153</v>
      </c>
      <c r="W46" s="233">
        <v>33371</v>
      </c>
      <c r="X46" s="199"/>
    </row>
    <row r="47" spans="1:24" ht="19.5" customHeight="1">
      <c r="A47" s="133" t="s">
        <v>521</v>
      </c>
      <c r="B47" s="300">
        <v>95112</v>
      </c>
      <c r="C47" s="233">
        <v>39304</v>
      </c>
      <c r="D47" s="233">
        <v>22157</v>
      </c>
      <c r="E47" s="233">
        <v>5303</v>
      </c>
      <c r="F47" s="233">
        <v>1333</v>
      </c>
      <c r="G47" s="233">
        <v>0</v>
      </c>
      <c r="H47" s="233">
        <v>282</v>
      </c>
      <c r="I47" s="233">
        <v>522</v>
      </c>
      <c r="J47" s="233">
        <v>130</v>
      </c>
      <c r="K47" s="233">
        <v>0</v>
      </c>
      <c r="L47" s="233">
        <v>318</v>
      </c>
      <c r="M47" s="233">
        <v>299</v>
      </c>
      <c r="N47" s="233">
        <v>2419</v>
      </c>
      <c r="O47" s="233">
        <v>4896</v>
      </c>
      <c r="P47" s="233">
        <v>0</v>
      </c>
      <c r="Q47" s="233">
        <v>5352</v>
      </c>
      <c r="R47" s="233">
        <v>1247</v>
      </c>
      <c r="S47" s="233">
        <v>55808</v>
      </c>
      <c r="T47" s="233">
        <v>2146</v>
      </c>
      <c r="U47" s="233">
        <v>6332</v>
      </c>
      <c r="V47" s="233">
        <v>12286</v>
      </c>
      <c r="W47" s="233">
        <v>35044</v>
      </c>
      <c r="X47" s="199"/>
    </row>
    <row r="48" spans="1:24" ht="19.5" customHeight="1">
      <c r="A48" s="133" t="s">
        <v>522</v>
      </c>
      <c r="B48" s="300">
        <v>102679</v>
      </c>
      <c r="C48" s="233">
        <v>37160</v>
      </c>
      <c r="D48" s="233">
        <v>23190</v>
      </c>
      <c r="E48" s="233">
        <v>5471</v>
      </c>
      <c r="F48" s="233">
        <v>3072</v>
      </c>
      <c r="G48" s="233">
        <v>0</v>
      </c>
      <c r="H48" s="233">
        <v>315</v>
      </c>
      <c r="I48" s="233">
        <v>577</v>
      </c>
      <c r="J48" s="233">
        <v>0</v>
      </c>
      <c r="K48" s="233">
        <v>0</v>
      </c>
      <c r="L48" s="233">
        <v>343</v>
      </c>
      <c r="M48" s="233">
        <v>240</v>
      </c>
      <c r="N48" s="233">
        <v>924</v>
      </c>
      <c r="O48" s="233">
        <v>2025</v>
      </c>
      <c r="P48" s="233">
        <v>0</v>
      </c>
      <c r="Q48" s="233">
        <v>5490</v>
      </c>
      <c r="R48" s="233">
        <v>663</v>
      </c>
      <c r="S48" s="233">
        <v>65519</v>
      </c>
      <c r="T48" s="233">
        <v>4026</v>
      </c>
      <c r="U48" s="233">
        <v>5891</v>
      </c>
      <c r="V48" s="233">
        <v>13804</v>
      </c>
      <c r="W48" s="233">
        <v>41798</v>
      </c>
      <c r="X48" s="199"/>
    </row>
    <row r="49" spans="1:24" ht="19.5" customHeight="1">
      <c r="A49" s="193" t="s">
        <v>523</v>
      </c>
      <c r="B49" s="304">
        <v>108353</v>
      </c>
      <c r="C49" s="270">
        <v>49958</v>
      </c>
      <c r="D49" s="270">
        <v>18146</v>
      </c>
      <c r="E49" s="270">
        <v>9157</v>
      </c>
      <c r="F49" s="270">
        <v>5477</v>
      </c>
      <c r="G49" s="270">
        <v>0</v>
      </c>
      <c r="H49" s="270">
        <v>72</v>
      </c>
      <c r="I49" s="270">
        <v>576</v>
      </c>
      <c r="J49" s="270">
        <v>0</v>
      </c>
      <c r="K49" s="270">
        <v>0</v>
      </c>
      <c r="L49" s="270">
        <v>332</v>
      </c>
      <c r="M49" s="270">
        <v>0</v>
      </c>
      <c r="N49" s="270">
        <v>2700</v>
      </c>
      <c r="O49" s="270">
        <v>6516</v>
      </c>
      <c r="P49" s="270">
        <v>0</v>
      </c>
      <c r="Q49" s="270">
        <v>14741</v>
      </c>
      <c r="R49" s="270">
        <v>1017</v>
      </c>
      <c r="S49" s="270">
        <v>58395</v>
      </c>
      <c r="T49" s="270">
        <v>7313</v>
      </c>
      <c r="U49" s="270">
        <v>6703</v>
      </c>
      <c r="V49" s="270">
        <v>8321</v>
      </c>
      <c r="W49" s="270">
        <v>36058</v>
      </c>
      <c r="X49" s="190"/>
    </row>
    <row r="50" spans="1:24" ht="19.5" customHeight="1">
      <c r="A50" s="7" t="s">
        <v>131</v>
      </c>
      <c r="B50" s="106"/>
      <c r="C50" s="106"/>
      <c r="D50" s="106"/>
      <c r="E50" s="106"/>
      <c r="F50" s="106"/>
      <c r="G50" s="106"/>
      <c r="H50" s="106"/>
      <c r="I50" s="106"/>
      <c r="J50" s="106"/>
      <c r="K50" s="106"/>
      <c r="L50" s="106"/>
      <c r="M50" s="106"/>
      <c r="N50" s="106"/>
      <c r="O50" s="106"/>
      <c r="P50" s="106"/>
      <c r="Q50" s="106"/>
      <c r="R50" s="106"/>
      <c r="S50" s="106"/>
      <c r="T50" s="106"/>
      <c r="U50" s="106"/>
      <c r="V50" s="106"/>
      <c r="W50" s="106"/>
      <c r="X50" s="108"/>
    </row>
  </sheetData>
  <sheetProtection/>
  <mergeCells count="28">
    <mergeCell ref="A3:W3"/>
    <mergeCell ref="H6:H8"/>
    <mergeCell ref="C5:C6"/>
    <mergeCell ref="D5:D8"/>
    <mergeCell ref="E5:N5"/>
    <mergeCell ref="E6:E8"/>
    <mergeCell ref="F6:F8"/>
    <mergeCell ref="G6:G8"/>
    <mergeCell ref="A7:A8"/>
    <mergeCell ref="C7:C8"/>
    <mergeCell ref="W6:W8"/>
    <mergeCell ref="S6:S8"/>
    <mergeCell ref="T6:T8"/>
    <mergeCell ref="J6:J8"/>
    <mergeCell ref="K6:K8"/>
    <mergeCell ref="L6:L8"/>
    <mergeCell ref="M6:M8"/>
    <mergeCell ref="N6:N8"/>
    <mergeCell ref="I6:I8"/>
    <mergeCell ref="B5:B6"/>
    <mergeCell ref="B7:B8"/>
    <mergeCell ref="S5:W5"/>
    <mergeCell ref="O5:O8"/>
    <mergeCell ref="P5:P8"/>
    <mergeCell ref="Q5:Q8"/>
    <mergeCell ref="R5:R8"/>
    <mergeCell ref="U6:U8"/>
    <mergeCell ref="V6:V8"/>
  </mergeCells>
  <printOptions horizontalCentered="1"/>
  <pageMargins left="0.7874015748031497" right="0.7874015748031497" top="0.3937007874015748" bottom="0.3937007874015748" header="0.35433070866141736" footer="0.35433070866141736"/>
  <pageSetup fitToHeight="1" fitToWidth="1" horizontalDpi="300" verticalDpi="300" orientation="landscape" paperSize="8"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77"/>
  <sheetViews>
    <sheetView tabSelected="1" zoomScalePageLayoutView="0" workbookViewId="0" topLeftCell="A54">
      <selection activeCell="M75" sqref="M75"/>
    </sheetView>
  </sheetViews>
  <sheetFormatPr defaultColWidth="8.00390625" defaultRowHeight="13.5"/>
  <cols>
    <col min="1" max="1" width="2.625" style="5" customWidth="1"/>
    <col min="2" max="2" width="24.625" style="5" customWidth="1"/>
    <col min="3" max="5" width="11.00390625" style="5" customWidth="1"/>
    <col min="6" max="7" width="11.875" style="5" customWidth="1"/>
    <col min="8" max="8" width="12.50390625" style="5" customWidth="1"/>
    <col min="9" max="9" width="11.875" style="5" customWidth="1"/>
    <col min="10" max="13" width="11.00390625" style="5" customWidth="1"/>
    <col min="14" max="14" width="7.50390625" style="5" customWidth="1"/>
    <col min="15" max="15" width="2.25390625" style="5" customWidth="1"/>
    <col min="16" max="16" width="24.625" style="5" customWidth="1"/>
    <col min="17" max="22" width="16.125" style="5" customWidth="1"/>
    <col min="23" max="16384" width="8.00390625" style="5" customWidth="1"/>
  </cols>
  <sheetData>
    <row r="1" spans="1:22" s="2" customFormat="1" ht="15.75" customHeight="1">
      <c r="A1" s="105" t="s">
        <v>265</v>
      </c>
      <c r="C1" s="106"/>
      <c r="V1" s="3" t="s">
        <v>266</v>
      </c>
    </row>
    <row r="2" spans="1:22" s="2" customFormat="1" ht="15.75" customHeight="1">
      <c r="A2" s="105"/>
      <c r="C2" s="106"/>
      <c r="V2" s="3"/>
    </row>
    <row r="3" spans="1:22" ht="18" customHeight="1">
      <c r="A3" s="401" t="s">
        <v>332</v>
      </c>
      <c r="B3" s="401"/>
      <c r="C3" s="401"/>
      <c r="D3" s="401"/>
      <c r="E3" s="401"/>
      <c r="F3" s="401"/>
      <c r="G3" s="401"/>
      <c r="H3" s="401"/>
      <c r="I3" s="401"/>
      <c r="J3" s="401"/>
      <c r="K3" s="401"/>
      <c r="L3" s="401"/>
      <c r="M3" s="401"/>
      <c r="N3" s="119"/>
      <c r="O3" s="119"/>
      <c r="P3" s="4"/>
      <c r="Q3" s="4"/>
      <c r="R3" s="4"/>
      <c r="S3" s="4"/>
      <c r="T3" s="4"/>
      <c r="U3" s="4"/>
      <c r="V3" s="4"/>
    </row>
    <row r="4" spans="1:22" ht="18" customHeight="1">
      <c r="A4" s="119"/>
      <c r="B4" s="119"/>
      <c r="C4" s="119"/>
      <c r="D4" s="119"/>
      <c r="E4" s="119"/>
      <c r="F4" s="119"/>
      <c r="G4" s="119"/>
      <c r="H4" s="119"/>
      <c r="I4" s="119"/>
      <c r="J4" s="119"/>
      <c r="K4" s="119"/>
      <c r="L4" s="119"/>
      <c r="M4" s="119"/>
      <c r="N4" s="119"/>
      <c r="O4" s="119"/>
      <c r="P4" s="4"/>
      <c r="Q4" s="4"/>
      <c r="R4" s="4"/>
      <c r="S4" s="4"/>
      <c r="T4" s="4"/>
      <c r="U4" s="4"/>
      <c r="V4" s="4"/>
    </row>
    <row r="5" spans="1:22" ht="15.75" customHeight="1">
      <c r="A5" s="402" t="s">
        <v>334</v>
      </c>
      <c r="B5" s="402"/>
      <c r="C5" s="402"/>
      <c r="D5" s="402"/>
      <c r="E5" s="402"/>
      <c r="F5" s="402"/>
      <c r="G5" s="402"/>
      <c r="H5" s="402"/>
      <c r="I5" s="402"/>
      <c r="J5" s="402"/>
      <c r="K5" s="402"/>
      <c r="L5" s="402"/>
      <c r="M5" s="402"/>
      <c r="N5" s="7"/>
      <c r="O5" s="402" t="s">
        <v>336</v>
      </c>
      <c r="P5" s="402"/>
      <c r="Q5" s="402"/>
      <c r="R5" s="402"/>
      <c r="S5" s="402"/>
      <c r="T5" s="402"/>
      <c r="U5" s="402"/>
      <c r="V5" s="402"/>
    </row>
    <row r="6" spans="1:22" ht="15.75" customHeight="1" thickBot="1">
      <c r="A6" s="7"/>
      <c r="B6" s="7"/>
      <c r="C6" s="7"/>
      <c r="D6" s="7"/>
      <c r="E6" s="7"/>
      <c r="F6" s="7"/>
      <c r="G6" s="7"/>
      <c r="H6" s="7"/>
      <c r="I6" s="7"/>
      <c r="J6" s="7"/>
      <c r="L6" s="9"/>
      <c r="M6" s="9"/>
      <c r="N6" s="14"/>
      <c r="O6" s="30"/>
      <c r="P6" s="31"/>
      <c r="Q6" s="7"/>
      <c r="R6" s="9"/>
      <c r="S6" s="10"/>
      <c r="T6" s="7"/>
      <c r="U6" s="11"/>
      <c r="V6" s="12"/>
    </row>
    <row r="7" spans="1:22" ht="15.75" customHeight="1">
      <c r="A7" s="394" t="s">
        <v>254</v>
      </c>
      <c r="B7" s="376"/>
      <c r="C7" s="374" t="s">
        <v>18</v>
      </c>
      <c r="D7" s="375"/>
      <c r="E7" s="376"/>
      <c r="F7" s="393" t="s">
        <v>223</v>
      </c>
      <c r="G7" s="376"/>
      <c r="H7" s="393" t="s">
        <v>253</v>
      </c>
      <c r="I7" s="376"/>
      <c r="J7" s="374" t="s">
        <v>255</v>
      </c>
      <c r="K7" s="375"/>
      <c r="L7" s="375"/>
      <c r="M7" s="375"/>
      <c r="N7" s="14"/>
      <c r="O7" s="380" t="s">
        <v>19</v>
      </c>
      <c r="P7" s="381"/>
      <c r="Q7" s="384" t="s">
        <v>15</v>
      </c>
      <c r="R7" s="372" t="s">
        <v>20</v>
      </c>
      <c r="S7" s="372" t="s">
        <v>21</v>
      </c>
      <c r="T7" s="370" t="s">
        <v>22</v>
      </c>
      <c r="U7" s="370" t="s">
        <v>337</v>
      </c>
      <c r="V7" s="374" t="s">
        <v>23</v>
      </c>
    </row>
    <row r="8" spans="1:22" ht="15.75" customHeight="1">
      <c r="A8" s="368"/>
      <c r="B8" s="395"/>
      <c r="C8" s="377"/>
      <c r="D8" s="378"/>
      <c r="E8" s="379"/>
      <c r="F8" s="377" t="s">
        <v>14</v>
      </c>
      <c r="G8" s="379"/>
      <c r="H8" s="377" t="s">
        <v>14</v>
      </c>
      <c r="I8" s="379"/>
      <c r="J8" s="377"/>
      <c r="K8" s="378"/>
      <c r="L8" s="378"/>
      <c r="M8" s="378"/>
      <c r="N8" s="116"/>
      <c r="O8" s="382"/>
      <c r="P8" s="383"/>
      <c r="Q8" s="385"/>
      <c r="R8" s="373"/>
      <c r="S8" s="373"/>
      <c r="T8" s="371"/>
      <c r="U8" s="371"/>
      <c r="V8" s="390"/>
    </row>
    <row r="9" spans="1:22" ht="15.75" customHeight="1">
      <c r="A9" s="378"/>
      <c r="B9" s="379"/>
      <c r="C9" s="101" t="s">
        <v>331</v>
      </c>
      <c r="D9" s="101" t="s">
        <v>325</v>
      </c>
      <c r="E9" s="223" t="s">
        <v>326</v>
      </c>
      <c r="F9" s="24" t="s">
        <v>256</v>
      </c>
      <c r="G9" s="24" t="s">
        <v>333</v>
      </c>
      <c r="H9" s="24" t="s">
        <v>256</v>
      </c>
      <c r="I9" s="24" t="s">
        <v>333</v>
      </c>
      <c r="J9" s="101" t="s">
        <v>331</v>
      </c>
      <c r="K9" s="101" t="s">
        <v>325</v>
      </c>
      <c r="L9" s="101" t="s">
        <v>326</v>
      </c>
      <c r="M9" s="32" t="s">
        <v>250</v>
      </c>
      <c r="N9" s="116"/>
      <c r="O9" s="6"/>
      <c r="P9" s="6"/>
      <c r="Q9" s="229"/>
      <c r="R9" s="35"/>
      <c r="S9" s="35"/>
      <c r="T9" s="35"/>
      <c r="U9" s="203"/>
      <c r="V9" s="35"/>
    </row>
    <row r="10" spans="1:22" ht="15.75" customHeight="1">
      <c r="A10" s="391" t="s">
        <v>38</v>
      </c>
      <c r="B10" s="392"/>
      <c r="C10" s="36">
        <f>SUM(C32,C54)</f>
        <v>513883</v>
      </c>
      <c r="D10" s="36">
        <f>SUM(D32,D54)</f>
        <v>545127</v>
      </c>
      <c r="E10" s="36">
        <f>SUM(E32,E54)</f>
        <v>538155</v>
      </c>
      <c r="F10" s="224">
        <f>E10-D10</f>
        <v>-6972</v>
      </c>
      <c r="G10" s="226">
        <f>F10/D10*100</f>
        <v>-1.278968020296188</v>
      </c>
      <c r="H10" s="225">
        <f>D10-C10</f>
        <v>31244</v>
      </c>
      <c r="I10" s="226">
        <f>H10/C10*100</f>
        <v>6.079983186834357</v>
      </c>
      <c r="J10" s="117">
        <f>C10/C$10*100</f>
        <v>100</v>
      </c>
      <c r="K10" s="117">
        <f>D10/D$10*100</f>
        <v>100</v>
      </c>
      <c r="L10" s="117">
        <f>E10/E$10*100</f>
        <v>100</v>
      </c>
      <c r="M10" s="117">
        <v>100</v>
      </c>
      <c r="N10" s="14"/>
      <c r="O10" s="396" t="s">
        <v>38</v>
      </c>
      <c r="P10" s="396"/>
      <c r="Q10" s="230">
        <f aca="true" t="shared" si="0" ref="Q10:V10">SUM(Q31,Q52)</f>
        <v>538155</v>
      </c>
      <c r="R10" s="231">
        <f t="shared" si="0"/>
        <v>334619</v>
      </c>
      <c r="S10" s="231">
        <f t="shared" si="0"/>
        <v>16698</v>
      </c>
      <c r="T10" s="231">
        <f t="shared" si="0"/>
        <v>21233</v>
      </c>
      <c r="U10" s="231">
        <f t="shared" si="0"/>
        <v>86459</v>
      </c>
      <c r="V10" s="231">
        <f t="shared" si="0"/>
        <v>78838</v>
      </c>
    </row>
    <row r="11" spans="1:22" ht="15.75" customHeight="1">
      <c r="A11" s="14"/>
      <c r="B11" s="15"/>
      <c r="C11" s="317"/>
      <c r="D11" s="317"/>
      <c r="E11" s="317"/>
      <c r="F11" s="318"/>
      <c r="G11" s="319"/>
      <c r="H11" s="320"/>
      <c r="I11" s="321"/>
      <c r="J11" s="318"/>
      <c r="K11" s="318"/>
      <c r="L11" s="318"/>
      <c r="M11" s="318"/>
      <c r="N11" s="14"/>
      <c r="O11" s="7"/>
      <c r="P11" s="14"/>
      <c r="Q11" s="82"/>
      <c r="R11" s="16"/>
      <c r="S11" s="16"/>
      <c r="T11" s="16"/>
      <c r="U11" s="16"/>
      <c r="V11" s="16"/>
    </row>
    <row r="12" spans="1:22" ht="15.75" customHeight="1">
      <c r="A12" s="386" t="s">
        <v>24</v>
      </c>
      <c r="B12" s="333"/>
      <c r="C12" s="20">
        <f aca="true" t="shared" si="1" ref="C12:D15">SUM(C34,C56)</f>
        <v>147828</v>
      </c>
      <c r="D12" s="20">
        <f t="shared" si="1"/>
        <v>120003</v>
      </c>
      <c r="E12" s="20">
        <f>SUM(E34,E56)</f>
        <v>75557</v>
      </c>
      <c r="F12" s="322">
        <f>E12-D12</f>
        <v>-44446</v>
      </c>
      <c r="G12" s="110">
        <f>F12/D12*100</f>
        <v>-37.03740739814838</v>
      </c>
      <c r="H12" s="109">
        <f>D12-C12</f>
        <v>-27825</v>
      </c>
      <c r="I12" s="110">
        <f>H12/C12*100</f>
        <v>-18.822550531699</v>
      </c>
      <c r="J12" s="111">
        <f aca="true" t="shared" si="2" ref="J12:L15">C12/C$10*100</f>
        <v>28.7668593823886</v>
      </c>
      <c r="K12" s="111">
        <f t="shared" si="2"/>
        <v>22.013769268445703</v>
      </c>
      <c r="L12" s="111">
        <f t="shared" si="2"/>
        <v>14.040007061162676</v>
      </c>
      <c r="M12" s="111">
        <v>13.9</v>
      </c>
      <c r="N12" s="116"/>
      <c r="O12" s="116"/>
      <c r="P12" s="17" t="s">
        <v>25</v>
      </c>
      <c r="Q12" s="112">
        <f>SUM(R12:V12)</f>
        <v>68241</v>
      </c>
      <c r="R12" s="20">
        <f aca="true" t="shared" si="3" ref="R12:V16">SUM(R33,R54)</f>
        <v>1023</v>
      </c>
      <c r="S12" s="20">
        <f t="shared" si="3"/>
        <v>39</v>
      </c>
      <c r="T12" s="20">
        <f t="shared" si="3"/>
        <v>366</v>
      </c>
      <c r="U12" s="20">
        <f t="shared" si="3"/>
        <v>33672</v>
      </c>
      <c r="V12" s="20">
        <f t="shared" si="3"/>
        <v>33141</v>
      </c>
    </row>
    <row r="13" spans="1:22" ht="15.75" customHeight="1">
      <c r="A13" s="14"/>
      <c r="B13" s="33" t="s">
        <v>25</v>
      </c>
      <c r="C13" s="20">
        <f t="shared" si="1"/>
        <v>139743</v>
      </c>
      <c r="D13" s="20">
        <f t="shared" si="1"/>
        <v>113239</v>
      </c>
      <c r="E13" s="20">
        <f>SUM(E35,E57)</f>
        <v>68241</v>
      </c>
      <c r="F13" s="322">
        <f>E13-D13</f>
        <v>-44998</v>
      </c>
      <c r="G13" s="110">
        <f>F13/D13*100</f>
        <v>-39.73719301654024</v>
      </c>
      <c r="H13" s="109">
        <f>D13-C13</f>
        <v>-26504</v>
      </c>
      <c r="I13" s="110">
        <f>H13/C13*100</f>
        <v>-18.966245178649377</v>
      </c>
      <c r="J13" s="111">
        <f t="shared" si="2"/>
        <v>27.1935440557481</v>
      </c>
      <c r="K13" s="111">
        <f t="shared" si="2"/>
        <v>20.772957494308667</v>
      </c>
      <c r="L13" s="111">
        <f t="shared" si="2"/>
        <v>12.680547425927474</v>
      </c>
      <c r="M13" s="111">
        <v>12.6</v>
      </c>
      <c r="N13" s="7"/>
      <c r="O13" s="7"/>
      <c r="P13" s="17" t="s">
        <v>212</v>
      </c>
      <c r="Q13" s="112">
        <f>SUM(R13:V13)</f>
        <v>1240</v>
      </c>
      <c r="R13" s="20">
        <f t="shared" si="3"/>
        <v>735</v>
      </c>
      <c r="S13" s="20">
        <f t="shared" si="3"/>
        <v>10</v>
      </c>
      <c r="T13" s="20">
        <f t="shared" si="3"/>
        <v>48</v>
      </c>
      <c r="U13" s="20">
        <f t="shared" si="3"/>
        <v>295</v>
      </c>
      <c r="V13" s="20">
        <f t="shared" si="3"/>
        <v>152</v>
      </c>
    </row>
    <row r="14" spans="1:22" ht="15.75" customHeight="1">
      <c r="A14" s="14"/>
      <c r="B14" s="33" t="s">
        <v>560</v>
      </c>
      <c r="C14" s="20">
        <f t="shared" si="1"/>
        <v>1564</v>
      </c>
      <c r="D14" s="20">
        <f t="shared" si="1"/>
        <v>794</v>
      </c>
      <c r="E14" s="20">
        <f>SUM(E36,E58)</f>
        <v>1240</v>
      </c>
      <c r="F14" s="322">
        <f>E14-D14</f>
        <v>446</v>
      </c>
      <c r="G14" s="110">
        <f>F14/D14*100</f>
        <v>56.17128463476071</v>
      </c>
      <c r="H14" s="109">
        <f>D14-C14</f>
        <v>-770</v>
      </c>
      <c r="I14" s="110">
        <f>H14/C14*100</f>
        <v>-49.232736572890026</v>
      </c>
      <c r="J14" s="111">
        <f t="shared" si="2"/>
        <v>0.3043494336259421</v>
      </c>
      <c r="K14" s="111">
        <f t="shared" si="2"/>
        <v>0.1456541319729164</v>
      </c>
      <c r="L14" s="111">
        <f t="shared" si="2"/>
        <v>0.2304168873280003</v>
      </c>
      <c r="M14" s="111">
        <v>0.4</v>
      </c>
      <c r="N14" s="116"/>
      <c r="O14" s="116"/>
      <c r="P14" s="17" t="s">
        <v>213</v>
      </c>
      <c r="Q14" s="112">
        <f>SUM(R14:V14)</f>
        <v>6076</v>
      </c>
      <c r="R14" s="20">
        <f t="shared" si="3"/>
        <v>3549</v>
      </c>
      <c r="S14" s="20">
        <f t="shared" si="3"/>
        <v>64</v>
      </c>
      <c r="T14" s="20">
        <f t="shared" si="3"/>
        <v>282</v>
      </c>
      <c r="U14" s="20">
        <f t="shared" si="3"/>
        <v>1312</v>
      </c>
      <c r="V14" s="20">
        <f t="shared" si="3"/>
        <v>869</v>
      </c>
    </row>
    <row r="15" spans="1:22" ht="15.75" customHeight="1">
      <c r="A15" s="14"/>
      <c r="B15" s="33" t="s">
        <v>561</v>
      </c>
      <c r="C15" s="20">
        <f t="shared" si="1"/>
        <v>6521</v>
      </c>
      <c r="D15" s="20">
        <f t="shared" si="1"/>
        <v>5970</v>
      </c>
      <c r="E15" s="20">
        <f>SUM(E37,E59)</f>
        <v>6076</v>
      </c>
      <c r="F15" s="322">
        <f>E15-D15</f>
        <v>106</v>
      </c>
      <c r="G15" s="110">
        <f>F15/D15*100</f>
        <v>1.7755443886097153</v>
      </c>
      <c r="H15" s="109">
        <f>D15-C15</f>
        <v>-551</v>
      </c>
      <c r="I15" s="110">
        <f>H15/C15*100</f>
        <v>-8.449624290752952</v>
      </c>
      <c r="J15" s="111">
        <f t="shared" si="2"/>
        <v>1.2689658930145578</v>
      </c>
      <c r="K15" s="111">
        <f t="shared" si="2"/>
        <v>1.0951576421641196</v>
      </c>
      <c r="L15" s="111">
        <f t="shared" si="2"/>
        <v>1.1290427479072016</v>
      </c>
      <c r="M15" s="111">
        <v>0.9</v>
      </c>
      <c r="N15" s="116"/>
      <c r="O15" s="116"/>
      <c r="P15" s="17" t="s">
        <v>26</v>
      </c>
      <c r="Q15" s="112">
        <f>SUM(R15:V15)</f>
        <v>536</v>
      </c>
      <c r="R15" s="20">
        <f t="shared" si="3"/>
        <v>433</v>
      </c>
      <c r="S15" s="20">
        <f t="shared" si="3"/>
        <v>54</v>
      </c>
      <c r="T15" s="20">
        <f t="shared" si="3"/>
        <v>13</v>
      </c>
      <c r="U15" s="20">
        <f t="shared" si="3"/>
        <v>26</v>
      </c>
      <c r="V15" s="20">
        <f t="shared" si="3"/>
        <v>10</v>
      </c>
    </row>
    <row r="16" spans="1:22" ht="15.75" customHeight="1">
      <c r="A16" s="323"/>
      <c r="B16" s="18"/>
      <c r="C16" s="20"/>
      <c r="D16" s="20"/>
      <c r="E16" s="20"/>
      <c r="F16" s="322"/>
      <c r="G16" s="110"/>
      <c r="H16" s="324"/>
      <c r="I16" s="110"/>
      <c r="J16" s="111"/>
      <c r="K16" s="111"/>
      <c r="L16" s="111"/>
      <c r="M16" s="111"/>
      <c r="N16" s="7"/>
      <c r="O16" s="7"/>
      <c r="P16" s="17" t="s">
        <v>28</v>
      </c>
      <c r="Q16" s="112">
        <f>SUM(R16:V16)</f>
        <v>48526</v>
      </c>
      <c r="R16" s="20">
        <f>SUM(R37,R58)</f>
        <v>32545</v>
      </c>
      <c r="S16" s="20">
        <f>SUM(S37,S58)</f>
        <v>2120</v>
      </c>
      <c r="T16" s="20">
        <f>SUM(T37,T58)</f>
        <v>4041</v>
      </c>
      <c r="U16" s="20">
        <f t="shared" si="3"/>
        <v>6789</v>
      </c>
      <c r="V16" s="20">
        <f>SUM(V37,V58)</f>
        <v>3031</v>
      </c>
    </row>
    <row r="17" spans="1:17" ht="15.75" customHeight="1">
      <c r="A17" s="386" t="s">
        <v>27</v>
      </c>
      <c r="B17" s="387"/>
      <c r="C17" s="20">
        <f aca="true" t="shared" si="4" ref="C17:D20">SUM(C39,C61)</f>
        <v>162219</v>
      </c>
      <c r="D17" s="20">
        <f t="shared" si="4"/>
        <v>184535</v>
      </c>
      <c r="E17" s="20">
        <f>SUM(E39,E61)</f>
        <v>186364</v>
      </c>
      <c r="F17" s="322">
        <f>E17-D17</f>
        <v>1829</v>
      </c>
      <c r="G17" s="110">
        <f>F17/D17*100</f>
        <v>0.9911398921613785</v>
      </c>
      <c r="H17" s="109">
        <f>D17-C17</f>
        <v>22316</v>
      </c>
      <c r="I17" s="110">
        <f>H17/C17*100</f>
        <v>13.75671160591546</v>
      </c>
      <c r="J17" s="111">
        <f aca="true" t="shared" si="5" ref="J17:L20">C17/C$10*100</f>
        <v>31.56730228476132</v>
      </c>
      <c r="K17" s="111">
        <f t="shared" si="5"/>
        <v>33.851744639322575</v>
      </c>
      <c r="L17" s="111">
        <f t="shared" si="5"/>
        <v>34.630171604835034</v>
      </c>
      <c r="M17" s="111">
        <v>34.1</v>
      </c>
      <c r="N17" s="7"/>
      <c r="O17" s="7"/>
      <c r="P17" s="16"/>
      <c r="Q17" s="82"/>
    </row>
    <row r="18" spans="1:22" ht="15.75" customHeight="1">
      <c r="A18" s="7"/>
      <c r="B18" s="18" t="s">
        <v>26</v>
      </c>
      <c r="C18" s="20">
        <f t="shared" si="4"/>
        <v>1478</v>
      </c>
      <c r="D18" s="20">
        <f t="shared" si="4"/>
        <v>860</v>
      </c>
      <c r="E18" s="20">
        <f>SUM(E40,E62)</f>
        <v>536</v>
      </c>
      <c r="F18" s="322">
        <f>E18-D18</f>
        <v>-324</v>
      </c>
      <c r="G18" s="110">
        <f>F18/D18*100</f>
        <v>-37.67441860465116</v>
      </c>
      <c r="H18" s="109">
        <f>D18-C18</f>
        <v>-618</v>
      </c>
      <c r="I18" s="110">
        <f>H18/C18*100</f>
        <v>-41.81326116373478</v>
      </c>
      <c r="J18" s="111">
        <f t="shared" si="5"/>
        <v>0.2876141067130067</v>
      </c>
      <c r="K18" s="111">
        <f t="shared" si="5"/>
        <v>0.15776140238880113</v>
      </c>
      <c r="L18" s="111">
        <f t="shared" si="5"/>
        <v>0.09959955774823238</v>
      </c>
      <c r="M18" s="111">
        <v>0.3</v>
      </c>
      <c r="N18" s="7"/>
      <c r="O18" s="7"/>
      <c r="P18" s="17" t="s">
        <v>29</v>
      </c>
      <c r="Q18" s="112">
        <f>SUM(R18:V18)</f>
        <v>137302</v>
      </c>
      <c r="R18" s="20">
        <f aca="true" t="shared" si="6" ref="R18:V22">SUM(R39,R60)</f>
        <v>95996</v>
      </c>
      <c r="S18" s="20">
        <f t="shared" si="6"/>
        <v>4985</v>
      </c>
      <c r="T18" s="20">
        <f t="shared" si="6"/>
        <v>6211</v>
      </c>
      <c r="U18" s="20">
        <f t="shared" si="6"/>
        <v>13985</v>
      </c>
      <c r="V18" s="20">
        <f t="shared" si="6"/>
        <v>16125</v>
      </c>
    </row>
    <row r="19" spans="1:22" ht="15.75" customHeight="1">
      <c r="A19" s="7"/>
      <c r="B19" s="18" t="s">
        <v>28</v>
      </c>
      <c r="C19" s="20">
        <f t="shared" si="4"/>
        <v>33127</v>
      </c>
      <c r="D19" s="20">
        <f t="shared" si="4"/>
        <v>36700</v>
      </c>
      <c r="E19" s="20">
        <f>SUM(E41,E63)</f>
        <v>48526</v>
      </c>
      <c r="F19" s="322">
        <f>E19-D19</f>
        <v>11826</v>
      </c>
      <c r="G19" s="110">
        <f>F19/D19*100</f>
        <v>32.22343324250681</v>
      </c>
      <c r="H19" s="109">
        <f>D19-C19</f>
        <v>3573</v>
      </c>
      <c r="I19" s="110">
        <f>H19/C19*100</f>
        <v>10.78576387840734</v>
      </c>
      <c r="J19" s="111">
        <f t="shared" si="5"/>
        <v>6.446409007497815</v>
      </c>
      <c r="K19" s="111">
        <f t="shared" si="5"/>
        <v>6.732376125196514</v>
      </c>
      <c r="L19" s="111">
        <f t="shared" si="5"/>
        <v>9.017104737482695</v>
      </c>
      <c r="M19" s="111">
        <v>8.9</v>
      </c>
      <c r="N19" s="7"/>
      <c r="O19" s="7"/>
      <c r="P19" s="17" t="s">
        <v>295</v>
      </c>
      <c r="Q19" s="112">
        <f>SUM(R19:V19)</f>
        <v>107760</v>
      </c>
      <c r="R19" s="20">
        <f t="shared" si="6"/>
        <v>59679</v>
      </c>
      <c r="S19" s="20">
        <f t="shared" si="6"/>
        <v>5642</v>
      </c>
      <c r="T19" s="20">
        <f t="shared" si="6"/>
        <v>6363</v>
      </c>
      <c r="U19" s="20">
        <f t="shared" si="6"/>
        <v>17035</v>
      </c>
      <c r="V19" s="20">
        <f t="shared" si="6"/>
        <v>19041</v>
      </c>
    </row>
    <row r="20" spans="1:22" ht="15.75" customHeight="1">
      <c r="A20" s="7"/>
      <c r="B20" s="18" t="s">
        <v>29</v>
      </c>
      <c r="C20" s="20">
        <f t="shared" si="4"/>
        <v>127614</v>
      </c>
      <c r="D20" s="20">
        <f t="shared" si="4"/>
        <v>146975</v>
      </c>
      <c r="E20" s="20">
        <f>SUM(E42,E64)</f>
        <v>137302</v>
      </c>
      <c r="F20" s="322">
        <f>E20-D20</f>
        <v>-9673</v>
      </c>
      <c r="G20" s="110">
        <f>F20/D20*100</f>
        <v>-6.581391393094063</v>
      </c>
      <c r="H20" s="109">
        <f>D20-C20</f>
        <v>19361</v>
      </c>
      <c r="I20" s="110">
        <f>H20/C20*100</f>
        <v>15.171532903913365</v>
      </c>
      <c r="J20" s="111">
        <f t="shared" si="5"/>
        <v>24.833279170550497</v>
      </c>
      <c r="K20" s="111">
        <f t="shared" si="5"/>
        <v>26.961607111737262</v>
      </c>
      <c r="L20" s="111">
        <f t="shared" si="5"/>
        <v>25.51346730960411</v>
      </c>
      <c r="M20" s="111">
        <v>24.9</v>
      </c>
      <c r="N20" s="116"/>
      <c r="O20" s="116"/>
      <c r="P20" s="17" t="s">
        <v>32</v>
      </c>
      <c r="Q20" s="112">
        <f>SUM(R20:V20)</f>
        <v>13442</v>
      </c>
      <c r="R20" s="20">
        <f t="shared" si="6"/>
        <v>12814</v>
      </c>
      <c r="S20" s="20">
        <f t="shared" si="6"/>
        <v>255</v>
      </c>
      <c r="T20" s="20">
        <f t="shared" si="6"/>
        <v>37</v>
      </c>
      <c r="U20" s="20">
        <f t="shared" si="6"/>
        <v>252</v>
      </c>
      <c r="V20" s="20">
        <f t="shared" si="6"/>
        <v>84</v>
      </c>
    </row>
    <row r="21" spans="1:22" ht="15.75" customHeight="1">
      <c r="A21" s="7"/>
      <c r="B21" s="18"/>
      <c r="C21" s="20"/>
      <c r="D21" s="20"/>
      <c r="E21" s="20"/>
      <c r="F21" s="322"/>
      <c r="G21" s="110"/>
      <c r="H21" s="324"/>
      <c r="I21" s="110"/>
      <c r="J21" s="111"/>
      <c r="K21" s="111"/>
      <c r="L21" s="111"/>
      <c r="M21" s="111"/>
      <c r="N21" s="7"/>
      <c r="O21" s="7"/>
      <c r="P21" s="17" t="s">
        <v>33</v>
      </c>
      <c r="Q21" s="112">
        <f>SUM(R21:V21)</f>
        <v>2214</v>
      </c>
      <c r="R21" s="20">
        <f t="shared" si="6"/>
        <v>1181</v>
      </c>
      <c r="S21" s="20">
        <f t="shared" si="6"/>
        <v>333</v>
      </c>
      <c r="T21" s="20">
        <f t="shared" si="6"/>
        <v>96</v>
      </c>
      <c r="U21" s="20">
        <f t="shared" si="6"/>
        <v>450</v>
      </c>
      <c r="V21" s="20">
        <f t="shared" si="6"/>
        <v>154</v>
      </c>
    </row>
    <row r="22" spans="1:22" ht="15.75" customHeight="1">
      <c r="A22" s="386" t="s">
        <v>31</v>
      </c>
      <c r="B22" s="387"/>
      <c r="C22" s="20">
        <f aca="true" t="shared" si="7" ref="C22:E30">SUM(C44,C66)</f>
        <v>203728</v>
      </c>
      <c r="D22" s="20">
        <f t="shared" si="7"/>
        <v>240275</v>
      </c>
      <c r="E22" s="20">
        <f t="shared" si="7"/>
        <v>275065</v>
      </c>
      <c r="F22" s="325">
        <f aca="true" t="shared" si="8" ref="F22:F30">E22-D22</f>
        <v>34790</v>
      </c>
      <c r="G22" s="110">
        <f aca="true" t="shared" si="9" ref="G22:G30">F22/D22*100</f>
        <v>14.479242534595777</v>
      </c>
      <c r="H22" s="109">
        <f aca="true" t="shared" si="10" ref="H22:H30">D22-C22</f>
        <v>36547</v>
      </c>
      <c r="I22" s="110">
        <f aca="true" t="shared" si="11" ref="I22:I32">H22/C22*100</f>
        <v>17.939114898295767</v>
      </c>
      <c r="J22" s="111">
        <f aca="true" t="shared" si="12" ref="J22:L30">C22/C$10*100</f>
        <v>39.64482187579663</v>
      </c>
      <c r="K22" s="111">
        <f t="shared" si="12"/>
        <v>44.07688483601069</v>
      </c>
      <c r="L22" s="111">
        <f t="shared" si="12"/>
        <v>51.11259767167452</v>
      </c>
      <c r="M22" s="111">
        <v>52</v>
      </c>
      <c r="N22" s="7"/>
      <c r="O22" s="7"/>
      <c r="P22" s="17" t="s">
        <v>30</v>
      </c>
      <c r="Q22" s="112">
        <f>SUM(R22:V22)</f>
        <v>32756</v>
      </c>
      <c r="R22" s="20">
        <f t="shared" si="6"/>
        <v>30420</v>
      </c>
      <c r="S22" s="20">
        <f t="shared" si="6"/>
        <v>660</v>
      </c>
      <c r="T22" s="20">
        <f t="shared" si="6"/>
        <v>308</v>
      </c>
      <c r="U22" s="20">
        <f t="shared" si="6"/>
        <v>1052</v>
      </c>
      <c r="V22" s="20">
        <f t="shared" si="6"/>
        <v>316</v>
      </c>
    </row>
    <row r="23" spans="1:17" ht="15.75" customHeight="1">
      <c r="A23" s="7"/>
      <c r="B23" s="18" t="s">
        <v>211</v>
      </c>
      <c r="C23" s="20">
        <f t="shared" si="7"/>
        <v>78316</v>
      </c>
      <c r="D23" s="20">
        <f t="shared" si="7"/>
        <v>94396</v>
      </c>
      <c r="E23" s="20">
        <f t="shared" si="7"/>
        <v>107760</v>
      </c>
      <c r="F23" s="322">
        <f t="shared" si="8"/>
        <v>13364</v>
      </c>
      <c r="G23" s="110">
        <f t="shared" si="9"/>
        <v>14.15737954998093</v>
      </c>
      <c r="H23" s="109">
        <f t="shared" si="10"/>
        <v>16080</v>
      </c>
      <c r="I23" s="110">
        <f t="shared" si="11"/>
        <v>20.532202870422392</v>
      </c>
      <c r="J23" s="111">
        <f t="shared" si="12"/>
        <v>15.24004491294711</v>
      </c>
      <c r="K23" s="111">
        <f t="shared" si="12"/>
        <v>17.31633179057357</v>
      </c>
      <c r="L23" s="111">
        <f t="shared" si="12"/>
        <v>20.02397078908493</v>
      </c>
      <c r="M23" s="111">
        <v>21.3</v>
      </c>
      <c r="N23" s="7"/>
      <c r="O23" s="7"/>
      <c r="P23" s="16"/>
      <c r="Q23" s="82"/>
    </row>
    <row r="24" spans="1:22" ht="15.75" customHeight="1">
      <c r="A24" s="7"/>
      <c r="B24" s="18" t="s">
        <v>562</v>
      </c>
      <c r="C24" s="403">
        <f t="shared" si="7"/>
        <v>10625</v>
      </c>
      <c r="D24" s="20">
        <f t="shared" si="7"/>
        <v>11257</v>
      </c>
      <c r="E24" s="20">
        <f t="shared" si="7"/>
        <v>13442</v>
      </c>
      <c r="F24" s="322">
        <f t="shared" si="8"/>
        <v>2185</v>
      </c>
      <c r="G24" s="110">
        <f t="shared" si="9"/>
        <v>19.410144798791862</v>
      </c>
      <c r="H24" s="397">
        <f>D24+D25-C24</f>
        <v>1843</v>
      </c>
      <c r="I24" s="388">
        <f>H24/C24*100</f>
        <v>17.345882352941178</v>
      </c>
      <c r="J24" s="369">
        <f t="shared" si="12"/>
        <v>2.067591261045802</v>
      </c>
      <c r="K24" s="111">
        <f t="shared" si="12"/>
        <v>2.0650233798729474</v>
      </c>
      <c r="L24" s="111">
        <f t="shared" si="12"/>
        <v>2.4977933866636937</v>
      </c>
      <c r="M24" s="111">
        <v>2.7</v>
      </c>
      <c r="N24" s="7"/>
      <c r="O24" s="7"/>
      <c r="P24" s="6" t="s">
        <v>296</v>
      </c>
      <c r="Q24" s="112">
        <v>2737</v>
      </c>
      <c r="R24" s="20">
        <f>SUM(R45,R66)</f>
        <v>2704</v>
      </c>
      <c r="S24" s="20">
        <f aca="true" t="shared" si="13" ref="S24:V25">SUM(S45,S66)</f>
        <v>19</v>
      </c>
      <c r="T24" s="20">
        <f t="shared" si="13"/>
        <v>3</v>
      </c>
      <c r="U24" s="20">
        <f t="shared" si="13"/>
        <v>10</v>
      </c>
      <c r="V24" s="20">
        <f t="shared" si="13"/>
        <v>1</v>
      </c>
    </row>
    <row r="25" spans="1:22" ht="15.75" customHeight="1">
      <c r="A25" s="323"/>
      <c r="B25" s="18" t="s">
        <v>33</v>
      </c>
      <c r="C25" s="403"/>
      <c r="D25" s="20">
        <f t="shared" si="7"/>
        <v>1211</v>
      </c>
      <c r="E25" s="20">
        <f t="shared" si="7"/>
        <v>2214</v>
      </c>
      <c r="F25" s="322">
        <f t="shared" si="8"/>
        <v>1003</v>
      </c>
      <c r="G25" s="110">
        <f t="shared" si="9"/>
        <v>82.8241123038811</v>
      </c>
      <c r="H25" s="397"/>
      <c r="I25" s="388"/>
      <c r="J25" s="369"/>
      <c r="K25" s="111">
        <f t="shared" si="12"/>
        <v>0.22215006778236998</v>
      </c>
      <c r="L25" s="111">
        <f t="shared" si="12"/>
        <v>0.411405635922736</v>
      </c>
      <c r="M25" s="111">
        <v>0.7</v>
      </c>
      <c r="N25" s="116"/>
      <c r="O25" s="116"/>
      <c r="P25" s="17" t="s">
        <v>34</v>
      </c>
      <c r="Q25" s="112">
        <f>SUM(R25:V25)</f>
        <v>97880</v>
      </c>
      <c r="R25" s="20">
        <f>SUM(R46,R67)</f>
        <v>74672</v>
      </c>
      <c r="S25" s="20">
        <f t="shared" si="13"/>
        <v>2499</v>
      </c>
      <c r="T25" s="20">
        <f t="shared" si="13"/>
        <v>3454</v>
      </c>
      <c r="U25" s="20">
        <f t="shared" si="13"/>
        <v>11452</v>
      </c>
      <c r="V25" s="20">
        <f t="shared" si="13"/>
        <v>5803</v>
      </c>
    </row>
    <row r="26" spans="1:22" ht="15.75" customHeight="1">
      <c r="A26" s="7"/>
      <c r="B26" s="18" t="s">
        <v>563</v>
      </c>
      <c r="C26" s="20">
        <f t="shared" si="7"/>
        <v>30203</v>
      </c>
      <c r="D26" s="20">
        <f t="shared" si="7"/>
        <v>31769</v>
      </c>
      <c r="E26" s="20">
        <f t="shared" si="7"/>
        <v>32756</v>
      </c>
      <c r="F26" s="322">
        <f t="shared" si="8"/>
        <v>987</v>
      </c>
      <c r="G26" s="110">
        <f t="shared" si="9"/>
        <v>3.106802228587617</v>
      </c>
      <c r="H26" s="109">
        <f t="shared" si="10"/>
        <v>1566</v>
      </c>
      <c r="I26" s="110">
        <f t="shared" si="11"/>
        <v>5.184915405754395</v>
      </c>
      <c r="J26" s="111">
        <f t="shared" si="12"/>
        <v>5.87740789245801</v>
      </c>
      <c r="K26" s="111">
        <f t="shared" si="12"/>
        <v>5.827816270337004</v>
      </c>
      <c r="L26" s="111">
        <f t="shared" si="12"/>
        <v>6.086722226867724</v>
      </c>
      <c r="M26" s="111">
        <v>6.3</v>
      </c>
      <c r="N26" s="116"/>
      <c r="O26" s="116"/>
      <c r="P26" s="17" t="s">
        <v>297</v>
      </c>
      <c r="Q26" s="112">
        <f>SUM(R26:V26)</f>
        <v>18276</v>
      </c>
      <c r="R26" s="20">
        <f>SUM(R47,R68)</f>
        <v>18276</v>
      </c>
      <c r="S26" s="21" t="s">
        <v>338</v>
      </c>
      <c r="T26" s="21" t="s">
        <v>338</v>
      </c>
      <c r="U26" s="21" t="s">
        <v>264</v>
      </c>
      <c r="V26" s="21" t="s">
        <v>264</v>
      </c>
    </row>
    <row r="27" spans="1:22" ht="15.75" customHeight="1">
      <c r="A27" s="7"/>
      <c r="B27" s="18" t="s">
        <v>564</v>
      </c>
      <c r="C27" s="20">
        <f t="shared" si="7"/>
        <v>2482</v>
      </c>
      <c r="D27" s="20">
        <f t="shared" si="7"/>
        <v>2452</v>
      </c>
      <c r="E27" s="20">
        <f t="shared" si="7"/>
        <v>2737</v>
      </c>
      <c r="F27" s="322">
        <f t="shared" si="8"/>
        <v>285</v>
      </c>
      <c r="G27" s="110">
        <f t="shared" si="9"/>
        <v>11.623164763458401</v>
      </c>
      <c r="H27" s="109">
        <f t="shared" si="10"/>
        <v>-30</v>
      </c>
      <c r="I27" s="110">
        <f t="shared" si="11"/>
        <v>-1.20870265914585</v>
      </c>
      <c r="J27" s="111">
        <f t="shared" si="12"/>
        <v>0.48298931858029936</v>
      </c>
      <c r="K27" s="111">
        <f t="shared" si="12"/>
        <v>0.449803440299233</v>
      </c>
      <c r="L27" s="111">
        <f t="shared" si="12"/>
        <v>0.508589532755433</v>
      </c>
      <c r="M27" s="111">
        <v>0.6</v>
      </c>
      <c r="N27" s="7"/>
      <c r="O27" s="7"/>
      <c r="P27" s="17" t="s">
        <v>35</v>
      </c>
      <c r="Q27" s="112">
        <v>1169</v>
      </c>
      <c r="R27" s="20">
        <f>SUM(R48,R69)</f>
        <v>592</v>
      </c>
      <c r="S27" s="21">
        <f>SUM(S48,S69)</f>
        <v>18</v>
      </c>
      <c r="T27" s="21">
        <f>SUM(T48,T69)</f>
        <v>11</v>
      </c>
      <c r="U27" s="21">
        <f>SUM(U48,U69)</f>
        <v>129</v>
      </c>
      <c r="V27" s="21">
        <f>SUM(V48,V69)</f>
        <v>111</v>
      </c>
    </row>
    <row r="28" spans="1:22" ht="15.75" customHeight="1">
      <c r="A28" s="7"/>
      <c r="B28" s="18" t="s">
        <v>34</v>
      </c>
      <c r="C28" s="20">
        <f t="shared" si="7"/>
        <v>67058</v>
      </c>
      <c r="D28" s="20">
        <f t="shared" si="7"/>
        <v>82585</v>
      </c>
      <c r="E28" s="20">
        <f t="shared" si="7"/>
        <v>97880</v>
      </c>
      <c r="F28" s="322">
        <f t="shared" si="8"/>
        <v>15295</v>
      </c>
      <c r="G28" s="110">
        <f t="shared" si="9"/>
        <v>18.520312405400496</v>
      </c>
      <c r="H28" s="109">
        <f t="shared" si="10"/>
        <v>15527</v>
      </c>
      <c r="I28" s="110">
        <f t="shared" si="11"/>
        <v>23.154582600137193</v>
      </c>
      <c r="J28" s="111">
        <f t="shared" si="12"/>
        <v>13.049273861949121</v>
      </c>
      <c r="K28" s="111">
        <f t="shared" si="12"/>
        <v>15.149680716603653</v>
      </c>
      <c r="L28" s="111">
        <f t="shared" si="12"/>
        <v>18.18806849327796</v>
      </c>
      <c r="M28" s="111">
        <v>16.4</v>
      </c>
      <c r="N28" s="7"/>
      <c r="O28" s="7"/>
      <c r="P28" s="17"/>
      <c r="Q28" s="112"/>
      <c r="R28" s="20"/>
      <c r="S28" s="20"/>
      <c r="T28" s="20"/>
      <c r="U28" s="20"/>
      <c r="V28" s="20"/>
    </row>
    <row r="29" spans="1:22" ht="15.75" customHeight="1">
      <c r="A29" s="7"/>
      <c r="B29" s="18" t="s">
        <v>565</v>
      </c>
      <c r="C29" s="20">
        <f t="shared" si="7"/>
        <v>15044</v>
      </c>
      <c r="D29" s="20">
        <f t="shared" si="7"/>
        <v>16605</v>
      </c>
      <c r="E29" s="20">
        <f t="shared" si="7"/>
        <v>18276</v>
      </c>
      <c r="F29" s="322">
        <f t="shared" si="8"/>
        <v>1671</v>
      </c>
      <c r="G29" s="110">
        <f t="shared" si="9"/>
        <v>10.063233965672989</v>
      </c>
      <c r="H29" s="109">
        <f t="shared" si="10"/>
        <v>1561</v>
      </c>
      <c r="I29" s="110">
        <f t="shared" si="11"/>
        <v>10.376229726136666</v>
      </c>
      <c r="J29" s="111">
        <f t="shared" si="12"/>
        <v>2.927514628816287</v>
      </c>
      <c r="K29" s="111">
        <f t="shared" si="12"/>
        <v>3.04607917054191</v>
      </c>
      <c r="L29" s="111">
        <f t="shared" si="12"/>
        <v>3.3960476071020427</v>
      </c>
      <c r="M29" s="111">
        <v>3.7</v>
      </c>
      <c r="N29" s="7"/>
      <c r="O29" s="7"/>
      <c r="P29" s="17"/>
      <c r="Q29" s="112"/>
      <c r="R29" s="20"/>
      <c r="S29" s="20"/>
      <c r="T29" s="20"/>
      <c r="U29" s="20"/>
      <c r="V29" s="20"/>
    </row>
    <row r="30" spans="1:22" ht="15.75" customHeight="1">
      <c r="A30" s="386" t="s">
        <v>36</v>
      </c>
      <c r="B30" s="389"/>
      <c r="C30" s="20">
        <f t="shared" si="7"/>
        <v>108</v>
      </c>
      <c r="D30" s="20">
        <f t="shared" si="7"/>
        <v>314</v>
      </c>
      <c r="E30" s="20">
        <f t="shared" si="7"/>
        <v>1169</v>
      </c>
      <c r="F30" s="322">
        <f t="shared" si="8"/>
        <v>855</v>
      </c>
      <c r="G30" s="110">
        <f t="shared" si="9"/>
        <v>272.2929936305733</v>
      </c>
      <c r="H30" s="109">
        <f t="shared" si="10"/>
        <v>206</v>
      </c>
      <c r="I30" s="110">
        <f t="shared" si="11"/>
        <v>190.74074074074073</v>
      </c>
      <c r="J30" s="111">
        <f t="shared" si="12"/>
        <v>0.0210164570534538</v>
      </c>
      <c r="K30" s="111">
        <f t="shared" si="12"/>
        <v>0.0576012562210274</v>
      </c>
      <c r="L30" s="111">
        <f t="shared" si="12"/>
        <v>0.217223662327768</v>
      </c>
      <c r="M30" s="111">
        <v>0.3</v>
      </c>
      <c r="N30" s="7"/>
      <c r="O30" s="7"/>
      <c r="P30" s="16"/>
      <c r="Q30" s="83"/>
      <c r="R30" s="16"/>
      <c r="S30" s="16"/>
      <c r="T30" s="16"/>
      <c r="U30" s="16"/>
      <c r="V30" s="16"/>
    </row>
    <row r="31" spans="1:22" ht="15.75" customHeight="1">
      <c r="A31" s="14"/>
      <c r="B31" s="18"/>
      <c r="C31" s="318"/>
      <c r="D31" s="318"/>
      <c r="E31" s="318"/>
      <c r="F31" s="326"/>
      <c r="G31" s="327"/>
      <c r="H31" s="328"/>
      <c r="I31" s="327"/>
      <c r="J31" s="318"/>
      <c r="K31" s="318"/>
      <c r="L31" s="318"/>
      <c r="M31" s="318"/>
      <c r="N31" s="7"/>
      <c r="O31" s="7"/>
      <c r="P31" s="113" t="s">
        <v>2</v>
      </c>
      <c r="Q31" s="232">
        <f>SUM(Q33:Q37,Q39:Q43,Q45:Q48)</f>
        <v>311317</v>
      </c>
      <c r="R31" s="118">
        <f>SUM(R33:R37,R39:R43,R45:R48)</f>
        <v>203189</v>
      </c>
      <c r="S31" s="118">
        <f>SUM(S33:S37,S39:S43,S45:S48)</f>
        <v>14342</v>
      </c>
      <c r="T31" s="118">
        <f>SUM(T33:T37,T39:T43,T45:T48)</f>
        <v>18191</v>
      </c>
      <c r="U31" s="118">
        <v>61833</v>
      </c>
      <c r="V31" s="118">
        <f>SUM(V33:V37,V39:V43,V45:V48)</f>
        <v>13691</v>
      </c>
    </row>
    <row r="32" spans="1:22" ht="15.75" customHeight="1">
      <c r="A32" s="396" t="s">
        <v>566</v>
      </c>
      <c r="B32" s="400"/>
      <c r="C32" s="36">
        <f>SUM(C34,C39,C44,C52)</f>
        <v>283990</v>
      </c>
      <c r="D32" s="36">
        <f>SUM(D34,D39,D44,D52)</f>
        <v>299991</v>
      </c>
      <c r="E32" s="36">
        <f>SUM(E34,E39,E44,E52)</f>
        <v>311317</v>
      </c>
      <c r="F32" s="36">
        <f>SUM(F34,F39,F44,F52)</f>
        <v>11326</v>
      </c>
      <c r="G32" s="226">
        <f>F32/D32*100</f>
        <v>3.7754465967312356</v>
      </c>
      <c r="H32" s="225">
        <f>D32-C32</f>
        <v>16001</v>
      </c>
      <c r="I32" s="226">
        <f t="shared" si="11"/>
        <v>5.634353322300081</v>
      </c>
      <c r="J32" s="117">
        <f>C32/C$32*100</f>
        <v>100</v>
      </c>
      <c r="K32" s="117">
        <f>D32/D$32*100</f>
        <v>100</v>
      </c>
      <c r="L32" s="117">
        <f>E32/E$32*100</f>
        <v>100</v>
      </c>
      <c r="M32" s="117">
        <v>100</v>
      </c>
      <c r="N32" s="116"/>
      <c r="O32" s="116"/>
      <c r="P32" s="17"/>
      <c r="Q32" s="82"/>
      <c r="R32" s="16"/>
      <c r="S32" s="16"/>
      <c r="T32" s="16"/>
      <c r="U32" s="16"/>
      <c r="V32" s="16"/>
    </row>
    <row r="33" spans="1:22" ht="15.75" customHeight="1">
      <c r="A33" s="323"/>
      <c r="B33" s="18"/>
      <c r="C33" s="318"/>
      <c r="D33" s="318"/>
      <c r="E33" s="318"/>
      <c r="F33" s="326"/>
      <c r="G33" s="327"/>
      <c r="H33" s="328"/>
      <c r="I33" s="327"/>
      <c r="J33" s="318"/>
      <c r="K33" s="318"/>
      <c r="L33" s="318"/>
      <c r="M33" s="318"/>
      <c r="N33" s="7"/>
      <c r="O33" s="7"/>
      <c r="P33" s="17" t="s">
        <v>25</v>
      </c>
      <c r="Q33" s="112">
        <f>SUM(R33:V33)</f>
        <v>30686</v>
      </c>
      <c r="R33" s="29">
        <v>653</v>
      </c>
      <c r="S33" s="29">
        <v>38</v>
      </c>
      <c r="T33" s="29">
        <v>308</v>
      </c>
      <c r="U33" s="29">
        <v>25642</v>
      </c>
      <c r="V33" s="29">
        <v>4045</v>
      </c>
    </row>
    <row r="34" spans="1:22" ht="15.75" customHeight="1">
      <c r="A34" s="386" t="s">
        <v>24</v>
      </c>
      <c r="B34" s="333"/>
      <c r="C34" s="22">
        <f>SUM(C35:C37)</f>
        <v>66358</v>
      </c>
      <c r="D34" s="22">
        <f>SUM(D35:D37)</f>
        <v>52402</v>
      </c>
      <c r="E34" s="22">
        <f>SUM(E35:E37)</f>
        <v>36931</v>
      </c>
      <c r="F34" s="322">
        <f>E34-D34</f>
        <v>-15471</v>
      </c>
      <c r="G34" s="110">
        <f>F34/D34*100</f>
        <v>-29.523682302202207</v>
      </c>
      <c r="H34" s="109">
        <f>D34-C34</f>
        <v>-13956</v>
      </c>
      <c r="I34" s="110">
        <f>H34/C34*100</f>
        <v>-21.03137526748847</v>
      </c>
      <c r="J34" s="111">
        <f aca="true" t="shared" si="14" ref="J34:L37">C34/C$32*100</f>
        <v>23.36631571534209</v>
      </c>
      <c r="K34" s="111">
        <f t="shared" si="14"/>
        <v>17.467857369054403</v>
      </c>
      <c r="L34" s="111">
        <f t="shared" si="14"/>
        <v>11.862827921379173</v>
      </c>
      <c r="M34" s="111">
        <v>11.2</v>
      </c>
      <c r="N34" s="7"/>
      <c r="O34" s="7"/>
      <c r="P34" s="17" t="s">
        <v>212</v>
      </c>
      <c r="Q34" s="112">
        <f>SUM(R34:V34)</f>
        <v>919</v>
      </c>
      <c r="R34" s="29">
        <v>529</v>
      </c>
      <c r="S34" s="29">
        <v>10</v>
      </c>
      <c r="T34" s="29">
        <v>48</v>
      </c>
      <c r="U34" s="29">
        <v>287</v>
      </c>
      <c r="V34" s="29">
        <v>45</v>
      </c>
    </row>
    <row r="35" spans="1:22" ht="15.75" customHeight="1">
      <c r="A35" s="14"/>
      <c r="B35" s="33" t="s">
        <v>25</v>
      </c>
      <c r="C35" s="22">
        <v>59087</v>
      </c>
      <c r="D35" s="22">
        <v>46424</v>
      </c>
      <c r="E35" s="22">
        <v>30686</v>
      </c>
      <c r="F35" s="322">
        <f>E35-D35</f>
        <v>-15738</v>
      </c>
      <c r="G35" s="110">
        <f>F35/D35*100</f>
        <v>-33.900568671376874</v>
      </c>
      <c r="H35" s="109">
        <f>D35-C35</f>
        <v>-12663</v>
      </c>
      <c r="I35" s="110">
        <f>H35/C35*100</f>
        <v>-21.431110058049992</v>
      </c>
      <c r="J35" s="111">
        <f t="shared" si="14"/>
        <v>20.80601429627804</v>
      </c>
      <c r="K35" s="111">
        <f t="shared" si="14"/>
        <v>15.475130920594285</v>
      </c>
      <c r="L35" s="111">
        <f t="shared" si="14"/>
        <v>9.856834030907404</v>
      </c>
      <c r="M35" s="111">
        <v>9.6</v>
      </c>
      <c r="N35" s="7"/>
      <c r="O35" s="7"/>
      <c r="P35" s="17" t="s">
        <v>213</v>
      </c>
      <c r="Q35" s="112">
        <f>SUM(R35:V35)</f>
        <v>5326</v>
      </c>
      <c r="R35" s="29">
        <v>3384</v>
      </c>
      <c r="S35" s="29">
        <v>63</v>
      </c>
      <c r="T35" s="29">
        <v>279</v>
      </c>
      <c r="U35" s="29">
        <v>1237</v>
      </c>
      <c r="V35" s="29">
        <v>363</v>
      </c>
    </row>
    <row r="36" spans="1:22" ht="15.75" customHeight="1">
      <c r="A36" s="14"/>
      <c r="B36" s="33" t="s">
        <v>560</v>
      </c>
      <c r="C36" s="22">
        <v>1283</v>
      </c>
      <c r="D36" s="22">
        <v>608</v>
      </c>
      <c r="E36" s="22">
        <v>919</v>
      </c>
      <c r="F36" s="322">
        <f>E36-D36</f>
        <v>311</v>
      </c>
      <c r="G36" s="110">
        <f>F36/D36*100</f>
        <v>51.151315789473685</v>
      </c>
      <c r="H36" s="109">
        <f>D36-C36</f>
        <v>-675</v>
      </c>
      <c r="I36" s="110">
        <f>H36/C36*100</f>
        <v>-52.61106780982073</v>
      </c>
      <c r="J36" s="111">
        <f t="shared" si="14"/>
        <v>0.4517764710025001</v>
      </c>
      <c r="K36" s="111">
        <f t="shared" si="14"/>
        <v>0.20267274684907213</v>
      </c>
      <c r="L36" s="111">
        <f t="shared" si="14"/>
        <v>0.2951974996546928</v>
      </c>
      <c r="M36" s="111">
        <v>0.4</v>
      </c>
      <c r="N36" s="7"/>
      <c r="O36" s="7"/>
      <c r="P36" s="17" t="s">
        <v>26</v>
      </c>
      <c r="Q36" s="112">
        <f>SUM(R36:V36)</f>
        <v>422</v>
      </c>
      <c r="R36" s="28">
        <v>333</v>
      </c>
      <c r="S36" s="28">
        <v>46</v>
      </c>
      <c r="T36" s="28">
        <v>13</v>
      </c>
      <c r="U36" s="28">
        <v>26</v>
      </c>
      <c r="V36" s="28">
        <v>4</v>
      </c>
    </row>
    <row r="37" spans="1:22" ht="15.75" customHeight="1">
      <c r="A37" s="14"/>
      <c r="B37" s="33" t="s">
        <v>561</v>
      </c>
      <c r="C37" s="22">
        <v>5988</v>
      </c>
      <c r="D37" s="22">
        <v>5370</v>
      </c>
      <c r="E37" s="22">
        <v>5326</v>
      </c>
      <c r="F37" s="322">
        <f>E37-D37</f>
        <v>-44</v>
      </c>
      <c r="G37" s="110">
        <f>F37/D37*100</f>
        <v>-0.819366852886406</v>
      </c>
      <c r="H37" s="109">
        <f>D37-C37</f>
        <v>-618</v>
      </c>
      <c r="I37" s="110">
        <f>H37/C37*100</f>
        <v>-10.32064128256513</v>
      </c>
      <c r="J37" s="111">
        <f t="shared" si="14"/>
        <v>2.108524948061551</v>
      </c>
      <c r="K37" s="111">
        <f t="shared" si="14"/>
        <v>1.7900537016110483</v>
      </c>
      <c r="L37" s="111">
        <f t="shared" si="14"/>
        <v>1.7107963908170771</v>
      </c>
      <c r="M37" s="111">
        <v>1.2</v>
      </c>
      <c r="N37" s="116"/>
      <c r="O37" s="116"/>
      <c r="P37" s="17" t="s">
        <v>28</v>
      </c>
      <c r="Q37" s="112">
        <v>42518</v>
      </c>
      <c r="R37" s="29">
        <v>28406</v>
      </c>
      <c r="S37" s="29">
        <v>1935</v>
      </c>
      <c r="T37" s="29">
        <v>4011</v>
      </c>
      <c r="U37" s="29">
        <v>6770</v>
      </c>
      <c r="V37" s="29">
        <v>1396</v>
      </c>
    </row>
    <row r="38" spans="1:22" ht="15.75" customHeight="1">
      <c r="A38" s="323"/>
      <c r="B38" s="18"/>
      <c r="C38" s="6"/>
      <c r="D38" s="6"/>
      <c r="E38" s="6"/>
      <c r="F38" s="322"/>
      <c r="G38" s="110"/>
      <c r="H38" s="324"/>
      <c r="I38" s="110"/>
      <c r="J38" s="111"/>
      <c r="K38" s="111"/>
      <c r="L38" s="111"/>
      <c r="M38" s="111"/>
      <c r="N38" s="116"/>
      <c r="O38" s="116"/>
      <c r="P38" s="16"/>
      <c r="Q38" s="112"/>
      <c r="R38" s="29"/>
      <c r="S38" s="29"/>
      <c r="T38" s="29"/>
      <c r="U38" s="29"/>
      <c r="V38" s="29"/>
    </row>
    <row r="39" spans="1:22" ht="15.75" customHeight="1">
      <c r="A39" s="386" t="s">
        <v>27</v>
      </c>
      <c r="B39" s="387"/>
      <c r="C39" s="22">
        <f>SUM(C40:C42)</f>
        <v>99465</v>
      </c>
      <c r="D39" s="22">
        <f>SUM(D40:D42)</f>
        <v>111915</v>
      </c>
      <c r="E39" s="22">
        <f>SUM(E40:E42)</f>
        <v>119106</v>
      </c>
      <c r="F39" s="322">
        <f>E39-D39</f>
        <v>7191</v>
      </c>
      <c r="G39" s="110">
        <f>F39/D39*100</f>
        <v>6.42541214314435</v>
      </c>
      <c r="H39" s="109">
        <f>D39-C39</f>
        <v>12450</v>
      </c>
      <c r="I39" s="110">
        <f>H39/C39*100</f>
        <v>12.51696576685266</v>
      </c>
      <c r="J39" s="111">
        <f aca="true" t="shared" si="15" ref="J39:L42">C39/C$32*100</f>
        <v>35.02412056762562</v>
      </c>
      <c r="K39" s="111">
        <f t="shared" si="15"/>
        <v>37.30611918357551</v>
      </c>
      <c r="L39" s="111">
        <f t="shared" si="15"/>
        <v>38.258752332831165</v>
      </c>
      <c r="M39" s="111">
        <v>39.1</v>
      </c>
      <c r="N39" s="7"/>
      <c r="O39" s="7"/>
      <c r="P39" s="17" t="s">
        <v>29</v>
      </c>
      <c r="Q39" s="112">
        <f>SUM(R39:V39)</f>
        <v>76166</v>
      </c>
      <c r="R39" s="29">
        <v>53579</v>
      </c>
      <c r="S39" s="29">
        <v>4342</v>
      </c>
      <c r="T39" s="29">
        <v>5819</v>
      </c>
      <c r="U39" s="29">
        <v>9094</v>
      </c>
      <c r="V39" s="29">
        <v>3332</v>
      </c>
    </row>
    <row r="40" spans="1:22" ht="15.75" customHeight="1">
      <c r="A40" s="7"/>
      <c r="B40" s="18" t="s">
        <v>26</v>
      </c>
      <c r="C40" s="22">
        <v>1242</v>
      </c>
      <c r="D40" s="22">
        <v>727</v>
      </c>
      <c r="E40" s="22">
        <v>422</v>
      </c>
      <c r="F40" s="322">
        <f>E40-D40</f>
        <v>-305</v>
      </c>
      <c r="G40" s="110">
        <f>F40/D40*100</f>
        <v>-41.95323246217332</v>
      </c>
      <c r="H40" s="109">
        <f>D40-C40</f>
        <v>-515</v>
      </c>
      <c r="I40" s="110">
        <f>H40/C40*100</f>
        <v>-41.46537842190016</v>
      </c>
      <c r="J40" s="111">
        <f t="shared" si="15"/>
        <v>0.43733934293461035</v>
      </c>
      <c r="K40" s="111">
        <f t="shared" si="15"/>
        <v>0.24234060355143985</v>
      </c>
      <c r="L40" s="111">
        <f t="shared" si="15"/>
        <v>0.13555315000465762</v>
      </c>
      <c r="M40" s="111">
        <v>0.4</v>
      </c>
      <c r="N40" s="7"/>
      <c r="O40" s="7"/>
      <c r="P40" s="17" t="s">
        <v>295</v>
      </c>
      <c r="Q40" s="112">
        <f>SUM(R40:V40)</f>
        <v>56539</v>
      </c>
      <c r="R40" s="28">
        <v>31932</v>
      </c>
      <c r="S40" s="28">
        <v>4673</v>
      </c>
      <c r="T40" s="28">
        <v>4763</v>
      </c>
      <c r="U40" s="28">
        <v>11821</v>
      </c>
      <c r="V40" s="28">
        <v>3350</v>
      </c>
    </row>
    <row r="41" spans="1:22" ht="15.75" customHeight="1">
      <c r="A41" s="7"/>
      <c r="B41" s="18" t="s">
        <v>28</v>
      </c>
      <c r="C41" s="22">
        <v>29865</v>
      </c>
      <c r="D41" s="22">
        <v>32773</v>
      </c>
      <c r="E41" s="22">
        <v>42518</v>
      </c>
      <c r="F41" s="322">
        <f>E41-D41</f>
        <v>9745</v>
      </c>
      <c r="G41" s="110">
        <f>F41/D41*100</f>
        <v>29.734842705885946</v>
      </c>
      <c r="H41" s="109">
        <f>D41-C41</f>
        <v>2908</v>
      </c>
      <c r="I41" s="110">
        <f>H41/C41*100</f>
        <v>9.737150510631173</v>
      </c>
      <c r="J41" s="111">
        <f t="shared" si="15"/>
        <v>10.516215359695764</v>
      </c>
      <c r="K41" s="111">
        <f t="shared" si="15"/>
        <v>10.92466107316553</v>
      </c>
      <c r="L41" s="111">
        <f t="shared" si="15"/>
        <v>13.657461686962163</v>
      </c>
      <c r="M41" s="111">
        <v>12.5</v>
      </c>
      <c r="N41" s="116"/>
      <c r="O41" s="116"/>
      <c r="P41" s="17" t="s">
        <v>32</v>
      </c>
      <c r="Q41" s="112">
        <f>SUM(R41:V41)</f>
        <v>6625</v>
      </c>
      <c r="R41" s="29">
        <v>6170</v>
      </c>
      <c r="S41" s="29">
        <v>234</v>
      </c>
      <c r="T41" s="29">
        <v>28</v>
      </c>
      <c r="U41" s="29">
        <v>182</v>
      </c>
      <c r="V41" s="29">
        <v>11</v>
      </c>
    </row>
    <row r="42" spans="1:22" ht="15.75" customHeight="1">
      <c r="A42" s="7"/>
      <c r="B42" s="18" t="s">
        <v>29</v>
      </c>
      <c r="C42" s="22">
        <v>68358</v>
      </c>
      <c r="D42" s="22">
        <v>78415</v>
      </c>
      <c r="E42" s="22">
        <v>76166</v>
      </c>
      <c r="F42" s="322">
        <f>E42-D42</f>
        <v>-2249</v>
      </c>
      <c r="G42" s="110">
        <f>F42/D42*100</f>
        <v>-2.8680737103870433</v>
      </c>
      <c r="H42" s="109">
        <f>D42-C42</f>
        <v>10057</v>
      </c>
      <c r="I42" s="110">
        <f>H42/C42*100</f>
        <v>14.712250212118553</v>
      </c>
      <c r="J42" s="111">
        <f t="shared" si="15"/>
        <v>24.070565864995245</v>
      </c>
      <c r="K42" s="111">
        <f t="shared" si="15"/>
        <v>26.13911750685854</v>
      </c>
      <c r="L42" s="111">
        <f t="shared" si="15"/>
        <v>24.465737495864346</v>
      </c>
      <c r="M42" s="111">
        <v>26.2</v>
      </c>
      <c r="N42" s="7"/>
      <c r="O42" s="7"/>
      <c r="P42" s="17" t="s">
        <v>33</v>
      </c>
      <c r="Q42" s="112">
        <f>SUM(R42:V42)</f>
        <v>1488</v>
      </c>
      <c r="R42" s="29">
        <v>766</v>
      </c>
      <c r="S42" s="29">
        <v>271</v>
      </c>
      <c r="T42" s="29">
        <v>82</v>
      </c>
      <c r="U42" s="29">
        <v>349</v>
      </c>
      <c r="V42" s="29">
        <v>20</v>
      </c>
    </row>
    <row r="43" spans="1:22" ht="15.75" customHeight="1">
      <c r="A43" s="7"/>
      <c r="B43" s="18"/>
      <c r="C43" s="6"/>
      <c r="D43" s="6"/>
      <c r="E43" s="6"/>
      <c r="F43" s="322"/>
      <c r="G43" s="110"/>
      <c r="H43" s="324"/>
      <c r="I43" s="110"/>
      <c r="J43" s="111"/>
      <c r="K43" s="111"/>
      <c r="L43" s="111"/>
      <c r="M43" s="111"/>
      <c r="N43" s="7"/>
      <c r="O43" s="7"/>
      <c r="P43" s="17" t="s">
        <v>30</v>
      </c>
      <c r="Q43" s="112">
        <f>SUM(R43:V43)</f>
        <v>28296</v>
      </c>
      <c r="R43" s="29">
        <v>26273</v>
      </c>
      <c r="S43" s="29">
        <v>604</v>
      </c>
      <c r="T43" s="29">
        <v>296</v>
      </c>
      <c r="U43" s="29">
        <v>1037</v>
      </c>
      <c r="V43" s="29">
        <v>86</v>
      </c>
    </row>
    <row r="44" spans="1:22" ht="15.75" customHeight="1">
      <c r="A44" s="386" t="s">
        <v>31</v>
      </c>
      <c r="B44" s="387"/>
      <c r="C44" s="22">
        <f>SUM(C45:C51)</f>
        <v>118113</v>
      </c>
      <c r="D44" s="22">
        <f>SUM(D45:D51)</f>
        <v>135521</v>
      </c>
      <c r="E44" s="22">
        <f>SUM(E45:E51)</f>
        <v>154820</v>
      </c>
      <c r="F44" s="22">
        <f>SUM(F45:F51)</f>
        <v>19299</v>
      </c>
      <c r="G44" s="110">
        <f aca="true" t="shared" si="16" ref="G44:G52">F44/D44*100</f>
        <v>14.24059739818921</v>
      </c>
      <c r="H44" s="109">
        <f aca="true" t="shared" si="17" ref="H44:H52">D44-C44</f>
        <v>17408</v>
      </c>
      <c r="I44" s="110">
        <f aca="true" t="shared" si="18" ref="I44:I52">H44/C44*100</f>
        <v>14.738428454107508</v>
      </c>
      <c r="J44" s="111">
        <f aca="true" t="shared" si="19" ref="J44:L52">C44/C$32*100</f>
        <v>41.590548962991654</v>
      </c>
      <c r="K44" s="111">
        <f t="shared" si="19"/>
        <v>45.17502191732419</v>
      </c>
      <c r="L44" s="111">
        <f t="shared" si="19"/>
        <v>49.73066038796468</v>
      </c>
      <c r="M44" s="111">
        <v>49.7</v>
      </c>
      <c r="N44" s="116"/>
      <c r="O44" s="116"/>
      <c r="P44" s="16"/>
      <c r="Q44" s="112"/>
      <c r="R44" s="29"/>
      <c r="S44" s="29"/>
      <c r="T44" s="29"/>
      <c r="U44" s="29"/>
      <c r="V44" s="29"/>
    </row>
    <row r="45" spans="1:22" ht="15.75" customHeight="1">
      <c r="A45" s="7"/>
      <c r="B45" s="18" t="s">
        <v>567</v>
      </c>
      <c r="C45" s="22">
        <v>40801</v>
      </c>
      <c r="D45" s="22">
        <v>48503</v>
      </c>
      <c r="E45" s="22">
        <v>56539</v>
      </c>
      <c r="F45" s="322">
        <f aca="true" t="shared" si="20" ref="F45:F52">E45-D45</f>
        <v>8036</v>
      </c>
      <c r="G45" s="110">
        <f t="shared" si="16"/>
        <v>16.56804733727811</v>
      </c>
      <c r="H45" s="109">
        <f t="shared" si="17"/>
        <v>7702</v>
      </c>
      <c r="I45" s="110">
        <f t="shared" si="18"/>
        <v>18.87698830911007</v>
      </c>
      <c r="J45" s="111">
        <f t="shared" si="19"/>
        <v>14.367055177999225</v>
      </c>
      <c r="K45" s="111">
        <f t="shared" si="19"/>
        <v>16.168151711218005</v>
      </c>
      <c r="L45" s="111">
        <f t="shared" si="19"/>
        <v>18.161231156666677</v>
      </c>
      <c r="M45" s="111">
        <v>18.9</v>
      </c>
      <c r="N45" s="116"/>
      <c r="O45" s="116"/>
      <c r="P45" s="6" t="s">
        <v>296</v>
      </c>
      <c r="Q45" s="112">
        <f>SUM(R45:V45)</f>
        <v>2419</v>
      </c>
      <c r="R45" s="29">
        <v>2390</v>
      </c>
      <c r="S45" s="29">
        <v>19</v>
      </c>
      <c r="T45" s="29">
        <v>3</v>
      </c>
      <c r="U45" s="29">
        <v>7</v>
      </c>
      <c r="V45" s="29" t="s">
        <v>298</v>
      </c>
    </row>
    <row r="46" spans="1:22" ht="15.75" customHeight="1">
      <c r="A46" s="7"/>
      <c r="B46" s="18" t="s">
        <v>568</v>
      </c>
      <c r="C46" s="403">
        <v>6066</v>
      </c>
      <c r="D46" s="22">
        <v>5937</v>
      </c>
      <c r="E46" s="22">
        <v>6625</v>
      </c>
      <c r="F46" s="322">
        <f t="shared" si="20"/>
        <v>688</v>
      </c>
      <c r="G46" s="110">
        <f t="shared" si="16"/>
        <v>11.588344281623716</v>
      </c>
      <c r="H46" s="397">
        <v>683</v>
      </c>
      <c r="I46" s="388">
        <v>11.3</v>
      </c>
      <c r="J46" s="369">
        <v>2.1</v>
      </c>
      <c r="K46" s="111">
        <f t="shared" si="19"/>
        <v>1.9790593717811535</v>
      </c>
      <c r="L46" s="111">
        <f t="shared" si="19"/>
        <v>2.128055968675016</v>
      </c>
      <c r="M46" s="111">
        <v>2.1</v>
      </c>
      <c r="N46" s="7"/>
      <c r="O46" s="7"/>
      <c r="P46" s="17" t="s">
        <v>34</v>
      </c>
      <c r="Q46" s="112">
        <f>SUM(R46:V46)</f>
        <v>44535</v>
      </c>
      <c r="R46" s="29">
        <v>33553</v>
      </c>
      <c r="S46" s="29">
        <v>2091</v>
      </c>
      <c r="T46" s="29">
        <v>2534</v>
      </c>
      <c r="U46" s="29">
        <v>5327</v>
      </c>
      <c r="V46" s="29">
        <v>1030</v>
      </c>
    </row>
    <row r="47" spans="1:22" ht="15.75" customHeight="1">
      <c r="A47" s="323"/>
      <c r="B47" s="18" t="s">
        <v>33</v>
      </c>
      <c r="C47" s="403"/>
      <c r="D47" s="22">
        <v>812</v>
      </c>
      <c r="E47" s="22">
        <v>1488</v>
      </c>
      <c r="F47" s="322">
        <f t="shared" si="20"/>
        <v>676</v>
      </c>
      <c r="G47" s="110">
        <f t="shared" si="16"/>
        <v>83.2512315270936</v>
      </c>
      <c r="H47" s="397"/>
      <c r="I47" s="388"/>
      <c r="J47" s="369"/>
      <c r="K47" s="111">
        <f t="shared" si="19"/>
        <v>0.27067478691027397</v>
      </c>
      <c r="L47" s="111">
        <f t="shared" si="19"/>
        <v>0.47796940096429036</v>
      </c>
      <c r="M47" s="111">
        <v>0.7</v>
      </c>
      <c r="N47" s="7"/>
      <c r="O47" s="7"/>
      <c r="P47" s="17" t="s">
        <v>297</v>
      </c>
      <c r="Q47" s="112">
        <f>SUM(R47:V47)</f>
        <v>14918</v>
      </c>
      <c r="R47" s="29">
        <v>14918</v>
      </c>
      <c r="S47" s="29" t="s">
        <v>298</v>
      </c>
      <c r="T47" s="29" t="s">
        <v>298</v>
      </c>
      <c r="U47" s="29" t="s">
        <v>298</v>
      </c>
      <c r="V47" s="29" t="s">
        <v>298</v>
      </c>
    </row>
    <row r="48" spans="1:22" ht="15.75" customHeight="1">
      <c r="A48" s="7"/>
      <c r="B48" s="18" t="s">
        <v>569</v>
      </c>
      <c r="C48" s="22">
        <v>25557</v>
      </c>
      <c r="D48" s="22">
        <v>27297</v>
      </c>
      <c r="E48" s="22">
        <v>28296</v>
      </c>
      <c r="F48" s="322">
        <f t="shared" si="20"/>
        <v>999</v>
      </c>
      <c r="G48" s="110">
        <f t="shared" si="16"/>
        <v>3.6597428288822944</v>
      </c>
      <c r="H48" s="109">
        <f t="shared" si="17"/>
        <v>1740</v>
      </c>
      <c r="I48" s="110">
        <f t="shared" si="18"/>
        <v>6.808310834605001</v>
      </c>
      <c r="J48" s="111">
        <f t="shared" si="19"/>
        <v>8.999260537342863</v>
      </c>
      <c r="K48" s="111">
        <f t="shared" si="19"/>
        <v>9.099272978189346</v>
      </c>
      <c r="L48" s="111">
        <f t="shared" si="19"/>
        <v>9.089127802208038</v>
      </c>
      <c r="M48" s="111">
        <v>8.9</v>
      </c>
      <c r="N48" s="7"/>
      <c r="O48" s="7"/>
      <c r="P48" s="17" t="s">
        <v>35</v>
      </c>
      <c r="Q48" s="112">
        <v>460</v>
      </c>
      <c r="R48" s="28">
        <v>303</v>
      </c>
      <c r="S48" s="28">
        <v>16</v>
      </c>
      <c r="T48" s="28">
        <v>7</v>
      </c>
      <c r="U48" s="28">
        <v>54</v>
      </c>
      <c r="V48" s="28">
        <v>9</v>
      </c>
    </row>
    <row r="49" spans="1:22" ht="15.75" customHeight="1">
      <c r="A49" s="7"/>
      <c r="B49" s="18" t="s">
        <v>570</v>
      </c>
      <c r="C49" s="22">
        <v>2234</v>
      </c>
      <c r="D49" s="22">
        <v>2168</v>
      </c>
      <c r="E49" s="22">
        <v>2419</v>
      </c>
      <c r="F49" s="322">
        <f t="shared" si="20"/>
        <v>251</v>
      </c>
      <c r="G49" s="110">
        <f t="shared" si="16"/>
        <v>11.57749077490775</v>
      </c>
      <c r="H49" s="109">
        <f t="shared" si="17"/>
        <v>-66</v>
      </c>
      <c r="I49" s="110">
        <f t="shared" si="18"/>
        <v>-2.954341987466428</v>
      </c>
      <c r="J49" s="111">
        <f t="shared" si="19"/>
        <v>0.7866474171625762</v>
      </c>
      <c r="K49" s="111">
        <f t="shared" si="19"/>
        <v>0.7226883473170862</v>
      </c>
      <c r="L49" s="111">
        <f t="shared" si="19"/>
        <v>0.7770214925622436</v>
      </c>
      <c r="M49" s="111">
        <v>0.8</v>
      </c>
      <c r="N49" s="116"/>
      <c r="O49" s="116"/>
      <c r="P49" s="17"/>
      <c r="Q49" s="112"/>
      <c r="R49" s="28"/>
      <c r="S49" s="28"/>
      <c r="T49" s="28"/>
      <c r="U49" s="28"/>
      <c r="V49" s="28"/>
    </row>
    <row r="50" spans="1:22" ht="15.75" customHeight="1">
      <c r="A50" s="7"/>
      <c r="B50" s="18" t="s">
        <v>34</v>
      </c>
      <c r="C50" s="22">
        <v>30881</v>
      </c>
      <c r="D50" s="22">
        <v>36998</v>
      </c>
      <c r="E50" s="22">
        <v>44535</v>
      </c>
      <c r="F50" s="322">
        <f t="shared" si="20"/>
        <v>7537</v>
      </c>
      <c r="G50" s="110">
        <f t="shared" si="16"/>
        <v>20.371371425482458</v>
      </c>
      <c r="H50" s="109">
        <f t="shared" si="17"/>
        <v>6117</v>
      </c>
      <c r="I50" s="110">
        <f t="shared" si="18"/>
        <v>19.808296363459732</v>
      </c>
      <c r="J50" s="111">
        <f t="shared" si="19"/>
        <v>10.873974435719568</v>
      </c>
      <c r="K50" s="111">
        <f t="shared" si="19"/>
        <v>12.3330366577664</v>
      </c>
      <c r="L50" s="111">
        <f t="shared" si="19"/>
        <v>14.305354349425183</v>
      </c>
      <c r="M50" s="111">
        <v>13.4</v>
      </c>
      <c r="N50" s="7"/>
      <c r="O50" s="7"/>
      <c r="P50" s="17"/>
      <c r="Q50" s="112"/>
      <c r="R50" s="28"/>
      <c r="S50" s="28"/>
      <c r="T50" s="28"/>
      <c r="U50" s="28"/>
      <c r="V50" s="28"/>
    </row>
    <row r="51" spans="1:22" ht="15.75" customHeight="1">
      <c r="A51" s="7"/>
      <c r="B51" s="18" t="s">
        <v>565</v>
      </c>
      <c r="C51" s="22">
        <v>12574</v>
      </c>
      <c r="D51" s="22">
        <v>13806</v>
      </c>
      <c r="E51" s="22">
        <v>14918</v>
      </c>
      <c r="F51" s="322">
        <f t="shared" si="20"/>
        <v>1112</v>
      </c>
      <c r="G51" s="110">
        <f t="shared" si="16"/>
        <v>8.054469071418225</v>
      </c>
      <c r="H51" s="109">
        <f t="shared" si="17"/>
        <v>1232</v>
      </c>
      <c r="I51" s="110">
        <f t="shared" si="18"/>
        <v>9.797995864482264</v>
      </c>
      <c r="J51" s="111">
        <f t="shared" si="19"/>
        <v>4.4276206908693965</v>
      </c>
      <c r="K51" s="111">
        <f t="shared" si="19"/>
        <v>4.602138064141925</v>
      </c>
      <c r="L51" s="111">
        <f t="shared" si="19"/>
        <v>4.791900217463229</v>
      </c>
      <c r="M51" s="111">
        <v>4.7</v>
      </c>
      <c r="N51" s="7"/>
      <c r="O51" s="7"/>
      <c r="P51" s="16"/>
      <c r="Q51" s="83"/>
      <c r="R51" s="16"/>
      <c r="S51" s="16"/>
      <c r="T51" s="16"/>
      <c r="U51" s="16"/>
      <c r="V51" s="16"/>
    </row>
    <row r="52" spans="1:22" ht="15.75" customHeight="1">
      <c r="A52" s="386" t="s">
        <v>36</v>
      </c>
      <c r="B52" s="389"/>
      <c r="C52" s="22">
        <v>54</v>
      </c>
      <c r="D52" s="22">
        <v>153</v>
      </c>
      <c r="E52" s="22">
        <v>460</v>
      </c>
      <c r="F52" s="322">
        <f t="shared" si="20"/>
        <v>307</v>
      </c>
      <c r="G52" s="110">
        <f t="shared" si="16"/>
        <v>200.65359477124184</v>
      </c>
      <c r="H52" s="109">
        <f t="shared" si="17"/>
        <v>99</v>
      </c>
      <c r="I52" s="110">
        <f t="shared" si="18"/>
        <v>183.33333333333331</v>
      </c>
      <c r="J52" s="111">
        <f t="shared" si="19"/>
        <v>0.019014754040635233</v>
      </c>
      <c r="K52" s="111">
        <f t="shared" si="19"/>
        <v>0.051001530045901376</v>
      </c>
      <c r="L52" s="111">
        <f t="shared" si="19"/>
        <v>0.14775935782498226</v>
      </c>
      <c r="M52" s="111">
        <v>0.2</v>
      </c>
      <c r="N52" s="116"/>
      <c r="O52" s="116"/>
      <c r="P52" s="114" t="s">
        <v>37</v>
      </c>
      <c r="Q52" s="232">
        <f aca="true" t="shared" si="21" ref="Q52:V52">SUM(Q54:Q58,Q60:Q64,Q66:Q69)</f>
        <v>226838</v>
      </c>
      <c r="R52" s="118">
        <f t="shared" si="21"/>
        <v>131430</v>
      </c>
      <c r="S52" s="118">
        <f t="shared" si="21"/>
        <v>2356</v>
      </c>
      <c r="T52" s="118">
        <f t="shared" si="21"/>
        <v>3042</v>
      </c>
      <c r="U52" s="118">
        <f t="shared" si="21"/>
        <v>24626</v>
      </c>
      <c r="V52" s="118">
        <f t="shared" si="21"/>
        <v>65147</v>
      </c>
    </row>
    <row r="53" spans="1:22" ht="15.75" customHeight="1">
      <c r="A53" s="14"/>
      <c r="B53" s="18"/>
      <c r="C53" s="318"/>
      <c r="D53" s="318"/>
      <c r="E53" s="318"/>
      <c r="F53" s="326"/>
      <c r="G53" s="327"/>
      <c r="H53" s="328"/>
      <c r="I53" s="327"/>
      <c r="J53" s="318"/>
      <c r="K53" s="318"/>
      <c r="L53" s="318"/>
      <c r="M53" s="318"/>
      <c r="N53" s="7"/>
      <c r="O53" s="7"/>
      <c r="P53" s="17"/>
      <c r="Q53" s="84"/>
      <c r="R53" s="6"/>
      <c r="S53" s="6"/>
      <c r="T53" s="6"/>
      <c r="U53" s="6"/>
      <c r="V53" s="6"/>
    </row>
    <row r="54" spans="1:22" ht="15.75" customHeight="1">
      <c r="A54" s="396" t="s">
        <v>571</v>
      </c>
      <c r="B54" s="400"/>
      <c r="C54" s="36">
        <f>SUM(C56,C61,C66,C74)</f>
        <v>229893</v>
      </c>
      <c r="D54" s="36">
        <f>SUM(D56,D61,D66,D74)</f>
        <v>245136</v>
      </c>
      <c r="E54" s="36">
        <f>SUM(E56,E61,E66,E74)</f>
        <v>226838</v>
      </c>
      <c r="F54" s="224">
        <f>E54-D54</f>
        <v>-18298</v>
      </c>
      <c r="G54" s="226">
        <f>F54/D54*100</f>
        <v>-7.464427909405391</v>
      </c>
      <c r="H54" s="225">
        <f>D54-C54</f>
        <v>15243</v>
      </c>
      <c r="I54" s="226">
        <f>H54/C54*100</f>
        <v>6.6304759170570655</v>
      </c>
      <c r="J54" s="117">
        <f>C54/C$54*100</f>
        <v>100</v>
      </c>
      <c r="K54" s="117">
        <f>D54/D$54*100</f>
        <v>100</v>
      </c>
      <c r="L54" s="117">
        <f>E54/E$54*100</f>
        <v>100</v>
      </c>
      <c r="M54" s="117">
        <v>100</v>
      </c>
      <c r="N54" s="116"/>
      <c r="O54" s="116"/>
      <c r="P54" s="17" t="s">
        <v>25</v>
      </c>
      <c r="Q54" s="112">
        <f>SUM(R54:V54)</f>
        <v>37555</v>
      </c>
      <c r="R54" s="22">
        <v>370</v>
      </c>
      <c r="S54" s="22">
        <v>1</v>
      </c>
      <c r="T54" s="22">
        <v>58</v>
      </c>
      <c r="U54" s="22">
        <v>8030</v>
      </c>
      <c r="V54" s="22">
        <v>29096</v>
      </c>
    </row>
    <row r="55" spans="1:22" ht="15.75" customHeight="1">
      <c r="A55" s="14"/>
      <c r="B55" s="18"/>
      <c r="C55" s="318"/>
      <c r="D55" s="318"/>
      <c r="E55" s="318"/>
      <c r="F55" s="326"/>
      <c r="G55" s="327"/>
      <c r="H55" s="328"/>
      <c r="I55" s="327"/>
      <c r="J55" s="318"/>
      <c r="K55" s="318"/>
      <c r="L55" s="318"/>
      <c r="M55" s="318"/>
      <c r="N55" s="7"/>
      <c r="O55" s="7"/>
      <c r="P55" s="17" t="s">
        <v>212</v>
      </c>
      <c r="Q55" s="112">
        <f>SUM(R55:V55)</f>
        <v>321</v>
      </c>
      <c r="R55" s="22">
        <v>206</v>
      </c>
      <c r="S55" s="71" t="s">
        <v>298</v>
      </c>
      <c r="T55" s="71" t="s">
        <v>298</v>
      </c>
      <c r="U55" s="71">
        <v>8</v>
      </c>
      <c r="V55" s="71">
        <v>107</v>
      </c>
    </row>
    <row r="56" spans="1:22" ht="15.75" customHeight="1">
      <c r="A56" s="386" t="s">
        <v>24</v>
      </c>
      <c r="B56" s="333"/>
      <c r="C56" s="22">
        <f>SUM(C57:C59)</f>
        <v>81470</v>
      </c>
      <c r="D56" s="22">
        <f>SUM(D57:D59)</f>
        <v>67601</v>
      </c>
      <c r="E56" s="22">
        <f>SUM(E57:E59)</f>
        <v>38626</v>
      </c>
      <c r="F56" s="322">
        <f>E56-D56</f>
        <v>-28975</v>
      </c>
      <c r="G56" s="110">
        <f>F56/D56*100</f>
        <v>-42.86179198532566</v>
      </c>
      <c r="H56" s="109">
        <f>D56-C56</f>
        <v>-13869</v>
      </c>
      <c r="I56" s="110">
        <f>H56/C56*100</f>
        <v>-17.023444212593592</v>
      </c>
      <c r="J56" s="111">
        <f aca="true" t="shared" si="22" ref="J56:L59">C56/C$54*100</f>
        <v>35.4382256093052</v>
      </c>
      <c r="K56" s="111">
        <f t="shared" si="22"/>
        <v>27.576936884015403</v>
      </c>
      <c r="L56" s="111">
        <f t="shared" si="22"/>
        <v>17.02801117978469</v>
      </c>
      <c r="M56" s="111">
        <v>18.3</v>
      </c>
      <c r="N56" s="7"/>
      <c r="O56" s="7"/>
      <c r="P56" s="17" t="s">
        <v>213</v>
      </c>
      <c r="Q56" s="112">
        <f>SUM(R56:V56)</f>
        <v>750</v>
      </c>
      <c r="R56" s="22">
        <v>165</v>
      </c>
      <c r="S56" s="71">
        <v>1</v>
      </c>
      <c r="T56" s="71">
        <v>3</v>
      </c>
      <c r="U56" s="71">
        <v>75</v>
      </c>
      <c r="V56" s="71">
        <v>506</v>
      </c>
    </row>
    <row r="57" spans="1:22" ht="15.75" customHeight="1">
      <c r="A57" s="14"/>
      <c r="B57" s="33" t="s">
        <v>25</v>
      </c>
      <c r="C57" s="22">
        <v>80656</v>
      </c>
      <c r="D57" s="22">
        <v>66815</v>
      </c>
      <c r="E57" s="22">
        <v>37555</v>
      </c>
      <c r="F57" s="322">
        <f>E57-D57</f>
        <v>-29260</v>
      </c>
      <c r="G57" s="110">
        <f>F57/D57*100</f>
        <v>-43.792561550550026</v>
      </c>
      <c r="H57" s="109">
        <f>D57-C57</f>
        <v>-13841</v>
      </c>
      <c r="I57" s="110">
        <f>H57/C57*100</f>
        <v>-17.160533624280898</v>
      </c>
      <c r="J57" s="111">
        <f t="shared" si="22"/>
        <v>35.08414784269204</v>
      </c>
      <c r="K57" s="111">
        <f t="shared" si="22"/>
        <v>27.25629854448143</v>
      </c>
      <c r="L57" s="111">
        <f t="shared" si="22"/>
        <v>16.55586806443365</v>
      </c>
      <c r="M57" s="111">
        <v>17.7</v>
      </c>
      <c r="N57" s="7"/>
      <c r="O57" s="7"/>
      <c r="P57" s="17" t="s">
        <v>26</v>
      </c>
      <c r="Q57" s="112">
        <f>SUM(R57:V57)</f>
        <v>114</v>
      </c>
      <c r="R57" s="20">
        <v>100</v>
      </c>
      <c r="S57" s="21">
        <v>8</v>
      </c>
      <c r="T57" s="21" t="s">
        <v>298</v>
      </c>
      <c r="U57" s="21" t="s">
        <v>298</v>
      </c>
      <c r="V57" s="21">
        <v>6</v>
      </c>
    </row>
    <row r="58" spans="1:22" ht="15.75" customHeight="1">
      <c r="A58" s="14"/>
      <c r="B58" s="33" t="s">
        <v>560</v>
      </c>
      <c r="C58" s="22">
        <v>281</v>
      </c>
      <c r="D58" s="22">
        <v>186</v>
      </c>
      <c r="E58" s="22">
        <v>321</v>
      </c>
      <c r="F58" s="322">
        <f>E58-D58</f>
        <v>135</v>
      </c>
      <c r="G58" s="110">
        <f>F58/D58*100</f>
        <v>72.58064516129032</v>
      </c>
      <c r="H58" s="109">
        <f>D58-C58</f>
        <v>-95</v>
      </c>
      <c r="I58" s="110">
        <f>H58/C58*100</f>
        <v>-33.80782918149466</v>
      </c>
      <c r="J58" s="111">
        <f t="shared" si="22"/>
        <v>0.12223077692665718</v>
      </c>
      <c r="K58" s="111">
        <f t="shared" si="22"/>
        <v>0.07587624828666537</v>
      </c>
      <c r="L58" s="111">
        <f t="shared" si="22"/>
        <v>0.14151068163182537</v>
      </c>
      <c r="M58" s="111">
        <v>0.2</v>
      </c>
      <c r="N58" s="116"/>
      <c r="O58" s="116"/>
      <c r="P58" s="17" t="s">
        <v>28</v>
      </c>
      <c r="Q58" s="112">
        <f>SUM(R58:V58)</f>
        <v>6008</v>
      </c>
      <c r="R58" s="22">
        <v>4139</v>
      </c>
      <c r="S58" s="71">
        <v>185</v>
      </c>
      <c r="T58" s="71">
        <v>30</v>
      </c>
      <c r="U58" s="71">
        <v>19</v>
      </c>
      <c r="V58" s="71">
        <v>1635</v>
      </c>
    </row>
    <row r="59" spans="1:22" ht="15.75" customHeight="1">
      <c r="A59" s="14"/>
      <c r="B59" s="33" t="s">
        <v>561</v>
      </c>
      <c r="C59" s="22">
        <v>533</v>
      </c>
      <c r="D59" s="22">
        <v>600</v>
      </c>
      <c r="E59" s="22">
        <v>750</v>
      </c>
      <c r="F59" s="322">
        <f>E59-D59</f>
        <v>150</v>
      </c>
      <c r="G59" s="110">
        <f>F59/D59*100</f>
        <v>25</v>
      </c>
      <c r="H59" s="109">
        <f>D59-C59</f>
        <v>67</v>
      </c>
      <c r="I59" s="110">
        <f>H59/C59*100</f>
        <v>12.570356472795496</v>
      </c>
      <c r="J59" s="111">
        <f t="shared" si="22"/>
        <v>0.23184698968650633</v>
      </c>
      <c r="K59" s="111">
        <f t="shared" si="22"/>
        <v>0.2447620912473076</v>
      </c>
      <c r="L59" s="111">
        <f t="shared" si="22"/>
        <v>0.33063243371921813</v>
      </c>
      <c r="M59" s="111">
        <v>0.4</v>
      </c>
      <c r="N59" s="116"/>
      <c r="O59" s="116"/>
      <c r="P59" s="16"/>
      <c r="Q59" s="112"/>
      <c r="R59" s="22"/>
      <c r="S59" s="71"/>
      <c r="T59" s="71"/>
      <c r="U59" s="71"/>
      <c r="V59" s="71"/>
    </row>
    <row r="60" spans="1:22" ht="15.75" customHeight="1">
      <c r="A60" s="323"/>
      <c r="B60" s="18"/>
      <c r="C60" s="6"/>
      <c r="D60" s="6"/>
      <c r="E60" s="6"/>
      <c r="F60" s="322"/>
      <c r="G60" s="110"/>
      <c r="H60" s="324"/>
      <c r="I60" s="110"/>
      <c r="J60" s="111"/>
      <c r="K60" s="111"/>
      <c r="L60" s="111"/>
      <c r="M60" s="111"/>
      <c r="N60" s="7"/>
      <c r="O60" s="7"/>
      <c r="P60" s="17" t="s">
        <v>29</v>
      </c>
      <c r="Q60" s="112">
        <f>SUM(R60:V60)</f>
        <v>61136</v>
      </c>
      <c r="R60" s="22">
        <v>42417</v>
      </c>
      <c r="S60" s="71">
        <v>643</v>
      </c>
      <c r="T60" s="71">
        <v>392</v>
      </c>
      <c r="U60" s="71">
        <v>4891</v>
      </c>
      <c r="V60" s="71">
        <v>12793</v>
      </c>
    </row>
    <row r="61" spans="1:22" ht="15.75" customHeight="1">
      <c r="A61" s="386" t="s">
        <v>27</v>
      </c>
      <c r="B61" s="387"/>
      <c r="C61" s="22">
        <f>SUM(C62:C64)</f>
        <v>62754</v>
      </c>
      <c r="D61" s="22">
        <f>SUM(D62:D64)</f>
        <v>72620</v>
      </c>
      <c r="E61" s="22">
        <f>SUM(E62:E64)</f>
        <v>67258</v>
      </c>
      <c r="F61" s="322">
        <f>E61-D61</f>
        <v>-5362</v>
      </c>
      <c r="G61" s="110">
        <f>F61/D61*100</f>
        <v>-7.383640870283668</v>
      </c>
      <c r="H61" s="109">
        <f>D61-C61</f>
        <v>9866</v>
      </c>
      <c r="I61" s="110">
        <f>H61/C61*100</f>
        <v>15.721706982821813</v>
      </c>
      <c r="J61" s="111">
        <f aca="true" t="shared" si="23" ref="J61:L64">C61/C$54*100</f>
        <v>27.297046887030053</v>
      </c>
      <c r="K61" s="111">
        <f t="shared" si="23"/>
        <v>29.62437177729913</v>
      </c>
      <c r="L61" s="111">
        <f t="shared" si="23"/>
        <v>29.650234969449563</v>
      </c>
      <c r="M61" s="111">
        <v>25.8</v>
      </c>
      <c r="N61" s="116"/>
      <c r="O61" s="116"/>
      <c r="P61" s="17" t="s">
        <v>295</v>
      </c>
      <c r="Q61" s="112">
        <f>SUM(R61:V61)</f>
        <v>51221</v>
      </c>
      <c r="R61" s="20">
        <v>27747</v>
      </c>
      <c r="S61" s="21">
        <v>969</v>
      </c>
      <c r="T61" s="21">
        <v>1600</v>
      </c>
      <c r="U61" s="21">
        <v>5214</v>
      </c>
      <c r="V61" s="21">
        <v>15691</v>
      </c>
    </row>
    <row r="62" spans="1:22" ht="15.75" customHeight="1">
      <c r="A62" s="7"/>
      <c r="B62" s="18" t="s">
        <v>26</v>
      </c>
      <c r="C62" s="22">
        <v>236</v>
      </c>
      <c r="D62" s="22">
        <v>133</v>
      </c>
      <c r="E62" s="22">
        <v>114</v>
      </c>
      <c r="F62" s="322">
        <f>E62-D62</f>
        <v>-19</v>
      </c>
      <c r="G62" s="110">
        <f>F62/D62*100</f>
        <v>-14.285714285714285</v>
      </c>
      <c r="H62" s="109">
        <f>D62-C62</f>
        <v>-103</v>
      </c>
      <c r="I62" s="110">
        <f>H62/C62*100</f>
        <v>-43.64406779661017</v>
      </c>
      <c r="J62" s="111">
        <f t="shared" si="23"/>
        <v>0.10265645321954127</v>
      </c>
      <c r="K62" s="111">
        <f t="shared" si="23"/>
        <v>0.05425559689315319</v>
      </c>
      <c r="L62" s="111">
        <f t="shared" si="23"/>
        <v>0.05025612992532115</v>
      </c>
      <c r="M62" s="111">
        <v>0.1</v>
      </c>
      <c r="N62" s="7"/>
      <c r="O62" s="14"/>
      <c r="P62" s="17" t="s">
        <v>32</v>
      </c>
      <c r="Q62" s="112">
        <f>SUM(R62:V62)</f>
        <v>6817</v>
      </c>
      <c r="R62" s="22">
        <v>6644</v>
      </c>
      <c r="S62" s="71">
        <v>21</v>
      </c>
      <c r="T62" s="71">
        <v>9</v>
      </c>
      <c r="U62" s="71">
        <v>70</v>
      </c>
      <c r="V62" s="71">
        <v>73</v>
      </c>
    </row>
    <row r="63" spans="1:22" ht="15.75" customHeight="1">
      <c r="A63" s="7"/>
      <c r="B63" s="18" t="s">
        <v>28</v>
      </c>
      <c r="C63" s="22">
        <v>3262</v>
      </c>
      <c r="D63" s="22">
        <v>3927</v>
      </c>
      <c r="E63" s="22">
        <v>6008</v>
      </c>
      <c r="F63" s="322">
        <f>E63-D63</f>
        <v>2081</v>
      </c>
      <c r="G63" s="110">
        <f>F63/D63*100</f>
        <v>52.99210593328241</v>
      </c>
      <c r="H63" s="109">
        <f>D63-C63</f>
        <v>665</v>
      </c>
      <c r="I63" s="110">
        <f>H63/C63*100</f>
        <v>20.386266094420602</v>
      </c>
      <c r="J63" s="111">
        <f t="shared" si="23"/>
        <v>1.4189209762802695</v>
      </c>
      <c r="K63" s="111">
        <f t="shared" si="23"/>
        <v>1.6019678872136283</v>
      </c>
      <c r="L63" s="111">
        <f t="shared" si="23"/>
        <v>2.648586215713417</v>
      </c>
      <c r="M63" s="111">
        <v>2.9</v>
      </c>
      <c r="N63" s="14"/>
      <c r="O63" s="14"/>
      <c r="P63" s="17" t="s">
        <v>33</v>
      </c>
      <c r="Q63" s="112">
        <f>SUM(R63:V63)</f>
        <v>726</v>
      </c>
      <c r="R63" s="22">
        <v>415</v>
      </c>
      <c r="S63" s="71">
        <v>62</v>
      </c>
      <c r="T63" s="71">
        <v>14</v>
      </c>
      <c r="U63" s="71">
        <v>101</v>
      </c>
      <c r="V63" s="71">
        <v>134</v>
      </c>
    </row>
    <row r="64" spans="1:22" ht="15.75" customHeight="1">
      <c r="A64" s="7"/>
      <c r="B64" s="18" t="s">
        <v>29</v>
      </c>
      <c r="C64" s="22">
        <v>59256</v>
      </c>
      <c r="D64" s="22">
        <v>68560</v>
      </c>
      <c r="E64" s="22">
        <v>61136</v>
      </c>
      <c r="F64" s="322">
        <f>E64-D64</f>
        <v>-7424</v>
      </c>
      <c r="G64" s="110">
        <f>F64/D64*100</f>
        <v>-10.828471411901983</v>
      </c>
      <c r="H64" s="109">
        <f>D64-C64</f>
        <v>9304</v>
      </c>
      <c r="I64" s="110">
        <f>H64/C64*100</f>
        <v>15.701363574996623</v>
      </c>
      <c r="J64" s="111">
        <f t="shared" si="23"/>
        <v>25.775469457530242</v>
      </c>
      <c r="K64" s="111">
        <f t="shared" si="23"/>
        <v>27.968148293192353</v>
      </c>
      <c r="L64" s="111">
        <f t="shared" si="23"/>
        <v>26.951392623810825</v>
      </c>
      <c r="M64" s="111">
        <v>22.8</v>
      </c>
      <c r="N64" s="14"/>
      <c r="O64" s="14"/>
      <c r="P64" s="17" t="s">
        <v>30</v>
      </c>
      <c r="Q64" s="112">
        <f>SUM(R64:V64)</f>
        <v>4460</v>
      </c>
      <c r="R64" s="22">
        <v>4147</v>
      </c>
      <c r="S64" s="71">
        <v>56</v>
      </c>
      <c r="T64" s="71">
        <v>12</v>
      </c>
      <c r="U64" s="71">
        <v>15</v>
      </c>
      <c r="V64" s="71">
        <v>230</v>
      </c>
    </row>
    <row r="65" spans="1:22" ht="15.75" customHeight="1">
      <c r="A65" s="7"/>
      <c r="B65" s="18"/>
      <c r="C65" s="6"/>
      <c r="D65" s="6"/>
      <c r="E65" s="6"/>
      <c r="F65" s="322"/>
      <c r="G65" s="110"/>
      <c r="H65" s="324"/>
      <c r="I65" s="110"/>
      <c r="J65" s="111"/>
      <c r="K65" s="111"/>
      <c r="L65" s="111"/>
      <c r="M65" s="111"/>
      <c r="N65" s="14"/>
      <c r="O65" s="14"/>
      <c r="P65" s="16"/>
      <c r="Q65" s="112"/>
      <c r="R65" s="22"/>
      <c r="S65" s="71"/>
      <c r="T65" s="71"/>
      <c r="U65" s="71"/>
      <c r="V65" s="71"/>
    </row>
    <row r="66" spans="1:22" ht="15.75" customHeight="1">
      <c r="A66" s="386" t="s">
        <v>31</v>
      </c>
      <c r="B66" s="387"/>
      <c r="C66" s="22">
        <f>SUM(C67:C73)</f>
        <v>85615</v>
      </c>
      <c r="D66" s="22">
        <f>SUM(D67:D73)</f>
        <v>104754</v>
      </c>
      <c r="E66" s="22">
        <f>SUM(E67:E73)</f>
        <v>120245</v>
      </c>
      <c r="F66" s="322">
        <f>E66-D66</f>
        <v>15491</v>
      </c>
      <c r="G66" s="110">
        <f aca="true" t="shared" si="24" ref="G66:G74">F66/D66*100</f>
        <v>14.787979456631728</v>
      </c>
      <c r="H66" s="109">
        <f aca="true" t="shared" si="25" ref="H66:H74">D66-C66</f>
        <v>19139</v>
      </c>
      <c r="I66" s="110">
        <f aca="true" t="shared" si="26" ref="I66:I74">H66/C66*100</f>
        <v>22.354727559422997</v>
      </c>
      <c r="J66" s="111">
        <f aca="true" t="shared" si="27" ref="J66:L74">C66/C$54*100</f>
        <v>37.24123831521621</v>
      </c>
      <c r="K66" s="111">
        <f t="shared" si="27"/>
        <v>42.73301351086744</v>
      </c>
      <c r="L66" s="111">
        <f t="shared" si="27"/>
        <v>53.00919599008984</v>
      </c>
      <c r="M66" s="111">
        <v>55.9</v>
      </c>
      <c r="N66" s="14"/>
      <c r="O66" s="14"/>
      <c r="P66" s="6" t="s">
        <v>296</v>
      </c>
      <c r="Q66" s="112">
        <f>SUM(R66:V66)</f>
        <v>318</v>
      </c>
      <c r="R66" s="22">
        <v>314</v>
      </c>
      <c r="S66" s="71" t="s">
        <v>298</v>
      </c>
      <c r="T66" s="71" t="s">
        <v>298</v>
      </c>
      <c r="U66" s="71">
        <v>3</v>
      </c>
      <c r="V66" s="71">
        <v>1</v>
      </c>
    </row>
    <row r="67" spans="1:22" ht="15.75" customHeight="1">
      <c r="A67" s="7"/>
      <c r="B67" s="18" t="s">
        <v>567</v>
      </c>
      <c r="C67" s="22">
        <v>37515</v>
      </c>
      <c r="D67" s="22">
        <v>45893</v>
      </c>
      <c r="E67" s="22">
        <v>51221</v>
      </c>
      <c r="F67" s="322">
        <f aca="true" t="shared" si="28" ref="F67:F74">E67-D67</f>
        <v>5328</v>
      </c>
      <c r="G67" s="110">
        <f t="shared" si="24"/>
        <v>11.609613666572244</v>
      </c>
      <c r="H67" s="109">
        <f t="shared" si="25"/>
        <v>8378</v>
      </c>
      <c r="I67" s="110">
        <f t="shared" si="26"/>
        <v>22.33240037318406</v>
      </c>
      <c r="J67" s="111">
        <f t="shared" si="27"/>
        <v>16.318461197165636</v>
      </c>
      <c r="K67" s="111">
        <f t="shared" si="27"/>
        <v>18.721444422687814</v>
      </c>
      <c r="L67" s="111">
        <f t="shared" si="27"/>
        <v>22.58043185004276</v>
      </c>
      <c r="M67" s="111">
        <v>25.6</v>
      </c>
      <c r="N67" s="14"/>
      <c r="O67" s="14"/>
      <c r="P67" s="17" t="s">
        <v>34</v>
      </c>
      <c r="Q67" s="112">
        <f>SUM(R67:V67)</f>
        <v>53345</v>
      </c>
      <c r="R67" s="22">
        <v>41119</v>
      </c>
      <c r="S67" s="71">
        <v>408</v>
      </c>
      <c r="T67" s="71">
        <v>920</v>
      </c>
      <c r="U67" s="71">
        <v>6125</v>
      </c>
      <c r="V67" s="71">
        <v>4773</v>
      </c>
    </row>
    <row r="68" spans="1:22" ht="15.75" customHeight="1">
      <c r="A68" s="7"/>
      <c r="B68" s="18" t="s">
        <v>568</v>
      </c>
      <c r="C68" s="403">
        <v>4559</v>
      </c>
      <c r="D68" s="22">
        <v>5320</v>
      </c>
      <c r="E68" s="22">
        <v>6817</v>
      </c>
      <c r="F68" s="322">
        <f t="shared" si="28"/>
        <v>1497</v>
      </c>
      <c r="G68" s="110">
        <f t="shared" si="24"/>
        <v>28.139097744360903</v>
      </c>
      <c r="H68" s="397">
        <v>1160</v>
      </c>
      <c r="I68" s="388">
        <v>25.4</v>
      </c>
      <c r="J68" s="369">
        <v>2</v>
      </c>
      <c r="K68" s="111">
        <f t="shared" si="27"/>
        <v>2.1702238757261276</v>
      </c>
      <c r="L68" s="111">
        <f t="shared" si="27"/>
        <v>3.0052284008852133</v>
      </c>
      <c r="M68" s="111">
        <v>3.4</v>
      </c>
      <c r="N68" s="116"/>
      <c r="O68" s="116"/>
      <c r="P68" s="17" t="s">
        <v>297</v>
      </c>
      <c r="Q68" s="112">
        <f>SUM(R68:V68)</f>
        <v>3358</v>
      </c>
      <c r="R68" s="22">
        <v>3358</v>
      </c>
      <c r="S68" s="71" t="s">
        <v>298</v>
      </c>
      <c r="T68" s="71" t="s">
        <v>298</v>
      </c>
      <c r="U68" s="71" t="s">
        <v>298</v>
      </c>
      <c r="V68" s="71" t="s">
        <v>298</v>
      </c>
    </row>
    <row r="69" spans="1:22" ht="15.75" customHeight="1">
      <c r="A69" s="323"/>
      <c r="B69" s="18" t="s">
        <v>33</v>
      </c>
      <c r="C69" s="403"/>
      <c r="D69" s="22">
        <v>399</v>
      </c>
      <c r="E69" s="22">
        <v>726</v>
      </c>
      <c r="F69" s="322">
        <f t="shared" si="28"/>
        <v>327</v>
      </c>
      <c r="G69" s="110">
        <f t="shared" si="24"/>
        <v>81.95488721804512</v>
      </c>
      <c r="H69" s="397"/>
      <c r="I69" s="388"/>
      <c r="J69" s="369"/>
      <c r="K69" s="111">
        <f t="shared" si="27"/>
        <v>0.16276679067945957</v>
      </c>
      <c r="L69" s="111">
        <f t="shared" si="27"/>
        <v>0.3200521958402031</v>
      </c>
      <c r="M69" s="111">
        <v>0.6</v>
      </c>
      <c r="N69" s="7"/>
      <c r="O69" s="7"/>
      <c r="P69" s="17" t="s">
        <v>35</v>
      </c>
      <c r="Q69" s="112">
        <v>709</v>
      </c>
      <c r="R69" s="20">
        <v>289</v>
      </c>
      <c r="S69" s="21">
        <v>2</v>
      </c>
      <c r="T69" s="21">
        <v>4</v>
      </c>
      <c r="U69" s="21">
        <v>75</v>
      </c>
      <c r="V69" s="21">
        <v>102</v>
      </c>
    </row>
    <row r="70" spans="1:22" ht="15.75" customHeight="1">
      <c r="A70" s="7"/>
      <c r="B70" s="18" t="s">
        <v>569</v>
      </c>
      <c r="C70" s="22">
        <v>4646</v>
      </c>
      <c r="D70" s="22">
        <v>4472</v>
      </c>
      <c r="E70" s="22">
        <v>4460</v>
      </c>
      <c r="F70" s="322">
        <f t="shared" si="28"/>
        <v>-12</v>
      </c>
      <c r="G70" s="110">
        <f t="shared" si="24"/>
        <v>-0.26833631484794274</v>
      </c>
      <c r="H70" s="109">
        <f t="shared" si="25"/>
        <v>-174</v>
      </c>
      <c r="I70" s="110">
        <f>+-3.8</f>
        <v>-3.8</v>
      </c>
      <c r="J70" s="111">
        <f t="shared" si="27"/>
        <v>2.0209401765169015</v>
      </c>
      <c r="K70" s="111">
        <f t="shared" si="27"/>
        <v>1.8242934534299329</v>
      </c>
      <c r="L70" s="111">
        <f t="shared" si="27"/>
        <v>1.9661608725169506</v>
      </c>
      <c r="M70" s="111">
        <v>2</v>
      </c>
      <c r="N70" s="7"/>
      <c r="O70" s="7"/>
      <c r="P70" s="16"/>
      <c r="Q70" s="85"/>
      <c r="R70" s="14"/>
      <c r="S70" s="14"/>
      <c r="T70" s="14"/>
      <c r="U70" s="20"/>
      <c r="V70" s="20"/>
    </row>
    <row r="71" spans="1:22" ht="15.75" customHeight="1">
      <c r="A71" s="7"/>
      <c r="B71" s="18" t="s">
        <v>570</v>
      </c>
      <c r="C71" s="22">
        <v>248</v>
      </c>
      <c r="D71" s="22">
        <v>284</v>
      </c>
      <c r="E71" s="22">
        <v>318</v>
      </c>
      <c r="F71" s="322">
        <f t="shared" si="28"/>
        <v>34</v>
      </c>
      <c r="G71" s="110">
        <f t="shared" si="24"/>
        <v>11.971830985915492</v>
      </c>
      <c r="H71" s="109">
        <f t="shared" si="25"/>
        <v>36</v>
      </c>
      <c r="I71" s="110">
        <f t="shared" si="26"/>
        <v>14.516129032258066</v>
      </c>
      <c r="J71" s="111">
        <f t="shared" si="27"/>
        <v>0.10787627287477217</v>
      </c>
      <c r="K71" s="111">
        <f t="shared" si="27"/>
        <v>0.11585405652372562</v>
      </c>
      <c r="L71" s="111">
        <f t="shared" si="27"/>
        <v>0.14018815189694847</v>
      </c>
      <c r="M71" s="111">
        <v>0.2</v>
      </c>
      <c r="N71" s="7"/>
      <c r="O71" s="27"/>
      <c r="P71" s="81"/>
      <c r="Q71" s="86"/>
      <c r="R71" s="27"/>
      <c r="S71" s="27"/>
      <c r="T71" s="27"/>
      <c r="U71" s="27"/>
      <c r="V71" s="27"/>
    </row>
    <row r="72" spans="1:15" ht="15.75" customHeight="1">
      <c r="A72" s="7"/>
      <c r="B72" s="18" t="s">
        <v>34</v>
      </c>
      <c r="C72" s="22">
        <v>36177</v>
      </c>
      <c r="D72" s="22">
        <v>45587</v>
      </c>
      <c r="E72" s="22">
        <v>53345</v>
      </c>
      <c r="F72" s="322">
        <f t="shared" si="28"/>
        <v>7758</v>
      </c>
      <c r="G72" s="110">
        <f t="shared" si="24"/>
        <v>17.01800952025797</v>
      </c>
      <c r="H72" s="109">
        <f t="shared" si="25"/>
        <v>9410</v>
      </c>
      <c r="I72" s="110">
        <f t="shared" si="26"/>
        <v>26.011001465019213</v>
      </c>
      <c r="J72" s="111">
        <f t="shared" si="27"/>
        <v>15.73645130560739</v>
      </c>
      <c r="K72" s="111">
        <f t="shared" si="27"/>
        <v>18.59661575615169</v>
      </c>
      <c r="L72" s="111">
        <f t="shared" si="27"/>
        <v>23.516782902335585</v>
      </c>
      <c r="M72" s="111">
        <v>21.6</v>
      </c>
      <c r="N72" s="7"/>
      <c r="O72" s="14" t="s">
        <v>335</v>
      </c>
    </row>
    <row r="73" spans="1:22" ht="15.75" customHeight="1">
      <c r="A73" s="7"/>
      <c r="B73" s="18" t="s">
        <v>565</v>
      </c>
      <c r="C73" s="19">
        <v>2470</v>
      </c>
      <c r="D73" s="20">
        <v>2799</v>
      </c>
      <c r="E73" s="20">
        <v>3358</v>
      </c>
      <c r="F73" s="322">
        <f t="shared" si="28"/>
        <v>559</v>
      </c>
      <c r="G73" s="110">
        <f t="shared" si="24"/>
        <v>19.97141836370132</v>
      </c>
      <c r="H73" s="109">
        <f t="shared" si="25"/>
        <v>329</v>
      </c>
      <c r="I73" s="110">
        <f t="shared" si="26"/>
        <v>13.319838056680162</v>
      </c>
      <c r="J73" s="111">
        <f t="shared" si="27"/>
        <v>1.0744128790350294</v>
      </c>
      <c r="K73" s="111">
        <f t="shared" si="27"/>
        <v>1.1418151556686902</v>
      </c>
      <c r="L73" s="111">
        <f t="shared" si="27"/>
        <v>1.4803516165721793</v>
      </c>
      <c r="M73" s="111">
        <v>2</v>
      </c>
      <c r="N73" s="7"/>
      <c r="O73" s="14" t="s">
        <v>236</v>
      </c>
      <c r="Q73" s="7"/>
      <c r="R73" s="7"/>
      <c r="S73" s="7"/>
      <c r="T73" s="7"/>
      <c r="U73" s="22"/>
      <c r="V73" s="20"/>
    </row>
    <row r="74" spans="1:22" ht="15.75" customHeight="1">
      <c r="A74" s="398" t="s">
        <v>36</v>
      </c>
      <c r="B74" s="399"/>
      <c r="C74" s="186">
        <v>54</v>
      </c>
      <c r="D74" s="80">
        <v>161</v>
      </c>
      <c r="E74" s="80">
        <v>709</v>
      </c>
      <c r="F74" s="329">
        <f t="shared" si="28"/>
        <v>548</v>
      </c>
      <c r="G74" s="227">
        <f t="shared" si="24"/>
        <v>340.37267080745346</v>
      </c>
      <c r="H74" s="228">
        <f t="shared" si="25"/>
        <v>107</v>
      </c>
      <c r="I74" s="227">
        <f t="shared" si="26"/>
        <v>198.14814814814815</v>
      </c>
      <c r="J74" s="115">
        <f t="shared" si="27"/>
        <v>0.023489188448539103</v>
      </c>
      <c r="K74" s="115">
        <f t="shared" si="27"/>
        <v>0.06567782781802754</v>
      </c>
      <c r="L74" s="115">
        <f t="shared" si="27"/>
        <v>0.31255786067590086</v>
      </c>
      <c r="M74" s="115">
        <v>0.5</v>
      </c>
      <c r="N74" s="7"/>
      <c r="Q74" s="7"/>
      <c r="R74" s="7"/>
      <c r="S74" s="7"/>
      <c r="T74" s="7"/>
      <c r="U74" s="22"/>
      <c r="V74" s="20"/>
    </row>
    <row r="75" spans="1:9" ht="15.75" customHeight="1">
      <c r="A75" s="5" t="s">
        <v>235</v>
      </c>
      <c r="H75" s="23"/>
      <c r="I75" s="23"/>
    </row>
    <row r="76" spans="8:9" ht="14.25">
      <c r="H76" s="23"/>
      <c r="I76" s="23"/>
    </row>
    <row r="77" spans="8:9" ht="14.25">
      <c r="H77" s="23"/>
      <c r="I77" s="23"/>
    </row>
  </sheetData>
  <sheetProtection/>
  <mergeCells count="45">
    <mergeCell ref="A3:M3"/>
    <mergeCell ref="A5:M5"/>
    <mergeCell ref="O5:V5"/>
    <mergeCell ref="J68:J69"/>
    <mergeCell ref="C24:C25"/>
    <mergeCell ref="I24:I25"/>
    <mergeCell ref="C46:C47"/>
    <mergeCell ref="C68:C69"/>
    <mergeCell ref="H24:H25"/>
    <mergeCell ref="H46:H47"/>
    <mergeCell ref="H68:H69"/>
    <mergeCell ref="I68:I69"/>
    <mergeCell ref="J24:J25"/>
    <mergeCell ref="A61:B61"/>
    <mergeCell ref="A66:B66"/>
    <mergeCell ref="A74:B74"/>
    <mergeCell ref="A32:B32"/>
    <mergeCell ref="A54:B54"/>
    <mergeCell ref="A34:B34"/>
    <mergeCell ref="A39:B39"/>
    <mergeCell ref="V7:V8"/>
    <mergeCell ref="A10:B10"/>
    <mergeCell ref="F7:G7"/>
    <mergeCell ref="F8:G8"/>
    <mergeCell ref="H7:I7"/>
    <mergeCell ref="H8:I8"/>
    <mergeCell ref="A7:B9"/>
    <mergeCell ref="J7:M8"/>
    <mergeCell ref="O10:P10"/>
    <mergeCell ref="A12:B12"/>
    <mergeCell ref="A44:B44"/>
    <mergeCell ref="A17:B17"/>
    <mergeCell ref="A22:B22"/>
    <mergeCell ref="A56:B56"/>
    <mergeCell ref="I46:I47"/>
    <mergeCell ref="A30:B30"/>
    <mergeCell ref="A52:B52"/>
    <mergeCell ref="J46:J47"/>
    <mergeCell ref="U7:U8"/>
    <mergeCell ref="R7:R8"/>
    <mergeCell ref="S7:S8"/>
    <mergeCell ref="C7:E8"/>
    <mergeCell ref="T7:T8"/>
    <mergeCell ref="O7:P8"/>
    <mergeCell ref="Q7:Q8"/>
  </mergeCells>
  <printOptions horizontalCentered="1"/>
  <pageMargins left="0.7874015748031497" right="0.7874015748031497" top="0.3937007874015748" bottom="0.3937007874015748" header="0.35433070866141736" footer="0.35433070866141736"/>
  <pageSetup fitToHeight="1" fitToWidth="1" horizontalDpi="300" verticalDpi="300" orientation="landscape" paperSize="8" scale="66" r:id="rId1"/>
</worksheet>
</file>

<file path=xl/worksheets/sheet3.xml><?xml version="1.0" encoding="utf-8"?>
<worksheet xmlns="http://schemas.openxmlformats.org/spreadsheetml/2006/main" xmlns:r="http://schemas.openxmlformats.org/officeDocument/2006/relationships">
  <sheetPr>
    <pageSetUpPr fitToPage="1"/>
  </sheetPr>
  <dimension ref="A1:AL69"/>
  <sheetViews>
    <sheetView zoomScale="75" zoomScaleNormal="75" zoomScaleSheetLayoutView="75" zoomScalePageLayoutView="0" workbookViewId="0" topLeftCell="I28">
      <selection activeCell="A1" sqref="A1"/>
    </sheetView>
  </sheetViews>
  <sheetFormatPr defaultColWidth="9.00390625" defaultRowHeight="13.5"/>
  <cols>
    <col min="1" max="1" width="18.75390625" style="0" customWidth="1"/>
    <col min="2" max="2" width="9.125" style="0" bestFit="1" customWidth="1"/>
    <col min="3" max="3" width="9.25390625" style="0" bestFit="1" customWidth="1"/>
    <col min="4" max="4" width="9.125" style="0" bestFit="1" customWidth="1"/>
    <col min="5" max="5" width="10.125" style="0" bestFit="1" customWidth="1"/>
    <col min="6" max="7" width="10.25390625" style="0" bestFit="1" customWidth="1"/>
    <col min="8" max="8" width="9.25390625" style="0" bestFit="1" customWidth="1"/>
    <col min="9" max="9" width="10.125" style="0" bestFit="1" customWidth="1"/>
    <col min="10" max="10" width="9.25390625" style="0" bestFit="1" customWidth="1"/>
    <col min="11" max="11" width="14.875" style="0" bestFit="1" customWidth="1"/>
    <col min="12" max="12" width="10.375" style="0" bestFit="1" customWidth="1"/>
    <col min="13" max="13" width="10.625" style="0" bestFit="1" customWidth="1"/>
    <col min="15" max="15" width="10.625" style="0" customWidth="1"/>
    <col min="16" max="16" width="11.75390625" style="0" bestFit="1" customWidth="1"/>
    <col min="17" max="17" width="10.50390625" style="0" bestFit="1" customWidth="1"/>
    <col min="18" max="18" width="9.375" style="0" bestFit="1" customWidth="1"/>
    <col min="19" max="19" width="10.50390625" style="0" bestFit="1" customWidth="1"/>
    <col min="20" max="20" width="9.25390625" style="0" bestFit="1" customWidth="1"/>
    <col min="21" max="22" width="10.50390625" style="0" bestFit="1" customWidth="1"/>
    <col min="23" max="23" width="9.375" style="0" bestFit="1" customWidth="1"/>
    <col min="24" max="25" width="9.25390625" style="0" bestFit="1" customWidth="1"/>
    <col min="26" max="26" width="10.50390625" style="0" bestFit="1" customWidth="1"/>
    <col min="27" max="27" width="10.375" style="0" bestFit="1" customWidth="1"/>
  </cols>
  <sheetData>
    <row r="1" spans="1:38" ht="18" customHeight="1">
      <c r="A1" s="105" t="s">
        <v>81</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3" t="s">
        <v>82</v>
      </c>
      <c r="AB1" s="106"/>
      <c r="AC1" s="106"/>
      <c r="AD1" s="106"/>
      <c r="AE1" s="106"/>
      <c r="AF1" s="106"/>
      <c r="AG1" s="106"/>
      <c r="AH1" s="106"/>
      <c r="AI1" s="106"/>
      <c r="AJ1" s="106"/>
      <c r="AK1" s="106"/>
      <c r="AL1" s="106"/>
    </row>
    <row r="2" spans="1:38" ht="18" customHeight="1">
      <c r="A2" s="105"/>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3"/>
      <c r="AB2" s="106"/>
      <c r="AC2" s="106"/>
      <c r="AD2" s="106"/>
      <c r="AE2" s="106"/>
      <c r="AF2" s="106"/>
      <c r="AG2" s="106"/>
      <c r="AH2" s="106"/>
      <c r="AI2" s="106"/>
      <c r="AJ2" s="106"/>
      <c r="AK2" s="106"/>
      <c r="AL2" s="106"/>
    </row>
    <row r="3" spans="1:38" ht="18" customHeight="1">
      <c r="A3" s="443" t="s">
        <v>340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106"/>
      <c r="AC3" s="106"/>
      <c r="AD3" s="106"/>
      <c r="AE3" s="106"/>
      <c r="AF3" s="106"/>
      <c r="AG3" s="106"/>
      <c r="AH3" s="106"/>
      <c r="AI3" s="106"/>
      <c r="AJ3" s="106"/>
      <c r="AK3" s="106"/>
      <c r="AL3" s="106"/>
    </row>
    <row r="4" spans="1:38" ht="18" customHeight="1">
      <c r="A4" s="4"/>
      <c r="B4" s="4"/>
      <c r="C4" s="4"/>
      <c r="D4" s="4"/>
      <c r="E4" s="4"/>
      <c r="F4" s="4"/>
      <c r="G4" s="4"/>
      <c r="H4" s="4"/>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row>
    <row r="5" spans="1:38" ht="18" customHeight="1">
      <c r="A5" s="402" t="s">
        <v>341</v>
      </c>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106"/>
      <c r="AC5" s="106"/>
      <c r="AD5" s="106"/>
      <c r="AE5" s="106"/>
      <c r="AF5" s="106"/>
      <c r="AG5" s="106"/>
      <c r="AH5" s="106"/>
      <c r="AI5" s="106"/>
      <c r="AJ5" s="106"/>
      <c r="AK5" s="106"/>
      <c r="AL5" s="106"/>
    </row>
    <row r="6" spans="1:38" ht="18" customHeight="1" thickBot="1">
      <c r="A6" s="31"/>
      <c r="B6" s="31"/>
      <c r="C6" s="31"/>
      <c r="D6" s="31"/>
      <c r="E6" s="31"/>
      <c r="F6" s="31"/>
      <c r="G6" s="31"/>
      <c r="H6" s="31"/>
      <c r="I6" s="126"/>
      <c r="J6" s="126"/>
      <c r="K6" s="126"/>
      <c r="L6" s="126"/>
      <c r="M6" s="126"/>
      <c r="N6" s="126"/>
      <c r="O6" s="126"/>
      <c r="P6" s="126"/>
      <c r="Q6" s="126"/>
      <c r="R6" s="126"/>
      <c r="S6" s="126"/>
      <c r="T6" s="126"/>
      <c r="U6" s="126"/>
      <c r="V6" s="126"/>
      <c r="W6" s="126"/>
      <c r="X6" s="126"/>
      <c r="Y6" s="126"/>
      <c r="Z6" s="126"/>
      <c r="AA6" s="126"/>
      <c r="AB6" s="108"/>
      <c r="AC6" s="106"/>
      <c r="AD6" s="106"/>
      <c r="AE6" s="106"/>
      <c r="AF6" s="106"/>
      <c r="AG6" s="106"/>
      <c r="AH6" s="106"/>
      <c r="AI6" s="106"/>
      <c r="AJ6" s="106"/>
      <c r="AK6" s="106"/>
      <c r="AL6" s="106"/>
    </row>
    <row r="7" spans="1:38" ht="18" customHeight="1">
      <c r="A7" s="414" t="s">
        <v>39</v>
      </c>
      <c r="B7" s="415"/>
      <c r="C7" s="420" t="s">
        <v>79</v>
      </c>
      <c r="D7" s="421"/>
      <c r="E7" s="421"/>
      <c r="F7" s="421"/>
      <c r="G7" s="425"/>
      <c r="H7" s="420" t="s">
        <v>49</v>
      </c>
      <c r="I7" s="421"/>
      <c r="J7" s="421"/>
      <c r="K7" s="421"/>
      <c r="L7" s="425"/>
      <c r="M7" s="420" t="s">
        <v>50</v>
      </c>
      <c r="N7" s="421"/>
      <c r="O7" s="421"/>
      <c r="P7" s="421"/>
      <c r="Q7" s="425"/>
      <c r="R7" s="420" t="s">
        <v>51</v>
      </c>
      <c r="S7" s="421"/>
      <c r="T7" s="421"/>
      <c r="U7" s="421"/>
      <c r="V7" s="425"/>
      <c r="W7" s="420" t="s">
        <v>52</v>
      </c>
      <c r="X7" s="421"/>
      <c r="Y7" s="421"/>
      <c r="Z7" s="421"/>
      <c r="AA7" s="421"/>
      <c r="AB7" s="108"/>
      <c r="AC7" s="106"/>
      <c r="AD7" s="106"/>
      <c r="AE7" s="106"/>
      <c r="AF7" s="106"/>
      <c r="AG7" s="106"/>
      <c r="AH7" s="106"/>
      <c r="AI7" s="106"/>
      <c r="AJ7" s="106"/>
      <c r="AK7" s="106"/>
      <c r="AL7" s="106"/>
    </row>
    <row r="8" spans="1:38" ht="18" customHeight="1">
      <c r="A8" s="416"/>
      <c r="B8" s="417"/>
      <c r="C8" s="422" t="s">
        <v>40</v>
      </c>
      <c r="D8" s="427" t="s">
        <v>80</v>
      </c>
      <c r="E8" s="427"/>
      <c r="F8" s="427"/>
      <c r="G8" s="427"/>
      <c r="H8" s="422" t="s">
        <v>40</v>
      </c>
      <c r="I8" s="427" t="s">
        <v>80</v>
      </c>
      <c r="J8" s="427"/>
      <c r="K8" s="427"/>
      <c r="L8" s="427"/>
      <c r="M8" s="422" t="s">
        <v>40</v>
      </c>
      <c r="N8" s="427" t="s">
        <v>80</v>
      </c>
      <c r="O8" s="427"/>
      <c r="P8" s="427"/>
      <c r="Q8" s="427"/>
      <c r="R8" s="422" t="s">
        <v>40</v>
      </c>
      <c r="S8" s="427" t="s">
        <v>80</v>
      </c>
      <c r="T8" s="427"/>
      <c r="U8" s="427"/>
      <c r="V8" s="427"/>
      <c r="W8" s="422" t="s">
        <v>40</v>
      </c>
      <c r="X8" s="427" t="s">
        <v>80</v>
      </c>
      <c r="Y8" s="427"/>
      <c r="Z8" s="427"/>
      <c r="AA8" s="435"/>
      <c r="AB8" s="108"/>
      <c r="AC8" s="106"/>
      <c r="AD8" s="106"/>
      <c r="AE8" s="106"/>
      <c r="AF8" s="106"/>
      <c r="AG8" s="106"/>
      <c r="AH8" s="106"/>
      <c r="AI8" s="106"/>
      <c r="AJ8" s="106"/>
      <c r="AK8" s="106"/>
      <c r="AL8" s="106"/>
    </row>
    <row r="9" spans="1:38" ht="18" customHeight="1">
      <c r="A9" s="418"/>
      <c r="B9" s="419"/>
      <c r="C9" s="422"/>
      <c r="D9" s="422" t="s">
        <v>41</v>
      </c>
      <c r="E9" s="422"/>
      <c r="F9" s="102" t="s">
        <v>42</v>
      </c>
      <c r="G9" s="39" t="s">
        <v>37</v>
      </c>
      <c r="H9" s="422"/>
      <c r="I9" s="433" t="s">
        <v>41</v>
      </c>
      <c r="J9" s="433"/>
      <c r="K9" s="102" t="s">
        <v>42</v>
      </c>
      <c r="L9" s="39" t="s">
        <v>37</v>
      </c>
      <c r="M9" s="422"/>
      <c r="N9" s="422" t="s">
        <v>41</v>
      </c>
      <c r="O9" s="422"/>
      <c r="P9" s="102" t="s">
        <v>42</v>
      </c>
      <c r="Q9" s="39" t="s">
        <v>37</v>
      </c>
      <c r="R9" s="422"/>
      <c r="S9" s="422" t="s">
        <v>41</v>
      </c>
      <c r="T9" s="422"/>
      <c r="U9" s="102" t="s">
        <v>42</v>
      </c>
      <c r="V9" s="39" t="s">
        <v>37</v>
      </c>
      <c r="W9" s="422"/>
      <c r="X9" s="422" t="s">
        <v>41</v>
      </c>
      <c r="Y9" s="422"/>
      <c r="Z9" s="102" t="s">
        <v>42</v>
      </c>
      <c r="AA9" s="40" t="s">
        <v>37</v>
      </c>
      <c r="AB9" s="108"/>
      <c r="AC9" s="106"/>
      <c r="AD9" s="106"/>
      <c r="AE9" s="106"/>
      <c r="AF9" s="106"/>
      <c r="AG9" s="106"/>
      <c r="AH9" s="106"/>
      <c r="AI9" s="106"/>
      <c r="AJ9" s="106"/>
      <c r="AK9" s="106"/>
      <c r="AL9" s="106"/>
    </row>
    <row r="10" spans="1:38" ht="18" customHeight="1">
      <c r="A10" s="407" t="s">
        <v>358</v>
      </c>
      <c r="B10" s="408"/>
      <c r="C10" s="233">
        <v>861</v>
      </c>
      <c r="D10" s="436">
        <f>SUM(F10:G10)</f>
        <v>108897</v>
      </c>
      <c r="E10" s="436"/>
      <c r="F10" s="234">
        <f aca="true" t="shared" si="0" ref="F10:G14">SUM(K10,P10,U10,Z10)</f>
        <v>73214</v>
      </c>
      <c r="G10" s="234">
        <f t="shared" si="0"/>
        <v>35683</v>
      </c>
      <c r="H10" s="233">
        <v>550</v>
      </c>
      <c r="I10" s="436">
        <f>SUM(K10:L10)</f>
        <v>71861</v>
      </c>
      <c r="J10" s="436"/>
      <c r="K10" s="233">
        <v>49169</v>
      </c>
      <c r="L10" s="233">
        <v>22692</v>
      </c>
      <c r="M10" s="233">
        <v>151</v>
      </c>
      <c r="N10" s="436">
        <f>SUM(P10:Q10)</f>
        <v>20652</v>
      </c>
      <c r="O10" s="436"/>
      <c r="P10" s="233">
        <v>14566</v>
      </c>
      <c r="Q10" s="233">
        <v>6086</v>
      </c>
      <c r="R10" s="233">
        <v>104</v>
      </c>
      <c r="S10" s="436">
        <f>SUM(U10:V10)</f>
        <v>10635</v>
      </c>
      <c r="T10" s="436"/>
      <c r="U10" s="233">
        <v>6152</v>
      </c>
      <c r="V10" s="233">
        <v>4483</v>
      </c>
      <c r="W10" s="233">
        <v>56</v>
      </c>
      <c r="X10" s="436">
        <f>SUM(Z10:AA10)</f>
        <v>5749</v>
      </c>
      <c r="Y10" s="436"/>
      <c r="Z10" s="233">
        <v>3327</v>
      </c>
      <c r="AA10" s="235">
        <v>2422</v>
      </c>
      <c r="AB10" s="108"/>
      <c r="AC10" s="106"/>
      <c r="AD10" s="106"/>
      <c r="AE10" s="106"/>
      <c r="AF10" s="106"/>
      <c r="AG10" s="106"/>
      <c r="AH10" s="106"/>
      <c r="AI10" s="106"/>
      <c r="AJ10" s="106"/>
      <c r="AK10" s="106"/>
      <c r="AL10" s="106"/>
    </row>
    <row r="11" spans="1:38" ht="18" customHeight="1">
      <c r="A11" s="407" t="s">
        <v>359</v>
      </c>
      <c r="B11" s="408"/>
      <c r="C11" s="233">
        <v>854</v>
      </c>
      <c r="D11" s="430">
        <f>SUM(F11:G11)</f>
        <v>107583</v>
      </c>
      <c r="E11" s="430"/>
      <c r="F11" s="235">
        <f t="shared" si="0"/>
        <v>71843</v>
      </c>
      <c r="G11" s="235">
        <f t="shared" si="0"/>
        <v>35740</v>
      </c>
      <c r="H11" s="233">
        <v>551</v>
      </c>
      <c r="I11" s="426">
        <f>SUM(K11:L11)</f>
        <v>71645</v>
      </c>
      <c r="J11" s="426"/>
      <c r="K11" s="233">
        <v>48729</v>
      </c>
      <c r="L11" s="233">
        <v>22916</v>
      </c>
      <c r="M11" s="233">
        <v>144</v>
      </c>
      <c r="N11" s="426">
        <f>SUM(P11:Q11)</f>
        <v>19759</v>
      </c>
      <c r="O11" s="426"/>
      <c r="P11" s="233">
        <v>14006</v>
      </c>
      <c r="Q11" s="233">
        <v>5753</v>
      </c>
      <c r="R11" s="233">
        <v>103</v>
      </c>
      <c r="S11" s="426">
        <f>SUM(U11:V11)</f>
        <v>10357</v>
      </c>
      <c r="T11" s="426"/>
      <c r="U11" s="235">
        <v>5796</v>
      </c>
      <c r="V11" s="233">
        <v>4561</v>
      </c>
      <c r="W11" s="233">
        <v>56</v>
      </c>
      <c r="X11" s="426">
        <f>SUM(Z11:AA11)</f>
        <v>5822</v>
      </c>
      <c r="Y11" s="426"/>
      <c r="Z11" s="233">
        <v>3312</v>
      </c>
      <c r="AA11" s="235">
        <v>2510</v>
      </c>
      <c r="AB11" s="108"/>
      <c r="AC11" s="106"/>
      <c r="AD11" s="106"/>
      <c r="AE11" s="106"/>
      <c r="AF11" s="106"/>
      <c r="AG11" s="106"/>
      <c r="AH11" s="106"/>
      <c r="AI11" s="106"/>
      <c r="AJ11" s="106"/>
      <c r="AK11" s="106"/>
      <c r="AL11" s="106"/>
    </row>
    <row r="12" spans="1:38" ht="18" customHeight="1">
      <c r="A12" s="407" t="s">
        <v>360</v>
      </c>
      <c r="B12" s="408"/>
      <c r="C12" s="233">
        <v>858</v>
      </c>
      <c r="D12" s="430">
        <f>SUM(F12:G12)</f>
        <v>107112</v>
      </c>
      <c r="E12" s="430"/>
      <c r="F12" s="235">
        <f t="shared" si="0"/>
        <v>71732</v>
      </c>
      <c r="G12" s="235">
        <f t="shared" si="0"/>
        <v>35380</v>
      </c>
      <c r="H12" s="233">
        <v>544</v>
      </c>
      <c r="I12" s="426">
        <f>SUM(K12:L12)</f>
        <v>71624</v>
      </c>
      <c r="J12" s="426"/>
      <c r="K12" s="235">
        <v>49104</v>
      </c>
      <c r="L12" s="235">
        <v>22520</v>
      </c>
      <c r="M12" s="235">
        <v>144</v>
      </c>
      <c r="N12" s="426">
        <f>SUM(P12:Q12)</f>
        <v>19257</v>
      </c>
      <c r="O12" s="426"/>
      <c r="P12" s="235">
        <v>13653</v>
      </c>
      <c r="Q12" s="235">
        <v>5604</v>
      </c>
      <c r="R12" s="235">
        <v>109</v>
      </c>
      <c r="S12" s="426">
        <f>SUM(U12:V12)</f>
        <v>10371</v>
      </c>
      <c r="T12" s="426"/>
      <c r="U12" s="235">
        <v>5698</v>
      </c>
      <c r="V12" s="235">
        <v>4673</v>
      </c>
      <c r="W12" s="235">
        <v>61</v>
      </c>
      <c r="X12" s="426">
        <f>SUM(Z12:AA12)</f>
        <v>5860</v>
      </c>
      <c r="Y12" s="426"/>
      <c r="Z12" s="235">
        <v>3277</v>
      </c>
      <c r="AA12" s="235">
        <v>2583</v>
      </c>
      <c r="AB12" s="121"/>
      <c r="AC12" s="121"/>
      <c r="AD12" s="121"/>
      <c r="AE12" s="121"/>
      <c r="AF12" s="121"/>
      <c r="AG12" s="121"/>
      <c r="AH12" s="121"/>
      <c r="AI12" s="121"/>
      <c r="AJ12" s="121"/>
      <c r="AK12" s="121"/>
      <c r="AL12" s="121"/>
    </row>
    <row r="13" spans="1:38" ht="18" customHeight="1">
      <c r="A13" s="407" t="s">
        <v>361</v>
      </c>
      <c r="B13" s="408"/>
      <c r="C13" s="233">
        <v>855</v>
      </c>
      <c r="D13" s="430">
        <f>SUM(F13:G13)</f>
        <v>106107</v>
      </c>
      <c r="E13" s="430"/>
      <c r="F13" s="235">
        <f t="shared" si="0"/>
        <v>70144</v>
      </c>
      <c r="G13" s="235">
        <f t="shared" si="0"/>
        <v>35963</v>
      </c>
      <c r="H13" s="233">
        <v>540</v>
      </c>
      <c r="I13" s="426">
        <f>SUM(K13:L13)</f>
        <v>70643</v>
      </c>
      <c r="J13" s="426"/>
      <c r="K13" s="235">
        <v>47553</v>
      </c>
      <c r="L13" s="235">
        <v>23090</v>
      </c>
      <c r="M13" s="235">
        <v>146</v>
      </c>
      <c r="N13" s="426">
        <f>SUM(P13:Q13)</f>
        <v>19228</v>
      </c>
      <c r="O13" s="426"/>
      <c r="P13" s="236">
        <v>13584</v>
      </c>
      <c r="Q13" s="236">
        <v>5644</v>
      </c>
      <c r="R13" s="236">
        <v>109</v>
      </c>
      <c r="S13" s="426">
        <f>SUM(U13:V13)</f>
        <v>10341</v>
      </c>
      <c r="T13" s="426"/>
      <c r="U13" s="236">
        <v>5758</v>
      </c>
      <c r="V13" s="236">
        <v>4583</v>
      </c>
      <c r="W13" s="236">
        <v>60</v>
      </c>
      <c r="X13" s="426">
        <f>SUM(Z13:AA13)</f>
        <v>5895</v>
      </c>
      <c r="Y13" s="426"/>
      <c r="Z13" s="236">
        <v>3249</v>
      </c>
      <c r="AA13" s="236">
        <v>2646</v>
      </c>
      <c r="AB13" s="44"/>
      <c r="AC13" s="44"/>
      <c r="AD13" s="44"/>
      <c r="AE13" s="44"/>
      <c r="AF13" s="44"/>
      <c r="AG13" s="44"/>
      <c r="AH13" s="121"/>
      <c r="AI13" s="121"/>
      <c r="AJ13" s="121"/>
      <c r="AK13" s="121"/>
      <c r="AL13" s="121"/>
    </row>
    <row r="14" spans="1:38" s="37" customFormat="1" ht="18" customHeight="1">
      <c r="A14" s="409" t="s">
        <v>357</v>
      </c>
      <c r="B14" s="410"/>
      <c r="C14" s="238">
        <v>847</v>
      </c>
      <c r="D14" s="434">
        <f>SUM(F14:G14)</f>
        <v>105421</v>
      </c>
      <c r="E14" s="434"/>
      <c r="F14" s="239">
        <f t="shared" si="0"/>
        <v>69844</v>
      </c>
      <c r="G14" s="239">
        <f t="shared" si="0"/>
        <v>35577</v>
      </c>
      <c r="H14" s="238">
        <v>545</v>
      </c>
      <c r="I14" s="438">
        <f>SUM(K14:L14)</f>
        <v>70995</v>
      </c>
      <c r="J14" s="438"/>
      <c r="K14" s="240">
        <v>47883</v>
      </c>
      <c r="L14" s="240">
        <v>23112</v>
      </c>
      <c r="M14" s="240">
        <v>139</v>
      </c>
      <c r="N14" s="438">
        <f>SUM(P14:Q14)</f>
        <v>18625</v>
      </c>
      <c r="O14" s="438"/>
      <c r="P14" s="240">
        <v>13199</v>
      </c>
      <c r="Q14" s="240">
        <v>5426</v>
      </c>
      <c r="R14" s="240">
        <v>107</v>
      </c>
      <c r="S14" s="438">
        <f>SUM(U14:V14)</f>
        <v>10001</v>
      </c>
      <c r="T14" s="438"/>
      <c r="U14" s="240">
        <v>5549</v>
      </c>
      <c r="V14" s="240">
        <v>4452</v>
      </c>
      <c r="W14" s="240">
        <v>56</v>
      </c>
      <c r="X14" s="438">
        <f>SUM(Z14:AA14)</f>
        <v>5800</v>
      </c>
      <c r="Y14" s="438"/>
      <c r="Z14" s="240">
        <v>3213</v>
      </c>
      <c r="AA14" s="240">
        <v>2587</v>
      </c>
      <c r="AB14" s="25"/>
      <c r="AC14" s="45"/>
      <c r="AD14" s="45"/>
      <c r="AE14" s="25"/>
      <c r="AF14" s="25"/>
      <c r="AG14" s="25"/>
      <c r="AH14" s="122"/>
      <c r="AI14" s="122"/>
      <c r="AJ14" s="122"/>
      <c r="AK14" s="122"/>
      <c r="AL14" s="122"/>
    </row>
    <row r="15" spans="1:38" ht="18" customHeight="1">
      <c r="A15" s="402"/>
      <c r="B15" s="429"/>
      <c r="C15" s="233"/>
      <c r="D15" s="430"/>
      <c r="E15" s="430"/>
      <c r="F15" s="235"/>
      <c r="G15" s="235"/>
      <c r="H15" s="233"/>
      <c r="I15" s="426"/>
      <c r="J15" s="426"/>
      <c r="K15" s="235"/>
      <c r="L15" s="235"/>
      <c r="M15" s="235"/>
      <c r="N15" s="426"/>
      <c r="O15" s="426"/>
      <c r="P15" s="236"/>
      <c r="Q15" s="235"/>
      <c r="R15" s="236"/>
      <c r="S15" s="426"/>
      <c r="T15" s="426"/>
      <c r="U15" s="236"/>
      <c r="V15" s="235"/>
      <c r="W15" s="236"/>
      <c r="X15" s="426"/>
      <c r="Y15" s="426"/>
      <c r="Z15" s="236"/>
      <c r="AA15" s="235"/>
      <c r="AB15" s="6"/>
      <c r="AC15" s="35"/>
      <c r="AD15" s="35"/>
      <c r="AE15" s="6"/>
      <c r="AF15" s="35"/>
      <c r="AG15" s="6"/>
      <c r="AH15" s="121"/>
      <c r="AI15" s="121"/>
      <c r="AJ15" s="121"/>
      <c r="AK15" s="121"/>
      <c r="AL15" s="121"/>
    </row>
    <row r="16" spans="1:38" ht="18" customHeight="1">
      <c r="A16" s="386" t="s">
        <v>46</v>
      </c>
      <c r="B16" s="428"/>
      <c r="C16" s="233" t="s">
        <v>342</v>
      </c>
      <c r="D16" s="430" t="s">
        <v>342</v>
      </c>
      <c r="E16" s="430"/>
      <c r="F16" s="235" t="s">
        <v>342</v>
      </c>
      <c r="G16" s="235" t="s">
        <v>342</v>
      </c>
      <c r="H16" s="233" t="s">
        <v>342</v>
      </c>
      <c r="I16" s="426" t="s">
        <v>342</v>
      </c>
      <c r="J16" s="426"/>
      <c r="K16" s="236" t="s">
        <v>342</v>
      </c>
      <c r="L16" s="236" t="s">
        <v>342</v>
      </c>
      <c r="M16" s="236" t="s">
        <v>342</v>
      </c>
      <c r="N16" s="426" t="s">
        <v>342</v>
      </c>
      <c r="O16" s="426"/>
      <c r="P16" s="235" t="s">
        <v>342</v>
      </c>
      <c r="Q16" s="235" t="s">
        <v>342</v>
      </c>
      <c r="R16" s="235" t="s">
        <v>342</v>
      </c>
      <c r="S16" s="426" t="s">
        <v>342</v>
      </c>
      <c r="T16" s="426"/>
      <c r="U16" s="235" t="s">
        <v>342</v>
      </c>
      <c r="V16" s="235" t="s">
        <v>342</v>
      </c>
      <c r="W16" s="235" t="s">
        <v>342</v>
      </c>
      <c r="X16" s="426" t="s">
        <v>342</v>
      </c>
      <c r="Y16" s="426"/>
      <c r="Z16" s="235" t="s">
        <v>342</v>
      </c>
      <c r="AA16" s="235" t="s">
        <v>342</v>
      </c>
      <c r="AB16" s="72"/>
      <c r="AC16" s="72"/>
      <c r="AD16" s="72"/>
      <c r="AE16" s="72"/>
      <c r="AF16" s="72"/>
      <c r="AG16" s="72"/>
      <c r="AH16" s="121"/>
      <c r="AI16" s="121"/>
      <c r="AJ16" s="121"/>
      <c r="AK16" s="121"/>
      <c r="AL16" s="121"/>
    </row>
    <row r="17" spans="1:38" ht="18" customHeight="1">
      <c r="A17" s="386" t="s">
        <v>350</v>
      </c>
      <c r="B17" s="428"/>
      <c r="C17" s="233">
        <v>1</v>
      </c>
      <c r="D17" s="430">
        <f aca="true" t="shared" si="1" ref="D17:D28">SUM(F17:G17)</f>
        <v>60</v>
      </c>
      <c r="E17" s="430"/>
      <c r="F17" s="235">
        <f aca="true" t="shared" si="2" ref="F17:F26">SUM(K17,P17,U17,Z17)</f>
        <v>51</v>
      </c>
      <c r="G17" s="235">
        <f aca="true" t="shared" si="3" ref="G17:G26">SUM(L17,Q17,V17,AA17)</f>
        <v>9</v>
      </c>
      <c r="H17" s="233">
        <v>1</v>
      </c>
      <c r="I17" s="426">
        <f>SUM(K17:L17)</f>
        <v>60</v>
      </c>
      <c r="J17" s="426"/>
      <c r="K17" s="235">
        <v>51</v>
      </c>
      <c r="L17" s="235">
        <v>9</v>
      </c>
      <c r="M17" s="235" t="s">
        <v>342</v>
      </c>
      <c r="N17" s="426" t="s">
        <v>342</v>
      </c>
      <c r="O17" s="426"/>
      <c r="P17" s="235" t="s">
        <v>342</v>
      </c>
      <c r="Q17" s="235" t="s">
        <v>342</v>
      </c>
      <c r="R17" s="235" t="s">
        <v>342</v>
      </c>
      <c r="S17" s="426" t="s">
        <v>342</v>
      </c>
      <c r="T17" s="426"/>
      <c r="U17" s="235" t="s">
        <v>342</v>
      </c>
      <c r="V17" s="235" t="s">
        <v>342</v>
      </c>
      <c r="W17" s="235" t="s">
        <v>342</v>
      </c>
      <c r="X17" s="426" t="s">
        <v>342</v>
      </c>
      <c r="Y17" s="426"/>
      <c r="Z17" s="235" t="s">
        <v>342</v>
      </c>
      <c r="AA17" s="235" t="s">
        <v>342</v>
      </c>
      <c r="AB17" s="121"/>
      <c r="AC17" s="121"/>
      <c r="AD17" s="121"/>
      <c r="AE17" s="121"/>
      <c r="AF17" s="121"/>
      <c r="AG17" s="121"/>
      <c r="AH17" s="121"/>
      <c r="AI17" s="121"/>
      <c r="AJ17" s="121"/>
      <c r="AK17" s="121"/>
      <c r="AL17" s="121"/>
    </row>
    <row r="18" spans="1:38" ht="18" customHeight="1">
      <c r="A18" s="386" t="s">
        <v>47</v>
      </c>
      <c r="B18" s="428"/>
      <c r="C18" s="233">
        <v>3</v>
      </c>
      <c r="D18" s="430">
        <f t="shared" si="1"/>
        <v>225</v>
      </c>
      <c r="E18" s="430"/>
      <c r="F18" s="235">
        <f t="shared" si="2"/>
        <v>225</v>
      </c>
      <c r="G18" s="235">
        <f t="shared" si="3"/>
        <v>0</v>
      </c>
      <c r="H18" s="233">
        <v>1</v>
      </c>
      <c r="I18" s="426">
        <f>SUM(K18:L18)</f>
        <v>85</v>
      </c>
      <c r="J18" s="426"/>
      <c r="K18" s="235">
        <v>85</v>
      </c>
      <c r="L18" s="235">
        <v>0</v>
      </c>
      <c r="M18" s="235">
        <v>1</v>
      </c>
      <c r="N18" s="426">
        <f aca="true" t="shared" si="4" ref="N18:N23">SUM(P18:Q18)</f>
        <v>55</v>
      </c>
      <c r="O18" s="426"/>
      <c r="P18" s="235">
        <v>55</v>
      </c>
      <c r="Q18" s="235">
        <v>0</v>
      </c>
      <c r="R18" s="235" t="s">
        <v>342</v>
      </c>
      <c r="S18" s="426" t="s">
        <v>342</v>
      </c>
      <c r="T18" s="426"/>
      <c r="U18" s="235" t="s">
        <v>342</v>
      </c>
      <c r="V18" s="235" t="s">
        <v>342</v>
      </c>
      <c r="W18" s="235">
        <v>1</v>
      </c>
      <c r="X18" s="426">
        <f>SUM(Z18:AA18)</f>
        <v>85</v>
      </c>
      <c r="Y18" s="426"/>
      <c r="Z18" s="235">
        <v>85</v>
      </c>
      <c r="AA18" s="235">
        <v>0</v>
      </c>
      <c r="AB18" s="121"/>
      <c r="AC18" s="121"/>
      <c r="AD18" s="121"/>
      <c r="AE18" s="121"/>
      <c r="AF18" s="121"/>
      <c r="AG18" s="121"/>
      <c r="AH18" s="121"/>
      <c r="AI18" s="121"/>
      <c r="AJ18" s="121"/>
      <c r="AK18" s="121"/>
      <c r="AL18" s="121"/>
    </row>
    <row r="19" spans="1:38" ht="18" customHeight="1">
      <c r="A19" s="386" t="s">
        <v>43</v>
      </c>
      <c r="B19" s="428"/>
      <c r="C19" s="233">
        <v>1</v>
      </c>
      <c r="D19" s="430">
        <f t="shared" si="1"/>
        <v>8</v>
      </c>
      <c r="E19" s="430"/>
      <c r="F19" s="235">
        <f t="shared" si="2"/>
        <v>8</v>
      </c>
      <c r="G19" s="235">
        <f t="shared" si="3"/>
        <v>0</v>
      </c>
      <c r="H19" s="233" t="s">
        <v>342</v>
      </c>
      <c r="I19" s="426" t="s">
        <v>342</v>
      </c>
      <c r="J19" s="426"/>
      <c r="K19" s="235" t="s">
        <v>342</v>
      </c>
      <c r="L19" s="235" t="s">
        <v>342</v>
      </c>
      <c r="M19" s="235">
        <v>1</v>
      </c>
      <c r="N19" s="426">
        <f t="shared" si="4"/>
        <v>8</v>
      </c>
      <c r="O19" s="426"/>
      <c r="P19" s="235">
        <v>8</v>
      </c>
      <c r="Q19" s="235">
        <v>0</v>
      </c>
      <c r="R19" s="235" t="s">
        <v>342</v>
      </c>
      <c r="S19" s="426" t="s">
        <v>342</v>
      </c>
      <c r="T19" s="426"/>
      <c r="U19" s="235" t="s">
        <v>342</v>
      </c>
      <c r="V19" s="235" t="s">
        <v>342</v>
      </c>
      <c r="W19" s="235" t="s">
        <v>342</v>
      </c>
      <c r="X19" s="426" t="s">
        <v>342</v>
      </c>
      <c r="Y19" s="426"/>
      <c r="Z19" s="235" t="s">
        <v>342</v>
      </c>
      <c r="AA19" s="235" t="s">
        <v>342</v>
      </c>
      <c r="AB19" s="121"/>
      <c r="AC19" s="121"/>
      <c r="AD19" s="121"/>
      <c r="AE19" s="121"/>
      <c r="AF19" s="121"/>
      <c r="AG19" s="121"/>
      <c r="AH19" s="121"/>
      <c r="AI19" s="121"/>
      <c r="AJ19" s="121"/>
      <c r="AK19" s="121"/>
      <c r="AL19" s="121"/>
    </row>
    <row r="20" spans="1:38" ht="18" customHeight="1">
      <c r="A20" s="386" t="s">
        <v>75</v>
      </c>
      <c r="B20" s="428"/>
      <c r="C20" s="233">
        <v>23</v>
      </c>
      <c r="D20" s="430">
        <f t="shared" si="1"/>
        <v>2804</v>
      </c>
      <c r="E20" s="430"/>
      <c r="F20" s="235">
        <f t="shared" si="2"/>
        <v>2535</v>
      </c>
      <c r="G20" s="235">
        <f t="shared" si="3"/>
        <v>269</v>
      </c>
      <c r="H20" s="233">
        <v>17</v>
      </c>
      <c r="I20" s="426">
        <f aca="true" t="shared" si="5" ref="I20:I26">SUM(K20:L20)</f>
        <v>2536</v>
      </c>
      <c r="J20" s="426"/>
      <c r="K20" s="235">
        <v>2286</v>
      </c>
      <c r="L20" s="235">
        <v>250</v>
      </c>
      <c r="M20" s="235">
        <v>2</v>
      </c>
      <c r="N20" s="426">
        <f t="shared" si="4"/>
        <v>26</v>
      </c>
      <c r="O20" s="426"/>
      <c r="P20" s="235">
        <v>22</v>
      </c>
      <c r="Q20" s="235">
        <v>4</v>
      </c>
      <c r="R20" s="235">
        <v>1</v>
      </c>
      <c r="S20" s="426">
        <f>SUM(U20:V20)</f>
        <v>183</v>
      </c>
      <c r="T20" s="426"/>
      <c r="U20" s="235">
        <v>174</v>
      </c>
      <c r="V20" s="235">
        <v>9</v>
      </c>
      <c r="W20" s="235">
        <v>3</v>
      </c>
      <c r="X20" s="426">
        <f>SUM(Z20:AA20)</f>
        <v>59</v>
      </c>
      <c r="Y20" s="426"/>
      <c r="Z20" s="235">
        <v>53</v>
      </c>
      <c r="AA20" s="235">
        <v>6</v>
      </c>
      <c r="AB20" s="121"/>
      <c r="AC20" s="121"/>
      <c r="AD20" s="121"/>
      <c r="AE20" s="121"/>
      <c r="AF20" s="121"/>
      <c r="AG20" s="121"/>
      <c r="AH20" s="121"/>
      <c r="AI20" s="121"/>
      <c r="AJ20" s="121"/>
      <c r="AK20" s="121"/>
      <c r="AL20" s="121"/>
    </row>
    <row r="21" spans="1:38" ht="18" customHeight="1">
      <c r="A21" s="386" t="s">
        <v>76</v>
      </c>
      <c r="B21" s="428"/>
      <c r="C21" s="233">
        <v>288</v>
      </c>
      <c r="D21" s="430">
        <f t="shared" si="1"/>
        <v>30812</v>
      </c>
      <c r="E21" s="430"/>
      <c r="F21" s="235">
        <f t="shared" si="2"/>
        <v>21510</v>
      </c>
      <c r="G21" s="235">
        <f t="shared" si="3"/>
        <v>9302</v>
      </c>
      <c r="H21" s="233">
        <v>151</v>
      </c>
      <c r="I21" s="426">
        <f t="shared" si="5"/>
        <v>14859</v>
      </c>
      <c r="J21" s="426"/>
      <c r="K21" s="235">
        <v>10479</v>
      </c>
      <c r="L21" s="235">
        <v>4380</v>
      </c>
      <c r="M21" s="235">
        <v>75</v>
      </c>
      <c r="N21" s="426">
        <f t="shared" si="4"/>
        <v>11616</v>
      </c>
      <c r="O21" s="426"/>
      <c r="P21" s="235">
        <v>9297</v>
      </c>
      <c r="Q21" s="235">
        <v>2319</v>
      </c>
      <c r="R21" s="235">
        <v>53</v>
      </c>
      <c r="S21" s="426">
        <f>SUM(U21:V21)</f>
        <v>3431</v>
      </c>
      <c r="T21" s="426"/>
      <c r="U21" s="235">
        <v>1463</v>
      </c>
      <c r="V21" s="235">
        <v>1968</v>
      </c>
      <c r="W21" s="235">
        <v>9</v>
      </c>
      <c r="X21" s="426">
        <f>SUM(Z21:AA21)</f>
        <v>906</v>
      </c>
      <c r="Y21" s="426"/>
      <c r="Z21" s="235">
        <v>271</v>
      </c>
      <c r="AA21" s="235">
        <v>635</v>
      </c>
      <c r="AB21" s="121"/>
      <c r="AC21" s="121"/>
      <c r="AD21" s="121"/>
      <c r="AE21" s="121"/>
      <c r="AF21" s="121"/>
      <c r="AG21" s="121"/>
      <c r="AH21" s="121"/>
      <c r="AI21" s="121"/>
      <c r="AJ21" s="121"/>
      <c r="AK21" s="121"/>
      <c r="AL21" s="121"/>
    </row>
    <row r="22" spans="1:38" ht="18" customHeight="1">
      <c r="A22" s="386" t="s">
        <v>211</v>
      </c>
      <c r="B22" s="428"/>
      <c r="C22" s="233">
        <v>67</v>
      </c>
      <c r="D22" s="430">
        <f t="shared" si="1"/>
        <v>6129</v>
      </c>
      <c r="E22" s="430"/>
      <c r="F22" s="235">
        <f t="shared" si="2"/>
        <v>3958</v>
      </c>
      <c r="G22" s="235">
        <f t="shared" si="3"/>
        <v>2171</v>
      </c>
      <c r="H22" s="233">
        <v>63</v>
      </c>
      <c r="I22" s="426">
        <f t="shared" si="5"/>
        <v>6065</v>
      </c>
      <c r="J22" s="426"/>
      <c r="K22" s="237">
        <v>3922</v>
      </c>
      <c r="L22" s="235">
        <v>2143</v>
      </c>
      <c r="M22" s="235">
        <v>3</v>
      </c>
      <c r="N22" s="426">
        <f t="shared" si="4"/>
        <v>54</v>
      </c>
      <c r="O22" s="426"/>
      <c r="P22" s="235">
        <v>31</v>
      </c>
      <c r="Q22" s="235">
        <v>23</v>
      </c>
      <c r="R22" s="235">
        <v>1</v>
      </c>
      <c r="S22" s="426">
        <f>SUM(U22:V22)</f>
        <v>10</v>
      </c>
      <c r="T22" s="426"/>
      <c r="U22" s="235">
        <v>5</v>
      </c>
      <c r="V22" s="235">
        <v>5</v>
      </c>
      <c r="W22" s="235" t="s">
        <v>342</v>
      </c>
      <c r="X22" s="426" t="s">
        <v>342</v>
      </c>
      <c r="Y22" s="426"/>
      <c r="Z22" s="235" t="s">
        <v>342</v>
      </c>
      <c r="AA22" s="235" t="s">
        <v>342</v>
      </c>
      <c r="AB22" s="121"/>
      <c r="AC22" s="121"/>
      <c r="AD22" s="121"/>
      <c r="AE22" s="121"/>
      <c r="AF22" s="121"/>
      <c r="AG22" s="121"/>
      <c r="AH22" s="121"/>
      <c r="AI22" s="121"/>
      <c r="AJ22" s="121"/>
      <c r="AK22" s="121"/>
      <c r="AL22" s="121"/>
    </row>
    <row r="23" spans="1:38" ht="18" customHeight="1">
      <c r="A23" s="386" t="s">
        <v>349</v>
      </c>
      <c r="B23" s="428"/>
      <c r="C23" s="233">
        <v>77</v>
      </c>
      <c r="D23" s="430">
        <f t="shared" si="1"/>
        <v>10727</v>
      </c>
      <c r="E23" s="430"/>
      <c r="F23" s="235">
        <f t="shared" si="2"/>
        <v>4721</v>
      </c>
      <c r="G23" s="235">
        <f t="shared" si="3"/>
        <v>6006</v>
      </c>
      <c r="H23" s="233">
        <v>71</v>
      </c>
      <c r="I23" s="426">
        <f t="shared" si="5"/>
        <v>10277</v>
      </c>
      <c r="J23" s="426"/>
      <c r="K23" s="235">
        <v>4470</v>
      </c>
      <c r="L23" s="233">
        <v>5807</v>
      </c>
      <c r="M23" s="233">
        <v>3</v>
      </c>
      <c r="N23" s="426">
        <f t="shared" si="4"/>
        <v>158</v>
      </c>
      <c r="O23" s="426"/>
      <c r="P23" s="233">
        <v>91</v>
      </c>
      <c r="Q23" s="235">
        <v>67</v>
      </c>
      <c r="R23" s="235">
        <v>2</v>
      </c>
      <c r="S23" s="426">
        <f>SUM(U23:V23)</f>
        <v>279</v>
      </c>
      <c r="T23" s="426"/>
      <c r="U23" s="233">
        <v>152</v>
      </c>
      <c r="V23" s="233">
        <v>127</v>
      </c>
      <c r="W23" s="233">
        <v>1</v>
      </c>
      <c r="X23" s="426">
        <f>SUM(Z23:AA23)</f>
        <v>13</v>
      </c>
      <c r="Y23" s="426"/>
      <c r="Z23" s="233">
        <v>8</v>
      </c>
      <c r="AA23" s="233">
        <v>5</v>
      </c>
      <c r="AB23" s="106"/>
      <c r="AC23" s="106"/>
      <c r="AD23" s="106"/>
      <c r="AE23" s="106"/>
      <c r="AF23" s="106"/>
      <c r="AG23" s="106"/>
      <c r="AH23" s="106"/>
      <c r="AI23" s="106"/>
      <c r="AJ23" s="106"/>
      <c r="AK23" s="106"/>
      <c r="AL23" s="106"/>
    </row>
    <row r="24" spans="1:38" ht="18" customHeight="1">
      <c r="A24" s="386" t="s">
        <v>267</v>
      </c>
      <c r="B24" s="428"/>
      <c r="C24" s="233">
        <v>2</v>
      </c>
      <c r="D24" s="430">
        <f t="shared" si="1"/>
        <v>28</v>
      </c>
      <c r="E24" s="430"/>
      <c r="F24" s="235">
        <f t="shared" si="2"/>
        <v>22</v>
      </c>
      <c r="G24" s="235">
        <f t="shared" si="3"/>
        <v>6</v>
      </c>
      <c r="H24" s="233">
        <v>2</v>
      </c>
      <c r="I24" s="426">
        <f t="shared" si="5"/>
        <v>28</v>
      </c>
      <c r="J24" s="426"/>
      <c r="K24" s="233">
        <v>22</v>
      </c>
      <c r="L24" s="233">
        <v>6</v>
      </c>
      <c r="M24" s="233" t="s">
        <v>342</v>
      </c>
      <c r="N24" s="426" t="s">
        <v>342</v>
      </c>
      <c r="O24" s="426"/>
      <c r="P24" s="233" t="s">
        <v>342</v>
      </c>
      <c r="Q24" s="233" t="s">
        <v>342</v>
      </c>
      <c r="R24" s="233" t="s">
        <v>342</v>
      </c>
      <c r="S24" s="426" t="s">
        <v>342</v>
      </c>
      <c r="T24" s="426"/>
      <c r="U24" s="233" t="s">
        <v>342</v>
      </c>
      <c r="V24" s="233" t="s">
        <v>342</v>
      </c>
      <c r="W24" s="233" t="s">
        <v>342</v>
      </c>
      <c r="X24" s="426" t="s">
        <v>342</v>
      </c>
      <c r="Y24" s="426"/>
      <c r="Z24" s="233" t="s">
        <v>342</v>
      </c>
      <c r="AA24" s="233" t="s">
        <v>342</v>
      </c>
      <c r="AB24" s="106"/>
      <c r="AC24" s="106"/>
      <c r="AD24" s="106"/>
      <c r="AE24" s="106"/>
      <c r="AF24" s="106"/>
      <c r="AG24" s="106"/>
      <c r="AH24" s="106"/>
      <c r="AI24" s="106"/>
      <c r="AJ24" s="106"/>
      <c r="AK24" s="106"/>
      <c r="AL24" s="106"/>
    </row>
    <row r="25" spans="1:38" ht="18" customHeight="1">
      <c r="A25" s="386" t="s">
        <v>348</v>
      </c>
      <c r="B25" s="428"/>
      <c r="C25" s="233">
        <v>174</v>
      </c>
      <c r="D25" s="430">
        <f t="shared" si="1"/>
        <v>18809</v>
      </c>
      <c r="E25" s="430"/>
      <c r="F25" s="235">
        <f t="shared" si="2"/>
        <v>16047</v>
      </c>
      <c r="G25" s="235">
        <f t="shared" si="3"/>
        <v>2762</v>
      </c>
      <c r="H25" s="233">
        <v>111</v>
      </c>
      <c r="I25" s="426">
        <f t="shared" si="5"/>
        <v>14102</v>
      </c>
      <c r="J25" s="426"/>
      <c r="K25" s="233">
        <v>12491</v>
      </c>
      <c r="L25" s="233">
        <v>1611</v>
      </c>
      <c r="M25" s="233">
        <v>21</v>
      </c>
      <c r="N25" s="426">
        <f>SUM(P25:Q25)</f>
        <v>1800</v>
      </c>
      <c r="O25" s="426"/>
      <c r="P25" s="233">
        <v>1285</v>
      </c>
      <c r="Q25" s="235">
        <v>515</v>
      </c>
      <c r="R25" s="233">
        <v>25</v>
      </c>
      <c r="S25" s="426">
        <f>SUM(U25:V25)</f>
        <v>1894</v>
      </c>
      <c r="T25" s="426"/>
      <c r="U25" s="233">
        <v>1517</v>
      </c>
      <c r="V25" s="233">
        <v>377</v>
      </c>
      <c r="W25" s="233">
        <v>17</v>
      </c>
      <c r="X25" s="426">
        <f>SUM(Z25:AA25)</f>
        <v>1013</v>
      </c>
      <c r="Y25" s="426"/>
      <c r="Z25" s="233">
        <v>754</v>
      </c>
      <c r="AA25" s="233">
        <v>259</v>
      </c>
      <c r="AB25" s="106"/>
      <c r="AC25" s="106"/>
      <c r="AD25" s="106"/>
      <c r="AE25" s="106"/>
      <c r="AF25" s="106"/>
      <c r="AG25" s="106"/>
      <c r="AH25" s="106"/>
      <c r="AI25" s="106"/>
      <c r="AJ25" s="106"/>
      <c r="AK25" s="106"/>
      <c r="AL25" s="106"/>
    </row>
    <row r="26" spans="1:38" ht="18" customHeight="1">
      <c r="A26" s="386" t="s">
        <v>48</v>
      </c>
      <c r="B26" s="428"/>
      <c r="C26" s="233">
        <v>12</v>
      </c>
      <c r="D26" s="430">
        <f t="shared" si="1"/>
        <v>2082</v>
      </c>
      <c r="E26" s="430"/>
      <c r="F26" s="235">
        <f t="shared" si="2"/>
        <v>1910</v>
      </c>
      <c r="G26" s="235">
        <f t="shared" si="3"/>
        <v>172</v>
      </c>
      <c r="H26" s="233">
        <v>6</v>
      </c>
      <c r="I26" s="426">
        <f t="shared" si="5"/>
        <v>1355</v>
      </c>
      <c r="J26" s="426"/>
      <c r="K26" s="233">
        <v>1266</v>
      </c>
      <c r="L26" s="233">
        <v>89</v>
      </c>
      <c r="M26" s="233">
        <v>4</v>
      </c>
      <c r="N26" s="426">
        <f>SUM(P26:Q26)</f>
        <v>290</v>
      </c>
      <c r="O26" s="426"/>
      <c r="P26" s="233">
        <v>249</v>
      </c>
      <c r="Q26" s="235">
        <v>41</v>
      </c>
      <c r="R26" s="233">
        <v>1</v>
      </c>
      <c r="S26" s="426">
        <f>SUM(U26:V26)</f>
        <v>303</v>
      </c>
      <c r="T26" s="426"/>
      <c r="U26" s="233">
        <v>275</v>
      </c>
      <c r="V26" s="233">
        <v>28</v>
      </c>
      <c r="W26" s="233">
        <v>1</v>
      </c>
      <c r="X26" s="426">
        <f>SUM(Z26:AA26)</f>
        <v>134</v>
      </c>
      <c r="Y26" s="426"/>
      <c r="Z26" s="233">
        <v>120</v>
      </c>
      <c r="AA26" s="233">
        <v>14</v>
      </c>
      <c r="AB26" s="106"/>
      <c r="AC26" s="106"/>
      <c r="AD26" s="106"/>
      <c r="AE26" s="106"/>
      <c r="AF26" s="106"/>
      <c r="AG26" s="106"/>
      <c r="AH26" s="106"/>
      <c r="AI26" s="106"/>
      <c r="AJ26" s="106"/>
      <c r="AK26" s="106"/>
      <c r="AL26" s="106"/>
    </row>
    <row r="27" spans="1:38" ht="18" customHeight="1">
      <c r="A27" s="386" t="s">
        <v>77</v>
      </c>
      <c r="B27" s="428"/>
      <c r="C27" s="233">
        <v>129</v>
      </c>
      <c r="D27" s="430">
        <f t="shared" si="1"/>
        <v>18593</v>
      </c>
      <c r="E27" s="430"/>
      <c r="F27" s="235">
        <v>9237</v>
      </c>
      <c r="G27" s="235">
        <f>SUM(L27,Q27,V27,AA27)</f>
        <v>9356</v>
      </c>
      <c r="H27" s="233">
        <v>88</v>
      </c>
      <c r="I27" s="426">
        <v>13509</v>
      </c>
      <c r="J27" s="426"/>
      <c r="K27" s="233">
        <v>7055</v>
      </c>
      <c r="L27" s="233">
        <v>6454</v>
      </c>
      <c r="M27" s="233">
        <v>21</v>
      </c>
      <c r="N27" s="426">
        <f>SUM(P27:Q27)</f>
        <v>2140</v>
      </c>
      <c r="O27" s="426"/>
      <c r="P27" s="233">
        <v>815</v>
      </c>
      <c r="Q27" s="235">
        <v>1325</v>
      </c>
      <c r="R27" s="233">
        <v>11</v>
      </c>
      <c r="S27" s="426">
        <f>SUM(U27:V27)</f>
        <v>1650</v>
      </c>
      <c r="T27" s="426"/>
      <c r="U27" s="233">
        <v>747</v>
      </c>
      <c r="V27" s="233">
        <v>903</v>
      </c>
      <c r="W27" s="233">
        <v>9</v>
      </c>
      <c r="X27" s="426">
        <f>SUM(Z27:AA27)</f>
        <v>1294</v>
      </c>
      <c r="Y27" s="426"/>
      <c r="Z27" s="233">
        <v>620</v>
      </c>
      <c r="AA27" s="233">
        <v>674</v>
      </c>
      <c r="AB27" s="106"/>
      <c r="AC27" s="106"/>
      <c r="AD27" s="106"/>
      <c r="AE27" s="106"/>
      <c r="AF27" s="106"/>
      <c r="AG27" s="106"/>
      <c r="AH27" s="106"/>
      <c r="AI27" s="106"/>
      <c r="AJ27" s="106"/>
      <c r="AK27" s="106"/>
      <c r="AL27" s="106"/>
    </row>
    <row r="28" spans="1:38" ht="18" customHeight="1">
      <c r="A28" s="386" t="s">
        <v>78</v>
      </c>
      <c r="B28" s="428"/>
      <c r="C28" s="233">
        <v>70</v>
      </c>
      <c r="D28" s="430">
        <f t="shared" si="1"/>
        <v>15144</v>
      </c>
      <c r="E28" s="430"/>
      <c r="F28" s="235">
        <f>SUM(K28,P28,U28,Z28)</f>
        <v>9620</v>
      </c>
      <c r="G28" s="235">
        <f>SUM(L28,Q28,V28,AA28)</f>
        <v>5524</v>
      </c>
      <c r="H28" s="235">
        <v>34</v>
      </c>
      <c r="I28" s="426">
        <f>SUM(K28:L28)</f>
        <v>8119</v>
      </c>
      <c r="J28" s="426"/>
      <c r="K28" s="233">
        <v>5756</v>
      </c>
      <c r="L28" s="235">
        <v>2363</v>
      </c>
      <c r="M28" s="235">
        <v>8</v>
      </c>
      <c r="N28" s="426">
        <f>SUM(P28:Q28)</f>
        <v>2478</v>
      </c>
      <c r="O28" s="426"/>
      <c r="P28" s="235">
        <v>1346</v>
      </c>
      <c r="Q28" s="235">
        <v>1132</v>
      </c>
      <c r="R28" s="233">
        <v>13</v>
      </c>
      <c r="S28" s="426">
        <f>SUM(U28:V28)</f>
        <v>2251</v>
      </c>
      <c r="T28" s="426"/>
      <c r="U28" s="233">
        <v>1216</v>
      </c>
      <c r="V28" s="233">
        <v>1035</v>
      </c>
      <c r="W28" s="235">
        <v>15</v>
      </c>
      <c r="X28" s="426">
        <f>SUM(Z28:AA28)</f>
        <v>2296</v>
      </c>
      <c r="Y28" s="426"/>
      <c r="Z28" s="235">
        <v>1302</v>
      </c>
      <c r="AA28" s="235">
        <v>994</v>
      </c>
      <c r="AB28" s="106"/>
      <c r="AC28" s="106"/>
      <c r="AD28" s="106"/>
      <c r="AE28" s="106"/>
      <c r="AF28" s="106"/>
      <c r="AG28" s="106"/>
      <c r="AH28" s="106"/>
      <c r="AI28" s="106"/>
      <c r="AJ28" s="106"/>
      <c r="AK28" s="106"/>
      <c r="AL28" s="106"/>
    </row>
    <row r="29" spans="1:38" ht="18" customHeight="1">
      <c r="A29" s="431"/>
      <c r="B29" s="432"/>
      <c r="C29" s="128"/>
      <c r="D29" s="437"/>
      <c r="E29" s="437"/>
      <c r="F29" s="92"/>
      <c r="G29" s="92"/>
      <c r="H29" s="92"/>
      <c r="I29" s="439"/>
      <c r="J29" s="439"/>
      <c r="K29" s="92"/>
      <c r="L29" s="92"/>
      <c r="M29" s="92"/>
      <c r="N29" s="439"/>
      <c r="O29" s="439"/>
      <c r="P29" s="92"/>
      <c r="Q29" s="129"/>
      <c r="R29" s="129"/>
      <c r="S29" s="439"/>
      <c r="T29" s="439"/>
      <c r="U29" s="92"/>
      <c r="V29" s="92"/>
      <c r="W29" s="92"/>
      <c r="X29" s="439"/>
      <c r="Y29" s="439"/>
      <c r="Z29" s="92"/>
      <c r="AA29" s="129"/>
      <c r="AB29" s="106"/>
      <c r="AC29" s="106"/>
      <c r="AD29" s="106"/>
      <c r="AE29" s="106"/>
      <c r="AF29" s="106"/>
      <c r="AG29" s="106"/>
      <c r="AH29" s="106"/>
      <c r="AI29" s="106"/>
      <c r="AJ29" s="106"/>
      <c r="AK29" s="106"/>
      <c r="AL29" s="106"/>
    </row>
    <row r="30" spans="1:38" ht="18" customHeight="1">
      <c r="A30" s="8" t="s">
        <v>339</v>
      </c>
      <c r="B30" s="20"/>
      <c r="C30" s="20"/>
      <c r="D30" s="123"/>
      <c r="E30" s="123"/>
      <c r="F30" s="124"/>
      <c r="G30" s="35"/>
      <c r="H30" s="124"/>
      <c r="I30" s="16"/>
      <c r="J30" s="16"/>
      <c r="K30" s="16"/>
      <c r="L30" s="16"/>
      <c r="M30" s="16"/>
      <c r="N30" s="16"/>
      <c r="O30" s="16"/>
      <c r="P30" s="16"/>
      <c r="Q30" s="16"/>
      <c r="R30" s="16"/>
      <c r="S30" s="16"/>
      <c r="T30" s="16"/>
      <c r="U30" s="16"/>
      <c r="V30" s="5"/>
      <c r="W30" s="5"/>
      <c r="X30" s="5"/>
      <c r="Y30" s="5"/>
      <c r="Z30" s="5"/>
      <c r="AA30" s="5"/>
      <c r="AB30" s="108"/>
      <c r="AC30" s="106"/>
      <c r="AD30" s="106"/>
      <c r="AE30" s="106"/>
      <c r="AF30" s="106"/>
      <c r="AG30" s="106"/>
      <c r="AH30" s="106"/>
      <c r="AI30" s="106"/>
      <c r="AJ30" s="106"/>
      <c r="AK30" s="106"/>
      <c r="AL30" s="106"/>
    </row>
    <row r="31" spans="1:38" ht="18" customHeight="1">
      <c r="A31" s="130"/>
      <c r="B31" s="8" t="s">
        <v>187</v>
      </c>
      <c r="C31" s="20"/>
      <c r="D31" s="123"/>
      <c r="E31" s="130"/>
      <c r="F31" s="124"/>
      <c r="G31" s="5" t="s">
        <v>189</v>
      </c>
      <c r="H31" s="124"/>
      <c r="I31" s="16"/>
      <c r="J31" s="16"/>
      <c r="K31" s="16"/>
      <c r="L31" s="16"/>
      <c r="M31" s="16"/>
      <c r="N31" s="16"/>
      <c r="O31" s="16"/>
      <c r="P31" s="16"/>
      <c r="Q31" s="16"/>
      <c r="R31" s="16"/>
      <c r="S31" s="16"/>
      <c r="T31" s="16"/>
      <c r="U31" s="16"/>
      <c r="V31" s="5"/>
      <c r="W31" s="5"/>
      <c r="X31" s="5"/>
      <c r="Y31" s="5"/>
      <c r="Z31" s="5"/>
      <c r="AA31" s="5"/>
      <c r="AB31" s="108"/>
      <c r="AC31" s="106"/>
      <c r="AD31" s="106"/>
      <c r="AE31" s="106"/>
      <c r="AF31" s="106"/>
      <c r="AG31" s="106"/>
      <c r="AH31" s="106"/>
      <c r="AI31" s="106"/>
      <c r="AJ31" s="106"/>
      <c r="AK31" s="106"/>
      <c r="AL31" s="106"/>
    </row>
    <row r="32" spans="1:38" ht="18" customHeight="1">
      <c r="A32" s="130"/>
      <c r="B32" s="8" t="s">
        <v>188</v>
      </c>
      <c r="C32" s="20"/>
      <c r="D32" s="123"/>
      <c r="E32" s="130"/>
      <c r="F32" s="124"/>
      <c r="G32" s="123" t="s">
        <v>190</v>
      </c>
      <c r="H32" s="124"/>
      <c r="I32" s="16"/>
      <c r="J32" s="16"/>
      <c r="K32" s="16"/>
      <c r="L32" s="16"/>
      <c r="M32" s="16"/>
      <c r="N32" s="16"/>
      <c r="O32" s="16"/>
      <c r="P32" s="16"/>
      <c r="Q32" s="16"/>
      <c r="R32" s="16"/>
      <c r="S32" s="16"/>
      <c r="T32" s="16"/>
      <c r="U32" s="16"/>
      <c r="V32" s="5"/>
      <c r="W32" s="5"/>
      <c r="X32" s="5"/>
      <c r="Y32" s="5"/>
      <c r="Z32" s="5"/>
      <c r="AA32" s="5"/>
      <c r="AB32" s="108"/>
      <c r="AC32" s="106"/>
      <c r="AD32" s="106"/>
      <c r="AE32" s="106"/>
      <c r="AF32" s="106"/>
      <c r="AG32" s="106"/>
      <c r="AH32" s="106"/>
      <c r="AI32" s="106"/>
      <c r="AJ32" s="106"/>
      <c r="AK32" s="106"/>
      <c r="AL32" s="106"/>
    </row>
    <row r="33" spans="1:38" ht="18" customHeight="1">
      <c r="A33" s="8"/>
      <c r="B33" s="20"/>
      <c r="C33" s="20"/>
      <c r="D33" s="123"/>
      <c r="E33" s="123"/>
      <c r="F33" s="124"/>
      <c r="G33" s="35"/>
      <c r="H33" s="124"/>
      <c r="I33" s="16"/>
      <c r="J33" s="16"/>
      <c r="K33" s="16"/>
      <c r="L33" s="16"/>
      <c r="M33" s="16"/>
      <c r="N33" s="16"/>
      <c r="O33" s="16"/>
      <c r="P33" s="16"/>
      <c r="Q33" s="16"/>
      <c r="R33" s="16"/>
      <c r="S33" s="16"/>
      <c r="T33" s="16"/>
      <c r="U33" s="16"/>
      <c r="V33" s="5"/>
      <c r="W33" s="5"/>
      <c r="X33" s="5"/>
      <c r="Y33" s="5"/>
      <c r="Z33" s="5"/>
      <c r="AA33" s="5"/>
      <c r="AB33" s="108"/>
      <c r="AC33" s="106"/>
      <c r="AD33" s="106"/>
      <c r="AE33" s="106"/>
      <c r="AF33" s="106"/>
      <c r="AG33" s="106"/>
      <c r="AH33" s="106"/>
      <c r="AI33" s="106"/>
      <c r="AJ33" s="106"/>
      <c r="AK33" s="106"/>
      <c r="AL33" s="106"/>
    </row>
    <row r="34" spans="1:38" ht="18" customHeight="1">
      <c r="A34" s="5"/>
      <c r="B34" s="16"/>
      <c r="C34" s="16"/>
      <c r="D34" s="5"/>
      <c r="E34" s="5"/>
      <c r="F34" s="130"/>
      <c r="G34" s="5"/>
      <c r="H34" s="5"/>
      <c r="I34" s="5"/>
      <c r="J34" s="5"/>
      <c r="K34" s="5"/>
      <c r="L34" s="5"/>
      <c r="M34" s="5"/>
      <c r="N34" s="5"/>
      <c r="O34" s="367" t="s">
        <v>364</v>
      </c>
      <c r="P34" s="367"/>
      <c r="Q34" s="367"/>
      <c r="R34" s="367"/>
      <c r="S34" s="367"/>
      <c r="T34" s="367"/>
      <c r="U34" s="367"/>
      <c r="V34" s="367"/>
      <c r="W34" s="367"/>
      <c r="X34" s="367"/>
      <c r="Y34" s="367"/>
      <c r="Z34" s="367"/>
      <c r="AA34" s="367"/>
      <c r="AB34" s="108"/>
      <c r="AC34" s="106"/>
      <c r="AD34" s="106"/>
      <c r="AE34" s="106"/>
      <c r="AF34" s="106"/>
      <c r="AG34" s="106"/>
      <c r="AH34" s="106"/>
      <c r="AI34" s="106"/>
      <c r="AJ34" s="106"/>
      <c r="AK34" s="106"/>
      <c r="AL34" s="106"/>
    </row>
    <row r="35" spans="1:38" ht="18" customHeight="1">
      <c r="A35" s="5"/>
      <c r="B35" s="16"/>
      <c r="C35" s="16"/>
      <c r="D35" s="5"/>
      <c r="E35" s="5"/>
      <c r="F35" s="5"/>
      <c r="G35" s="5"/>
      <c r="H35" s="5"/>
      <c r="I35" s="5"/>
      <c r="J35" s="5"/>
      <c r="K35" s="5"/>
      <c r="L35" s="5"/>
      <c r="M35" s="5"/>
      <c r="N35" s="16"/>
      <c r="O35" s="441" t="s">
        <v>214</v>
      </c>
      <c r="P35" s="442"/>
      <c r="Q35" s="442"/>
      <c r="R35" s="442"/>
      <c r="S35" s="442"/>
      <c r="T35" s="442"/>
      <c r="U35" s="442"/>
      <c r="V35" s="442"/>
      <c r="W35" s="442"/>
      <c r="X35" s="442"/>
      <c r="Y35" s="442"/>
      <c r="Z35" s="442"/>
      <c r="AA35" s="442"/>
      <c r="AB35" s="108"/>
      <c r="AC35" s="106"/>
      <c r="AD35" s="106"/>
      <c r="AE35" s="106"/>
      <c r="AF35" s="106"/>
      <c r="AG35" s="106"/>
      <c r="AH35" s="106"/>
      <c r="AI35" s="106"/>
      <c r="AJ35" s="106"/>
      <c r="AK35" s="106"/>
      <c r="AL35" s="106"/>
    </row>
    <row r="36" spans="1:38" ht="18" customHeight="1">
      <c r="A36" s="367" t="s">
        <v>363</v>
      </c>
      <c r="B36" s="367"/>
      <c r="C36" s="367"/>
      <c r="D36" s="367"/>
      <c r="E36" s="367"/>
      <c r="F36" s="367"/>
      <c r="G36" s="367"/>
      <c r="H36" s="367"/>
      <c r="I36" s="367"/>
      <c r="J36" s="367"/>
      <c r="K36" s="367"/>
      <c r="L36" s="367"/>
      <c r="M36" s="367"/>
      <c r="N36" s="16"/>
      <c r="O36" s="442"/>
      <c r="P36" s="442"/>
      <c r="Q36" s="442"/>
      <c r="R36" s="442"/>
      <c r="S36" s="442"/>
      <c r="T36" s="442"/>
      <c r="U36" s="442"/>
      <c r="V36" s="442"/>
      <c r="W36" s="442"/>
      <c r="X36" s="442"/>
      <c r="Y36" s="442"/>
      <c r="Z36" s="442"/>
      <c r="AA36" s="442"/>
      <c r="AB36" s="108"/>
      <c r="AC36" s="106"/>
      <c r="AD36" s="106"/>
      <c r="AE36" s="106"/>
      <c r="AF36" s="106"/>
      <c r="AG36" s="106"/>
      <c r="AH36" s="106"/>
      <c r="AI36" s="106"/>
      <c r="AJ36" s="106"/>
      <c r="AK36" s="106"/>
      <c r="AL36" s="106"/>
    </row>
    <row r="37" spans="1:38" ht="18" customHeight="1" thickBot="1">
      <c r="A37" s="30"/>
      <c r="B37" s="30"/>
      <c r="C37" s="30"/>
      <c r="D37" s="30"/>
      <c r="E37" s="30"/>
      <c r="F37" s="30"/>
      <c r="G37" s="30"/>
      <c r="H37" s="30"/>
      <c r="I37" s="54"/>
      <c r="J37" s="54"/>
      <c r="K37" s="54"/>
      <c r="L37" s="54"/>
      <c r="M37" s="54"/>
      <c r="N37" s="16"/>
      <c r="O37" s="54"/>
      <c r="P37" s="54"/>
      <c r="Q37" s="54"/>
      <c r="R37" s="54"/>
      <c r="S37" s="54"/>
      <c r="T37" s="54"/>
      <c r="U37" s="54"/>
      <c r="V37" s="54"/>
      <c r="W37" s="54"/>
      <c r="X37" s="54"/>
      <c r="Y37" s="54"/>
      <c r="Z37" s="54"/>
      <c r="AA37" s="54"/>
      <c r="AB37" s="108"/>
      <c r="AC37" s="106"/>
      <c r="AD37" s="106"/>
      <c r="AE37" s="106"/>
      <c r="AF37" s="106"/>
      <c r="AG37" s="106"/>
      <c r="AH37" s="106"/>
      <c r="AI37" s="106"/>
      <c r="AJ37" s="106"/>
      <c r="AK37" s="106"/>
      <c r="AL37" s="106"/>
    </row>
    <row r="38" spans="1:38" ht="18" customHeight="1">
      <c r="A38" s="423" t="s">
        <v>268</v>
      </c>
      <c r="B38" s="405" t="s">
        <v>53</v>
      </c>
      <c r="C38" s="383"/>
      <c r="D38" s="405" t="s">
        <v>344</v>
      </c>
      <c r="E38" s="383"/>
      <c r="F38" s="405" t="s">
        <v>345</v>
      </c>
      <c r="G38" s="383"/>
      <c r="H38" s="405" t="s">
        <v>346</v>
      </c>
      <c r="I38" s="383"/>
      <c r="J38" s="405" t="s">
        <v>347</v>
      </c>
      <c r="K38" s="383"/>
      <c r="L38" s="405" t="s">
        <v>54</v>
      </c>
      <c r="M38" s="382"/>
      <c r="N38" s="16"/>
      <c r="O38" s="411" t="s">
        <v>351</v>
      </c>
      <c r="P38" s="413" t="s">
        <v>362</v>
      </c>
      <c r="Q38" s="404"/>
      <c r="R38" s="404" t="s">
        <v>71</v>
      </c>
      <c r="S38" s="404"/>
      <c r="T38" s="404" t="s">
        <v>191</v>
      </c>
      <c r="U38" s="404"/>
      <c r="V38" s="404" t="s">
        <v>72</v>
      </c>
      <c r="W38" s="404"/>
      <c r="X38" s="404" t="s">
        <v>73</v>
      </c>
      <c r="Y38" s="404"/>
      <c r="Z38" s="404" t="s">
        <v>74</v>
      </c>
      <c r="AA38" s="406"/>
      <c r="AB38" s="108"/>
      <c r="AC38" s="106"/>
      <c r="AD38" s="106"/>
      <c r="AE38" s="106"/>
      <c r="AF38" s="106"/>
      <c r="AG38" s="106"/>
      <c r="AH38" s="106"/>
      <c r="AI38" s="106"/>
      <c r="AJ38" s="106"/>
      <c r="AK38" s="106"/>
      <c r="AL38" s="106"/>
    </row>
    <row r="39" spans="1:38" ht="18" customHeight="1">
      <c r="A39" s="424"/>
      <c r="B39" s="39" t="s">
        <v>44</v>
      </c>
      <c r="C39" s="39" t="s">
        <v>45</v>
      </c>
      <c r="D39" s="39" t="s">
        <v>44</v>
      </c>
      <c r="E39" s="39" t="s">
        <v>45</v>
      </c>
      <c r="F39" s="39" t="s">
        <v>44</v>
      </c>
      <c r="G39" s="39" t="s">
        <v>45</v>
      </c>
      <c r="H39" s="39" t="s">
        <v>44</v>
      </c>
      <c r="I39" s="39" t="s">
        <v>45</v>
      </c>
      <c r="J39" s="39" t="s">
        <v>44</v>
      </c>
      <c r="K39" s="39" t="s">
        <v>45</v>
      </c>
      <c r="L39" s="39" t="s">
        <v>44</v>
      </c>
      <c r="M39" s="40" t="s">
        <v>45</v>
      </c>
      <c r="N39" s="16"/>
      <c r="O39" s="412"/>
      <c r="P39" s="43" t="s">
        <v>44</v>
      </c>
      <c r="Q39" s="41" t="s">
        <v>45</v>
      </c>
      <c r="R39" s="41" t="s">
        <v>44</v>
      </c>
      <c r="S39" s="41" t="s">
        <v>45</v>
      </c>
      <c r="T39" s="41" t="s">
        <v>44</v>
      </c>
      <c r="U39" s="41" t="s">
        <v>45</v>
      </c>
      <c r="V39" s="41" t="s">
        <v>44</v>
      </c>
      <c r="W39" s="41" t="s">
        <v>45</v>
      </c>
      <c r="X39" s="41" t="s">
        <v>44</v>
      </c>
      <c r="Y39" s="41" t="s">
        <v>45</v>
      </c>
      <c r="Z39" s="41" t="s">
        <v>44</v>
      </c>
      <c r="AA39" s="42" t="s">
        <v>45</v>
      </c>
      <c r="AB39" s="108"/>
      <c r="AC39" s="106"/>
      <c r="AD39" s="106"/>
      <c r="AE39" s="106"/>
      <c r="AF39" s="106"/>
      <c r="AG39" s="106"/>
      <c r="AH39" s="106"/>
      <c r="AI39" s="106"/>
      <c r="AJ39" s="106"/>
      <c r="AK39" s="106"/>
      <c r="AL39" s="106"/>
    </row>
    <row r="40" spans="1:38" ht="18" customHeight="1">
      <c r="A40" s="131"/>
      <c r="B40" s="20"/>
      <c r="C40" s="20"/>
      <c r="D40" s="20"/>
      <c r="E40" s="20"/>
      <c r="F40" s="20"/>
      <c r="G40" s="6"/>
      <c r="H40" s="20"/>
      <c r="I40" s="16"/>
      <c r="J40" s="130"/>
      <c r="K40" s="5"/>
      <c r="L40" s="5"/>
      <c r="M40" s="5"/>
      <c r="N40" s="5"/>
      <c r="O40" s="125" t="s">
        <v>299</v>
      </c>
      <c r="P40" s="132">
        <f>SUM(R40,T40,V40,X40,Z40)</f>
        <v>861</v>
      </c>
      <c r="Q40" s="132">
        <f>SUM(S40,U40,W40,Y40,AA40)</f>
        <v>108897</v>
      </c>
      <c r="R40" s="132">
        <v>640</v>
      </c>
      <c r="S40" s="132">
        <v>68374</v>
      </c>
      <c r="T40" s="132">
        <v>129</v>
      </c>
      <c r="U40" s="132">
        <v>13351</v>
      </c>
      <c r="V40" s="132">
        <v>8</v>
      </c>
      <c r="W40" s="132">
        <v>1147</v>
      </c>
      <c r="X40" s="132">
        <v>36</v>
      </c>
      <c r="Y40" s="132">
        <v>4608</v>
      </c>
      <c r="Z40" s="132">
        <v>48</v>
      </c>
      <c r="AA40" s="132">
        <v>21417</v>
      </c>
      <c r="AB40" s="108"/>
      <c r="AC40" s="106"/>
      <c r="AD40" s="106"/>
      <c r="AE40" s="106"/>
      <c r="AF40" s="106"/>
      <c r="AG40" s="106"/>
      <c r="AH40" s="106"/>
      <c r="AI40" s="106"/>
      <c r="AJ40" s="106"/>
      <c r="AK40" s="106"/>
      <c r="AL40" s="106"/>
    </row>
    <row r="41" spans="1:38" ht="18" customHeight="1">
      <c r="A41" s="120" t="s">
        <v>244</v>
      </c>
      <c r="B41" s="236">
        <v>282</v>
      </c>
      <c r="C41" s="236">
        <v>4414</v>
      </c>
      <c r="D41" s="236">
        <v>326</v>
      </c>
      <c r="E41" s="236">
        <v>19192</v>
      </c>
      <c r="F41" s="236">
        <v>216</v>
      </c>
      <c r="G41" s="440">
        <v>45039</v>
      </c>
      <c r="H41" s="440"/>
      <c r="I41" s="440"/>
      <c r="J41" s="16">
        <v>25</v>
      </c>
      <c r="K41" s="233">
        <v>16774</v>
      </c>
      <c r="L41" s="233">
        <v>12</v>
      </c>
      <c r="M41" s="233">
        <v>23478</v>
      </c>
      <c r="N41" s="5"/>
      <c r="O41" s="125" t="s">
        <v>352</v>
      </c>
      <c r="P41" s="132">
        <f>SUM(R41,T41,V41,X41,Z41)</f>
        <v>854</v>
      </c>
      <c r="Q41" s="132">
        <f>SUM(S41,U41,W41,Y41,AA41)</f>
        <v>107583</v>
      </c>
      <c r="R41" s="132">
        <v>635</v>
      </c>
      <c r="S41" s="132">
        <v>66980</v>
      </c>
      <c r="T41" s="132">
        <v>127</v>
      </c>
      <c r="U41" s="132">
        <v>13437</v>
      </c>
      <c r="V41" s="132">
        <v>8</v>
      </c>
      <c r="W41" s="132">
        <v>1144</v>
      </c>
      <c r="X41" s="132">
        <v>36</v>
      </c>
      <c r="Y41" s="132">
        <v>4623</v>
      </c>
      <c r="Z41" s="132">
        <v>48</v>
      </c>
      <c r="AA41" s="132">
        <v>21399</v>
      </c>
      <c r="AB41" s="108"/>
      <c r="AC41" s="106"/>
      <c r="AD41" s="106"/>
      <c r="AE41" s="106"/>
      <c r="AF41" s="106"/>
      <c r="AG41" s="106"/>
      <c r="AH41" s="106"/>
      <c r="AI41" s="106"/>
      <c r="AJ41" s="106"/>
      <c r="AK41" s="106"/>
      <c r="AL41" s="106"/>
    </row>
    <row r="42" spans="1:38" ht="18" customHeight="1">
      <c r="A42" s="120" t="s">
        <v>359</v>
      </c>
      <c r="B42" s="236">
        <v>281</v>
      </c>
      <c r="C42" s="236">
        <v>4205</v>
      </c>
      <c r="D42" s="236">
        <v>323</v>
      </c>
      <c r="E42" s="236">
        <v>19035</v>
      </c>
      <c r="F42" s="236">
        <v>174</v>
      </c>
      <c r="G42" s="236">
        <v>29359</v>
      </c>
      <c r="H42" s="236">
        <v>41</v>
      </c>
      <c r="I42" s="235">
        <v>16094</v>
      </c>
      <c r="J42" s="235">
        <v>23</v>
      </c>
      <c r="K42" s="233">
        <v>15330</v>
      </c>
      <c r="L42" s="233">
        <v>12</v>
      </c>
      <c r="M42" s="233">
        <v>23560</v>
      </c>
      <c r="N42" s="5"/>
      <c r="O42" s="125" t="s">
        <v>353</v>
      </c>
      <c r="P42" s="132">
        <v>858</v>
      </c>
      <c r="Q42" s="132">
        <f>SUM(S42,U42,W42,Y42,AA42)</f>
        <v>107112</v>
      </c>
      <c r="R42" s="132">
        <v>634</v>
      </c>
      <c r="S42" s="132">
        <v>67488</v>
      </c>
      <c r="T42" s="132">
        <v>125</v>
      </c>
      <c r="U42" s="132">
        <v>13152</v>
      </c>
      <c r="V42" s="132">
        <v>7</v>
      </c>
      <c r="W42" s="132">
        <v>1033</v>
      </c>
      <c r="X42" s="132">
        <v>35</v>
      </c>
      <c r="Y42" s="132">
        <v>4006</v>
      </c>
      <c r="Z42" s="132">
        <v>57</v>
      </c>
      <c r="AA42" s="132">
        <v>21433</v>
      </c>
      <c r="AB42" s="108"/>
      <c r="AC42" s="106"/>
      <c r="AD42" s="106"/>
      <c r="AE42" s="106"/>
      <c r="AF42" s="106"/>
      <c r="AG42" s="106"/>
      <c r="AH42" s="106"/>
      <c r="AI42" s="106"/>
      <c r="AJ42" s="106"/>
      <c r="AK42" s="106"/>
      <c r="AL42" s="106"/>
    </row>
    <row r="43" spans="1:38" ht="18" customHeight="1">
      <c r="A43" s="120" t="s">
        <v>360</v>
      </c>
      <c r="B43" s="236">
        <v>278</v>
      </c>
      <c r="C43" s="236">
        <v>4172</v>
      </c>
      <c r="D43" s="236">
        <v>330</v>
      </c>
      <c r="E43" s="236">
        <v>19034</v>
      </c>
      <c r="F43" s="236">
        <v>173</v>
      </c>
      <c r="G43" s="236">
        <v>29263</v>
      </c>
      <c r="H43" s="236">
        <v>41</v>
      </c>
      <c r="I43" s="235">
        <v>15966</v>
      </c>
      <c r="J43" s="235">
        <v>24</v>
      </c>
      <c r="K43" s="233">
        <v>15606</v>
      </c>
      <c r="L43" s="233">
        <v>12</v>
      </c>
      <c r="M43" s="233">
        <v>23071</v>
      </c>
      <c r="N43" s="5"/>
      <c r="O43" s="125" t="s">
        <v>354</v>
      </c>
      <c r="P43" s="132">
        <f>SUM(R43,T43,V43,X43,Z43)</f>
        <v>855</v>
      </c>
      <c r="Q43" s="132">
        <f>SUM(S43,U43,W43,Y43,AA43)</f>
        <v>106107</v>
      </c>
      <c r="R43" s="132">
        <v>628</v>
      </c>
      <c r="S43" s="132">
        <v>65816</v>
      </c>
      <c r="T43" s="132">
        <v>126</v>
      </c>
      <c r="U43" s="132">
        <v>13213</v>
      </c>
      <c r="V43" s="132">
        <v>9</v>
      </c>
      <c r="W43" s="132">
        <v>1367</v>
      </c>
      <c r="X43" s="132">
        <v>36</v>
      </c>
      <c r="Y43" s="132">
        <v>4422</v>
      </c>
      <c r="Z43" s="132">
        <v>56</v>
      </c>
      <c r="AA43" s="132">
        <v>21289</v>
      </c>
      <c r="AB43" s="108"/>
      <c r="AC43" s="106"/>
      <c r="AD43" s="106"/>
      <c r="AE43" s="106"/>
      <c r="AF43" s="106"/>
      <c r="AG43" s="106"/>
      <c r="AH43" s="106"/>
      <c r="AI43" s="106"/>
      <c r="AJ43" s="106"/>
      <c r="AK43" s="106"/>
      <c r="AL43" s="106"/>
    </row>
    <row r="44" spans="1:38" ht="18" customHeight="1">
      <c r="A44" s="120" t="s">
        <v>361</v>
      </c>
      <c r="B44" s="236">
        <v>284</v>
      </c>
      <c r="C44" s="236">
        <v>4430</v>
      </c>
      <c r="D44" s="236">
        <v>315</v>
      </c>
      <c r="E44" s="236">
        <v>18646</v>
      </c>
      <c r="F44" s="236">
        <v>180</v>
      </c>
      <c r="G44" s="236">
        <v>29779</v>
      </c>
      <c r="H44" s="236">
        <v>40</v>
      </c>
      <c r="I44" s="235">
        <v>15326</v>
      </c>
      <c r="J44" s="235">
        <v>24</v>
      </c>
      <c r="K44" s="233">
        <v>15151</v>
      </c>
      <c r="L44" s="233">
        <v>12</v>
      </c>
      <c r="M44" s="233">
        <v>22775</v>
      </c>
      <c r="N44" s="5"/>
      <c r="O44" s="195" t="s">
        <v>355</v>
      </c>
      <c r="P44" s="242">
        <f aca="true" t="shared" si="6" ref="P44:U44">SUM(P46:P53,P55:P62)</f>
        <v>847</v>
      </c>
      <c r="Q44" s="242">
        <f t="shared" si="6"/>
        <v>105421</v>
      </c>
      <c r="R44" s="242">
        <f t="shared" si="6"/>
        <v>622</v>
      </c>
      <c r="S44" s="242">
        <f t="shared" si="6"/>
        <v>65358</v>
      </c>
      <c r="T44" s="242">
        <f t="shared" si="6"/>
        <v>117</v>
      </c>
      <c r="U44" s="242">
        <f t="shared" si="6"/>
        <v>12913</v>
      </c>
      <c r="V44" s="242">
        <f aca="true" t="shared" si="7" ref="V44:AA44">SUM(V46:V53,V55:V62)</f>
        <v>9</v>
      </c>
      <c r="W44" s="242">
        <f t="shared" si="7"/>
        <v>1276</v>
      </c>
      <c r="X44" s="242">
        <f t="shared" si="7"/>
        <v>37</v>
      </c>
      <c r="Y44" s="242">
        <f t="shared" si="7"/>
        <v>4473</v>
      </c>
      <c r="Z44" s="242">
        <f t="shared" si="7"/>
        <v>62</v>
      </c>
      <c r="AA44" s="242">
        <f t="shared" si="7"/>
        <v>21401</v>
      </c>
      <c r="AB44" s="108"/>
      <c r="AC44" s="106"/>
      <c r="AD44" s="106"/>
      <c r="AE44" s="106"/>
      <c r="AF44" s="106"/>
      <c r="AG44" s="106"/>
      <c r="AH44" s="106"/>
      <c r="AI44" s="106"/>
      <c r="AJ44" s="106"/>
      <c r="AK44" s="106"/>
      <c r="AL44" s="106"/>
    </row>
    <row r="45" spans="1:38" ht="18" customHeight="1">
      <c r="A45" s="195" t="s">
        <v>356</v>
      </c>
      <c r="B45" s="240">
        <f aca="true" t="shared" si="8" ref="B45:M45">SUM(B47:B59)</f>
        <v>275</v>
      </c>
      <c r="C45" s="240">
        <f t="shared" si="8"/>
        <v>4182</v>
      </c>
      <c r="D45" s="240">
        <f t="shared" si="8"/>
        <v>312</v>
      </c>
      <c r="E45" s="240">
        <f t="shared" si="8"/>
        <v>17650</v>
      </c>
      <c r="F45" s="240">
        <f t="shared" si="8"/>
        <v>185</v>
      </c>
      <c r="G45" s="240">
        <f t="shared" si="8"/>
        <v>31461</v>
      </c>
      <c r="H45" s="240">
        <f t="shared" si="8"/>
        <v>41</v>
      </c>
      <c r="I45" s="239">
        <f t="shared" si="8"/>
        <v>16070</v>
      </c>
      <c r="J45" s="241">
        <f t="shared" si="8"/>
        <v>22</v>
      </c>
      <c r="K45" s="238">
        <f t="shared" si="8"/>
        <v>13885</v>
      </c>
      <c r="L45" s="238">
        <f t="shared" si="8"/>
        <v>12</v>
      </c>
      <c r="M45" s="238">
        <f t="shared" si="8"/>
        <v>22173</v>
      </c>
      <c r="N45" s="5"/>
      <c r="O45" s="133"/>
      <c r="P45" s="132"/>
      <c r="Q45" s="132"/>
      <c r="R45" s="132"/>
      <c r="S45" s="132"/>
      <c r="T45" s="132"/>
      <c r="U45" s="132"/>
      <c r="V45" s="132"/>
      <c r="W45" s="130"/>
      <c r="X45" s="130"/>
      <c r="Y45" s="132"/>
      <c r="Z45" s="132"/>
      <c r="AA45" s="132"/>
      <c r="AB45" s="108"/>
      <c r="AC45" s="106"/>
      <c r="AD45" s="106"/>
      <c r="AE45" s="106"/>
      <c r="AF45" s="106"/>
      <c r="AG45" s="106"/>
      <c r="AH45" s="106"/>
      <c r="AI45" s="106"/>
      <c r="AJ45" s="106"/>
      <c r="AK45" s="106"/>
      <c r="AL45" s="106"/>
    </row>
    <row r="46" spans="1:38" ht="18" customHeight="1">
      <c r="A46" s="38"/>
      <c r="B46" s="74"/>
      <c r="C46" s="74"/>
      <c r="D46" s="74"/>
      <c r="E46" s="74"/>
      <c r="F46" s="74"/>
      <c r="G46" s="73"/>
      <c r="H46" s="74"/>
      <c r="I46" s="74"/>
      <c r="J46" s="74"/>
      <c r="K46" s="127"/>
      <c r="L46" s="127"/>
      <c r="M46" s="127"/>
      <c r="N46" s="5"/>
      <c r="O46" s="90" t="s">
        <v>55</v>
      </c>
      <c r="P46" s="132">
        <f aca="true" t="shared" si="9" ref="P46:Q53">SUM(R46,T46,V46,X46,Z46)</f>
        <v>420</v>
      </c>
      <c r="Q46" s="132">
        <f t="shared" si="9"/>
        <v>59542</v>
      </c>
      <c r="R46" s="132">
        <v>323</v>
      </c>
      <c r="S46" s="132">
        <v>37775</v>
      </c>
      <c r="T46" s="132">
        <v>62</v>
      </c>
      <c r="U46" s="132">
        <v>8024</v>
      </c>
      <c r="V46" s="132">
        <v>4</v>
      </c>
      <c r="W46" s="132">
        <v>928</v>
      </c>
      <c r="X46" s="132">
        <v>21</v>
      </c>
      <c r="Y46" s="132">
        <v>3711</v>
      </c>
      <c r="Z46" s="132">
        <v>10</v>
      </c>
      <c r="AA46" s="132">
        <v>9104</v>
      </c>
      <c r="AB46" s="108"/>
      <c r="AC46" s="106"/>
      <c r="AD46" s="106"/>
      <c r="AE46" s="106"/>
      <c r="AF46" s="106"/>
      <c r="AG46" s="106"/>
      <c r="AH46" s="106"/>
      <c r="AI46" s="106"/>
      <c r="AJ46" s="106"/>
      <c r="AK46" s="106"/>
      <c r="AL46" s="106"/>
    </row>
    <row r="47" spans="1:38" ht="18" customHeight="1">
      <c r="A47" s="33" t="s">
        <v>46</v>
      </c>
      <c r="B47" s="235" t="s">
        <v>300</v>
      </c>
      <c r="C47" s="235" t="s">
        <v>300</v>
      </c>
      <c r="D47" s="235" t="s">
        <v>300</v>
      </c>
      <c r="E47" s="235" t="s">
        <v>300</v>
      </c>
      <c r="F47" s="235" t="s">
        <v>300</v>
      </c>
      <c r="G47" s="236" t="s">
        <v>300</v>
      </c>
      <c r="H47" s="235" t="s">
        <v>300</v>
      </c>
      <c r="I47" s="235" t="s">
        <v>300</v>
      </c>
      <c r="J47" s="235" t="s">
        <v>300</v>
      </c>
      <c r="K47" s="233" t="s">
        <v>300</v>
      </c>
      <c r="L47" s="233" t="s">
        <v>300</v>
      </c>
      <c r="M47" s="233" t="s">
        <v>300</v>
      </c>
      <c r="N47" s="5"/>
      <c r="O47" s="90" t="s">
        <v>56</v>
      </c>
      <c r="P47" s="132">
        <f t="shared" si="9"/>
        <v>49</v>
      </c>
      <c r="Q47" s="132">
        <f t="shared" si="9"/>
        <v>4850</v>
      </c>
      <c r="R47" s="132">
        <v>26</v>
      </c>
      <c r="S47" s="132">
        <v>1927</v>
      </c>
      <c r="T47" s="132">
        <v>14</v>
      </c>
      <c r="U47" s="132">
        <v>1199</v>
      </c>
      <c r="V47" s="132">
        <v>2</v>
      </c>
      <c r="W47" s="132">
        <v>234</v>
      </c>
      <c r="X47" s="132">
        <v>3</v>
      </c>
      <c r="Y47" s="132">
        <v>121</v>
      </c>
      <c r="Z47" s="132">
        <v>4</v>
      </c>
      <c r="AA47" s="132">
        <v>1369</v>
      </c>
      <c r="AB47" s="106"/>
      <c r="AC47" s="106"/>
      <c r="AD47" s="106"/>
      <c r="AE47" s="106"/>
      <c r="AF47" s="106"/>
      <c r="AG47" s="106"/>
      <c r="AH47" s="106"/>
      <c r="AI47" s="106"/>
      <c r="AJ47" s="106"/>
      <c r="AK47" s="106"/>
      <c r="AL47" s="106"/>
    </row>
    <row r="48" spans="1:38" ht="18" customHeight="1">
      <c r="A48" s="33" t="s">
        <v>350</v>
      </c>
      <c r="B48" s="236" t="s">
        <v>300</v>
      </c>
      <c r="C48" s="236" t="s">
        <v>300</v>
      </c>
      <c r="D48" s="236">
        <v>1</v>
      </c>
      <c r="E48" s="236">
        <v>60</v>
      </c>
      <c r="F48" s="236" t="s">
        <v>300</v>
      </c>
      <c r="G48" s="236" t="s">
        <v>300</v>
      </c>
      <c r="H48" s="236" t="s">
        <v>300</v>
      </c>
      <c r="I48" s="235" t="s">
        <v>300</v>
      </c>
      <c r="J48" s="235" t="s">
        <v>300</v>
      </c>
      <c r="K48" s="233" t="s">
        <v>300</v>
      </c>
      <c r="L48" s="233" t="s">
        <v>300</v>
      </c>
      <c r="M48" s="233" t="s">
        <v>300</v>
      </c>
      <c r="N48" s="5"/>
      <c r="O48" s="90" t="s">
        <v>57</v>
      </c>
      <c r="P48" s="132">
        <f t="shared" si="9"/>
        <v>71</v>
      </c>
      <c r="Q48" s="132">
        <f t="shared" si="9"/>
        <v>10289</v>
      </c>
      <c r="R48" s="132">
        <v>58</v>
      </c>
      <c r="S48" s="132">
        <v>7226</v>
      </c>
      <c r="T48" s="132">
        <v>5</v>
      </c>
      <c r="U48" s="132">
        <v>815</v>
      </c>
      <c r="V48" s="132">
        <v>1</v>
      </c>
      <c r="W48" s="132">
        <v>54</v>
      </c>
      <c r="X48" s="132">
        <v>3</v>
      </c>
      <c r="Y48" s="132">
        <v>153</v>
      </c>
      <c r="Z48" s="132">
        <v>4</v>
      </c>
      <c r="AA48" s="132">
        <v>2041</v>
      </c>
      <c r="AB48" s="106"/>
      <c r="AC48" s="106"/>
      <c r="AD48" s="106"/>
      <c r="AE48" s="106"/>
      <c r="AF48" s="106"/>
      <c r="AG48" s="106"/>
      <c r="AH48" s="106"/>
      <c r="AI48" s="106"/>
      <c r="AJ48" s="106"/>
      <c r="AK48" s="106"/>
      <c r="AL48" s="106"/>
    </row>
    <row r="49" spans="1:38" ht="21.75" customHeight="1">
      <c r="A49" s="33" t="s">
        <v>47</v>
      </c>
      <c r="B49" s="236" t="s">
        <v>300</v>
      </c>
      <c r="C49" s="236" t="s">
        <v>300</v>
      </c>
      <c r="D49" s="236">
        <v>3</v>
      </c>
      <c r="E49" s="236">
        <v>225</v>
      </c>
      <c r="F49" s="236" t="s">
        <v>300</v>
      </c>
      <c r="G49" s="236" t="s">
        <v>300</v>
      </c>
      <c r="H49" s="236" t="s">
        <v>300</v>
      </c>
      <c r="I49" s="235" t="s">
        <v>300</v>
      </c>
      <c r="J49" s="235" t="s">
        <v>300</v>
      </c>
      <c r="K49" s="233" t="s">
        <v>300</v>
      </c>
      <c r="L49" s="233" t="s">
        <v>300</v>
      </c>
      <c r="M49" s="233" t="s">
        <v>300</v>
      </c>
      <c r="N49" s="5"/>
      <c r="O49" s="90" t="s">
        <v>58</v>
      </c>
      <c r="P49" s="132">
        <f t="shared" si="9"/>
        <v>18</v>
      </c>
      <c r="Q49" s="132">
        <f t="shared" si="9"/>
        <v>2419</v>
      </c>
      <c r="R49" s="132">
        <v>7</v>
      </c>
      <c r="S49" s="132">
        <v>539</v>
      </c>
      <c r="T49" s="132">
        <v>4</v>
      </c>
      <c r="U49" s="132">
        <v>402</v>
      </c>
      <c r="V49" s="132" t="s">
        <v>300</v>
      </c>
      <c r="W49" s="132" t="s">
        <v>300</v>
      </c>
      <c r="X49" s="132">
        <v>4</v>
      </c>
      <c r="Y49" s="132">
        <v>124</v>
      </c>
      <c r="Z49" s="132">
        <v>3</v>
      </c>
      <c r="AA49" s="132">
        <v>1354</v>
      </c>
      <c r="AB49" s="106"/>
      <c r="AC49" s="106"/>
      <c r="AD49" s="106"/>
      <c r="AE49" s="106"/>
      <c r="AF49" s="106"/>
      <c r="AG49" s="106"/>
      <c r="AH49" s="106"/>
      <c r="AI49" s="106"/>
      <c r="AJ49" s="106"/>
      <c r="AK49" s="106"/>
      <c r="AL49" s="106"/>
    </row>
    <row r="50" spans="1:38" ht="18" customHeight="1">
      <c r="A50" s="33" t="s">
        <v>43</v>
      </c>
      <c r="B50" s="236">
        <v>1</v>
      </c>
      <c r="C50" s="236">
        <v>8</v>
      </c>
      <c r="D50" s="236" t="s">
        <v>300</v>
      </c>
      <c r="E50" s="236" t="s">
        <v>300</v>
      </c>
      <c r="F50" s="236" t="s">
        <v>300</v>
      </c>
      <c r="G50" s="236" t="s">
        <v>300</v>
      </c>
      <c r="H50" s="236" t="s">
        <v>300</v>
      </c>
      <c r="I50" s="235" t="s">
        <v>300</v>
      </c>
      <c r="J50" s="235" t="s">
        <v>300</v>
      </c>
      <c r="K50" s="233" t="s">
        <v>300</v>
      </c>
      <c r="L50" s="233" t="s">
        <v>300</v>
      </c>
      <c r="M50" s="233" t="s">
        <v>300</v>
      </c>
      <c r="N50" s="5"/>
      <c r="O50" s="90" t="s">
        <v>59</v>
      </c>
      <c r="P50" s="132">
        <f t="shared" si="9"/>
        <v>9</v>
      </c>
      <c r="Q50" s="132">
        <f t="shared" si="9"/>
        <v>1076</v>
      </c>
      <c r="R50" s="132">
        <v>1</v>
      </c>
      <c r="S50" s="132">
        <v>29</v>
      </c>
      <c r="T50" s="132">
        <v>4</v>
      </c>
      <c r="U50" s="132">
        <v>115</v>
      </c>
      <c r="V50" s="132" t="s">
        <v>300</v>
      </c>
      <c r="W50" s="132" t="s">
        <v>300</v>
      </c>
      <c r="X50" s="132">
        <v>1</v>
      </c>
      <c r="Y50" s="132">
        <v>64</v>
      </c>
      <c r="Z50" s="132">
        <v>3</v>
      </c>
      <c r="AA50" s="132">
        <v>868</v>
      </c>
      <c r="AB50" s="106"/>
      <c r="AC50" s="106"/>
      <c r="AD50" s="106"/>
      <c r="AE50" s="106"/>
      <c r="AF50" s="106"/>
      <c r="AG50" s="106"/>
      <c r="AH50" s="106"/>
      <c r="AI50" s="106"/>
      <c r="AJ50" s="106"/>
      <c r="AK50" s="106"/>
      <c r="AL50" s="106"/>
    </row>
    <row r="51" spans="1:38" ht="18" customHeight="1">
      <c r="A51" s="33" t="s">
        <v>301</v>
      </c>
      <c r="B51" s="236">
        <v>10</v>
      </c>
      <c r="C51" s="236">
        <v>170</v>
      </c>
      <c r="D51" s="236">
        <v>5</v>
      </c>
      <c r="E51" s="236">
        <v>339</v>
      </c>
      <c r="F51" s="235">
        <v>5</v>
      </c>
      <c r="G51" s="236">
        <v>907</v>
      </c>
      <c r="H51" s="235">
        <v>2</v>
      </c>
      <c r="I51" s="235">
        <v>691</v>
      </c>
      <c r="J51" s="235">
        <v>1</v>
      </c>
      <c r="K51" s="233">
        <v>697</v>
      </c>
      <c r="L51" s="233" t="s">
        <v>300</v>
      </c>
      <c r="M51" s="233" t="s">
        <v>300</v>
      </c>
      <c r="N51" s="5"/>
      <c r="O51" s="90" t="s">
        <v>60</v>
      </c>
      <c r="P51" s="132">
        <f t="shared" si="9"/>
        <v>30</v>
      </c>
      <c r="Q51" s="132">
        <f t="shared" si="9"/>
        <v>4735</v>
      </c>
      <c r="R51" s="132">
        <v>23</v>
      </c>
      <c r="S51" s="132">
        <v>3442</v>
      </c>
      <c r="T51" s="132">
        <v>3</v>
      </c>
      <c r="U51" s="132">
        <v>254</v>
      </c>
      <c r="V51" s="132">
        <v>1</v>
      </c>
      <c r="W51" s="132">
        <v>36</v>
      </c>
      <c r="X51" s="132">
        <v>1</v>
      </c>
      <c r="Y51" s="132">
        <v>64</v>
      </c>
      <c r="Z51" s="132">
        <v>2</v>
      </c>
      <c r="AA51" s="132">
        <v>939</v>
      </c>
      <c r="AB51" s="106"/>
      <c r="AC51" s="106"/>
      <c r="AD51" s="106"/>
      <c r="AE51" s="106"/>
      <c r="AF51" s="106"/>
      <c r="AG51" s="106"/>
      <c r="AH51" s="106"/>
      <c r="AI51" s="106"/>
      <c r="AJ51" s="106"/>
      <c r="AK51" s="106"/>
      <c r="AL51" s="106"/>
    </row>
    <row r="52" spans="1:38" ht="18" customHeight="1">
      <c r="A52" s="33" t="s">
        <v>302</v>
      </c>
      <c r="B52" s="236">
        <v>106</v>
      </c>
      <c r="C52" s="236">
        <v>1614</v>
      </c>
      <c r="D52" s="236">
        <v>119</v>
      </c>
      <c r="E52" s="236">
        <v>6613</v>
      </c>
      <c r="F52" s="236">
        <v>44</v>
      </c>
      <c r="G52" s="236">
        <v>7469</v>
      </c>
      <c r="H52" s="236">
        <v>8</v>
      </c>
      <c r="I52" s="235">
        <v>2996</v>
      </c>
      <c r="J52" s="235">
        <v>6</v>
      </c>
      <c r="K52" s="233">
        <v>3768</v>
      </c>
      <c r="L52" s="233">
        <v>5</v>
      </c>
      <c r="M52" s="233">
        <v>8352</v>
      </c>
      <c r="N52" s="5"/>
      <c r="O52" s="90" t="s">
        <v>61</v>
      </c>
      <c r="P52" s="132">
        <f t="shared" si="9"/>
        <v>24</v>
      </c>
      <c r="Q52" s="132">
        <f t="shared" si="9"/>
        <v>2639</v>
      </c>
      <c r="R52" s="132">
        <v>15</v>
      </c>
      <c r="S52" s="132">
        <v>1241</v>
      </c>
      <c r="T52" s="132">
        <v>5</v>
      </c>
      <c r="U52" s="132">
        <v>348</v>
      </c>
      <c r="V52" s="132">
        <v>1</v>
      </c>
      <c r="W52" s="132">
        <v>24</v>
      </c>
      <c r="X52" s="132" t="s">
        <v>300</v>
      </c>
      <c r="Y52" s="132" t="s">
        <v>300</v>
      </c>
      <c r="Z52" s="132">
        <v>3</v>
      </c>
      <c r="AA52" s="132">
        <v>1026</v>
      </c>
      <c r="AB52" s="106"/>
      <c r="AC52" s="106"/>
      <c r="AD52" s="106"/>
      <c r="AE52" s="106"/>
      <c r="AF52" s="106"/>
      <c r="AG52" s="106"/>
      <c r="AH52" s="106"/>
      <c r="AI52" s="106"/>
      <c r="AJ52" s="106"/>
      <c r="AK52" s="106"/>
      <c r="AL52" s="106"/>
    </row>
    <row r="53" spans="1:38" ht="18" customHeight="1">
      <c r="A53" s="33" t="s">
        <v>303</v>
      </c>
      <c r="B53" s="236">
        <v>22</v>
      </c>
      <c r="C53" s="236">
        <v>262</v>
      </c>
      <c r="D53" s="236">
        <v>28</v>
      </c>
      <c r="E53" s="236">
        <v>1648</v>
      </c>
      <c r="F53" s="236">
        <v>12</v>
      </c>
      <c r="G53" s="236">
        <v>1933</v>
      </c>
      <c r="H53" s="236">
        <v>4</v>
      </c>
      <c r="I53" s="235">
        <v>1686</v>
      </c>
      <c r="J53" s="235">
        <v>1</v>
      </c>
      <c r="K53" s="233">
        <v>600</v>
      </c>
      <c r="L53" s="233" t="s">
        <v>300</v>
      </c>
      <c r="M53" s="233" t="s">
        <v>300</v>
      </c>
      <c r="N53" s="5"/>
      <c r="O53" s="90" t="s">
        <v>62</v>
      </c>
      <c r="P53" s="132">
        <f>SUM(R53,T53,V53,X53,Z53)</f>
        <v>33</v>
      </c>
      <c r="Q53" s="132">
        <f t="shared" si="9"/>
        <v>4069</v>
      </c>
      <c r="R53" s="132">
        <v>22</v>
      </c>
      <c r="S53" s="132">
        <v>2102</v>
      </c>
      <c r="T53" s="132">
        <v>5</v>
      </c>
      <c r="U53" s="132">
        <v>1010</v>
      </c>
      <c r="V53" s="132" t="s">
        <v>300</v>
      </c>
      <c r="W53" s="132" t="s">
        <v>300</v>
      </c>
      <c r="X53" s="132">
        <v>2</v>
      </c>
      <c r="Y53" s="132">
        <v>28</v>
      </c>
      <c r="Z53" s="132">
        <v>4</v>
      </c>
      <c r="AA53" s="132">
        <v>929</v>
      </c>
      <c r="AB53" s="106"/>
      <c r="AC53" s="106"/>
      <c r="AD53" s="106"/>
      <c r="AE53" s="106"/>
      <c r="AF53" s="106"/>
      <c r="AG53" s="106"/>
      <c r="AH53" s="106"/>
      <c r="AI53" s="106"/>
      <c r="AJ53" s="106"/>
      <c r="AK53" s="106"/>
      <c r="AL53" s="106"/>
    </row>
    <row r="54" spans="1:38" ht="18" customHeight="1">
      <c r="A54" s="33" t="s">
        <v>349</v>
      </c>
      <c r="B54" s="235">
        <v>22</v>
      </c>
      <c r="C54" s="235">
        <v>392</v>
      </c>
      <c r="D54" s="235">
        <v>34</v>
      </c>
      <c r="E54" s="235">
        <v>2042</v>
      </c>
      <c r="F54" s="235">
        <v>12</v>
      </c>
      <c r="G54" s="236">
        <v>1612</v>
      </c>
      <c r="H54" s="235">
        <v>3</v>
      </c>
      <c r="I54" s="235">
        <v>1207</v>
      </c>
      <c r="J54" s="235">
        <v>5</v>
      </c>
      <c r="K54" s="233">
        <v>3086</v>
      </c>
      <c r="L54" s="233">
        <v>1</v>
      </c>
      <c r="M54" s="233">
        <v>2388</v>
      </c>
      <c r="N54" s="5"/>
      <c r="O54" s="90"/>
      <c r="P54" s="132"/>
      <c r="Q54" s="132"/>
      <c r="R54" s="132"/>
      <c r="S54" s="132"/>
      <c r="T54" s="132"/>
      <c r="U54" s="132"/>
      <c r="V54" s="132"/>
      <c r="W54" s="132"/>
      <c r="X54" s="132"/>
      <c r="Y54" s="132"/>
      <c r="Z54" s="132"/>
      <c r="AA54" s="132"/>
      <c r="AB54" s="106"/>
      <c r="AC54" s="106"/>
      <c r="AD54" s="106"/>
      <c r="AE54" s="106"/>
      <c r="AF54" s="106"/>
      <c r="AG54" s="106"/>
      <c r="AH54" s="106"/>
      <c r="AI54" s="106"/>
      <c r="AJ54" s="106"/>
      <c r="AK54" s="106"/>
      <c r="AL54" s="106"/>
    </row>
    <row r="55" spans="1:38" ht="18" customHeight="1">
      <c r="A55" s="33" t="s">
        <v>304</v>
      </c>
      <c r="B55" s="236">
        <v>2</v>
      </c>
      <c r="C55" s="236">
        <v>28</v>
      </c>
      <c r="D55" s="236" t="s">
        <v>300</v>
      </c>
      <c r="E55" s="236" t="s">
        <v>300</v>
      </c>
      <c r="F55" s="236" t="s">
        <v>300</v>
      </c>
      <c r="G55" s="236" t="s">
        <v>300</v>
      </c>
      <c r="H55" s="236" t="s">
        <v>300</v>
      </c>
      <c r="I55" s="235" t="s">
        <v>300</v>
      </c>
      <c r="J55" s="235" t="s">
        <v>300</v>
      </c>
      <c r="K55" s="233" t="s">
        <v>300</v>
      </c>
      <c r="L55" s="233" t="s">
        <v>300</v>
      </c>
      <c r="M55" s="233" t="s">
        <v>300</v>
      </c>
      <c r="N55" s="5"/>
      <c r="O55" s="90" t="s">
        <v>63</v>
      </c>
      <c r="P55" s="132">
        <f aca="true" t="shared" si="10" ref="P55:Q62">SUM(R55,T55,V55,X55,Z55)</f>
        <v>8</v>
      </c>
      <c r="Q55" s="132">
        <f t="shared" si="10"/>
        <v>553</v>
      </c>
      <c r="R55" s="132">
        <v>4</v>
      </c>
      <c r="S55" s="132">
        <v>196</v>
      </c>
      <c r="T55" s="132">
        <v>2</v>
      </c>
      <c r="U55" s="132">
        <v>35</v>
      </c>
      <c r="V55" s="132" t="s">
        <v>305</v>
      </c>
      <c r="W55" s="132" t="s">
        <v>305</v>
      </c>
      <c r="X55" s="132">
        <v>1</v>
      </c>
      <c r="Y55" s="132">
        <v>156</v>
      </c>
      <c r="Z55" s="132">
        <v>1</v>
      </c>
      <c r="AA55" s="132">
        <v>166</v>
      </c>
      <c r="AB55" s="106"/>
      <c r="AC55" s="106"/>
      <c r="AD55" s="106"/>
      <c r="AE55" s="106"/>
      <c r="AF55" s="106"/>
      <c r="AG55" s="106"/>
      <c r="AH55" s="106"/>
      <c r="AI55" s="106"/>
      <c r="AJ55" s="106"/>
      <c r="AK55" s="106"/>
      <c r="AL55" s="106"/>
    </row>
    <row r="56" spans="1:38" ht="18" customHeight="1">
      <c r="A56" s="33" t="s">
        <v>348</v>
      </c>
      <c r="B56" s="236">
        <v>58</v>
      </c>
      <c r="C56" s="236">
        <v>883</v>
      </c>
      <c r="D56" s="236">
        <v>64</v>
      </c>
      <c r="E56" s="236">
        <v>3411</v>
      </c>
      <c r="F56" s="236">
        <v>39</v>
      </c>
      <c r="G56" s="236">
        <v>6947</v>
      </c>
      <c r="H56" s="236">
        <v>8</v>
      </c>
      <c r="I56" s="235">
        <v>3096</v>
      </c>
      <c r="J56" s="235">
        <v>4</v>
      </c>
      <c r="K56" s="233">
        <v>2506</v>
      </c>
      <c r="L56" s="233">
        <v>1</v>
      </c>
      <c r="M56" s="233">
        <v>1966</v>
      </c>
      <c r="N56" s="5"/>
      <c r="O56" s="90" t="s">
        <v>64</v>
      </c>
      <c r="P56" s="132">
        <f t="shared" si="10"/>
        <v>30</v>
      </c>
      <c r="Q56" s="132">
        <f t="shared" si="10"/>
        <v>3048</v>
      </c>
      <c r="R56" s="132">
        <v>28</v>
      </c>
      <c r="S56" s="132">
        <v>2701</v>
      </c>
      <c r="T56" s="132" t="s">
        <v>305</v>
      </c>
      <c r="U56" s="132" t="s">
        <v>305</v>
      </c>
      <c r="V56" s="132" t="s">
        <v>305</v>
      </c>
      <c r="W56" s="132" t="s">
        <v>305</v>
      </c>
      <c r="X56" s="132" t="s">
        <v>305</v>
      </c>
      <c r="Y56" s="132" t="s">
        <v>305</v>
      </c>
      <c r="Z56" s="132">
        <v>2</v>
      </c>
      <c r="AA56" s="132">
        <v>347</v>
      </c>
      <c r="AB56" s="106"/>
      <c r="AC56" s="106"/>
      <c r="AD56" s="106"/>
      <c r="AE56" s="106"/>
      <c r="AF56" s="106"/>
      <c r="AG56" s="106"/>
      <c r="AH56" s="106"/>
      <c r="AI56" s="106"/>
      <c r="AJ56" s="106"/>
      <c r="AK56" s="106"/>
      <c r="AL56" s="106"/>
    </row>
    <row r="57" spans="1:38" ht="18" customHeight="1">
      <c r="A57" s="33" t="s">
        <v>48</v>
      </c>
      <c r="B57" s="235">
        <v>1</v>
      </c>
      <c r="C57" s="235">
        <v>23</v>
      </c>
      <c r="D57" s="235">
        <v>3</v>
      </c>
      <c r="E57" s="235">
        <v>176</v>
      </c>
      <c r="F57" s="235">
        <v>5</v>
      </c>
      <c r="G57" s="236">
        <v>866</v>
      </c>
      <c r="H57" s="235">
        <v>3</v>
      </c>
      <c r="I57" s="235">
        <v>1017</v>
      </c>
      <c r="J57" s="235" t="s">
        <v>305</v>
      </c>
      <c r="K57" s="233" t="s">
        <v>305</v>
      </c>
      <c r="L57" s="233" t="s">
        <v>305</v>
      </c>
      <c r="M57" s="233" t="s">
        <v>305</v>
      </c>
      <c r="N57" s="5"/>
      <c r="O57" s="90" t="s">
        <v>65</v>
      </c>
      <c r="P57" s="132">
        <f t="shared" si="10"/>
        <v>62</v>
      </c>
      <c r="Q57" s="132">
        <f t="shared" si="10"/>
        <v>4736</v>
      </c>
      <c r="R57" s="132">
        <v>53</v>
      </c>
      <c r="S57" s="132">
        <v>3820</v>
      </c>
      <c r="T57" s="132">
        <v>3</v>
      </c>
      <c r="U57" s="132">
        <v>149</v>
      </c>
      <c r="V57" s="132" t="s">
        <v>305</v>
      </c>
      <c r="W57" s="132" t="s">
        <v>305</v>
      </c>
      <c r="X57" s="132" t="s">
        <v>305</v>
      </c>
      <c r="Y57" s="132" t="s">
        <v>305</v>
      </c>
      <c r="Z57" s="132">
        <v>6</v>
      </c>
      <c r="AA57" s="132">
        <v>767</v>
      </c>
      <c r="AB57" s="106"/>
      <c r="AC57" s="106"/>
      <c r="AD57" s="106"/>
      <c r="AE57" s="106"/>
      <c r="AF57" s="106"/>
      <c r="AG57" s="106"/>
      <c r="AH57" s="106"/>
      <c r="AI57" s="106"/>
      <c r="AJ57" s="106"/>
      <c r="AK57" s="106"/>
      <c r="AL57" s="106"/>
    </row>
    <row r="58" spans="1:38" ht="18" customHeight="1">
      <c r="A58" s="33" t="s">
        <v>306</v>
      </c>
      <c r="B58" s="236">
        <v>42</v>
      </c>
      <c r="C58" s="236">
        <v>622</v>
      </c>
      <c r="D58" s="236">
        <v>40</v>
      </c>
      <c r="E58" s="236">
        <v>2132</v>
      </c>
      <c r="F58" s="236">
        <v>35</v>
      </c>
      <c r="G58" s="236">
        <v>6608</v>
      </c>
      <c r="H58" s="236">
        <v>8</v>
      </c>
      <c r="I58" s="235">
        <v>3404</v>
      </c>
      <c r="J58" s="235">
        <v>1</v>
      </c>
      <c r="K58" s="235">
        <v>543</v>
      </c>
      <c r="L58" s="235">
        <v>3</v>
      </c>
      <c r="M58" s="235">
        <v>5284</v>
      </c>
      <c r="N58" s="5"/>
      <c r="O58" s="90" t="s">
        <v>66</v>
      </c>
      <c r="P58" s="132">
        <f t="shared" si="10"/>
        <v>30</v>
      </c>
      <c r="Q58" s="132">
        <f t="shared" si="10"/>
        <v>2648</v>
      </c>
      <c r="R58" s="132">
        <v>18</v>
      </c>
      <c r="S58" s="132">
        <v>1296</v>
      </c>
      <c r="T58" s="132">
        <v>4</v>
      </c>
      <c r="U58" s="132">
        <v>145</v>
      </c>
      <c r="V58" s="132" t="s">
        <v>305</v>
      </c>
      <c r="W58" s="132" t="s">
        <v>305</v>
      </c>
      <c r="X58" s="132">
        <v>1</v>
      </c>
      <c r="Y58" s="132">
        <v>52</v>
      </c>
      <c r="Z58" s="132">
        <v>7</v>
      </c>
      <c r="AA58" s="132">
        <v>1155</v>
      </c>
      <c r="AB58" s="106"/>
      <c r="AC58" s="106"/>
      <c r="AD58" s="106"/>
      <c r="AE58" s="106"/>
      <c r="AF58" s="106"/>
      <c r="AG58" s="106"/>
      <c r="AH58" s="106"/>
      <c r="AI58" s="106"/>
      <c r="AJ58" s="106"/>
      <c r="AK58" s="106"/>
      <c r="AL58" s="106"/>
    </row>
    <row r="59" spans="1:38" ht="18" customHeight="1">
      <c r="A59" s="33" t="s">
        <v>307</v>
      </c>
      <c r="B59" s="235">
        <v>11</v>
      </c>
      <c r="C59" s="235">
        <v>180</v>
      </c>
      <c r="D59" s="235">
        <v>15</v>
      </c>
      <c r="E59" s="235">
        <v>1004</v>
      </c>
      <c r="F59" s="235">
        <v>33</v>
      </c>
      <c r="G59" s="235">
        <v>5119</v>
      </c>
      <c r="H59" s="235">
        <v>5</v>
      </c>
      <c r="I59" s="235">
        <v>1973</v>
      </c>
      <c r="J59" s="235">
        <v>4</v>
      </c>
      <c r="K59" s="235">
        <v>2685</v>
      </c>
      <c r="L59" s="235">
        <v>2</v>
      </c>
      <c r="M59" s="235">
        <v>4183</v>
      </c>
      <c r="N59" s="5"/>
      <c r="O59" s="90" t="s">
        <v>67</v>
      </c>
      <c r="P59" s="132">
        <f t="shared" si="10"/>
        <v>19</v>
      </c>
      <c r="Q59" s="132">
        <f t="shared" si="10"/>
        <v>1823</v>
      </c>
      <c r="R59" s="132">
        <v>14</v>
      </c>
      <c r="S59" s="132">
        <v>1322</v>
      </c>
      <c r="T59" s="132">
        <v>1</v>
      </c>
      <c r="U59" s="132">
        <v>23</v>
      </c>
      <c r="V59" s="132" t="s">
        <v>305</v>
      </c>
      <c r="W59" s="132" t="s">
        <v>305</v>
      </c>
      <c r="X59" s="132" t="s">
        <v>305</v>
      </c>
      <c r="Y59" s="132" t="s">
        <v>305</v>
      </c>
      <c r="Z59" s="132">
        <v>4</v>
      </c>
      <c r="AA59" s="132">
        <v>478</v>
      </c>
      <c r="AB59" s="106"/>
      <c r="AC59" s="106"/>
      <c r="AD59" s="106"/>
      <c r="AE59" s="106"/>
      <c r="AF59" s="106"/>
      <c r="AG59" s="106"/>
      <c r="AH59" s="106"/>
      <c r="AI59" s="106"/>
      <c r="AJ59" s="106"/>
      <c r="AK59" s="106"/>
      <c r="AL59" s="106"/>
    </row>
    <row r="60" spans="1:38" ht="18" customHeight="1">
      <c r="A60" s="34"/>
      <c r="B60" s="92"/>
      <c r="C60" s="92"/>
      <c r="D60" s="92"/>
      <c r="E60" s="92"/>
      <c r="F60" s="92"/>
      <c r="G60" s="92"/>
      <c r="H60" s="92"/>
      <c r="I60" s="92"/>
      <c r="J60" s="92"/>
      <c r="K60" s="92"/>
      <c r="L60" s="92"/>
      <c r="M60" s="92"/>
      <c r="N60" s="5"/>
      <c r="O60" s="90" t="s">
        <v>68</v>
      </c>
      <c r="P60" s="132">
        <f t="shared" si="10"/>
        <v>15</v>
      </c>
      <c r="Q60" s="132">
        <f t="shared" si="10"/>
        <v>689</v>
      </c>
      <c r="R60" s="132">
        <v>14</v>
      </c>
      <c r="S60" s="132">
        <v>653</v>
      </c>
      <c r="T60" s="132" t="s">
        <v>305</v>
      </c>
      <c r="U60" s="132" t="s">
        <v>305</v>
      </c>
      <c r="V60" s="132" t="s">
        <v>305</v>
      </c>
      <c r="W60" s="132" t="s">
        <v>305</v>
      </c>
      <c r="X60" s="132" t="s">
        <v>305</v>
      </c>
      <c r="Y60" s="132" t="s">
        <v>305</v>
      </c>
      <c r="Z60" s="132">
        <v>1</v>
      </c>
      <c r="AA60" s="132">
        <v>36</v>
      </c>
      <c r="AB60" s="106"/>
      <c r="AC60" s="106"/>
      <c r="AD60" s="106"/>
      <c r="AE60" s="106"/>
      <c r="AF60" s="106"/>
      <c r="AG60" s="106"/>
      <c r="AH60" s="106"/>
      <c r="AI60" s="106"/>
      <c r="AJ60" s="106"/>
      <c r="AK60" s="106"/>
      <c r="AL60" s="106"/>
    </row>
    <row r="61" spans="1:38" ht="18" customHeight="1">
      <c r="A61" s="5" t="s">
        <v>343</v>
      </c>
      <c r="B61" s="16"/>
      <c r="C61" s="16"/>
      <c r="D61" s="16"/>
      <c r="E61" s="16"/>
      <c r="F61" s="16"/>
      <c r="G61" s="16"/>
      <c r="H61" s="16"/>
      <c r="I61" s="16"/>
      <c r="J61" s="16"/>
      <c r="K61" s="16"/>
      <c r="L61" s="16"/>
      <c r="M61" s="16"/>
      <c r="N61" s="5"/>
      <c r="O61" s="90" t="s">
        <v>69</v>
      </c>
      <c r="P61" s="132">
        <f t="shared" si="10"/>
        <v>25</v>
      </c>
      <c r="Q61" s="132">
        <f t="shared" si="10"/>
        <v>1892</v>
      </c>
      <c r="R61" s="132">
        <v>14</v>
      </c>
      <c r="S61" s="132">
        <v>821</v>
      </c>
      <c r="T61" s="132">
        <v>5</v>
      </c>
      <c r="U61" s="132">
        <v>394</v>
      </c>
      <c r="V61" s="132" t="s">
        <v>305</v>
      </c>
      <c r="W61" s="132" t="s">
        <v>305</v>
      </c>
      <c r="X61" s="132" t="s">
        <v>305</v>
      </c>
      <c r="Y61" s="132" t="s">
        <v>305</v>
      </c>
      <c r="Z61" s="132">
        <v>6</v>
      </c>
      <c r="AA61" s="132">
        <v>677</v>
      </c>
      <c r="AB61" s="106"/>
      <c r="AC61" s="106"/>
      <c r="AD61" s="106"/>
      <c r="AE61" s="106"/>
      <c r="AF61" s="106"/>
      <c r="AG61" s="106"/>
      <c r="AH61" s="106"/>
      <c r="AI61" s="106"/>
      <c r="AJ61" s="106"/>
      <c r="AK61" s="106"/>
      <c r="AL61" s="106"/>
    </row>
    <row r="62" spans="1:38" ht="18" customHeight="1">
      <c r="A62" s="5"/>
      <c r="B62" s="5"/>
      <c r="C62" s="5"/>
      <c r="D62" s="5"/>
      <c r="E62" s="5"/>
      <c r="F62" s="5"/>
      <c r="G62" s="5"/>
      <c r="H62" s="5"/>
      <c r="I62" s="5"/>
      <c r="J62" s="5"/>
      <c r="K62" s="5"/>
      <c r="L62" s="5"/>
      <c r="M62" s="5"/>
      <c r="N62" s="5"/>
      <c r="O62" s="95" t="s">
        <v>70</v>
      </c>
      <c r="P62" s="134">
        <f t="shared" si="10"/>
        <v>4</v>
      </c>
      <c r="Q62" s="134">
        <f t="shared" si="10"/>
        <v>413</v>
      </c>
      <c r="R62" s="134">
        <v>2</v>
      </c>
      <c r="S62" s="134">
        <v>268</v>
      </c>
      <c r="T62" s="134" t="s">
        <v>305</v>
      </c>
      <c r="U62" s="134" t="s">
        <v>305</v>
      </c>
      <c r="V62" s="134" t="s">
        <v>305</v>
      </c>
      <c r="W62" s="134" t="s">
        <v>305</v>
      </c>
      <c r="X62" s="134" t="s">
        <v>305</v>
      </c>
      <c r="Y62" s="134" t="s">
        <v>305</v>
      </c>
      <c r="Z62" s="134">
        <v>2</v>
      </c>
      <c r="AA62" s="134">
        <v>145</v>
      </c>
      <c r="AB62" s="106"/>
      <c r="AC62" s="106"/>
      <c r="AD62" s="106"/>
      <c r="AE62" s="106"/>
      <c r="AF62" s="106"/>
      <c r="AG62" s="106"/>
      <c r="AH62" s="106"/>
      <c r="AI62" s="106"/>
      <c r="AJ62" s="106"/>
      <c r="AK62" s="106"/>
      <c r="AL62" s="106"/>
    </row>
    <row r="63" spans="1:38" ht="18" customHeight="1">
      <c r="A63" s="5"/>
      <c r="B63" s="5"/>
      <c r="C63" s="5"/>
      <c r="D63" s="5"/>
      <c r="E63" s="5"/>
      <c r="F63" s="5"/>
      <c r="G63" s="5"/>
      <c r="H63" s="5"/>
      <c r="I63" s="5"/>
      <c r="J63" s="5"/>
      <c r="K63" s="5"/>
      <c r="L63" s="5"/>
      <c r="M63" s="5"/>
      <c r="N63" s="5"/>
      <c r="O63" s="5" t="s">
        <v>343</v>
      </c>
      <c r="P63" s="130"/>
      <c r="Q63" s="130"/>
      <c r="R63" s="130"/>
      <c r="S63" s="130"/>
      <c r="T63" s="130"/>
      <c r="U63" s="130"/>
      <c r="V63" s="130"/>
      <c r="W63" s="130"/>
      <c r="X63" s="130"/>
      <c r="Y63" s="130"/>
      <c r="Z63" s="130"/>
      <c r="AA63" s="130"/>
      <c r="AB63" s="106"/>
      <c r="AC63" s="106"/>
      <c r="AD63" s="106"/>
      <c r="AE63" s="106"/>
      <c r="AF63" s="106"/>
      <c r="AG63" s="106"/>
      <c r="AH63" s="106"/>
      <c r="AI63" s="106"/>
      <c r="AJ63" s="106"/>
      <c r="AK63" s="106"/>
      <c r="AL63" s="106"/>
    </row>
    <row r="64" spans="1:38" ht="18" customHeight="1">
      <c r="A64" s="5"/>
      <c r="B64" s="5"/>
      <c r="C64" s="5"/>
      <c r="D64" s="5"/>
      <c r="E64" s="5"/>
      <c r="F64" s="5"/>
      <c r="G64" s="5"/>
      <c r="H64" s="5"/>
      <c r="I64" s="5"/>
      <c r="J64" s="5"/>
      <c r="K64" s="5"/>
      <c r="L64" s="5"/>
      <c r="M64" s="5"/>
      <c r="N64" s="5"/>
      <c r="P64" s="5"/>
      <c r="Q64" s="5"/>
      <c r="R64" s="5"/>
      <c r="S64" s="5"/>
      <c r="T64" s="5"/>
      <c r="U64" s="130"/>
      <c r="V64" s="130"/>
      <c r="W64" s="130"/>
      <c r="X64" s="130"/>
      <c r="Y64" s="130"/>
      <c r="Z64" s="130"/>
      <c r="AA64" s="130"/>
      <c r="AB64" s="106"/>
      <c r="AC64" s="106"/>
      <c r="AD64" s="106"/>
      <c r="AE64" s="106"/>
      <c r="AF64" s="106"/>
      <c r="AG64" s="106"/>
      <c r="AH64" s="106"/>
      <c r="AI64" s="106"/>
      <c r="AJ64" s="106"/>
      <c r="AK64" s="106"/>
      <c r="AL64" s="106"/>
    </row>
    <row r="65" spans="1:38" ht="14.25">
      <c r="A65" s="93"/>
      <c r="B65" s="93"/>
      <c r="C65" s="93"/>
      <c r="D65" s="93"/>
      <c r="E65" s="93"/>
      <c r="F65" s="93"/>
      <c r="G65" s="93"/>
      <c r="H65" s="93"/>
      <c r="I65" s="93"/>
      <c r="J65" s="93"/>
      <c r="K65" s="93"/>
      <c r="L65" s="93"/>
      <c r="M65" s="93"/>
      <c r="N65" s="93"/>
      <c r="O65" s="106"/>
      <c r="P65" s="106"/>
      <c r="Q65" s="106"/>
      <c r="R65" s="106"/>
      <c r="S65" s="106"/>
      <c r="T65" s="106"/>
      <c r="U65" s="93"/>
      <c r="V65" s="93"/>
      <c r="W65" s="93"/>
      <c r="X65" s="93"/>
      <c r="Y65" s="93"/>
      <c r="Z65" s="93"/>
      <c r="AA65" s="93"/>
      <c r="AB65" s="106"/>
      <c r="AC65" s="106"/>
      <c r="AD65" s="106"/>
      <c r="AE65" s="106"/>
      <c r="AF65" s="106"/>
      <c r="AG65" s="106"/>
      <c r="AH65" s="106"/>
      <c r="AI65" s="106"/>
      <c r="AJ65" s="106"/>
      <c r="AK65" s="106"/>
      <c r="AL65" s="106"/>
    </row>
    <row r="66" spans="1:38" ht="14.25">
      <c r="A66" s="93"/>
      <c r="B66" s="93"/>
      <c r="C66" s="93"/>
      <c r="D66" s="93"/>
      <c r="E66" s="93"/>
      <c r="F66" s="93"/>
      <c r="G66" s="93"/>
      <c r="H66" s="93"/>
      <c r="I66" s="93"/>
      <c r="J66" s="93"/>
      <c r="K66" s="93"/>
      <c r="L66" s="93"/>
      <c r="M66" s="93"/>
      <c r="N66" s="93"/>
      <c r="O66" s="106"/>
      <c r="P66" s="93"/>
      <c r="Q66" s="93"/>
      <c r="R66" s="93"/>
      <c r="S66" s="93"/>
      <c r="T66" s="93"/>
      <c r="U66" s="93"/>
      <c r="V66" s="93"/>
      <c r="W66" s="93"/>
      <c r="X66" s="93"/>
      <c r="Y66" s="93"/>
      <c r="Z66" s="93"/>
      <c r="AA66" s="93"/>
      <c r="AB66" s="106"/>
      <c r="AC66" s="106"/>
      <c r="AD66" s="106"/>
      <c r="AE66" s="106"/>
      <c r="AF66" s="106"/>
      <c r="AG66" s="106"/>
      <c r="AH66" s="106"/>
      <c r="AI66" s="106"/>
      <c r="AJ66" s="106"/>
      <c r="AK66" s="106"/>
      <c r="AL66" s="106"/>
    </row>
    <row r="67" spans="1:38" ht="14.25">
      <c r="A67" s="93"/>
      <c r="B67" s="106"/>
      <c r="C67" s="106"/>
      <c r="D67" s="106"/>
      <c r="E67" s="106"/>
      <c r="F67" s="106"/>
      <c r="G67" s="106"/>
      <c r="H67" s="106"/>
      <c r="I67" s="106"/>
      <c r="J67" s="106"/>
      <c r="K67" s="106"/>
      <c r="L67" s="106"/>
      <c r="M67" s="106"/>
      <c r="N67" s="93"/>
      <c r="O67" s="93"/>
      <c r="P67" s="93"/>
      <c r="Q67" s="93"/>
      <c r="R67" s="93"/>
      <c r="S67" s="93"/>
      <c r="T67" s="93"/>
      <c r="U67" s="93"/>
      <c r="V67" s="93"/>
      <c r="W67" s="93"/>
      <c r="X67" s="93"/>
      <c r="Y67" s="93"/>
      <c r="Z67" s="93"/>
      <c r="AA67" s="93"/>
      <c r="AB67" s="106"/>
      <c r="AC67" s="106"/>
      <c r="AD67" s="106"/>
      <c r="AE67" s="106"/>
      <c r="AF67" s="106"/>
      <c r="AG67" s="106"/>
      <c r="AH67" s="106"/>
      <c r="AI67" s="106"/>
      <c r="AJ67" s="106"/>
      <c r="AK67" s="106"/>
      <c r="AL67" s="106"/>
    </row>
    <row r="68" spans="1:38" ht="14.25">
      <c r="A68" s="106"/>
      <c r="B68" s="106"/>
      <c r="C68" s="106"/>
      <c r="D68" s="106"/>
      <c r="E68" s="106"/>
      <c r="F68" s="106"/>
      <c r="G68" s="106"/>
      <c r="H68" s="106"/>
      <c r="I68" s="106"/>
      <c r="J68" s="106"/>
      <c r="K68" s="106"/>
      <c r="L68" s="106"/>
      <c r="M68" s="106"/>
      <c r="N68" s="106"/>
      <c r="O68" s="93"/>
      <c r="P68" s="93"/>
      <c r="Q68" s="93"/>
      <c r="R68" s="93"/>
      <c r="S68" s="93"/>
      <c r="T68" s="93"/>
      <c r="U68" s="93"/>
      <c r="V68" s="93"/>
      <c r="W68" s="93"/>
      <c r="X68" s="93"/>
      <c r="Y68" s="93"/>
      <c r="Z68" s="93"/>
      <c r="AA68" s="93"/>
      <c r="AB68" s="106"/>
      <c r="AC68" s="106"/>
      <c r="AD68" s="106"/>
      <c r="AE68" s="106"/>
      <c r="AF68" s="106"/>
      <c r="AG68" s="106"/>
      <c r="AH68" s="106"/>
      <c r="AI68" s="106"/>
      <c r="AJ68" s="106"/>
      <c r="AK68" s="106"/>
      <c r="AL68" s="106"/>
    </row>
    <row r="69" spans="1:38" ht="14.25">
      <c r="A69" s="106"/>
      <c r="B69" s="106"/>
      <c r="C69" s="106"/>
      <c r="D69" s="106"/>
      <c r="E69" s="106"/>
      <c r="F69" s="106"/>
      <c r="G69" s="106"/>
      <c r="H69" s="106"/>
      <c r="I69" s="106"/>
      <c r="J69" s="106"/>
      <c r="K69" s="106"/>
      <c r="L69" s="106"/>
      <c r="M69" s="106"/>
      <c r="N69" s="106"/>
      <c r="O69" s="93"/>
      <c r="P69" s="93"/>
      <c r="Q69" s="93"/>
      <c r="R69" s="93"/>
      <c r="S69" s="93"/>
      <c r="T69" s="93"/>
      <c r="U69" s="93"/>
      <c r="V69" s="93"/>
      <c r="W69" s="93"/>
      <c r="X69" s="93"/>
      <c r="Y69" s="93"/>
      <c r="Z69" s="93"/>
      <c r="AA69" s="93"/>
      <c r="AB69" s="106"/>
      <c r="AC69" s="106"/>
      <c r="AD69" s="106"/>
      <c r="AE69" s="106"/>
      <c r="AF69" s="106"/>
      <c r="AG69" s="106"/>
      <c r="AH69" s="106"/>
      <c r="AI69" s="106"/>
      <c r="AJ69" s="106"/>
      <c r="AK69" s="106"/>
      <c r="AL69" s="106"/>
    </row>
  </sheetData>
  <sheetProtection/>
  <mergeCells count="161">
    <mergeCell ref="A36:M36"/>
    <mergeCell ref="O34:AA34"/>
    <mergeCell ref="A3:AA3"/>
    <mergeCell ref="A5:AA5"/>
    <mergeCell ref="X23:Y23"/>
    <mergeCell ref="X24:Y24"/>
    <mergeCell ref="X25:Y25"/>
    <mergeCell ref="S23:T23"/>
    <mergeCell ref="S24:T24"/>
    <mergeCell ref="S28:T28"/>
    <mergeCell ref="S26:T26"/>
    <mergeCell ref="I27:J27"/>
    <mergeCell ref="I28:J28"/>
    <mergeCell ref="I29:J29"/>
    <mergeCell ref="O35:AA36"/>
    <mergeCell ref="S29:T29"/>
    <mergeCell ref="N27:O27"/>
    <mergeCell ref="N28:O28"/>
    <mergeCell ref="S27:T27"/>
    <mergeCell ref="N26:O26"/>
    <mergeCell ref="X12:Y12"/>
    <mergeCell ref="X13:Y13"/>
    <mergeCell ref="X18:Y18"/>
    <mergeCell ref="X19:Y19"/>
    <mergeCell ref="X20:Y20"/>
    <mergeCell ref="G41:I41"/>
    <mergeCell ref="X26:Y26"/>
    <mergeCell ref="X27:Y27"/>
    <mergeCell ref="X28:Y28"/>
    <mergeCell ref="X29:Y29"/>
    <mergeCell ref="X14:Y14"/>
    <mergeCell ref="X15:Y15"/>
    <mergeCell ref="X16:Y16"/>
    <mergeCell ref="X17:Y17"/>
    <mergeCell ref="X21:Y21"/>
    <mergeCell ref="S17:T17"/>
    <mergeCell ref="S18:T18"/>
    <mergeCell ref="S19:T19"/>
    <mergeCell ref="X22:Y22"/>
    <mergeCell ref="S20:T20"/>
    <mergeCell ref="S21:T21"/>
    <mergeCell ref="S22:T22"/>
    <mergeCell ref="N29:O29"/>
    <mergeCell ref="N22:O22"/>
    <mergeCell ref="N23:O23"/>
    <mergeCell ref="N24:O24"/>
    <mergeCell ref="N25:O25"/>
    <mergeCell ref="S25:T25"/>
    <mergeCell ref="S12:T12"/>
    <mergeCell ref="S13:T13"/>
    <mergeCell ref="S14:T14"/>
    <mergeCell ref="S15:T15"/>
    <mergeCell ref="S16:T16"/>
    <mergeCell ref="N16:O16"/>
    <mergeCell ref="N14:O14"/>
    <mergeCell ref="N15:O15"/>
    <mergeCell ref="D29:E29"/>
    <mergeCell ref="I10:J10"/>
    <mergeCell ref="I11:J11"/>
    <mergeCell ref="I12:J12"/>
    <mergeCell ref="I13:J13"/>
    <mergeCell ref="I14:J14"/>
    <mergeCell ref="I26:J26"/>
    <mergeCell ref="I20:J20"/>
    <mergeCell ref="I21:J21"/>
    <mergeCell ref="I22:J22"/>
    <mergeCell ref="D24:E24"/>
    <mergeCell ref="I24:J24"/>
    <mergeCell ref="I25:J25"/>
    <mergeCell ref="N17:O17"/>
    <mergeCell ref="N18:O18"/>
    <mergeCell ref="N19:O19"/>
    <mergeCell ref="N20:O20"/>
    <mergeCell ref="N21:O21"/>
    <mergeCell ref="I23:J23"/>
    <mergeCell ref="S8:V8"/>
    <mergeCell ref="D27:E27"/>
    <mergeCell ref="I18:J18"/>
    <mergeCell ref="R8:R9"/>
    <mergeCell ref="N10:O10"/>
    <mergeCell ref="N11:O11"/>
    <mergeCell ref="N12:O12"/>
    <mergeCell ref="N13:O13"/>
    <mergeCell ref="I15:J15"/>
    <mergeCell ref="I17:J17"/>
    <mergeCell ref="D28:E28"/>
    <mergeCell ref="D17:E17"/>
    <mergeCell ref="D18:E18"/>
    <mergeCell ref="D19:E19"/>
    <mergeCell ref="D20:E20"/>
    <mergeCell ref="D21:E21"/>
    <mergeCell ref="D22:E22"/>
    <mergeCell ref="D25:E25"/>
    <mergeCell ref="D26:E26"/>
    <mergeCell ref="D23:E23"/>
    <mergeCell ref="X8:AA8"/>
    <mergeCell ref="D10:E10"/>
    <mergeCell ref="X10:Y10"/>
    <mergeCell ref="D11:E11"/>
    <mergeCell ref="S10:T10"/>
    <mergeCell ref="S11:T11"/>
    <mergeCell ref="W8:W9"/>
    <mergeCell ref="D8:G8"/>
    <mergeCell ref="I8:L8"/>
    <mergeCell ref="X11:Y11"/>
    <mergeCell ref="A25:B25"/>
    <mergeCell ref="A26:B26"/>
    <mergeCell ref="A27:B27"/>
    <mergeCell ref="A28:B28"/>
    <mergeCell ref="A29:B29"/>
    <mergeCell ref="H7:L7"/>
    <mergeCell ref="I9:J9"/>
    <mergeCell ref="D12:E12"/>
    <mergeCell ref="D13:E13"/>
    <mergeCell ref="D14:E14"/>
    <mergeCell ref="A19:B19"/>
    <mergeCell ref="A20:B20"/>
    <mergeCell ref="A21:B21"/>
    <mergeCell ref="A22:B22"/>
    <mergeCell ref="A23:B23"/>
    <mergeCell ref="A24:B24"/>
    <mergeCell ref="R7:V7"/>
    <mergeCell ref="S9:T9"/>
    <mergeCell ref="A16:B16"/>
    <mergeCell ref="A17:B17"/>
    <mergeCell ref="A15:B15"/>
    <mergeCell ref="A18:B18"/>
    <mergeCell ref="D15:E15"/>
    <mergeCell ref="D16:E16"/>
    <mergeCell ref="C8:C9"/>
    <mergeCell ref="H8:H9"/>
    <mergeCell ref="H38:I38"/>
    <mergeCell ref="F38:G38"/>
    <mergeCell ref="C7:G7"/>
    <mergeCell ref="I16:J16"/>
    <mergeCell ref="D9:E9"/>
    <mergeCell ref="M7:Q7"/>
    <mergeCell ref="N9:O9"/>
    <mergeCell ref="M8:M9"/>
    <mergeCell ref="N8:Q8"/>
    <mergeCell ref="I19:J19"/>
    <mergeCell ref="A7:B9"/>
    <mergeCell ref="A10:B10"/>
    <mergeCell ref="A11:B11"/>
    <mergeCell ref="A12:B12"/>
    <mergeCell ref="V38:W38"/>
    <mergeCell ref="W7:AA7"/>
    <mergeCell ref="X9:Y9"/>
    <mergeCell ref="J38:K38"/>
    <mergeCell ref="T38:U38"/>
    <mergeCell ref="A38:A39"/>
    <mergeCell ref="X38:Y38"/>
    <mergeCell ref="L38:M38"/>
    <mergeCell ref="D38:E38"/>
    <mergeCell ref="B38:C38"/>
    <mergeCell ref="Z38:AA38"/>
    <mergeCell ref="A13:B13"/>
    <mergeCell ref="A14:B14"/>
    <mergeCell ref="O38:O39"/>
    <mergeCell ref="P38:Q38"/>
    <mergeCell ref="R38:S38"/>
  </mergeCells>
  <printOptions horizontalCentered="1"/>
  <pageMargins left="0.7874015748031497" right="0.7874015748031497" top="0.3937007874015748" bottom="0.3937007874015748" header="0.35433070866141736" footer="0.35433070866141736"/>
  <pageSetup fitToHeight="1" fitToWidth="1" horizontalDpi="200" verticalDpi="200" orientation="landscape" paperSize="8" scale="6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H66"/>
  <sheetViews>
    <sheetView zoomScalePageLayoutView="0" workbookViewId="0" topLeftCell="O24">
      <selection activeCell="A1" sqref="A1"/>
    </sheetView>
  </sheetViews>
  <sheetFormatPr defaultColWidth="9.00390625" defaultRowHeight="13.5"/>
  <cols>
    <col min="1" max="1" width="5.00390625" style="0" customWidth="1"/>
    <col min="2" max="2" width="13.00390625" style="0" customWidth="1"/>
    <col min="19" max="19" width="2.625" style="0" customWidth="1"/>
    <col min="20" max="20" width="6.25390625" style="0" customWidth="1"/>
    <col min="21" max="21" width="15.375" style="0" customWidth="1"/>
  </cols>
  <sheetData>
    <row r="1" spans="1:34" ht="16.5" customHeight="1">
      <c r="A1" s="105" t="s">
        <v>97</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3" t="s">
        <v>243</v>
      </c>
      <c r="AF1" s="106"/>
      <c r="AG1" s="106"/>
      <c r="AH1" s="106"/>
    </row>
    <row r="2" spans="1:34" ht="16.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row>
    <row r="3" spans="1:34" ht="18" customHeight="1">
      <c r="A3" s="366" t="s">
        <v>365</v>
      </c>
      <c r="B3" s="366"/>
      <c r="C3" s="366"/>
      <c r="D3" s="366"/>
      <c r="E3" s="366"/>
      <c r="F3" s="366"/>
      <c r="G3" s="366"/>
      <c r="H3" s="366"/>
      <c r="I3" s="366"/>
      <c r="J3" s="366"/>
      <c r="K3" s="366"/>
      <c r="L3" s="366"/>
      <c r="M3" s="366"/>
      <c r="N3" s="366"/>
      <c r="O3" s="366"/>
      <c r="P3" s="366"/>
      <c r="Q3" s="106"/>
      <c r="R3" s="106"/>
      <c r="S3" s="366" t="s">
        <v>396</v>
      </c>
      <c r="T3" s="366"/>
      <c r="U3" s="366"/>
      <c r="V3" s="366"/>
      <c r="W3" s="366"/>
      <c r="X3" s="366"/>
      <c r="Y3" s="366"/>
      <c r="Z3" s="366"/>
      <c r="AA3" s="366"/>
      <c r="AB3" s="366"/>
      <c r="AC3" s="366"/>
      <c r="AD3" s="366"/>
      <c r="AE3" s="366"/>
      <c r="AF3" s="138"/>
      <c r="AG3" s="138"/>
      <c r="AH3" s="138"/>
    </row>
    <row r="4" spans="1:34" ht="16.5" customHeight="1" thickBot="1">
      <c r="A4" s="57" t="s">
        <v>379</v>
      </c>
      <c r="B4" s="138"/>
      <c r="C4" s="138"/>
      <c r="D4" s="138"/>
      <c r="E4" s="138"/>
      <c r="F4" s="138"/>
      <c r="G4" s="138"/>
      <c r="H4" s="138"/>
      <c r="I4" s="138"/>
      <c r="J4" s="138"/>
      <c r="K4" s="138"/>
      <c r="L4" s="138"/>
      <c r="M4" s="138"/>
      <c r="N4" s="138"/>
      <c r="O4" s="138"/>
      <c r="P4" s="138"/>
      <c r="Q4" s="106"/>
      <c r="R4" s="106"/>
      <c r="S4" s="138"/>
      <c r="T4" s="138"/>
      <c r="U4" s="138"/>
      <c r="V4" s="138"/>
      <c r="W4" s="139"/>
      <c r="X4" s="138"/>
      <c r="Y4" s="138"/>
      <c r="Z4" s="138"/>
      <c r="AA4" s="138"/>
      <c r="AB4" s="138"/>
      <c r="AC4" s="138"/>
      <c r="AD4" s="138"/>
      <c r="AE4" s="138"/>
      <c r="AF4" s="138"/>
      <c r="AG4" s="138"/>
      <c r="AH4" s="138"/>
    </row>
    <row r="5" spans="1:34" ht="18" customHeight="1">
      <c r="A5" s="357" t="s">
        <v>192</v>
      </c>
      <c r="B5" s="337"/>
      <c r="C5" s="468" t="s">
        <v>366</v>
      </c>
      <c r="D5" s="469"/>
      <c r="E5" s="469" t="s">
        <v>200</v>
      </c>
      <c r="F5" s="487"/>
      <c r="G5" s="487" t="s">
        <v>368</v>
      </c>
      <c r="H5" s="488"/>
      <c r="I5" s="488"/>
      <c r="J5" s="488"/>
      <c r="K5" s="488"/>
      <c r="L5" s="488"/>
      <c r="M5" s="488"/>
      <c r="N5" s="468"/>
      <c r="O5" s="357" t="s">
        <v>201</v>
      </c>
      <c r="P5" s="357"/>
      <c r="Q5" s="106"/>
      <c r="R5" s="106"/>
      <c r="S5" s="368" t="s">
        <v>397</v>
      </c>
      <c r="T5" s="368"/>
      <c r="U5" s="368"/>
      <c r="V5" s="368"/>
      <c r="W5" s="368"/>
      <c r="X5" s="368"/>
      <c r="Y5" s="368"/>
      <c r="Z5" s="368"/>
      <c r="AA5" s="368"/>
      <c r="AB5" s="368"/>
      <c r="AC5" s="368"/>
      <c r="AD5" s="368"/>
      <c r="AE5" s="368"/>
      <c r="AF5" s="138"/>
      <c r="AG5" s="138"/>
      <c r="AH5" s="138"/>
    </row>
    <row r="6" spans="1:34" ht="16.5" customHeight="1" thickBot="1">
      <c r="A6" s="367"/>
      <c r="B6" s="457"/>
      <c r="C6" s="481" t="s">
        <v>193</v>
      </c>
      <c r="D6" s="482" t="s">
        <v>194</v>
      </c>
      <c r="E6" s="482" t="s">
        <v>193</v>
      </c>
      <c r="F6" s="482" t="s">
        <v>194</v>
      </c>
      <c r="G6" s="360" t="s">
        <v>367</v>
      </c>
      <c r="H6" s="360"/>
      <c r="I6" s="483" t="s">
        <v>224</v>
      </c>
      <c r="J6" s="475"/>
      <c r="K6" s="475" t="s">
        <v>195</v>
      </c>
      <c r="L6" s="475"/>
      <c r="M6" s="475" t="s">
        <v>197</v>
      </c>
      <c r="N6" s="476"/>
      <c r="O6" s="484" t="s">
        <v>193</v>
      </c>
      <c r="P6" s="477" t="s">
        <v>194</v>
      </c>
      <c r="Q6" s="106"/>
      <c r="R6" s="106"/>
      <c r="S6" s="106"/>
      <c r="T6" s="106"/>
      <c r="U6" s="106"/>
      <c r="V6" s="106"/>
      <c r="W6" s="106"/>
      <c r="X6" s="106"/>
      <c r="Y6" s="106"/>
      <c r="Z6" s="106"/>
      <c r="AA6" s="106"/>
      <c r="AB6" s="106"/>
      <c r="AC6" s="106"/>
      <c r="AD6" s="106"/>
      <c r="AE6" s="106"/>
      <c r="AF6" s="106"/>
      <c r="AG6" s="106"/>
      <c r="AH6" s="106"/>
    </row>
    <row r="7" spans="1:34" ht="16.5" customHeight="1">
      <c r="A7" s="367"/>
      <c r="B7" s="457"/>
      <c r="C7" s="481"/>
      <c r="D7" s="482"/>
      <c r="E7" s="482"/>
      <c r="F7" s="482"/>
      <c r="G7" s="360"/>
      <c r="H7" s="360"/>
      <c r="I7" s="480"/>
      <c r="J7" s="367"/>
      <c r="K7" s="367" t="s">
        <v>196</v>
      </c>
      <c r="L7" s="367"/>
      <c r="M7" s="367" t="s">
        <v>198</v>
      </c>
      <c r="N7" s="457"/>
      <c r="O7" s="485"/>
      <c r="P7" s="478"/>
      <c r="Q7" s="106"/>
      <c r="R7" s="106"/>
      <c r="S7" s="451" t="s">
        <v>398</v>
      </c>
      <c r="T7" s="451"/>
      <c r="U7" s="452"/>
      <c r="V7" s="447" t="s">
        <v>99</v>
      </c>
      <c r="W7" s="454" t="s">
        <v>415</v>
      </c>
      <c r="X7" s="447" t="s">
        <v>98</v>
      </c>
      <c r="Y7" s="340" t="s">
        <v>104</v>
      </c>
      <c r="Z7" s="449"/>
      <c r="AA7" s="450"/>
      <c r="AB7" s="340" t="s">
        <v>238</v>
      </c>
      <c r="AC7" s="449"/>
      <c r="AD7" s="449"/>
      <c r="AE7" s="449"/>
      <c r="AF7" s="106"/>
      <c r="AG7" s="106"/>
      <c r="AH7" s="106"/>
    </row>
    <row r="8" spans="1:34" ht="16.5" customHeight="1">
      <c r="A8" s="367"/>
      <c r="B8" s="457"/>
      <c r="C8" s="481"/>
      <c r="D8" s="482"/>
      <c r="E8" s="482"/>
      <c r="F8" s="482"/>
      <c r="G8" s="360"/>
      <c r="H8" s="360"/>
      <c r="I8" s="338" t="s">
        <v>269</v>
      </c>
      <c r="J8" s="350"/>
      <c r="K8" s="350" t="s">
        <v>270</v>
      </c>
      <c r="L8" s="350"/>
      <c r="M8" s="350" t="s">
        <v>199</v>
      </c>
      <c r="N8" s="339"/>
      <c r="O8" s="485"/>
      <c r="P8" s="478"/>
      <c r="Q8" s="106"/>
      <c r="R8" s="106"/>
      <c r="S8" s="407"/>
      <c r="T8" s="407"/>
      <c r="U8" s="408"/>
      <c r="V8" s="448"/>
      <c r="W8" s="455"/>
      <c r="X8" s="448"/>
      <c r="Y8" s="444" t="s">
        <v>404</v>
      </c>
      <c r="Z8" s="444" t="s">
        <v>405</v>
      </c>
      <c r="AA8" s="444" t="s">
        <v>406</v>
      </c>
      <c r="AB8" s="444" t="s">
        <v>239</v>
      </c>
      <c r="AC8" s="444" t="s">
        <v>271</v>
      </c>
      <c r="AD8" s="444" t="s">
        <v>272</v>
      </c>
      <c r="AE8" s="445" t="s">
        <v>416</v>
      </c>
      <c r="AF8" s="106"/>
      <c r="AG8" s="106"/>
      <c r="AH8" s="106"/>
    </row>
    <row r="9" spans="1:34" ht="16.5" customHeight="1">
      <c r="A9" s="350"/>
      <c r="B9" s="339"/>
      <c r="C9" s="481"/>
      <c r="D9" s="482"/>
      <c r="E9" s="482"/>
      <c r="F9" s="482"/>
      <c r="G9" s="102" t="s">
        <v>193</v>
      </c>
      <c r="H9" s="102" t="s">
        <v>194</v>
      </c>
      <c r="I9" s="102" t="s">
        <v>193</v>
      </c>
      <c r="J9" s="102" t="s">
        <v>194</v>
      </c>
      <c r="K9" s="102" t="s">
        <v>193</v>
      </c>
      <c r="L9" s="102" t="s">
        <v>194</v>
      </c>
      <c r="M9" s="102" t="s">
        <v>193</v>
      </c>
      <c r="N9" s="102" t="s">
        <v>194</v>
      </c>
      <c r="O9" s="486"/>
      <c r="P9" s="479"/>
      <c r="Q9" s="106"/>
      <c r="R9" s="106"/>
      <c r="S9" s="453"/>
      <c r="T9" s="453"/>
      <c r="U9" s="413"/>
      <c r="V9" s="359"/>
      <c r="W9" s="456"/>
      <c r="X9" s="359"/>
      <c r="Y9" s="359"/>
      <c r="Z9" s="359"/>
      <c r="AA9" s="359"/>
      <c r="AB9" s="359"/>
      <c r="AC9" s="359"/>
      <c r="AD9" s="359"/>
      <c r="AE9" s="446"/>
      <c r="AF9" s="106"/>
      <c r="AG9" s="106"/>
      <c r="AH9" s="106"/>
    </row>
    <row r="10" spans="1:34" ht="16.5" customHeight="1">
      <c r="A10" s="489" t="s">
        <v>369</v>
      </c>
      <c r="B10" s="490"/>
      <c r="C10" s="247">
        <f aca="true" t="shared" si="0" ref="C10:D12">SUM(E10,G10)</f>
        <v>634</v>
      </c>
      <c r="D10" s="141">
        <f t="shared" si="0"/>
        <v>67488</v>
      </c>
      <c r="E10" s="141">
        <v>102</v>
      </c>
      <c r="F10" s="141">
        <v>5479</v>
      </c>
      <c r="G10" s="141">
        <f aca="true" t="shared" si="1" ref="G10:H12">SUM(I10,K10,M10)</f>
        <v>532</v>
      </c>
      <c r="H10" s="141">
        <f t="shared" si="1"/>
        <v>62009</v>
      </c>
      <c r="I10" s="141">
        <v>395</v>
      </c>
      <c r="J10" s="141">
        <v>43452</v>
      </c>
      <c r="K10" s="141">
        <v>62</v>
      </c>
      <c r="L10" s="141">
        <v>6677</v>
      </c>
      <c r="M10" s="141">
        <v>75</v>
      </c>
      <c r="N10" s="141">
        <v>11880</v>
      </c>
      <c r="O10" s="248">
        <f aca="true" t="shared" si="2" ref="O10:P12">G10*100/C10</f>
        <v>83.91167192429022</v>
      </c>
      <c r="P10" s="248">
        <f t="shared" si="2"/>
        <v>91.88151967757231</v>
      </c>
      <c r="Q10" s="106"/>
      <c r="R10" s="106"/>
      <c r="S10" s="142"/>
      <c r="T10" s="106"/>
      <c r="U10" s="143"/>
      <c r="V10" s="144"/>
      <c r="W10" s="144"/>
      <c r="X10" s="144"/>
      <c r="Y10" s="144"/>
      <c r="Z10" s="144"/>
      <c r="AA10" s="144"/>
      <c r="AB10" s="144"/>
      <c r="AC10" s="144"/>
      <c r="AD10" s="144"/>
      <c r="AE10" s="144"/>
      <c r="AF10" s="106"/>
      <c r="AG10" s="106"/>
      <c r="AH10" s="106"/>
    </row>
    <row r="11" spans="1:34" ht="16.5" customHeight="1">
      <c r="A11" s="407" t="s">
        <v>370</v>
      </c>
      <c r="B11" s="408"/>
      <c r="C11" s="244">
        <f t="shared" si="0"/>
        <v>628</v>
      </c>
      <c r="D11" s="243">
        <f t="shared" si="0"/>
        <v>65816</v>
      </c>
      <c r="E11" s="243">
        <v>86</v>
      </c>
      <c r="F11" s="243">
        <v>6024</v>
      </c>
      <c r="G11" s="243">
        <f t="shared" si="1"/>
        <v>542</v>
      </c>
      <c r="H11" s="243">
        <f t="shared" si="1"/>
        <v>59792</v>
      </c>
      <c r="I11" s="243">
        <v>396</v>
      </c>
      <c r="J11" s="243">
        <v>40460</v>
      </c>
      <c r="K11" s="243">
        <v>72</v>
      </c>
      <c r="L11" s="243">
        <v>7303</v>
      </c>
      <c r="M11" s="243">
        <v>74</v>
      </c>
      <c r="N11" s="243">
        <v>12029</v>
      </c>
      <c r="O11" s="245">
        <f t="shared" si="2"/>
        <v>86.30573248407643</v>
      </c>
      <c r="P11" s="245">
        <f t="shared" si="2"/>
        <v>90.8472104047648</v>
      </c>
      <c r="Q11" s="106"/>
      <c r="R11" s="106"/>
      <c r="S11" s="407" t="s">
        <v>399</v>
      </c>
      <c r="T11" s="407"/>
      <c r="U11" s="408"/>
      <c r="V11" s="257">
        <f>SUM(Y11:AA11)</f>
        <v>237</v>
      </c>
      <c r="W11" s="257">
        <v>18003</v>
      </c>
      <c r="X11" s="257">
        <v>3824</v>
      </c>
      <c r="Y11" s="257">
        <v>167</v>
      </c>
      <c r="Z11" s="257">
        <v>70</v>
      </c>
      <c r="AA11" s="257" t="s">
        <v>264</v>
      </c>
      <c r="AB11" s="257">
        <v>85</v>
      </c>
      <c r="AC11" s="257">
        <v>116</v>
      </c>
      <c r="AD11" s="257">
        <v>30</v>
      </c>
      <c r="AE11" s="257">
        <v>6</v>
      </c>
      <c r="AF11" s="162"/>
      <c r="AG11" s="106"/>
      <c r="AH11" s="106"/>
    </row>
    <row r="12" spans="1:34" ht="16.5" customHeight="1">
      <c r="A12" s="409" t="s">
        <v>371</v>
      </c>
      <c r="B12" s="410"/>
      <c r="C12" s="249">
        <f t="shared" si="0"/>
        <v>622</v>
      </c>
      <c r="D12" s="250">
        <f t="shared" si="0"/>
        <v>65358</v>
      </c>
      <c r="E12" s="250">
        <v>81</v>
      </c>
      <c r="F12" s="250">
        <v>4756</v>
      </c>
      <c r="G12" s="250">
        <f t="shared" si="1"/>
        <v>541</v>
      </c>
      <c r="H12" s="250">
        <f t="shared" si="1"/>
        <v>60602</v>
      </c>
      <c r="I12" s="250">
        <v>391</v>
      </c>
      <c r="J12" s="250">
        <v>40774</v>
      </c>
      <c r="K12" s="250">
        <v>75</v>
      </c>
      <c r="L12" s="250">
        <v>7037</v>
      </c>
      <c r="M12" s="250">
        <v>75</v>
      </c>
      <c r="N12" s="250">
        <v>12791</v>
      </c>
      <c r="O12" s="251">
        <f t="shared" si="2"/>
        <v>86.97749196141478</v>
      </c>
      <c r="P12" s="251">
        <f t="shared" si="2"/>
        <v>92.72315554331527</v>
      </c>
      <c r="Q12" s="106"/>
      <c r="R12" s="106"/>
      <c r="S12" s="407" t="s">
        <v>400</v>
      </c>
      <c r="T12" s="407"/>
      <c r="U12" s="408"/>
      <c r="V12" s="257">
        <f>SUM(Y12:AA12)</f>
        <v>158</v>
      </c>
      <c r="W12" s="257">
        <v>7675</v>
      </c>
      <c r="X12" s="257">
        <v>1577</v>
      </c>
      <c r="Y12" s="257">
        <v>89</v>
      </c>
      <c r="Z12" s="257">
        <v>69</v>
      </c>
      <c r="AA12" s="257" t="s">
        <v>407</v>
      </c>
      <c r="AB12" s="257">
        <v>92</v>
      </c>
      <c r="AC12" s="257">
        <v>53</v>
      </c>
      <c r="AD12" s="257">
        <v>10</v>
      </c>
      <c r="AE12" s="257">
        <v>3</v>
      </c>
      <c r="AF12" s="162"/>
      <c r="AG12" s="106"/>
      <c r="AH12" s="106"/>
    </row>
    <row r="13" spans="1:34" ht="16.5" customHeight="1">
      <c r="A13" s="471"/>
      <c r="B13" s="472"/>
      <c r="C13" s="244"/>
      <c r="D13" s="243"/>
      <c r="E13" s="243"/>
      <c r="F13" s="243"/>
      <c r="G13" s="243"/>
      <c r="H13" s="243"/>
      <c r="I13" s="243"/>
      <c r="J13" s="243"/>
      <c r="K13" s="243"/>
      <c r="L13" s="243"/>
      <c r="M13" s="243"/>
      <c r="N13" s="243"/>
      <c r="O13" s="245"/>
      <c r="P13" s="245"/>
      <c r="Q13" s="106"/>
      <c r="R13" s="106"/>
      <c r="S13" s="407" t="s">
        <v>401</v>
      </c>
      <c r="T13" s="407"/>
      <c r="U13" s="408"/>
      <c r="V13" s="257">
        <f>SUM(Y13:AA13)</f>
        <v>257</v>
      </c>
      <c r="W13" s="257">
        <v>12264</v>
      </c>
      <c r="X13" s="257">
        <v>2951</v>
      </c>
      <c r="Y13" s="257">
        <v>154</v>
      </c>
      <c r="Z13" s="257">
        <v>103</v>
      </c>
      <c r="AA13" s="257" t="s">
        <v>408</v>
      </c>
      <c r="AB13" s="257">
        <v>127</v>
      </c>
      <c r="AC13" s="257">
        <v>95</v>
      </c>
      <c r="AD13" s="257">
        <v>33</v>
      </c>
      <c r="AE13" s="257">
        <v>2</v>
      </c>
      <c r="AF13" s="162"/>
      <c r="AG13" s="106"/>
      <c r="AH13" s="106"/>
    </row>
    <row r="14" spans="1:34" ht="16.5" customHeight="1">
      <c r="A14" s="466" t="s">
        <v>202</v>
      </c>
      <c r="B14" s="467"/>
      <c r="C14" s="246" t="s">
        <v>264</v>
      </c>
      <c r="D14" s="243" t="s">
        <v>264</v>
      </c>
      <c r="E14" s="243" t="s">
        <v>264</v>
      </c>
      <c r="F14" s="243" t="s">
        <v>264</v>
      </c>
      <c r="G14" s="243" t="s">
        <v>264</v>
      </c>
      <c r="H14" s="243" t="s">
        <v>264</v>
      </c>
      <c r="I14" s="243" t="s">
        <v>264</v>
      </c>
      <c r="J14" s="243" t="s">
        <v>264</v>
      </c>
      <c r="K14" s="243" t="s">
        <v>264</v>
      </c>
      <c r="L14" s="243" t="s">
        <v>264</v>
      </c>
      <c r="M14" s="243" t="s">
        <v>264</v>
      </c>
      <c r="N14" s="243" t="s">
        <v>264</v>
      </c>
      <c r="O14" s="245" t="s">
        <v>264</v>
      </c>
      <c r="P14" s="245" t="s">
        <v>264</v>
      </c>
      <c r="Q14" s="106"/>
      <c r="R14" s="106"/>
      <c r="S14" s="407" t="s">
        <v>402</v>
      </c>
      <c r="T14" s="407"/>
      <c r="U14" s="408"/>
      <c r="V14" s="257">
        <f>SUM(Y14:AA14)</f>
        <v>184</v>
      </c>
      <c r="W14" s="257">
        <v>6324</v>
      </c>
      <c r="X14" s="257">
        <v>1552</v>
      </c>
      <c r="Y14" s="257">
        <v>93</v>
      </c>
      <c r="Z14" s="257">
        <v>91</v>
      </c>
      <c r="AA14" s="257" t="s">
        <v>408</v>
      </c>
      <c r="AB14" s="257">
        <v>105</v>
      </c>
      <c r="AC14" s="257">
        <v>74</v>
      </c>
      <c r="AD14" s="257">
        <v>3</v>
      </c>
      <c r="AE14" s="257">
        <v>2</v>
      </c>
      <c r="AF14" s="162"/>
      <c r="AG14" s="106"/>
      <c r="AH14" s="106"/>
    </row>
    <row r="15" spans="1:34" ht="16.5" customHeight="1">
      <c r="A15" s="466" t="s">
        <v>372</v>
      </c>
      <c r="B15" s="467"/>
      <c r="C15" s="246" t="s">
        <v>264</v>
      </c>
      <c r="D15" s="243" t="s">
        <v>264</v>
      </c>
      <c r="E15" s="243" t="s">
        <v>264</v>
      </c>
      <c r="F15" s="243" t="s">
        <v>264</v>
      </c>
      <c r="G15" s="243" t="s">
        <v>264</v>
      </c>
      <c r="H15" s="243" t="s">
        <v>264</v>
      </c>
      <c r="I15" s="243" t="s">
        <v>264</v>
      </c>
      <c r="J15" s="243" t="s">
        <v>264</v>
      </c>
      <c r="K15" s="243" t="s">
        <v>264</v>
      </c>
      <c r="L15" s="243" t="s">
        <v>264</v>
      </c>
      <c r="M15" s="243" t="s">
        <v>264</v>
      </c>
      <c r="N15" s="243" t="s">
        <v>264</v>
      </c>
      <c r="O15" s="245" t="s">
        <v>264</v>
      </c>
      <c r="P15" s="245" t="s">
        <v>264</v>
      </c>
      <c r="Q15" s="106"/>
      <c r="R15" s="106"/>
      <c r="S15" s="409" t="s">
        <v>403</v>
      </c>
      <c r="T15" s="409"/>
      <c r="U15" s="410"/>
      <c r="V15" s="258">
        <f>SUM(V17:V18,V26:V29)</f>
        <v>94</v>
      </c>
      <c r="W15" s="258">
        <f>SUM(W17:W18,W26:W29)</f>
        <v>4093</v>
      </c>
      <c r="X15" s="258">
        <f>SUM(X17:X18,X26:X29)</f>
        <v>1410</v>
      </c>
      <c r="Y15" s="258">
        <f>SUM(Y17:Y18,Y26:Y29)</f>
        <v>48</v>
      </c>
      <c r="Z15" s="258">
        <f>SUM(Z17:Z18,Z26:Z29)</f>
        <v>46</v>
      </c>
      <c r="AA15" s="258" t="s">
        <v>384</v>
      </c>
      <c r="AB15" s="258">
        <f>SUM(AB17:AB18,AB26:AB29)</f>
        <v>59</v>
      </c>
      <c r="AC15" s="258">
        <f>SUM(AC17:AC18,AC26:AC29)</f>
        <v>30</v>
      </c>
      <c r="AD15" s="258">
        <f>SUM(AD17:AD18,AD26:AD29)</f>
        <v>4</v>
      </c>
      <c r="AE15" s="258">
        <f>SUM(AE17:AE18,AE26:AE29)</f>
        <v>1</v>
      </c>
      <c r="AF15" s="162"/>
      <c r="AG15" s="106"/>
      <c r="AH15" s="106"/>
    </row>
    <row r="16" spans="1:34" ht="16.5" customHeight="1">
      <c r="A16" s="466" t="s">
        <v>203</v>
      </c>
      <c r="B16" s="467"/>
      <c r="C16" s="244">
        <f aca="true" t="shared" si="3" ref="C16:C25">SUM(E16,G16)</f>
        <v>3</v>
      </c>
      <c r="D16" s="243">
        <v>225</v>
      </c>
      <c r="E16" s="243">
        <v>1</v>
      </c>
      <c r="F16" s="243">
        <v>85</v>
      </c>
      <c r="G16" s="243">
        <f aca="true" t="shared" si="4" ref="G16:G25">SUM(I16,K16,M16)</f>
        <v>2</v>
      </c>
      <c r="H16" s="243">
        <f aca="true" t="shared" si="5" ref="H16:H25">SUM(J16,L16,N16)</f>
        <v>140</v>
      </c>
      <c r="I16" s="243">
        <v>2</v>
      </c>
      <c r="J16" s="243">
        <v>140</v>
      </c>
      <c r="K16" s="243" t="s">
        <v>264</v>
      </c>
      <c r="L16" s="243" t="s">
        <v>264</v>
      </c>
      <c r="M16" s="243" t="s">
        <v>264</v>
      </c>
      <c r="N16" s="243" t="s">
        <v>264</v>
      </c>
      <c r="O16" s="245">
        <f aca="true" t="shared" si="6" ref="O16:O25">G16*100/C16</f>
        <v>66.66666666666667</v>
      </c>
      <c r="P16" s="245">
        <v>62.2</v>
      </c>
      <c r="Q16" s="106"/>
      <c r="R16" s="106"/>
      <c r="S16" s="145"/>
      <c r="T16" s="106"/>
      <c r="U16" s="146"/>
      <c r="V16" s="23"/>
      <c r="W16" s="23"/>
      <c r="X16" s="23"/>
      <c r="Y16" s="23"/>
      <c r="Z16" s="23"/>
      <c r="AA16" s="23"/>
      <c r="AB16" s="23"/>
      <c r="AC16" s="23"/>
      <c r="AD16" s="23"/>
      <c r="AE16" s="23"/>
      <c r="AF16" s="162"/>
      <c r="AG16" s="106"/>
      <c r="AH16" s="106"/>
    </row>
    <row r="17" spans="1:34" ht="16.5" customHeight="1">
      <c r="A17" s="466" t="s">
        <v>204</v>
      </c>
      <c r="B17" s="467"/>
      <c r="C17" s="244">
        <f t="shared" si="3"/>
        <v>1</v>
      </c>
      <c r="D17" s="243">
        <f aca="true" t="shared" si="7" ref="D17:D25">SUM(F17,H17)</f>
        <v>8</v>
      </c>
      <c r="E17" s="243" t="s">
        <v>375</v>
      </c>
      <c r="F17" s="243" t="s">
        <v>376</v>
      </c>
      <c r="G17" s="243">
        <f t="shared" si="4"/>
        <v>1</v>
      </c>
      <c r="H17" s="243">
        <f t="shared" si="5"/>
        <v>8</v>
      </c>
      <c r="I17" s="243">
        <v>1</v>
      </c>
      <c r="J17" s="243">
        <v>8</v>
      </c>
      <c r="K17" s="243" t="s">
        <v>264</v>
      </c>
      <c r="L17" s="243" t="s">
        <v>264</v>
      </c>
      <c r="M17" s="243" t="s">
        <v>264</v>
      </c>
      <c r="N17" s="243" t="s">
        <v>264</v>
      </c>
      <c r="O17" s="245">
        <f t="shared" si="6"/>
        <v>100</v>
      </c>
      <c r="P17" s="245">
        <f aca="true" t="shared" si="8" ref="P17:P25">H17*100/D17</f>
        <v>100</v>
      </c>
      <c r="Q17" s="106"/>
      <c r="R17" s="106"/>
      <c r="S17" s="332" t="s">
        <v>205</v>
      </c>
      <c r="T17" s="332"/>
      <c r="U17" s="333"/>
      <c r="V17" s="257">
        <f aca="true" t="shared" si="9" ref="V17:V29">SUM(Y17:AA17)</f>
        <v>4</v>
      </c>
      <c r="W17" s="257">
        <v>69</v>
      </c>
      <c r="X17" s="257">
        <v>8</v>
      </c>
      <c r="Y17" s="257">
        <v>2</v>
      </c>
      <c r="Z17" s="257">
        <v>2</v>
      </c>
      <c r="AA17" s="257" t="s">
        <v>409</v>
      </c>
      <c r="AB17" s="257">
        <v>3</v>
      </c>
      <c r="AC17" s="257">
        <v>1</v>
      </c>
      <c r="AD17" s="257" t="s">
        <v>408</v>
      </c>
      <c r="AE17" s="257" t="s">
        <v>408</v>
      </c>
      <c r="AF17" s="162"/>
      <c r="AG17" s="106"/>
      <c r="AH17" s="106"/>
    </row>
    <row r="18" spans="1:34" ht="16.5" customHeight="1">
      <c r="A18" s="466" t="s">
        <v>205</v>
      </c>
      <c r="B18" s="467"/>
      <c r="C18" s="244">
        <f t="shared" si="3"/>
        <v>19</v>
      </c>
      <c r="D18" s="243">
        <f t="shared" si="7"/>
        <v>2556</v>
      </c>
      <c r="E18" s="243">
        <v>6</v>
      </c>
      <c r="F18" s="243">
        <v>376</v>
      </c>
      <c r="G18" s="243">
        <f t="shared" si="4"/>
        <v>13</v>
      </c>
      <c r="H18" s="243">
        <f t="shared" si="5"/>
        <v>2180</v>
      </c>
      <c r="I18" s="243">
        <v>10</v>
      </c>
      <c r="J18" s="243">
        <v>1569</v>
      </c>
      <c r="K18" s="243">
        <v>1</v>
      </c>
      <c r="L18" s="243">
        <v>388</v>
      </c>
      <c r="M18" s="243">
        <v>2</v>
      </c>
      <c r="N18" s="243">
        <v>223</v>
      </c>
      <c r="O18" s="245">
        <f t="shared" si="6"/>
        <v>68.42105263157895</v>
      </c>
      <c r="P18" s="245">
        <f t="shared" si="8"/>
        <v>85.28951486697966</v>
      </c>
      <c r="Q18" s="106"/>
      <c r="R18" s="106"/>
      <c r="S18" s="332" t="s">
        <v>92</v>
      </c>
      <c r="T18" s="332"/>
      <c r="U18" s="333"/>
      <c r="V18" s="257">
        <f t="shared" si="9"/>
        <v>64</v>
      </c>
      <c r="W18" s="257">
        <f>SUM(W19:W25)</f>
        <v>3497</v>
      </c>
      <c r="X18" s="257">
        <f>SUM(X19:X25)</f>
        <v>1166</v>
      </c>
      <c r="Y18" s="257">
        <f>SUM(Y19:Y25)</f>
        <v>32</v>
      </c>
      <c r="Z18" s="257">
        <f>SUM(Z19:Z25)</f>
        <v>32</v>
      </c>
      <c r="AA18" s="257" t="s">
        <v>408</v>
      </c>
      <c r="AB18" s="257">
        <f>SUM(AB19:AB25)</f>
        <v>37</v>
      </c>
      <c r="AC18" s="257">
        <f>SUM(AC19:AC25)</f>
        <v>23</v>
      </c>
      <c r="AD18" s="257">
        <f>SUM(AD19:AD25)</f>
        <v>3</v>
      </c>
      <c r="AE18" s="257">
        <f>SUM(AE19:AE25)</f>
        <v>1</v>
      </c>
      <c r="AF18" s="162"/>
      <c r="AG18" s="106"/>
      <c r="AH18" s="106"/>
    </row>
    <row r="19" spans="1:34" ht="16.5" customHeight="1">
      <c r="A19" s="466" t="s">
        <v>92</v>
      </c>
      <c r="B19" s="467"/>
      <c r="C19" s="244">
        <f t="shared" si="3"/>
        <v>275</v>
      </c>
      <c r="D19" s="243">
        <f t="shared" si="7"/>
        <v>30092</v>
      </c>
      <c r="E19" s="243">
        <v>36</v>
      </c>
      <c r="F19" s="243">
        <v>1982</v>
      </c>
      <c r="G19" s="243">
        <f t="shared" si="4"/>
        <v>239</v>
      </c>
      <c r="H19" s="243">
        <f t="shared" si="5"/>
        <v>28110</v>
      </c>
      <c r="I19" s="243">
        <v>200</v>
      </c>
      <c r="J19" s="243">
        <v>20244</v>
      </c>
      <c r="K19" s="243">
        <v>11</v>
      </c>
      <c r="L19" s="243">
        <v>623</v>
      </c>
      <c r="M19" s="243">
        <v>28</v>
      </c>
      <c r="N19" s="243">
        <v>7243</v>
      </c>
      <c r="O19" s="245">
        <f t="shared" si="6"/>
        <v>86.9090909090909</v>
      </c>
      <c r="P19" s="245">
        <f t="shared" si="8"/>
        <v>93.41353183570384</v>
      </c>
      <c r="Q19" s="106"/>
      <c r="R19" s="106"/>
      <c r="S19" s="59"/>
      <c r="T19" s="367" t="s">
        <v>417</v>
      </c>
      <c r="U19" s="457"/>
      <c r="V19" s="257">
        <f t="shared" si="9"/>
        <v>1</v>
      </c>
      <c r="W19" s="257">
        <v>32</v>
      </c>
      <c r="X19" s="257">
        <v>16</v>
      </c>
      <c r="Y19" s="257">
        <v>1</v>
      </c>
      <c r="Z19" s="257" t="s">
        <v>407</v>
      </c>
      <c r="AA19" s="257" t="s">
        <v>408</v>
      </c>
      <c r="AB19" s="257" t="s">
        <v>408</v>
      </c>
      <c r="AC19" s="257">
        <v>1</v>
      </c>
      <c r="AD19" s="257" t="s">
        <v>410</v>
      </c>
      <c r="AE19" s="257" t="s">
        <v>408</v>
      </c>
      <c r="AF19" s="162"/>
      <c r="AG19" s="106"/>
      <c r="AH19" s="106"/>
    </row>
    <row r="20" spans="1:34" ht="16.5" customHeight="1">
      <c r="A20" s="466" t="s">
        <v>206</v>
      </c>
      <c r="B20" s="467"/>
      <c r="C20" s="244">
        <f t="shared" si="3"/>
        <v>67</v>
      </c>
      <c r="D20" s="243">
        <f t="shared" si="7"/>
        <v>6129</v>
      </c>
      <c r="E20" s="243">
        <v>10</v>
      </c>
      <c r="F20" s="243">
        <v>583</v>
      </c>
      <c r="G20" s="243">
        <f t="shared" si="4"/>
        <v>57</v>
      </c>
      <c r="H20" s="243">
        <f t="shared" si="5"/>
        <v>5546</v>
      </c>
      <c r="I20" s="243">
        <v>40</v>
      </c>
      <c r="J20" s="243">
        <v>3431</v>
      </c>
      <c r="K20" s="243">
        <v>6</v>
      </c>
      <c r="L20" s="243">
        <v>235</v>
      </c>
      <c r="M20" s="243">
        <v>11</v>
      </c>
      <c r="N20" s="243">
        <v>1880</v>
      </c>
      <c r="O20" s="245">
        <f t="shared" si="6"/>
        <v>85.07462686567165</v>
      </c>
      <c r="P20" s="245">
        <f t="shared" si="8"/>
        <v>90.4878446728667</v>
      </c>
      <c r="Q20" s="106"/>
      <c r="R20" s="106"/>
      <c r="S20" s="59"/>
      <c r="T20" s="332" t="s">
        <v>100</v>
      </c>
      <c r="U20" s="333"/>
      <c r="V20" s="257">
        <f t="shared" si="9"/>
        <v>37</v>
      </c>
      <c r="W20" s="257">
        <v>977</v>
      </c>
      <c r="X20" s="257">
        <v>581</v>
      </c>
      <c r="Y20" s="257">
        <v>19</v>
      </c>
      <c r="Z20" s="257">
        <v>18</v>
      </c>
      <c r="AA20" s="257" t="s">
        <v>407</v>
      </c>
      <c r="AB20" s="257">
        <v>26</v>
      </c>
      <c r="AC20" s="257">
        <v>9</v>
      </c>
      <c r="AD20" s="257">
        <v>2</v>
      </c>
      <c r="AE20" s="257" t="s">
        <v>407</v>
      </c>
      <c r="AF20" s="162"/>
      <c r="AG20" s="106"/>
      <c r="AH20" s="106"/>
    </row>
    <row r="21" spans="1:34" ht="16.5" customHeight="1">
      <c r="A21" s="466" t="s">
        <v>373</v>
      </c>
      <c r="B21" s="467"/>
      <c r="C21" s="244">
        <f t="shared" si="3"/>
        <v>76</v>
      </c>
      <c r="D21" s="243">
        <f t="shared" si="7"/>
        <v>10393</v>
      </c>
      <c r="E21" s="243">
        <v>1</v>
      </c>
      <c r="F21" s="243">
        <v>40</v>
      </c>
      <c r="G21" s="243">
        <f t="shared" si="4"/>
        <v>75</v>
      </c>
      <c r="H21" s="243">
        <f t="shared" si="5"/>
        <v>10353</v>
      </c>
      <c r="I21" s="243">
        <v>33</v>
      </c>
      <c r="J21" s="243">
        <v>6106</v>
      </c>
      <c r="K21" s="243">
        <v>27</v>
      </c>
      <c r="L21" s="243">
        <v>2398</v>
      </c>
      <c r="M21" s="243">
        <v>15</v>
      </c>
      <c r="N21" s="243">
        <v>1849</v>
      </c>
      <c r="O21" s="245">
        <f t="shared" si="6"/>
        <v>98.6842105263158</v>
      </c>
      <c r="P21" s="245">
        <f t="shared" si="8"/>
        <v>99.61512556528433</v>
      </c>
      <c r="Q21" s="106"/>
      <c r="R21" s="106"/>
      <c r="S21" s="59"/>
      <c r="T21" s="332" t="s">
        <v>418</v>
      </c>
      <c r="U21" s="333"/>
      <c r="V21" s="257">
        <f t="shared" si="9"/>
        <v>6</v>
      </c>
      <c r="W21" s="257">
        <v>86</v>
      </c>
      <c r="X21" s="257">
        <v>55</v>
      </c>
      <c r="Y21" s="257">
        <v>3</v>
      </c>
      <c r="Z21" s="257">
        <v>3</v>
      </c>
      <c r="AA21" s="257" t="s">
        <v>408</v>
      </c>
      <c r="AB21" s="257">
        <v>3</v>
      </c>
      <c r="AC21" s="257">
        <v>3</v>
      </c>
      <c r="AD21" s="257" t="s">
        <v>410</v>
      </c>
      <c r="AE21" s="257" t="s">
        <v>407</v>
      </c>
      <c r="AF21" s="162"/>
      <c r="AG21" s="106"/>
      <c r="AH21" s="106"/>
    </row>
    <row r="22" spans="1:34" ht="16.5" customHeight="1">
      <c r="A22" s="466" t="s">
        <v>207</v>
      </c>
      <c r="B22" s="467"/>
      <c r="C22" s="244">
        <f t="shared" si="3"/>
        <v>2</v>
      </c>
      <c r="D22" s="243">
        <f t="shared" si="7"/>
        <v>28</v>
      </c>
      <c r="E22" s="243" t="s">
        <v>376</v>
      </c>
      <c r="F22" s="243" t="s">
        <v>376</v>
      </c>
      <c r="G22" s="243">
        <f t="shared" si="4"/>
        <v>2</v>
      </c>
      <c r="H22" s="243">
        <f t="shared" si="5"/>
        <v>28</v>
      </c>
      <c r="I22" s="243">
        <v>1</v>
      </c>
      <c r="J22" s="243">
        <v>20</v>
      </c>
      <c r="K22" s="243">
        <v>1</v>
      </c>
      <c r="L22" s="243">
        <v>8</v>
      </c>
      <c r="M22" s="243" t="s">
        <v>264</v>
      </c>
      <c r="N22" s="243" t="s">
        <v>264</v>
      </c>
      <c r="O22" s="245">
        <f t="shared" si="6"/>
        <v>100</v>
      </c>
      <c r="P22" s="245">
        <f t="shared" si="8"/>
        <v>100</v>
      </c>
      <c r="Q22" s="106"/>
      <c r="R22" s="106"/>
      <c r="S22" s="59"/>
      <c r="T22" s="367" t="s">
        <v>240</v>
      </c>
      <c r="U22" s="457"/>
      <c r="V22" s="257">
        <f t="shared" si="9"/>
        <v>5</v>
      </c>
      <c r="W22" s="257">
        <v>81</v>
      </c>
      <c r="X22" s="257">
        <v>16</v>
      </c>
      <c r="Y22" s="257">
        <v>3</v>
      </c>
      <c r="Z22" s="257">
        <v>2</v>
      </c>
      <c r="AA22" s="257" t="s">
        <v>407</v>
      </c>
      <c r="AB22" s="257">
        <v>3</v>
      </c>
      <c r="AC22" s="257">
        <v>2</v>
      </c>
      <c r="AD22" s="257" t="s">
        <v>407</v>
      </c>
      <c r="AE22" s="257" t="s">
        <v>411</v>
      </c>
      <c r="AF22" s="162"/>
      <c r="AG22" s="106"/>
      <c r="AH22" s="106"/>
    </row>
    <row r="23" spans="1:34" ht="16.5" customHeight="1">
      <c r="A23" s="466" t="s">
        <v>374</v>
      </c>
      <c r="B23" s="467"/>
      <c r="C23" s="244">
        <f t="shared" si="3"/>
        <v>79</v>
      </c>
      <c r="D23" s="243">
        <f t="shared" si="7"/>
        <v>7300</v>
      </c>
      <c r="E23" s="243">
        <v>4</v>
      </c>
      <c r="F23" s="243">
        <v>42</v>
      </c>
      <c r="G23" s="243">
        <f t="shared" si="4"/>
        <v>75</v>
      </c>
      <c r="H23" s="243">
        <f t="shared" si="5"/>
        <v>7258</v>
      </c>
      <c r="I23" s="243">
        <v>60</v>
      </c>
      <c r="J23" s="243">
        <v>5970</v>
      </c>
      <c r="K23" s="243">
        <v>7</v>
      </c>
      <c r="L23" s="243">
        <v>805</v>
      </c>
      <c r="M23" s="243">
        <v>8</v>
      </c>
      <c r="N23" s="243">
        <v>483</v>
      </c>
      <c r="O23" s="245">
        <f t="shared" si="6"/>
        <v>94.9367088607595</v>
      </c>
      <c r="P23" s="245">
        <f t="shared" si="8"/>
        <v>99.42465753424658</v>
      </c>
      <c r="Q23" s="106"/>
      <c r="R23" s="106"/>
      <c r="S23" s="59"/>
      <c r="T23" s="332" t="s">
        <v>101</v>
      </c>
      <c r="U23" s="333"/>
      <c r="V23" s="257">
        <f t="shared" si="9"/>
        <v>3</v>
      </c>
      <c r="W23" s="257">
        <v>78</v>
      </c>
      <c r="X23" s="257">
        <v>38</v>
      </c>
      <c r="Y23" s="257">
        <v>1</v>
      </c>
      <c r="Z23" s="257">
        <v>2</v>
      </c>
      <c r="AA23" s="257" t="s">
        <v>409</v>
      </c>
      <c r="AB23" s="257">
        <v>1</v>
      </c>
      <c r="AC23" s="257">
        <v>2</v>
      </c>
      <c r="AD23" s="257" t="s">
        <v>407</v>
      </c>
      <c r="AE23" s="257" t="s">
        <v>407</v>
      </c>
      <c r="AF23" s="162"/>
      <c r="AG23" s="106"/>
      <c r="AH23" s="106"/>
    </row>
    <row r="24" spans="1:34" ht="16.5" customHeight="1">
      <c r="A24" s="460" t="s">
        <v>208</v>
      </c>
      <c r="B24" s="461"/>
      <c r="C24" s="244">
        <f t="shared" si="3"/>
        <v>8</v>
      </c>
      <c r="D24" s="243">
        <f t="shared" si="7"/>
        <v>1496</v>
      </c>
      <c r="E24" s="243" t="s">
        <v>376</v>
      </c>
      <c r="F24" s="243" t="s">
        <v>376</v>
      </c>
      <c r="G24" s="243">
        <f t="shared" si="4"/>
        <v>8</v>
      </c>
      <c r="H24" s="243">
        <f t="shared" si="5"/>
        <v>1496</v>
      </c>
      <c r="I24" s="243">
        <v>1</v>
      </c>
      <c r="J24" s="243">
        <v>23</v>
      </c>
      <c r="K24" s="243">
        <v>7</v>
      </c>
      <c r="L24" s="243">
        <v>1473</v>
      </c>
      <c r="M24" s="243" t="s">
        <v>264</v>
      </c>
      <c r="N24" s="243" t="s">
        <v>264</v>
      </c>
      <c r="O24" s="245">
        <f t="shared" si="6"/>
        <v>100</v>
      </c>
      <c r="P24" s="245">
        <f t="shared" si="8"/>
        <v>100</v>
      </c>
      <c r="Q24" s="106"/>
      <c r="R24" s="106"/>
      <c r="S24" s="59"/>
      <c r="T24" s="332" t="s">
        <v>102</v>
      </c>
      <c r="U24" s="333"/>
      <c r="V24" s="257">
        <f t="shared" si="9"/>
        <v>6</v>
      </c>
      <c r="W24" s="257">
        <v>1949</v>
      </c>
      <c r="X24" s="257">
        <v>365</v>
      </c>
      <c r="Y24" s="257">
        <v>2</v>
      </c>
      <c r="Z24" s="257">
        <v>4</v>
      </c>
      <c r="AA24" s="257" t="s">
        <v>408</v>
      </c>
      <c r="AB24" s="257">
        <v>2</v>
      </c>
      <c r="AC24" s="257">
        <v>3</v>
      </c>
      <c r="AD24" s="257" t="s">
        <v>410</v>
      </c>
      <c r="AE24" s="257">
        <v>1</v>
      </c>
      <c r="AF24" s="162"/>
      <c r="AG24" s="106"/>
      <c r="AH24" s="106"/>
    </row>
    <row r="25" spans="1:34" ht="16.5" customHeight="1">
      <c r="A25" s="466" t="s">
        <v>209</v>
      </c>
      <c r="B25" s="467"/>
      <c r="C25" s="244">
        <f t="shared" si="3"/>
        <v>92</v>
      </c>
      <c r="D25" s="243">
        <f t="shared" si="7"/>
        <v>7131</v>
      </c>
      <c r="E25" s="243">
        <v>23</v>
      </c>
      <c r="F25" s="243">
        <v>1648</v>
      </c>
      <c r="G25" s="243">
        <f t="shared" si="4"/>
        <v>69</v>
      </c>
      <c r="H25" s="243">
        <f t="shared" si="5"/>
        <v>5483</v>
      </c>
      <c r="I25" s="243">
        <v>43</v>
      </c>
      <c r="J25" s="243">
        <v>3263</v>
      </c>
      <c r="K25" s="243">
        <v>15</v>
      </c>
      <c r="L25" s="243">
        <v>1107</v>
      </c>
      <c r="M25" s="243">
        <v>11</v>
      </c>
      <c r="N25" s="243">
        <v>1113</v>
      </c>
      <c r="O25" s="245">
        <f t="shared" si="6"/>
        <v>75</v>
      </c>
      <c r="P25" s="245">
        <f t="shared" si="8"/>
        <v>76.88963679708316</v>
      </c>
      <c r="Q25" s="106"/>
      <c r="R25" s="106"/>
      <c r="S25" s="59"/>
      <c r="T25" s="332" t="s">
        <v>103</v>
      </c>
      <c r="U25" s="333"/>
      <c r="V25" s="257">
        <f t="shared" si="9"/>
        <v>6</v>
      </c>
      <c r="W25" s="257">
        <v>294</v>
      </c>
      <c r="X25" s="257">
        <v>95</v>
      </c>
      <c r="Y25" s="257">
        <v>3</v>
      </c>
      <c r="Z25" s="257">
        <v>3</v>
      </c>
      <c r="AA25" s="257" t="s">
        <v>409</v>
      </c>
      <c r="AB25" s="257">
        <v>2</v>
      </c>
      <c r="AC25" s="257">
        <v>3</v>
      </c>
      <c r="AD25" s="257">
        <v>1</v>
      </c>
      <c r="AE25" s="257" t="s">
        <v>264</v>
      </c>
      <c r="AF25" s="162"/>
      <c r="AG25" s="106"/>
      <c r="AH25" s="106"/>
    </row>
    <row r="26" spans="1:34" ht="16.5" customHeight="1">
      <c r="A26" s="473"/>
      <c r="B26" s="474"/>
      <c r="C26" s="149"/>
      <c r="D26" s="150"/>
      <c r="E26" s="150"/>
      <c r="F26" s="150"/>
      <c r="G26" s="150"/>
      <c r="H26" s="150"/>
      <c r="I26" s="150"/>
      <c r="J26" s="150"/>
      <c r="K26" s="150"/>
      <c r="L26" s="150"/>
      <c r="M26" s="150"/>
      <c r="N26" s="150"/>
      <c r="O26" s="151"/>
      <c r="P26" s="151"/>
      <c r="Q26" s="106"/>
      <c r="R26" s="106"/>
      <c r="S26" s="332" t="s">
        <v>241</v>
      </c>
      <c r="T26" s="332"/>
      <c r="U26" s="333"/>
      <c r="V26" s="257">
        <f t="shared" si="9"/>
        <v>16</v>
      </c>
      <c r="W26" s="257">
        <v>132</v>
      </c>
      <c r="X26" s="257">
        <v>88</v>
      </c>
      <c r="Y26" s="257">
        <v>6</v>
      </c>
      <c r="Z26" s="257">
        <v>10</v>
      </c>
      <c r="AA26" s="257" t="s">
        <v>264</v>
      </c>
      <c r="AB26" s="257">
        <v>14</v>
      </c>
      <c r="AC26" s="257">
        <v>2</v>
      </c>
      <c r="AD26" s="257" t="s">
        <v>412</v>
      </c>
      <c r="AE26" s="257" t="s">
        <v>407</v>
      </c>
      <c r="AF26" s="162"/>
      <c r="AG26" s="106"/>
      <c r="AH26" s="106"/>
    </row>
    <row r="27" spans="1:34" ht="16.5" customHeight="1">
      <c r="A27" s="252" t="s">
        <v>210</v>
      </c>
      <c r="B27" s="152"/>
      <c r="C27" s="152"/>
      <c r="D27" s="152"/>
      <c r="E27" s="152"/>
      <c r="F27" s="152"/>
      <c r="G27" s="152"/>
      <c r="H27" s="152"/>
      <c r="I27" s="153"/>
      <c r="J27" s="153"/>
      <c r="K27" s="153"/>
      <c r="L27" s="153"/>
      <c r="M27" s="153"/>
      <c r="N27" s="153"/>
      <c r="O27" s="153"/>
      <c r="P27" s="153"/>
      <c r="Q27" s="106"/>
      <c r="R27" s="106"/>
      <c r="S27" s="332" t="s">
        <v>242</v>
      </c>
      <c r="T27" s="332"/>
      <c r="U27" s="333"/>
      <c r="V27" s="257">
        <f t="shared" si="9"/>
        <v>1</v>
      </c>
      <c r="W27" s="257">
        <v>174</v>
      </c>
      <c r="X27" s="257">
        <v>2</v>
      </c>
      <c r="Y27" s="257">
        <v>1</v>
      </c>
      <c r="Z27" s="257" t="s">
        <v>413</v>
      </c>
      <c r="AA27" s="257" t="s">
        <v>407</v>
      </c>
      <c r="AB27" s="257" t="s">
        <v>412</v>
      </c>
      <c r="AC27" s="257" t="s">
        <v>407</v>
      </c>
      <c r="AD27" s="257">
        <v>1</v>
      </c>
      <c r="AE27" s="257" t="s">
        <v>407</v>
      </c>
      <c r="AF27" s="162"/>
      <c r="AG27" s="106"/>
      <c r="AH27" s="106"/>
    </row>
    <row r="28" spans="1:34" ht="16.5" customHeight="1">
      <c r="A28" s="252" t="s">
        <v>377</v>
      </c>
      <c r="B28" s="138"/>
      <c r="C28" s="138"/>
      <c r="D28" s="138"/>
      <c r="E28" s="138"/>
      <c r="F28" s="138"/>
      <c r="G28" s="138"/>
      <c r="H28" s="138"/>
      <c r="I28" s="138"/>
      <c r="J28" s="138"/>
      <c r="K28" s="138"/>
      <c r="L28" s="138"/>
      <c r="M28" s="138"/>
      <c r="N28" s="138"/>
      <c r="O28" s="138"/>
      <c r="P28" s="138"/>
      <c r="Q28" s="106"/>
      <c r="R28" s="106"/>
      <c r="S28" s="332" t="s">
        <v>209</v>
      </c>
      <c r="T28" s="332"/>
      <c r="U28" s="333"/>
      <c r="V28" s="257">
        <f t="shared" si="9"/>
        <v>6</v>
      </c>
      <c r="W28" s="257">
        <v>104</v>
      </c>
      <c r="X28" s="257">
        <v>67</v>
      </c>
      <c r="Y28" s="257">
        <v>5</v>
      </c>
      <c r="Z28" s="257">
        <v>1</v>
      </c>
      <c r="AA28" s="257" t="s">
        <v>414</v>
      </c>
      <c r="AB28" s="257">
        <v>5</v>
      </c>
      <c r="AC28" s="257">
        <v>1</v>
      </c>
      <c r="AD28" s="257" t="s">
        <v>407</v>
      </c>
      <c r="AE28" s="257" t="s">
        <v>407</v>
      </c>
      <c r="AF28" s="162"/>
      <c r="AG28" s="106"/>
      <c r="AH28" s="106"/>
    </row>
    <row r="29" spans="1:34" ht="16.5" customHeight="1">
      <c r="A29" s="106"/>
      <c r="B29" s="106"/>
      <c r="C29" s="106"/>
      <c r="D29" s="106"/>
      <c r="E29" s="106"/>
      <c r="F29" s="106"/>
      <c r="G29" s="106"/>
      <c r="H29" s="106"/>
      <c r="I29" s="106"/>
      <c r="J29" s="106"/>
      <c r="K29" s="106"/>
      <c r="L29" s="106"/>
      <c r="M29" s="106"/>
      <c r="N29" s="106"/>
      <c r="O29" s="106"/>
      <c r="P29" s="106"/>
      <c r="Q29" s="106"/>
      <c r="R29" s="106"/>
      <c r="S29" s="332" t="s">
        <v>419</v>
      </c>
      <c r="T29" s="332"/>
      <c r="U29" s="333"/>
      <c r="V29" s="257">
        <f t="shared" si="9"/>
        <v>3</v>
      </c>
      <c r="W29" s="257">
        <v>117</v>
      </c>
      <c r="X29" s="257">
        <v>79</v>
      </c>
      <c r="Y29" s="257">
        <v>2</v>
      </c>
      <c r="Z29" s="257">
        <v>1</v>
      </c>
      <c r="AA29" s="257" t="s">
        <v>414</v>
      </c>
      <c r="AB29" s="257" t="s">
        <v>414</v>
      </c>
      <c r="AC29" s="257">
        <v>3</v>
      </c>
      <c r="AD29" s="257" t="s">
        <v>407</v>
      </c>
      <c r="AE29" s="257" t="s">
        <v>407</v>
      </c>
      <c r="AF29" s="162"/>
      <c r="AG29" s="106"/>
      <c r="AH29" s="106"/>
    </row>
    <row r="30" spans="1:34" ht="16.5" customHeight="1">
      <c r="A30" s="106"/>
      <c r="B30" s="106"/>
      <c r="C30" s="106"/>
      <c r="D30" s="106"/>
      <c r="E30" s="106"/>
      <c r="F30" s="106"/>
      <c r="G30" s="106"/>
      <c r="H30" s="106"/>
      <c r="I30" s="106"/>
      <c r="J30" s="106"/>
      <c r="K30" s="106"/>
      <c r="L30" s="106"/>
      <c r="M30" s="106"/>
      <c r="N30" s="106"/>
      <c r="O30" s="106"/>
      <c r="P30" s="106"/>
      <c r="Q30" s="106"/>
      <c r="R30" s="106"/>
      <c r="S30" s="154"/>
      <c r="T30" s="148"/>
      <c r="U30" s="155"/>
      <c r="V30" s="156"/>
      <c r="W30" s="154"/>
      <c r="X30" s="154"/>
      <c r="Y30" s="154"/>
      <c r="Z30" s="154"/>
      <c r="AA30" s="154"/>
      <c r="AB30" s="154"/>
      <c r="AC30" s="154"/>
      <c r="AD30" s="154"/>
      <c r="AE30" s="154"/>
      <c r="AF30" s="106"/>
      <c r="AG30" s="106"/>
      <c r="AH30" s="106"/>
    </row>
    <row r="31" spans="1:34" ht="18" customHeight="1">
      <c r="A31" s="366" t="s">
        <v>378</v>
      </c>
      <c r="B31" s="366"/>
      <c r="C31" s="366"/>
      <c r="D31" s="366"/>
      <c r="E31" s="366"/>
      <c r="F31" s="366"/>
      <c r="G31" s="366"/>
      <c r="H31" s="366"/>
      <c r="I31" s="366"/>
      <c r="J31" s="366"/>
      <c r="K31" s="366"/>
      <c r="L31" s="366"/>
      <c r="M31" s="366"/>
      <c r="N31" s="366"/>
      <c r="O31" s="366"/>
      <c r="P31" s="366"/>
      <c r="Q31" s="106"/>
      <c r="R31" s="106"/>
      <c r="S31" s="153"/>
      <c r="T31" s="106"/>
      <c r="U31" s="106"/>
      <c r="V31" s="106"/>
      <c r="W31" s="106"/>
      <c r="X31" s="106"/>
      <c r="Y31" s="106"/>
      <c r="Z31" s="106"/>
      <c r="AA31" s="106"/>
      <c r="AB31" s="106"/>
      <c r="AC31" s="106"/>
      <c r="AD31" s="106"/>
      <c r="AE31" s="106"/>
      <c r="AF31" s="106"/>
      <c r="AG31" s="106"/>
      <c r="AH31" s="106"/>
    </row>
    <row r="32" spans="1:34" ht="16.5" customHeight="1" thickBot="1">
      <c r="A32" s="157"/>
      <c r="B32" s="157"/>
      <c r="C32" s="157"/>
      <c r="D32" s="157"/>
      <c r="E32" s="157"/>
      <c r="F32" s="157"/>
      <c r="G32" s="157"/>
      <c r="H32" s="157"/>
      <c r="I32" s="157"/>
      <c r="J32" s="157"/>
      <c r="K32" s="157"/>
      <c r="L32" s="157"/>
      <c r="M32" s="157"/>
      <c r="N32" s="157"/>
      <c r="O32" s="157"/>
      <c r="P32" s="157"/>
      <c r="Q32" s="106"/>
      <c r="R32" s="106"/>
      <c r="S32" s="106"/>
      <c r="T32" s="106"/>
      <c r="U32" s="106"/>
      <c r="V32" s="106"/>
      <c r="W32" s="106"/>
      <c r="X32" s="106"/>
      <c r="Y32" s="106"/>
      <c r="Z32" s="106"/>
      <c r="AA32" s="106"/>
      <c r="AB32" s="106"/>
      <c r="AC32" s="106"/>
      <c r="AD32" s="106"/>
      <c r="AE32" s="106"/>
      <c r="AF32" s="106"/>
      <c r="AG32" s="106"/>
      <c r="AH32" s="106"/>
    </row>
    <row r="33" spans="1:34" ht="18" customHeight="1">
      <c r="A33" s="468" t="s">
        <v>380</v>
      </c>
      <c r="B33" s="469"/>
      <c r="C33" s="135" t="s">
        <v>381</v>
      </c>
      <c r="D33" s="135" t="s">
        <v>362</v>
      </c>
      <c r="E33" s="135" t="s">
        <v>387</v>
      </c>
      <c r="F33" s="135" t="s">
        <v>388</v>
      </c>
      <c r="G33" s="135" t="s">
        <v>389</v>
      </c>
      <c r="H33" s="135" t="s">
        <v>390</v>
      </c>
      <c r="I33" s="135" t="s">
        <v>391</v>
      </c>
      <c r="J33" s="135" t="s">
        <v>392</v>
      </c>
      <c r="K33" s="135" t="s">
        <v>393</v>
      </c>
      <c r="L33" s="135" t="s">
        <v>394</v>
      </c>
      <c r="M33" s="135" t="s">
        <v>395</v>
      </c>
      <c r="N33" s="135" t="s">
        <v>94</v>
      </c>
      <c r="O33" s="135" t="s">
        <v>95</v>
      </c>
      <c r="P33" s="204" t="s">
        <v>96</v>
      </c>
      <c r="Q33" s="106"/>
      <c r="R33" s="106"/>
      <c r="S33" s="368" t="s">
        <v>420</v>
      </c>
      <c r="T33" s="368"/>
      <c r="U33" s="368"/>
      <c r="V33" s="368"/>
      <c r="W33" s="368"/>
      <c r="X33" s="368"/>
      <c r="Y33" s="368"/>
      <c r="Z33" s="368"/>
      <c r="AA33" s="368"/>
      <c r="AB33" s="368"/>
      <c r="AC33" s="368"/>
      <c r="AD33" s="368"/>
      <c r="AE33" s="368"/>
      <c r="AF33" s="106"/>
      <c r="AG33" s="106"/>
      <c r="AH33" s="106"/>
    </row>
    <row r="34" spans="1:34" ht="16.5" customHeight="1" thickBot="1">
      <c r="A34" s="330" t="s">
        <v>93</v>
      </c>
      <c r="B34" s="331"/>
      <c r="C34" s="161" t="s">
        <v>90</v>
      </c>
      <c r="D34" s="256">
        <f>SUM(E34:P34)</f>
        <v>118</v>
      </c>
      <c r="E34" s="256" t="s">
        <v>264</v>
      </c>
      <c r="F34" s="256" t="s">
        <v>264</v>
      </c>
      <c r="G34" s="256">
        <v>56</v>
      </c>
      <c r="H34" s="256">
        <v>44</v>
      </c>
      <c r="I34" s="256">
        <v>2</v>
      </c>
      <c r="J34" s="256">
        <v>1</v>
      </c>
      <c r="K34" s="256">
        <v>1</v>
      </c>
      <c r="L34" s="256" t="s">
        <v>264</v>
      </c>
      <c r="M34" s="256" t="s">
        <v>264</v>
      </c>
      <c r="N34" s="256" t="s">
        <v>264</v>
      </c>
      <c r="O34" s="256">
        <v>10</v>
      </c>
      <c r="P34" s="256">
        <v>4</v>
      </c>
      <c r="Q34" s="106"/>
      <c r="R34" s="106"/>
      <c r="S34" s="106"/>
      <c r="T34" s="106"/>
      <c r="U34" s="106"/>
      <c r="V34" s="106"/>
      <c r="W34" s="106"/>
      <c r="X34" s="106"/>
      <c r="Y34" s="106"/>
      <c r="Z34" s="106"/>
      <c r="AA34" s="106"/>
      <c r="AB34" s="106"/>
      <c r="AC34" s="106"/>
      <c r="AD34" s="106"/>
      <c r="AE34" s="106"/>
      <c r="AF34" s="106"/>
      <c r="AG34" s="106"/>
      <c r="AH34" s="106"/>
    </row>
    <row r="35" spans="1:34" ht="16.5" customHeight="1">
      <c r="A35" s="470"/>
      <c r="B35" s="356"/>
      <c r="C35" s="160" t="s">
        <v>91</v>
      </c>
      <c r="D35" s="256">
        <f>SUM(E35:P35)</f>
        <v>28141</v>
      </c>
      <c r="E35" s="256" t="s">
        <v>264</v>
      </c>
      <c r="F35" s="256" t="s">
        <v>264</v>
      </c>
      <c r="G35" s="256">
        <v>12613</v>
      </c>
      <c r="H35" s="256">
        <v>14172</v>
      </c>
      <c r="I35" s="256">
        <v>136</v>
      </c>
      <c r="J35" s="256">
        <v>0</v>
      </c>
      <c r="K35" s="256">
        <v>0</v>
      </c>
      <c r="L35" s="256" t="s">
        <v>264</v>
      </c>
      <c r="M35" s="256" t="s">
        <v>264</v>
      </c>
      <c r="N35" s="256" t="s">
        <v>264</v>
      </c>
      <c r="O35" s="256">
        <v>885</v>
      </c>
      <c r="P35" s="256">
        <v>335</v>
      </c>
      <c r="Q35" s="106"/>
      <c r="R35" s="106"/>
      <c r="S35" s="451" t="s">
        <v>261</v>
      </c>
      <c r="T35" s="451"/>
      <c r="U35" s="452"/>
      <c r="V35" s="447" t="s">
        <v>99</v>
      </c>
      <c r="W35" s="454" t="s">
        <v>415</v>
      </c>
      <c r="X35" s="447" t="s">
        <v>98</v>
      </c>
      <c r="Y35" s="340" t="s">
        <v>104</v>
      </c>
      <c r="Z35" s="449"/>
      <c r="AA35" s="450"/>
      <c r="AB35" s="340" t="s">
        <v>238</v>
      </c>
      <c r="AC35" s="449"/>
      <c r="AD35" s="449"/>
      <c r="AE35" s="449"/>
      <c r="AF35" s="106"/>
      <c r="AG35" s="106"/>
      <c r="AH35" s="106"/>
    </row>
    <row r="36" spans="1:34" ht="16.5" customHeight="1">
      <c r="A36" s="386" t="s">
        <v>43</v>
      </c>
      <c r="B36" s="428"/>
      <c r="C36" s="158" t="s">
        <v>90</v>
      </c>
      <c r="D36" s="253" t="s">
        <v>264</v>
      </c>
      <c r="E36" s="253" t="s">
        <v>308</v>
      </c>
      <c r="F36" s="253" t="s">
        <v>308</v>
      </c>
      <c r="G36" s="253" t="s">
        <v>308</v>
      </c>
      <c r="H36" s="253" t="s">
        <v>308</v>
      </c>
      <c r="I36" s="253" t="s">
        <v>308</v>
      </c>
      <c r="J36" s="253" t="s">
        <v>308</v>
      </c>
      <c r="K36" s="253" t="s">
        <v>308</v>
      </c>
      <c r="L36" s="253" t="s">
        <v>308</v>
      </c>
      <c r="M36" s="253" t="s">
        <v>308</v>
      </c>
      <c r="N36" s="253" t="s">
        <v>308</v>
      </c>
      <c r="O36" s="253" t="s">
        <v>308</v>
      </c>
      <c r="P36" s="253" t="s">
        <v>308</v>
      </c>
      <c r="Q36" s="106"/>
      <c r="R36" s="106"/>
      <c r="S36" s="407"/>
      <c r="T36" s="407"/>
      <c r="U36" s="408"/>
      <c r="V36" s="448"/>
      <c r="W36" s="455"/>
      <c r="X36" s="448"/>
      <c r="Y36" s="444" t="s">
        <v>404</v>
      </c>
      <c r="Z36" s="444" t="s">
        <v>405</v>
      </c>
      <c r="AA36" s="444" t="s">
        <v>406</v>
      </c>
      <c r="AB36" s="444" t="s">
        <v>239</v>
      </c>
      <c r="AC36" s="444" t="s">
        <v>309</v>
      </c>
      <c r="AD36" s="444" t="s">
        <v>310</v>
      </c>
      <c r="AE36" s="445" t="s">
        <v>416</v>
      </c>
      <c r="AF36" s="106"/>
      <c r="AG36" s="106"/>
      <c r="AH36" s="106"/>
    </row>
    <row r="37" spans="1:34" ht="16.5" customHeight="1">
      <c r="A37" s="386"/>
      <c r="B37" s="428"/>
      <c r="C37" s="158" t="s">
        <v>91</v>
      </c>
      <c r="D37" s="253" t="s">
        <v>264</v>
      </c>
      <c r="E37" s="253" t="s">
        <v>308</v>
      </c>
      <c r="F37" s="253" t="s">
        <v>308</v>
      </c>
      <c r="G37" s="253" t="s">
        <v>308</v>
      </c>
      <c r="H37" s="253" t="s">
        <v>308</v>
      </c>
      <c r="I37" s="253" t="s">
        <v>308</v>
      </c>
      <c r="J37" s="253" t="s">
        <v>308</v>
      </c>
      <c r="K37" s="253" t="s">
        <v>308</v>
      </c>
      <c r="L37" s="253" t="s">
        <v>308</v>
      </c>
      <c r="M37" s="253" t="s">
        <v>308</v>
      </c>
      <c r="N37" s="253" t="s">
        <v>308</v>
      </c>
      <c r="O37" s="253" t="s">
        <v>308</v>
      </c>
      <c r="P37" s="253" t="s">
        <v>308</v>
      </c>
      <c r="Q37" s="106"/>
      <c r="R37" s="106"/>
      <c r="S37" s="453"/>
      <c r="T37" s="453"/>
      <c r="U37" s="413"/>
      <c r="V37" s="359"/>
      <c r="W37" s="456"/>
      <c r="X37" s="359"/>
      <c r="Y37" s="359"/>
      <c r="Z37" s="359"/>
      <c r="AA37" s="359"/>
      <c r="AB37" s="359"/>
      <c r="AC37" s="359"/>
      <c r="AD37" s="359"/>
      <c r="AE37" s="446"/>
      <c r="AF37" s="106"/>
      <c r="AG37" s="106"/>
      <c r="AH37" s="106"/>
    </row>
    <row r="38" spans="1:34" ht="16.5" customHeight="1">
      <c r="A38" s="386" t="s">
        <v>311</v>
      </c>
      <c r="B38" s="428"/>
      <c r="C38" s="158" t="s">
        <v>90</v>
      </c>
      <c r="D38" s="253" t="s">
        <v>264</v>
      </c>
      <c r="E38" s="253" t="s">
        <v>308</v>
      </c>
      <c r="F38" s="253" t="s">
        <v>308</v>
      </c>
      <c r="G38" s="253" t="s">
        <v>308</v>
      </c>
      <c r="H38" s="253" t="s">
        <v>308</v>
      </c>
      <c r="I38" s="253" t="s">
        <v>308</v>
      </c>
      <c r="J38" s="253" t="s">
        <v>308</v>
      </c>
      <c r="K38" s="253" t="s">
        <v>308</v>
      </c>
      <c r="L38" s="253" t="s">
        <v>308</v>
      </c>
      <c r="M38" s="253" t="s">
        <v>308</v>
      </c>
      <c r="N38" s="253" t="s">
        <v>308</v>
      </c>
      <c r="O38" s="253" t="s">
        <v>308</v>
      </c>
      <c r="P38" s="253" t="s">
        <v>308</v>
      </c>
      <c r="Q38" s="106"/>
      <c r="R38" s="106"/>
      <c r="S38" s="142"/>
      <c r="T38" s="106"/>
      <c r="U38" s="143"/>
      <c r="V38" s="144"/>
      <c r="W38" s="144"/>
      <c r="X38" s="144"/>
      <c r="Y38" s="144"/>
      <c r="Z38" s="144"/>
      <c r="AA38" s="144"/>
      <c r="AB38" s="144"/>
      <c r="AC38" s="144"/>
      <c r="AD38" s="144"/>
      <c r="AE38" s="144"/>
      <c r="AF38" s="106"/>
      <c r="AG38" s="106"/>
      <c r="AH38" s="106"/>
    </row>
    <row r="39" spans="1:34" ht="16.5" customHeight="1">
      <c r="A39" s="386"/>
      <c r="B39" s="428"/>
      <c r="C39" s="158" t="s">
        <v>91</v>
      </c>
      <c r="D39" s="253" t="s">
        <v>264</v>
      </c>
      <c r="E39" s="253" t="s">
        <v>308</v>
      </c>
      <c r="F39" s="253" t="s">
        <v>308</v>
      </c>
      <c r="G39" s="253" t="s">
        <v>308</v>
      </c>
      <c r="H39" s="253" t="s">
        <v>308</v>
      </c>
      <c r="I39" s="253" t="s">
        <v>308</v>
      </c>
      <c r="J39" s="253" t="s">
        <v>308</v>
      </c>
      <c r="K39" s="253" t="s">
        <v>308</v>
      </c>
      <c r="L39" s="253" t="s">
        <v>308</v>
      </c>
      <c r="M39" s="253" t="s">
        <v>308</v>
      </c>
      <c r="N39" s="253" t="s">
        <v>308</v>
      </c>
      <c r="O39" s="253" t="s">
        <v>308</v>
      </c>
      <c r="P39" s="253" t="s">
        <v>308</v>
      </c>
      <c r="Q39" s="106"/>
      <c r="R39" s="106"/>
      <c r="S39" s="407" t="s">
        <v>312</v>
      </c>
      <c r="T39" s="407"/>
      <c r="U39" s="407"/>
      <c r="V39" s="259">
        <f>SUM(Y39:AA39)</f>
        <v>307</v>
      </c>
      <c r="W39" s="257">
        <v>31567</v>
      </c>
      <c r="X39" s="257">
        <v>4981</v>
      </c>
      <c r="Y39" s="257">
        <v>233</v>
      </c>
      <c r="Z39" s="257">
        <v>71</v>
      </c>
      <c r="AA39" s="257">
        <v>3</v>
      </c>
      <c r="AB39" s="257">
        <v>77</v>
      </c>
      <c r="AC39" s="257">
        <v>154</v>
      </c>
      <c r="AD39" s="257">
        <v>65</v>
      </c>
      <c r="AE39" s="257">
        <v>11</v>
      </c>
      <c r="AF39" s="106"/>
      <c r="AG39" s="106"/>
      <c r="AH39" s="106"/>
    </row>
    <row r="40" spans="1:34" ht="16.5" customHeight="1">
      <c r="A40" s="463" t="s">
        <v>383</v>
      </c>
      <c r="B40" s="333" t="s">
        <v>83</v>
      </c>
      <c r="C40" s="158" t="s">
        <v>90</v>
      </c>
      <c r="D40" s="253">
        <f aca="true" t="shared" si="10" ref="D40:D47">SUM(E40:P40)</f>
        <v>39</v>
      </c>
      <c r="E40" s="253" t="s">
        <v>308</v>
      </c>
      <c r="F40" s="253" t="s">
        <v>308</v>
      </c>
      <c r="G40" s="253">
        <v>17</v>
      </c>
      <c r="H40" s="253">
        <v>13</v>
      </c>
      <c r="I40" s="253">
        <v>1</v>
      </c>
      <c r="J40" s="253" t="s">
        <v>308</v>
      </c>
      <c r="K40" s="253" t="s">
        <v>308</v>
      </c>
      <c r="L40" s="253" t="s">
        <v>308</v>
      </c>
      <c r="M40" s="253" t="s">
        <v>308</v>
      </c>
      <c r="N40" s="253" t="s">
        <v>308</v>
      </c>
      <c r="O40" s="253">
        <v>8</v>
      </c>
      <c r="P40" s="253" t="s">
        <v>308</v>
      </c>
      <c r="Q40" s="106"/>
      <c r="R40" s="106"/>
      <c r="S40" s="407" t="s">
        <v>421</v>
      </c>
      <c r="T40" s="407"/>
      <c r="U40" s="407"/>
      <c r="V40" s="259">
        <f>SUM(Y40:AA40)</f>
        <v>155</v>
      </c>
      <c r="W40" s="257">
        <v>6863</v>
      </c>
      <c r="X40" s="257">
        <v>1463</v>
      </c>
      <c r="Y40" s="257">
        <v>96</v>
      </c>
      <c r="Z40" s="257">
        <v>59</v>
      </c>
      <c r="AA40" s="257" t="s">
        <v>308</v>
      </c>
      <c r="AB40" s="257">
        <v>89</v>
      </c>
      <c r="AC40" s="257">
        <v>52</v>
      </c>
      <c r="AD40" s="257">
        <v>12</v>
      </c>
      <c r="AE40" s="257">
        <v>2</v>
      </c>
      <c r="AF40" s="106"/>
      <c r="AG40" s="106"/>
      <c r="AH40" s="106"/>
    </row>
    <row r="41" spans="1:34" ht="16.5" customHeight="1">
      <c r="A41" s="463"/>
      <c r="B41" s="333"/>
      <c r="C41" s="158" t="s">
        <v>91</v>
      </c>
      <c r="D41" s="253">
        <f t="shared" si="10"/>
        <v>5800</v>
      </c>
      <c r="E41" s="253" t="s">
        <v>308</v>
      </c>
      <c r="F41" s="253" t="s">
        <v>308</v>
      </c>
      <c r="G41" s="253">
        <v>2592</v>
      </c>
      <c r="H41" s="253">
        <v>2480</v>
      </c>
      <c r="I41" s="253">
        <v>96</v>
      </c>
      <c r="J41" s="253" t="s">
        <v>308</v>
      </c>
      <c r="K41" s="253" t="s">
        <v>308</v>
      </c>
      <c r="L41" s="253" t="s">
        <v>308</v>
      </c>
      <c r="M41" s="253" t="s">
        <v>308</v>
      </c>
      <c r="N41" s="253" t="s">
        <v>308</v>
      </c>
      <c r="O41" s="253">
        <v>632</v>
      </c>
      <c r="P41" s="253" t="s">
        <v>308</v>
      </c>
      <c r="Q41" s="106"/>
      <c r="R41" s="106"/>
      <c r="S41" s="407" t="s">
        <v>422</v>
      </c>
      <c r="T41" s="407"/>
      <c r="U41" s="407"/>
      <c r="V41" s="259">
        <f>SUM(Y41:AA41)</f>
        <v>257</v>
      </c>
      <c r="W41" s="257">
        <v>12372</v>
      </c>
      <c r="X41" s="257">
        <v>2951</v>
      </c>
      <c r="Y41" s="257">
        <v>154</v>
      </c>
      <c r="Z41" s="257">
        <v>103</v>
      </c>
      <c r="AA41" s="257" t="s">
        <v>308</v>
      </c>
      <c r="AB41" s="257">
        <v>127</v>
      </c>
      <c r="AC41" s="257">
        <v>95</v>
      </c>
      <c r="AD41" s="257">
        <v>33</v>
      </c>
      <c r="AE41" s="257">
        <v>2</v>
      </c>
      <c r="AF41" s="106"/>
      <c r="AG41" s="106"/>
      <c r="AH41" s="106"/>
    </row>
    <row r="42" spans="1:34" ht="16.5" customHeight="1">
      <c r="A42" s="463"/>
      <c r="B42" s="458" t="s">
        <v>84</v>
      </c>
      <c r="C42" s="158" t="s">
        <v>90</v>
      </c>
      <c r="D42" s="253">
        <f t="shared" si="10"/>
        <v>6</v>
      </c>
      <c r="E42" s="253" t="s">
        <v>308</v>
      </c>
      <c r="F42" s="253" t="s">
        <v>308</v>
      </c>
      <c r="G42" s="253">
        <v>3</v>
      </c>
      <c r="H42" s="253">
        <v>2</v>
      </c>
      <c r="I42" s="253" t="s">
        <v>308</v>
      </c>
      <c r="J42" s="253" t="s">
        <v>308</v>
      </c>
      <c r="K42" s="253" t="s">
        <v>308</v>
      </c>
      <c r="L42" s="253" t="s">
        <v>308</v>
      </c>
      <c r="M42" s="253" t="s">
        <v>308</v>
      </c>
      <c r="N42" s="253" t="s">
        <v>308</v>
      </c>
      <c r="O42" s="253">
        <v>1</v>
      </c>
      <c r="P42" s="253" t="s">
        <v>308</v>
      </c>
      <c r="Q42" s="106"/>
      <c r="R42" s="106"/>
      <c r="S42" s="407" t="s">
        <v>370</v>
      </c>
      <c r="T42" s="407"/>
      <c r="U42" s="408"/>
      <c r="V42" s="257">
        <f>SUM(Y42:AA42)</f>
        <v>209</v>
      </c>
      <c r="W42" s="257">
        <v>8091</v>
      </c>
      <c r="X42" s="257">
        <v>1705</v>
      </c>
      <c r="Y42" s="257">
        <v>124</v>
      </c>
      <c r="Z42" s="257">
        <v>85</v>
      </c>
      <c r="AA42" s="257" t="s">
        <v>308</v>
      </c>
      <c r="AB42" s="257">
        <v>109</v>
      </c>
      <c r="AC42" s="257">
        <v>90</v>
      </c>
      <c r="AD42" s="257">
        <v>8</v>
      </c>
      <c r="AE42" s="257">
        <v>2</v>
      </c>
      <c r="AF42" s="106"/>
      <c r="AG42" s="106"/>
      <c r="AH42" s="106"/>
    </row>
    <row r="43" spans="1:34" ht="16.5" customHeight="1">
      <c r="A43" s="463"/>
      <c r="B43" s="465"/>
      <c r="C43" s="158" t="s">
        <v>91</v>
      </c>
      <c r="D43" s="253">
        <f t="shared" si="10"/>
        <v>590</v>
      </c>
      <c r="E43" s="253" t="s">
        <v>308</v>
      </c>
      <c r="F43" s="253" t="s">
        <v>308</v>
      </c>
      <c r="G43" s="253">
        <v>250</v>
      </c>
      <c r="H43" s="253">
        <v>110</v>
      </c>
      <c r="I43" s="253" t="s">
        <v>308</v>
      </c>
      <c r="J43" s="253" t="s">
        <v>308</v>
      </c>
      <c r="K43" s="253" t="s">
        <v>308</v>
      </c>
      <c r="L43" s="253" t="s">
        <v>308</v>
      </c>
      <c r="M43" s="253" t="s">
        <v>308</v>
      </c>
      <c r="N43" s="253" t="s">
        <v>308</v>
      </c>
      <c r="O43" s="253">
        <v>230</v>
      </c>
      <c r="P43" s="253" t="s">
        <v>308</v>
      </c>
      <c r="Q43" s="106"/>
      <c r="R43" s="106"/>
      <c r="S43" s="409" t="s">
        <v>423</v>
      </c>
      <c r="T43" s="409"/>
      <c r="U43" s="410"/>
      <c r="V43" s="258">
        <f>SUM(Y43:AA43)</f>
        <v>101</v>
      </c>
      <c r="W43" s="258">
        <v>3596</v>
      </c>
      <c r="X43" s="258">
        <v>1033</v>
      </c>
      <c r="Y43" s="258">
        <v>46</v>
      </c>
      <c r="Z43" s="258">
        <v>55</v>
      </c>
      <c r="AA43" s="258" t="s">
        <v>308</v>
      </c>
      <c r="AB43" s="258">
        <v>64</v>
      </c>
      <c r="AC43" s="258">
        <v>34</v>
      </c>
      <c r="AD43" s="258">
        <v>2</v>
      </c>
      <c r="AE43" s="258">
        <v>1</v>
      </c>
      <c r="AF43" s="106"/>
      <c r="AG43" s="106"/>
      <c r="AH43" s="106"/>
    </row>
    <row r="44" spans="1:34" ht="16.5" customHeight="1">
      <c r="A44" s="463"/>
      <c r="B44" s="333" t="s">
        <v>85</v>
      </c>
      <c r="C44" s="158" t="s">
        <v>90</v>
      </c>
      <c r="D44" s="253">
        <f t="shared" si="10"/>
        <v>1</v>
      </c>
      <c r="E44" s="253" t="s">
        <v>308</v>
      </c>
      <c r="F44" s="253" t="s">
        <v>308</v>
      </c>
      <c r="G44" s="253">
        <v>1</v>
      </c>
      <c r="H44" s="253" t="s">
        <v>308</v>
      </c>
      <c r="I44" s="253" t="s">
        <v>308</v>
      </c>
      <c r="J44" s="253" t="s">
        <v>308</v>
      </c>
      <c r="K44" s="253" t="s">
        <v>308</v>
      </c>
      <c r="L44" s="253" t="s">
        <v>308</v>
      </c>
      <c r="M44" s="253" t="s">
        <v>308</v>
      </c>
      <c r="N44" s="253" t="s">
        <v>308</v>
      </c>
      <c r="O44" s="253" t="s">
        <v>308</v>
      </c>
      <c r="P44" s="253" t="s">
        <v>308</v>
      </c>
      <c r="Q44" s="106"/>
      <c r="R44" s="106"/>
      <c r="S44" s="145"/>
      <c r="T44" s="106"/>
      <c r="U44" s="146"/>
      <c r="V44" s="23"/>
      <c r="W44" s="23"/>
      <c r="X44" s="23"/>
      <c r="Y44" s="23"/>
      <c r="Z44" s="23"/>
      <c r="AA44" s="23"/>
      <c r="AB44" s="23"/>
      <c r="AC44" s="23"/>
      <c r="AD44" s="23"/>
      <c r="AE44" s="23"/>
      <c r="AF44" s="106"/>
      <c r="AG44" s="106"/>
      <c r="AH44" s="106"/>
    </row>
    <row r="45" spans="1:34" ht="16.5" customHeight="1">
      <c r="A45" s="463"/>
      <c r="B45" s="333"/>
      <c r="C45" s="158" t="s">
        <v>91</v>
      </c>
      <c r="D45" s="253">
        <f t="shared" si="10"/>
        <v>120</v>
      </c>
      <c r="E45" s="253" t="s">
        <v>308</v>
      </c>
      <c r="F45" s="253" t="s">
        <v>308</v>
      </c>
      <c r="G45" s="253">
        <v>120</v>
      </c>
      <c r="H45" s="253" t="s">
        <v>308</v>
      </c>
      <c r="I45" s="253" t="s">
        <v>308</v>
      </c>
      <c r="J45" s="253" t="s">
        <v>308</v>
      </c>
      <c r="K45" s="253" t="s">
        <v>308</v>
      </c>
      <c r="L45" s="253" t="s">
        <v>308</v>
      </c>
      <c r="M45" s="253" t="s">
        <v>308</v>
      </c>
      <c r="N45" s="253" t="s">
        <v>308</v>
      </c>
      <c r="O45" s="253" t="s">
        <v>308</v>
      </c>
      <c r="P45" s="253" t="s">
        <v>308</v>
      </c>
      <c r="Q45" s="106"/>
      <c r="R45" s="106"/>
      <c r="S45" s="416" t="s">
        <v>424</v>
      </c>
      <c r="T45" s="416"/>
      <c r="U45" s="417"/>
      <c r="V45" s="257">
        <f>SUM(Y45:AA45)</f>
        <v>17</v>
      </c>
      <c r="W45" s="257">
        <v>172</v>
      </c>
      <c r="X45" s="257">
        <v>99</v>
      </c>
      <c r="Y45" s="257">
        <v>6</v>
      </c>
      <c r="Z45" s="257">
        <v>11</v>
      </c>
      <c r="AA45" s="257" t="s">
        <v>308</v>
      </c>
      <c r="AB45" s="257">
        <v>12</v>
      </c>
      <c r="AC45" s="257">
        <v>5</v>
      </c>
      <c r="AD45" s="257" t="s">
        <v>308</v>
      </c>
      <c r="AE45" s="257" t="s">
        <v>308</v>
      </c>
      <c r="AF45" s="106"/>
      <c r="AG45" s="106"/>
      <c r="AH45" s="106"/>
    </row>
    <row r="46" spans="1:34" ht="16.5" customHeight="1">
      <c r="A46" s="463"/>
      <c r="B46" s="458" t="s">
        <v>86</v>
      </c>
      <c r="C46" s="158" t="s">
        <v>90</v>
      </c>
      <c r="D46" s="253">
        <f t="shared" si="10"/>
        <v>1</v>
      </c>
      <c r="E46" s="253" t="s">
        <v>308</v>
      </c>
      <c r="F46" s="253" t="s">
        <v>308</v>
      </c>
      <c r="G46" s="253">
        <v>1</v>
      </c>
      <c r="H46" s="253" t="s">
        <v>308</v>
      </c>
      <c r="I46" s="253" t="s">
        <v>308</v>
      </c>
      <c r="J46" s="253" t="s">
        <v>308</v>
      </c>
      <c r="K46" s="253" t="s">
        <v>308</v>
      </c>
      <c r="L46" s="253" t="s">
        <v>308</v>
      </c>
      <c r="M46" s="253" t="s">
        <v>308</v>
      </c>
      <c r="N46" s="253" t="s">
        <v>308</v>
      </c>
      <c r="O46" s="253" t="s">
        <v>308</v>
      </c>
      <c r="P46" s="253" t="s">
        <v>308</v>
      </c>
      <c r="Q46" s="106"/>
      <c r="R46" s="106"/>
      <c r="S46" s="416" t="s">
        <v>425</v>
      </c>
      <c r="T46" s="416"/>
      <c r="U46" s="417"/>
      <c r="V46" s="257">
        <f>SUM(Y46:AA46)</f>
        <v>9</v>
      </c>
      <c r="W46" s="257">
        <v>174</v>
      </c>
      <c r="X46" s="257">
        <v>53</v>
      </c>
      <c r="Y46" s="257">
        <v>5</v>
      </c>
      <c r="Z46" s="257">
        <v>4</v>
      </c>
      <c r="AA46" s="257" t="s">
        <v>308</v>
      </c>
      <c r="AB46" s="257">
        <v>5</v>
      </c>
      <c r="AC46" s="257">
        <v>4</v>
      </c>
      <c r="AD46" s="257" t="s">
        <v>308</v>
      </c>
      <c r="AE46" s="257" t="s">
        <v>308</v>
      </c>
      <c r="AF46" s="106"/>
      <c r="AG46" s="106"/>
      <c r="AH46" s="106"/>
    </row>
    <row r="47" spans="1:34" ht="16.5" customHeight="1">
      <c r="A47" s="463"/>
      <c r="B47" s="459"/>
      <c r="C47" s="158" t="s">
        <v>91</v>
      </c>
      <c r="D47" s="253">
        <f t="shared" si="10"/>
        <v>400</v>
      </c>
      <c r="E47" s="253" t="s">
        <v>308</v>
      </c>
      <c r="F47" s="253" t="s">
        <v>308</v>
      </c>
      <c r="G47" s="253">
        <v>400</v>
      </c>
      <c r="H47" s="253" t="s">
        <v>308</v>
      </c>
      <c r="I47" s="253" t="s">
        <v>308</v>
      </c>
      <c r="J47" s="253" t="s">
        <v>308</v>
      </c>
      <c r="K47" s="253" t="s">
        <v>308</v>
      </c>
      <c r="L47" s="253" t="s">
        <v>308</v>
      </c>
      <c r="M47" s="253" t="s">
        <v>308</v>
      </c>
      <c r="N47" s="253" t="s">
        <v>308</v>
      </c>
      <c r="O47" s="253" t="s">
        <v>308</v>
      </c>
      <c r="P47" s="253" t="s">
        <v>308</v>
      </c>
      <c r="Q47" s="106"/>
      <c r="R47" s="106"/>
      <c r="S47" s="416" t="s">
        <v>426</v>
      </c>
      <c r="T47" s="416"/>
      <c r="U47" s="417"/>
      <c r="V47" s="257">
        <f>SUM(Y47:AA47)</f>
        <v>7</v>
      </c>
      <c r="W47" s="257">
        <v>76</v>
      </c>
      <c r="X47" s="257">
        <v>64</v>
      </c>
      <c r="Y47" s="257">
        <v>2</v>
      </c>
      <c r="Z47" s="257">
        <v>5</v>
      </c>
      <c r="AA47" s="257" t="s">
        <v>308</v>
      </c>
      <c r="AB47" s="257">
        <v>6</v>
      </c>
      <c r="AC47" s="257">
        <v>1</v>
      </c>
      <c r="AD47" s="257" t="s">
        <v>308</v>
      </c>
      <c r="AE47" s="257" t="s">
        <v>308</v>
      </c>
      <c r="AF47" s="106"/>
      <c r="AG47" s="106"/>
      <c r="AH47" s="106"/>
    </row>
    <row r="48" spans="1:34" ht="16.5" customHeight="1">
      <c r="A48" s="463"/>
      <c r="B48" s="458" t="s">
        <v>87</v>
      </c>
      <c r="C48" s="158" t="s">
        <v>90</v>
      </c>
      <c r="D48" s="253" t="s">
        <v>264</v>
      </c>
      <c r="E48" s="253" t="s">
        <v>308</v>
      </c>
      <c r="F48" s="253" t="s">
        <v>308</v>
      </c>
      <c r="G48" s="253" t="s">
        <v>308</v>
      </c>
      <c r="H48" s="253" t="s">
        <v>308</v>
      </c>
      <c r="I48" s="253" t="s">
        <v>308</v>
      </c>
      <c r="J48" s="253" t="s">
        <v>308</v>
      </c>
      <c r="K48" s="253" t="s">
        <v>308</v>
      </c>
      <c r="L48" s="253" t="s">
        <v>308</v>
      </c>
      <c r="M48" s="253" t="s">
        <v>308</v>
      </c>
      <c r="N48" s="253" t="s">
        <v>308</v>
      </c>
      <c r="O48" s="253" t="s">
        <v>308</v>
      </c>
      <c r="P48" s="253" t="s">
        <v>308</v>
      </c>
      <c r="Q48" s="106"/>
      <c r="R48" s="106"/>
      <c r="S48" s="416" t="s">
        <v>427</v>
      </c>
      <c r="T48" s="416"/>
      <c r="U48" s="417"/>
      <c r="V48" s="257">
        <f>SUM(Y48:AA48)</f>
        <v>8</v>
      </c>
      <c r="W48" s="257">
        <v>267</v>
      </c>
      <c r="X48" s="257">
        <v>71</v>
      </c>
      <c r="Y48" s="257">
        <v>4</v>
      </c>
      <c r="Z48" s="257">
        <v>4</v>
      </c>
      <c r="AA48" s="257" t="s">
        <v>308</v>
      </c>
      <c r="AB48" s="257">
        <v>3</v>
      </c>
      <c r="AC48" s="257">
        <v>4</v>
      </c>
      <c r="AD48" s="257">
        <v>1</v>
      </c>
      <c r="AE48" s="257" t="s">
        <v>308</v>
      </c>
      <c r="AF48" s="106"/>
      <c r="AG48" s="106"/>
      <c r="AH48" s="106"/>
    </row>
    <row r="49" spans="1:34" ht="16.5" customHeight="1">
      <c r="A49" s="463"/>
      <c r="B49" s="459"/>
      <c r="C49" s="158" t="s">
        <v>91</v>
      </c>
      <c r="D49" s="253" t="s">
        <v>264</v>
      </c>
      <c r="E49" s="253" t="s">
        <v>308</v>
      </c>
      <c r="F49" s="253" t="s">
        <v>308</v>
      </c>
      <c r="G49" s="253" t="s">
        <v>308</v>
      </c>
      <c r="H49" s="253" t="s">
        <v>308</v>
      </c>
      <c r="I49" s="253" t="s">
        <v>308</v>
      </c>
      <c r="J49" s="253" t="s">
        <v>308</v>
      </c>
      <c r="K49" s="253" t="s">
        <v>308</v>
      </c>
      <c r="L49" s="253" t="s">
        <v>308</v>
      </c>
      <c r="M49" s="253" t="s">
        <v>308</v>
      </c>
      <c r="N49" s="253" t="s">
        <v>308</v>
      </c>
      <c r="O49" s="253" t="s">
        <v>308</v>
      </c>
      <c r="P49" s="253" t="s">
        <v>308</v>
      </c>
      <c r="Q49" s="106"/>
      <c r="R49" s="106"/>
      <c r="S49" s="72"/>
      <c r="T49" s="402"/>
      <c r="U49" s="429"/>
      <c r="V49" s="257"/>
      <c r="W49" s="257"/>
      <c r="X49" s="130"/>
      <c r="Y49" s="257"/>
      <c r="Z49" s="257"/>
      <c r="AA49" s="257"/>
      <c r="AB49" s="257"/>
      <c r="AC49" s="257"/>
      <c r="AD49" s="257"/>
      <c r="AE49" s="257"/>
      <c r="AF49" s="106"/>
      <c r="AG49" s="106"/>
      <c r="AH49" s="106"/>
    </row>
    <row r="50" spans="1:34" ht="16.5" customHeight="1">
      <c r="A50" s="463"/>
      <c r="B50" s="333" t="s">
        <v>88</v>
      </c>
      <c r="C50" s="158" t="s">
        <v>90</v>
      </c>
      <c r="D50" s="253">
        <f aca="true" t="shared" si="11" ref="D50:D57">SUM(E50:P50)</f>
        <v>8</v>
      </c>
      <c r="E50" s="253" t="s">
        <v>308</v>
      </c>
      <c r="F50" s="253" t="s">
        <v>308</v>
      </c>
      <c r="G50" s="253">
        <v>7</v>
      </c>
      <c r="H50" s="253">
        <v>1</v>
      </c>
      <c r="I50" s="253" t="s">
        <v>308</v>
      </c>
      <c r="J50" s="253" t="s">
        <v>308</v>
      </c>
      <c r="K50" s="253" t="s">
        <v>308</v>
      </c>
      <c r="L50" s="253" t="s">
        <v>308</v>
      </c>
      <c r="M50" s="253" t="s">
        <v>308</v>
      </c>
      <c r="N50" s="253" t="s">
        <v>308</v>
      </c>
      <c r="O50" s="253" t="s">
        <v>308</v>
      </c>
      <c r="P50" s="253" t="s">
        <v>308</v>
      </c>
      <c r="Q50" s="106"/>
      <c r="R50" s="106"/>
      <c r="S50" s="416" t="s">
        <v>428</v>
      </c>
      <c r="T50" s="416"/>
      <c r="U50" s="417"/>
      <c r="V50" s="257">
        <f>SUM(Y50:AA50)</f>
        <v>15</v>
      </c>
      <c r="W50" s="257">
        <v>370</v>
      </c>
      <c r="X50" s="257">
        <v>123</v>
      </c>
      <c r="Y50" s="257">
        <v>11</v>
      </c>
      <c r="Z50" s="257">
        <v>4</v>
      </c>
      <c r="AA50" s="257" t="s">
        <v>308</v>
      </c>
      <c r="AB50" s="257">
        <v>6</v>
      </c>
      <c r="AC50" s="257">
        <v>9</v>
      </c>
      <c r="AD50" s="257" t="s">
        <v>308</v>
      </c>
      <c r="AE50" s="257" t="s">
        <v>308</v>
      </c>
      <c r="AF50" s="106"/>
      <c r="AG50" s="106"/>
      <c r="AH50" s="106"/>
    </row>
    <row r="51" spans="1:34" ht="16.5" customHeight="1">
      <c r="A51" s="464"/>
      <c r="B51" s="459"/>
      <c r="C51" s="158" t="s">
        <v>91</v>
      </c>
      <c r="D51" s="253">
        <f t="shared" si="11"/>
        <v>476</v>
      </c>
      <c r="E51" s="253" t="s">
        <v>308</v>
      </c>
      <c r="F51" s="253" t="s">
        <v>308</v>
      </c>
      <c r="G51" s="253">
        <v>450</v>
      </c>
      <c r="H51" s="253">
        <v>26</v>
      </c>
      <c r="I51" s="253" t="s">
        <v>308</v>
      </c>
      <c r="J51" s="253" t="s">
        <v>308</v>
      </c>
      <c r="K51" s="253" t="s">
        <v>308</v>
      </c>
      <c r="L51" s="253" t="s">
        <v>308</v>
      </c>
      <c r="M51" s="253" t="s">
        <v>308</v>
      </c>
      <c r="N51" s="253" t="s">
        <v>308</v>
      </c>
      <c r="O51" s="253" t="s">
        <v>308</v>
      </c>
      <c r="P51" s="253" t="s">
        <v>308</v>
      </c>
      <c r="Q51" s="106"/>
      <c r="R51" s="106"/>
      <c r="S51" s="416" t="s">
        <v>429</v>
      </c>
      <c r="T51" s="416"/>
      <c r="U51" s="417"/>
      <c r="V51" s="257">
        <f>SUM(Y51:AA51)</f>
        <v>8</v>
      </c>
      <c r="W51" s="257">
        <v>1985</v>
      </c>
      <c r="X51" s="257">
        <v>313</v>
      </c>
      <c r="Y51" s="257">
        <v>6</v>
      </c>
      <c r="Z51" s="257">
        <v>2</v>
      </c>
      <c r="AA51" s="257" t="s">
        <v>308</v>
      </c>
      <c r="AB51" s="257">
        <v>3</v>
      </c>
      <c r="AC51" s="257">
        <v>4</v>
      </c>
      <c r="AD51" s="257" t="s">
        <v>308</v>
      </c>
      <c r="AE51" s="257">
        <v>1</v>
      </c>
      <c r="AF51" s="106"/>
      <c r="AG51" s="106"/>
      <c r="AH51" s="106"/>
    </row>
    <row r="52" spans="1:34" ht="16.5" customHeight="1">
      <c r="A52" s="386" t="s">
        <v>385</v>
      </c>
      <c r="B52" s="428"/>
      <c r="C52" s="158" t="s">
        <v>90</v>
      </c>
      <c r="D52" s="253">
        <f t="shared" si="11"/>
        <v>2</v>
      </c>
      <c r="E52" s="253" t="s">
        <v>308</v>
      </c>
      <c r="F52" s="253" t="s">
        <v>308</v>
      </c>
      <c r="G52" s="253">
        <v>2</v>
      </c>
      <c r="H52" s="253" t="s">
        <v>308</v>
      </c>
      <c r="I52" s="253" t="s">
        <v>308</v>
      </c>
      <c r="J52" s="253" t="s">
        <v>308</v>
      </c>
      <c r="K52" s="253" t="s">
        <v>308</v>
      </c>
      <c r="L52" s="253" t="s">
        <v>308</v>
      </c>
      <c r="M52" s="253" t="s">
        <v>308</v>
      </c>
      <c r="N52" s="253" t="s">
        <v>308</v>
      </c>
      <c r="O52" s="253" t="s">
        <v>308</v>
      </c>
      <c r="P52" s="253" t="s">
        <v>308</v>
      </c>
      <c r="Q52" s="106"/>
      <c r="R52" s="106"/>
      <c r="S52" s="416" t="s">
        <v>430</v>
      </c>
      <c r="T52" s="416"/>
      <c r="U52" s="417"/>
      <c r="V52" s="257">
        <f>SUM(Y52:AA52)</f>
        <v>5</v>
      </c>
      <c r="W52" s="257">
        <v>114</v>
      </c>
      <c r="X52" s="257">
        <v>51</v>
      </c>
      <c r="Y52" s="257">
        <v>3</v>
      </c>
      <c r="Z52" s="257">
        <v>2</v>
      </c>
      <c r="AA52" s="257" t="s">
        <v>308</v>
      </c>
      <c r="AB52" s="257">
        <v>2</v>
      </c>
      <c r="AC52" s="257">
        <v>3</v>
      </c>
      <c r="AD52" s="257" t="s">
        <v>308</v>
      </c>
      <c r="AE52" s="257" t="s">
        <v>308</v>
      </c>
      <c r="AF52" s="106"/>
      <c r="AG52" s="106"/>
      <c r="AH52" s="106"/>
    </row>
    <row r="53" spans="1:34" ht="16.5" customHeight="1">
      <c r="A53" s="386"/>
      <c r="B53" s="428"/>
      <c r="C53" s="158" t="s">
        <v>91</v>
      </c>
      <c r="D53" s="253">
        <f t="shared" si="11"/>
        <v>250</v>
      </c>
      <c r="E53" s="253" t="s">
        <v>308</v>
      </c>
      <c r="F53" s="253" t="s">
        <v>308</v>
      </c>
      <c r="G53" s="253">
        <v>250</v>
      </c>
      <c r="H53" s="253" t="s">
        <v>308</v>
      </c>
      <c r="I53" s="253" t="s">
        <v>308</v>
      </c>
      <c r="J53" s="253" t="s">
        <v>308</v>
      </c>
      <c r="K53" s="253" t="s">
        <v>308</v>
      </c>
      <c r="L53" s="253" t="s">
        <v>308</v>
      </c>
      <c r="M53" s="253" t="s">
        <v>308</v>
      </c>
      <c r="N53" s="253" t="s">
        <v>308</v>
      </c>
      <c r="O53" s="253" t="s">
        <v>308</v>
      </c>
      <c r="P53" s="253" t="s">
        <v>308</v>
      </c>
      <c r="Q53" s="106"/>
      <c r="R53" s="106"/>
      <c r="S53" s="416" t="s">
        <v>431</v>
      </c>
      <c r="T53" s="416"/>
      <c r="U53" s="417"/>
      <c r="V53" s="257">
        <f>SUM(Y53:AA53)</f>
        <v>8</v>
      </c>
      <c r="W53" s="257">
        <v>214</v>
      </c>
      <c r="X53" s="257">
        <v>51</v>
      </c>
      <c r="Y53" s="257">
        <v>5</v>
      </c>
      <c r="Z53" s="257">
        <v>3</v>
      </c>
      <c r="AA53" s="257" t="s">
        <v>308</v>
      </c>
      <c r="AB53" s="257">
        <v>6</v>
      </c>
      <c r="AC53" s="257">
        <v>1</v>
      </c>
      <c r="AD53" s="257">
        <v>1</v>
      </c>
      <c r="AE53" s="257" t="s">
        <v>308</v>
      </c>
      <c r="AF53" s="106"/>
      <c r="AG53" s="106"/>
      <c r="AH53" s="106"/>
    </row>
    <row r="54" spans="1:34" ht="16.5" customHeight="1">
      <c r="A54" s="386" t="s">
        <v>386</v>
      </c>
      <c r="B54" s="428"/>
      <c r="C54" s="158" t="s">
        <v>90</v>
      </c>
      <c r="D54" s="253">
        <f t="shared" si="11"/>
        <v>3</v>
      </c>
      <c r="E54" s="253" t="s">
        <v>308</v>
      </c>
      <c r="F54" s="253" t="s">
        <v>308</v>
      </c>
      <c r="G54" s="253" t="s">
        <v>308</v>
      </c>
      <c r="H54" s="253" t="s">
        <v>308</v>
      </c>
      <c r="I54" s="253">
        <v>1</v>
      </c>
      <c r="J54" s="253">
        <v>1</v>
      </c>
      <c r="K54" s="253">
        <v>1</v>
      </c>
      <c r="L54" s="253" t="s">
        <v>308</v>
      </c>
      <c r="M54" s="253" t="s">
        <v>308</v>
      </c>
      <c r="N54" s="253" t="s">
        <v>308</v>
      </c>
      <c r="O54" s="253" t="s">
        <v>308</v>
      </c>
      <c r="P54" s="253" t="s">
        <v>308</v>
      </c>
      <c r="Q54" s="106"/>
      <c r="R54" s="106"/>
      <c r="S54" s="72"/>
      <c r="T54" s="402"/>
      <c r="U54" s="429"/>
      <c r="V54" s="257"/>
      <c r="W54" s="257"/>
      <c r="X54" s="257"/>
      <c r="Y54" s="257"/>
      <c r="Z54" s="257"/>
      <c r="AA54" s="257"/>
      <c r="AB54" s="257"/>
      <c r="AC54" s="257"/>
      <c r="AD54" s="257"/>
      <c r="AE54" s="257"/>
      <c r="AF54" s="106"/>
      <c r="AG54" s="106"/>
      <c r="AH54" s="106"/>
    </row>
    <row r="55" spans="1:34" ht="16.5" customHeight="1">
      <c r="A55" s="386"/>
      <c r="B55" s="428"/>
      <c r="C55" s="158" t="s">
        <v>91</v>
      </c>
      <c r="D55" s="253">
        <f t="shared" si="11"/>
        <v>40</v>
      </c>
      <c r="E55" s="253" t="s">
        <v>308</v>
      </c>
      <c r="F55" s="253" t="s">
        <v>308</v>
      </c>
      <c r="G55" s="253" t="s">
        <v>308</v>
      </c>
      <c r="H55" s="253" t="s">
        <v>308</v>
      </c>
      <c r="I55" s="253">
        <v>40</v>
      </c>
      <c r="J55" s="253">
        <v>0</v>
      </c>
      <c r="K55" s="253">
        <v>0</v>
      </c>
      <c r="L55" s="253" t="s">
        <v>308</v>
      </c>
      <c r="M55" s="253" t="s">
        <v>308</v>
      </c>
      <c r="N55" s="253" t="s">
        <v>308</v>
      </c>
      <c r="O55" s="253" t="s">
        <v>308</v>
      </c>
      <c r="P55" s="253" t="s">
        <v>308</v>
      </c>
      <c r="Q55" s="106"/>
      <c r="R55" s="106"/>
      <c r="S55" s="416" t="s">
        <v>432</v>
      </c>
      <c r="T55" s="416"/>
      <c r="U55" s="417"/>
      <c r="V55" s="257">
        <f>SUM(Y55:AA55)</f>
        <v>6</v>
      </c>
      <c r="W55" s="257">
        <v>68</v>
      </c>
      <c r="X55" s="257">
        <v>60</v>
      </c>
      <c r="Y55" s="257">
        <v>1</v>
      </c>
      <c r="Z55" s="257">
        <v>5</v>
      </c>
      <c r="AA55" s="257" t="s">
        <v>308</v>
      </c>
      <c r="AB55" s="257">
        <v>5</v>
      </c>
      <c r="AC55" s="257">
        <v>1</v>
      </c>
      <c r="AD55" s="257" t="s">
        <v>308</v>
      </c>
      <c r="AE55" s="257" t="s">
        <v>308</v>
      </c>
      <c r="AF55" s="106"/>
      <c r="AG55" s="106"/>
      <c r="AH55" s="106"/>
    </row>
    <row r="56" spans="1:34" ht="16.5" customHeight="1">
      <c r="A56" s="386" t="s">
        <v>215</v>
      </c>
      <c r="B56" s="428"/>
      <c r="C56" s="158" t="s">
        <v>90</v>
      </c>
      <c r="D56" s="253">
        <f t="shared" si="11"/>
        <v>13</v>
      </c>
      <c r="E56" s="253" t="s">
        <v>308</v>
      </c>
      <c r="F56" s="253" t="s">
        <v>308</v>
      </c>
      <c r="G56" s="253">
        <v>5</v>
      </c>
      <c r="H56" s="253">
        <v>4</v>
      </c>
      <c r="I56" s="253" t="s">
        <v>308</v>
      </c>
      <c r="J56" s="253" t="s">
        <v>308</v>
      </c>
      <c r="K56" s="253" t="s">
        <v>308</v>
      </c>
      <c r="L56" s="253" t="s">
        <v>308</v>
      </c>
      <c r="M56" s="253" t="s">
        <v>308</v>
      </c>
      <c r="N56" s="253" t="s">
        <v>308</v>
      </c>
      <c r="O56" s="253" t="s">
        <v>308</v>
      </c>
      <c r="P56" s="253">
        <v>4</v>
      </c>
      <c r="Q56" s="106"/>
      <c r="R56" s="106"/>
      <c r="S56" s="416" t="s">
        <v>433</v>
      </c>
      <c r="T56" s="416"/>
      <c r="U56" s="417"/>
      <c r="V56" s="257">
        <f>SUM(Y56:AA56)</f>
        <v>5</v>
      </c>
      <c r="W56" s="257">
        <v>83</v>
      </c>
      <c r="X56" s="257">
        <v>83</v>
      </c>
      <c r="Y56" s="257" t="s">
        <v>308</v>
      </c>
      <c r="Z56" s="257">
        <v>5</v>
      </c>
      <c r="AA56" s="257" t="s">
        <v>308</v>
      </c>
      <c r="AB56" s="257">
        <v>4</v>
      </c>
      <c r="AC56" s="257">
        <v>1</v>
      </c>
      <c r="AD56" s="257" t="s">
        <v>308</v>
      </c>
      <c r="AE56" s="257" t="s">
        <v>308</v>
      </c>
      <c r="AF56" s="106"/>
      <c r="AG56" s="106"/>
      <c r="AH56" s="106"/>
    </row>
    <row r="57" spans="1:34" ht="16.5" customHeight="1">
      <c r="A57" s="386"/>
      <c r="B57" s="428"/>
      <c r="C57" s="158" t="s">
        <v>91</v>
      </c>
      <c r="D57" s="253">
        <f t="shared" si="11"/>
        <v>1663</v>
      </c>
      <c r="E57" s="253" t="s">
        <v>308</v>
      </c>
      <c r="F57" s="253" t="s">
        <v>308</v>
      </c>
      <c r="G57" s="253">
        <v>98</v>
      </c>
      <c r="H57" s="253">
        <v>1230</v>
      </c>
      <c r="I57" s="253" t="s">
        <v>308</v>
      </c>
      <c r="J57" s="253" t="s">
        <v>308</v>
      </c>
      <c r="K57" s="253" t="s">
        <v>308</v>
      </c>
      <c r="L57" s="253" t="s">
        <v>308</v>
      </c>
      <c r="M57" s="253" t="s">
        <v>308</v>
      </c>
      <c r="N57" s="253" t="s">
        <v>308</v>
      </c>
      <c r="O57" s="253" t="s">
        <v>308</v>
      </c>
      <c r="P57" s="253">
        <v>335</v>
      </c>
      <c r="Q57" s="106"/>
      <c r="R57" s="106"/>
      <c r="S57" s="416" t="s">
        <v>434</v>
      </c>
      <c r="T57" s="416"/>
      <c r="U57" s="417"/>
      <c r="V57" s="257">
        <f>SUM(Y57:AA57)</f>
        <v>7</v>
      </c>
      <c r="W57" s="257">
        <v>23</v>
      </c>
      <c r="X57" s="257">
        <v>21</v>
      </c>
      <c r="Y57" s="257">
        <v>1</v>
      </c>
      <c r="Z57" s="257">
        <v>6</v>
      </c>
      <c r="AA57" s="257" t="s">
        <v>308</v>
      </c>
      <c r="AB57" s="257">
        <v>7</v>
      </c>
      <c r="AC57" s="257" t="s">
        <v>308</v>
      </c>
      <c r="AD57" s="257" t="s">
        <v>308</v>
      </c>
      <c r="AE57" s="257" t="s">
        <v>308</v>
      </c>
      <c r="AF57" s="106"/>
      <c r="AG57" s="106"/>
      <c r="AH57" s="106"/>
    </row>
    <row r="58" spans="1:34" ht="16.5" customHeight="1">
      <c r="A58" s="386" t="s">
        <v>89</v>
      </c>
      <c r="B58" s="428"/>
      <c r="C58" s="158" t="s">
        <v>90</v>
      </c>
      <c r="D58" s="253" t="s">
        <v>264</v>
      </c>
      <c r="E58" s="253" t="s">
        <v>308</v>
      </c>
      <c r="F58" s="253" t="s">
        <v>308</v>
      </c>
      <c r="G58" s="253" t="s">
        <v>308</v>
      </c>
      <c r="H58" s="253" t="s">
        <v>308</v>
      </c>
      <c r="I58" s="253" t="s">
        <v>308</v>
      </c>
      <c r="J58" s="253" t="s">
        <v>308</v>
      </c>
      <c r="K58" s="253" t="s">
        <v>308</v>
      </c>
      <c r="L58" s="253" t="s">
        <v>308</v>
      </c>
      <c r="M58" s="253" t="s">
        <v>308</v>
      </c>
      <c r="N58" s="253" t="s">
        <v>308</v>
      </c>
      <c r="O58" s="253" t="s">
        <v>308</v>
      </c>
      <c r="P58" s="253" t="s">
        <v>308</v>
      </c>
      <c r="Q58" s="106"/>
      <c r="R58" s="106"/>
      <c r="S58" s="416" t="s">
        <v>435</v>
      </c>
      <c r="T58" s="416"/>
      <c r="U58" s="417"/>
      <c r="V58" s="257">
        <f>SUM(Y58:AA58)</f>
        <v>6</v>
      </c>
      <c r="W58" s="257">
        <v>50</v>
      </c>
      <c r="X58" s="257">
        <v>44</v>
      </c>
      <c r="Y58" s="257">
        <v>2</v>
      </c>
      <c r="Z58" s="257">
        <v>4</v>
      </c>
      <c r="AA58" s="257" t="s">
        <v>308</v>
      </c>
      <c r="AB58" s="257">
        <v>5</v>
      </c>
      <c r="AC58" s="257">
        <v>1</v>
      </c>
      <c r="AD58" s="257" t="s">
        <v>308</v>
      </c>
      <c r="AE58" s="257" t="s">
        <v>308</v>
      </c>
      <c r="AF58" s="106"/>
      <c r="AG58" s="106"/>
      <c r="AH58" s="106"/>
    </row>
    <row r="59" spans="1:34" ht="16.5" customHeight="1">
      <c r="A59" s="386"/>
      <c r="B59" s="428"/>
      <c r="C59" s="158" t="s">
        <v>91</v>
      </c>
      <c r="D59" s="253" t="s">
        <v>264</v>
      </c>
      <c r="E59" s="253" t="s">
        <v>308</v>
      </c>
      <c r="F59" s="253" t="s">
        <v>308</v>
      </c>
      <c r="G59" s="253" t="s">
        <v>308</v>
      </c>
      <c r="H59" s="253" t="s">
        <v>308</v>
      </c>
      <c r="I59" s="253" t="s">
        <v>308</v>
      </c>
      <c r="J59" s="253" t="s">
        <v>308</v>
      </c>
      <c r="K59" s="253" t="s">
        <v>308</v>
      </c>
      <c r="L59" s="253" t="s">
        <v>308</v>
      </c>
      <c r="M59" s="253" t="s">
        <v>308</v>
      </c>
      <c r="N59" s="253" t="s">
        <v>308</v>
      </c>
      <c r="O59" s="253" t="s">
        <v>308</v>
      </c>
      <c r="P59" s="253" t="s">
        <v>308</v>
      </c>
      <c r="Q59" s="106"/>
      <c r="R59" s="106"/>
      <c r="S59" s="154"/>
      <c r="T59" s="382"/>
      <c r="U59" s="383"/>
      <c r="V59" s="156"/>
      <c r="W59" s="154"/>
      <c r="X59" s="154"/>
      <c r="Y59" s="154"/>
      <c r="Z59" s="154"/>
      <c r="AA59" s="154"/>
      <c r="AB59" s="154"/>
      <c r="AC59" s="154"/>
      <c r="AD59" s="154"/>
      <c r="AE59" s="154"/>
      <c r="AF59" s="106"/>
      <c r="AG59" s="106"/>
      <c r="AH59" s="106"/>
    </row>
    <row r="60" spans="1:34" ht="16.5" customHeight="1">
      <c r="A60" s="386" t="s">
        <v>313</v>
      </c>
      <c r="B60" s="428"/>
      <c r="C60" s="158" t="s">
        <v>90</v>
      </c>
      <c r="D60" s="253">
        <f>SUM(E60:P60)</f>
        <v>25</v>
      </c>
      <c r="E60" s="253" t="s">
        <v>308</v>
      </c>
      <c r="F60" s="253" t="s">
        <v>308</v>
      </c>
      <c r="G60" s="253">
        <v>10</v>
      </c>
      <c r="H60" s="253">
        <v>14</v>
      </c>
      <c r="I60" s="253" t="s">
        <v>308</v>
      </c>
      <c r="J60" s="253" t="s">
        <v>308</v>
      </c>
      <c r="K60" s="253" t="s">
        <v>308</v>
      </c>
      <c r="L60" s="253" t="s">
        <v>308</v>
      </c>
      <c r="M60" s="253" t="s">
        <v>308</v>
      </c>
      <c r="N60" s="253" t="s">
        <v>308</v>
      </c>
      <c r="O60" s="253">
        <v>1</v>
      </c>
      <c r="P60" s="253" t="s">
        <v>308</v>
      </c>
      <c r="Q60" s="106"/>
      <c r="R60" s="106"/>
      <c r="S60" s="252" t="s">
        <v>436</v>
      </c>
      <c r="T60" s="106"/>
      <c r="U60" s="106"/>
      <c r="V60" s="106"/>
      <c r="W60" s="106"/>
      <c r="X60" s="106"/>
      <c r="Y60" s="106"/>
      <c r="Z60" s="106"/>
      <c r="AA60" s="106"/>
      <c r="AB60" s="106"/>
      <c r="AC60" s="106"/>
      <c r="AD60" s="106"/>
      <c r="AE60" s="106"/>
      <c r="AF60" s="106"/>
      <c r="AG60" s="106"/>
      <c r="AH60" s="106"/>
    </row>
    <row r="61" spans="1:34" ht="16.5" customHeight="1">
      <c r="A61" s="386"/>
      <c r="B61" s="428"/>
      <c r="C61" s="158" t="s">
        <v>91</v>
      </c>
      <c r="D61" s="253">
        <f>SUM(E61:P61)</f>
        <v>3952</v>
      </c>
      <c r="E61" s="253" t="s">
        <v>308</v>
      </c>
      <c r="F61" s="253" t="s">
        <v>308</v>
      </c>
      <c r="G61" s="253">
        <v>393</v>
      </c>
      <c r="H61" s="253">
        <v>3536</v>
      </c>
      <c r="I61" s="253" t="s">
        <v>308</v>
      </c>
      <c r="J61" s="253" t="s">
        <v>308</v>
      </c>
      <c r="K61" s="253" t="s">
        <v>308</v>
      </c>
      <c r="L61" s="253" t="s">
        <v>308</v>
      </c>
      <c r="M61" s="253" t="s">
        <v>308</v>
      </c>
      <c r="N61" s="253" t="s">
        <v>308</v>
      </c>
      <c r="O61" s="253">
        <v>23</v>
      </c>
      <c r="P61" s="253" t="s">
        <v>308</v>
      </c>
      <c r="Q61" s="106"/>
      <c r="R61" s="106"/>
      <c r="S61" s="106"/>
      <c r="T61" s="106"/>
      <c r="U61" s="106"/>
      <c r="V61" s="106"/>
      <c r="W61" s="106"/>
      <c r="X61" s="106"/>
      <c r="Y61" s="106"/>
      <c r="Z61" s="106"/>
      <c r="AA61" s="106"/>
      <c r="AB61" s="106"/>
      <c r="AC61" s="106"/>
      <c r="AD61" s="106"/>
      <c r="AE61" s="106"/>
      <c r="AF61" s="106"/>
      <c r="AG61" s="106"/>
      <c r="AH61" s="106"/>
    </row>
    <row r="62" spans="1:34" ht="16.5" customHeight="1">
      <c r="A62" s="386" t="s">
        <v>314</v>
      </c>
      <c r="B62" s="428"/>
      <c r="C62" s="158" t="s">
        <v>90</v>
      </c>
      <c r="D62" s="253">
        <f>SUM(E62:P62)</f>
        <v>20</v>
      </c>
      <c r="E62" s="253" t="s">
        <v>308</v>
      </c>
      <c r="F62" s="253" t="s">
        <v>308</v>
      </c>
      <c r="G62" s="253">
        <v>10</v>
      </c>
      <c r="H62" s="253">
        <v>10</v>
      </c>
      <c r="I62" s="253" t="s">
        <v>308</v>
      </c>
      <c r="J62" s="253" t="s">
        <v>308</v>
      </c>
      <c r="K62" s="253" t="s">
        <v>308</v>
      </c>
      <c r="L62" s="253" t="s">
        <v>308</v>
      </c>
      <c r="M62" s="253" t="s">
        <v>308</v>
      </c>
      <c r="N62" s="253" t="s">
        <v>308</v>
      </c>
      <c r="O62" s="253" t="s">
        <v>308</v>
      </c>
      <c r="P62" s="253" t="s">
        <v>308</v>
      </c>
      <c r="Q62" s="106"/>
      <c r="R62" s="106"/>
      <c r="S62" s="106"/>
      <c r="T62" s="106"/>
      <c r="U62" s="106"/>
      <c r="V62" s="106"/>
      <c r="W62" s="106"/>
      <c r="X62" s="106"/>
      <c r="Y62" s="106"/>
      <c r="Z62" s="106"/>
      <c r="AA62" s="106"/>
      <c r="AB62" s="106"/>
      <c r="AC62" s="106"/>
      <c r="AD62" s="106"/>
      <c r="AE62" s="106"/>
      <c r="AF62" s="106"/>
      <c r="AG62" s="106"/>
      <c r="AH62" s="106"/>
    </row>
    <row r="63" spans="1:34" ht="16.5" customHeight="1">
      <c r="A63" s="386"/>
      <c r="B63" s="428"/>
      <c r="C63" s="158" t="s">
        <v>91</v>
      </c>
      <c r="D63" s="253">
        <f>SUM(E63:P63)</f>
        <v>14850</v>
      </c>
      <c r="E63" s="253" t="s">
        <v>308</v>
      </c>
      <c r="F63" s="253" t="s">
        <v>308</v>
      </c>
      <c r="G63" s="253">
        <v>8060</v>
      </c>
      <c r="H63" s="253">
        <v>6790</v>
      </c>
      <c r="I63" s="253" t="s">
        <v>308</v>
      </c>
      <c r="J63" s="253" t="s">
        <v>308</v>
      </c>
      <c r="K63" s="253" t="s">
        <v>308</v>
      </c>
      <c r="L63" s="253" t="s">
        <v>308</v>
      </c>
      <c r="M63" s="253" t="s">
        <v>308</v>
      </c>
      <c r="N63" s="253" t="s">
        <v>308</v>
      </c>
      <c r="O63" s="253" t="s">
        <v>308</v>
      </c>
      <c r="P63" s="253" t="s">
        <v>308</v>
      </c>
      <c r="Q63" s="106"/>
      <c r="R63" s="106"/>
      <c r="S63" s="106"/>
      <c r="T63" s="106"/>
      <c r="U63" s="106"/>
      <c r="V63" s="106"/>
      <c r="W63" s="106"/>
      <c r="X63" s="106"/>
      <c r="Y63" s="106"/>
      <c r="Z63" s="106"/>
      <c r="AA63" s="106"/>
      <c r="AB63" s="106"/>
      <c r="AC63" s="106"/>
      <c r="AD63" s="106"/>
      <c r="AE63" s="106"/>
      <c r="AF63" s="106"/>
      <c r="AG63" s="106"/>
      <c r="AH63" s="106"/>
    </row>
    <row r="64" spans="1:34" ht="16.5" customHeight="1">
      <c r="A64" s="462" t="s">
        <v>88</v>
      </c>
      <c r="B64" s="333"/>
      <c r="C64" s="158" t="s">
        <v>90</v>
      </c>
      <c r="D64" s="253" t="s">
        <v>308</v>
      </c>
      <c r="E64" s="253" t="s">
        <v>308</v>
      </c>
      <c r="F64" s="253" t="s">
        <v>308</v>
      </c>
      <c r="G64" s="253" t="s">
        <v>308</v>
      </c>
      <c r="H64" s="253" t="s">
        <v>308</v>
      </c>
      <c r="I64" s="253" t="s">
        <v>308</v>
      </c>
      <c r="J64" s="253" t="s">
        <v>308</v>
      </c>
      <c r="K64" s="253" t="s">
        <v>308</v>
      </c>
      <c r="L64" s="253" t="s">
        <v>308</v>
      </c>
      <c r="M64" s="253" t="s">
        <v>308</v>
      </c>
      <c r="N64" s="253" t="s">
        <v>308</v>
      </c>
      <c r="O64" s="253" t="s">
        <v>308</v>
      </c>
      <c r="P64" s="253" t="s">
        <v>308</v>
      </c>
      <c r="Q64" s="106"/>
      <c r="R64" s="106"/>
      <c r="S64" s="106"/>
      <c r="T64" s="106"/>
      <c r="U64" s="106"/>
      <c r="V64" s="106"/>
      <c r="W64" s="106"/>
      <c r="X64" s="106"/>
      <c r="Y64" s="106"/>
      <c r="Z64" s="106"/>
      <c r="AA64" s="106"/>
      <c r="AB64" s="106"/>
      <c r="AC64" s="106"/>
      <c r="AD64" s="106"/>
      <c r="AE64" s="106"/>
      <c r="AF64" s="106"/>
      <c r="AG64" s="106"/>
      <c r="AH64" s="106"/>
    </row>
    <row r="65" spans="1:34" ht="16.5" customHeight="1">
      <c r="A65" s="351"/>
      <c r="B65" s="352"/>
      <c r="C65" s="159" t="s">
        <v>91</v>
      </c>
      <c r="D65" s="254" t="s">
        <v>308</v>
      </c>
      <c r="E65" s="255" t="s">
        <v>308</v>
      </c>
      <c r="F65" s="255" t="s">
        <v>308</v>
      </c>
      <c r="G65" s="255" t="s">
        <v>308</v>
      </c>
      <c r="H65" s="255" t="s">
        <v>308</v>
      </c>
      <c r="I65" s="255" t="s">
        <v>308</v>
      </c>
      <c r="J65" s="255" t="s">
        <v>308</v>
      </c>
      <c r="K65" s="255" t="s">
        <v>308</v>
      </c>
      <c r="L65" s="255" t="s">
        <v>308</v>
      </c>
      <c r="M65" s="255" t="s">
        <v>308</v>
      </c>
      <c r="N65" s="255" t="s">
        <v>308</v>
      </c>
      <c r="O65" s="255" t="s">
        <v>308</v>
      </c>
      <c r="P65" s="255" t="s">
        <v>308</v>
      </c>
      <c r="Q65" s="106"/>
      <c r="R65" s="106"/>
      <c r="S65" s="106"/>
      <c r="T65" s="106"/>
      <c r="U65" s="106"/>
      <c r="V65" s="106"/>
      <c r="W65" s="106"/>
      <c r="X65" s="106"/>
      <c r="Y65" s="106"/>
      <c r="Z65" s="106"/>
      <c r="AA65" s="106"/>
      <c r="AB65" s="106"/>
      <c r="AC65" s="106"/>
      <c r="AD65" s="106"/>
      <c r="AE65" s="106"/>
      <c r="AF65" s="106"/>
      <c r="AG65" s="106"/>
      <c r="AH65" s="106"/>
    </row>
    <row r="66" spans="1:34" ht="16.5" customHeight="1">
      <c r="A66" s="252" t="s">
        <v>382</v>
      </c>
      <c r="B66" s="138"/>
      <c r="C66" s="138"/>
      <c r="D66" s="138"/>
      <c r="E66" s="138"/>
      <c r="F66" s="138"/>
      <c r="G66" s="138"/>
      <c r="H66" s="138"/>
      <c r="I66" s="138"/>
      <c r="J66" s="138"/>
      <c r="K66" s="138"/>
      <c r="L66" s="138"/>
      <c r="M66" s="138"/>
      <c r="N66" s="138"/>
      <c r="O66" s="138"/>
      <c r="P66" s="138"/>
      <c r="Q66" s="106"/>
      <c r="R66" s="106"/>
      <c r="S66" s="106"/>
      <c r="T66" s="106"/>
      <c r="U66" s="106"/>
      <c r="V66" s="106"/>
      <c r="W66" s="106"/>
      <c r="X66" s="106"/>
      <c r="Y66" s="106"/>
      <c r="Z66" s="106"/>
      <c r="AA66" s="106"/>
      <c r="AB66" s="106"/>
      <c r="AC66" s="106"/>
      <c r="AD66" s="106"/>
      <c r="AE66" s="106"/>
      <c r="AF66" s="106"/>
      <c r="AG66" s="106"/>
      <c r="AH66" s="106"/>
    </row>
  </sheetData>
  <sheetProtection/>
  <mergeCells count="125">
    <mergeCell ref="A15:B15"/>
    <mergeCell ref="O6:O9"/>
    <mergeCell ref="B50:B51"/>
    <mergeCell ref="C5:D5"/>
    <mergeCell ref="E5:F5"/>
    <mergeCell ref="G5:N5"/>
    <mergeCell ref="A5:B9"/>
    <mergeCell ref="A10:B10"/>
    <mergeCell ref="A11:B11"/>
    <mergeCell ref="A12:B12"/>
    <mergeCell ref="A14:B14"/>
    <mergeCell ref="M8:N8"/>
    <mergeCell ref="O5:P5"/>
    <mergeCell ref="C6:C9"/>
    <mergeCell ref="D6:D9"/>
    <mergeCell ref="E6:E9"/>
    <mergeCell ref="F6:F9"/>
    <mergeCell ref="G6:H8"/>
    <mergeCell ref="I6:J6"/>
    <mergeCell ref="K6:L6"/>
    <mergeCell ref="M6:N6"/>
    <mergeCell ref="A16:B16"/>
    <mergeCell ref="A17:B17"/>
    <mergeCell ref="A18:B18"/>
    <mergeCell ref="A19:B19"/>
    <mergeCell ref="P6:P9"/>
    <mergeCell ref="I7:J7"/>
    <mergeCell ref="K7:L7"/>
    <mergeCell ref="M7:N7"/>
    <mergeCell ref="I8:J8"/>
    <mergeCell ref="K8:L8"/>
    <mergeCell ref="A25:B25"/>
    <mergeCell ref="A33:B33"/>
    <mergeCell ref="A34:B35"/>
    <mergeCell ref="A20:B20"/>
    <mergeCell ref="A21:B21"/>
    <mergeCell ref="A22:B22"/>
    <mergeCell ref="A23:B23"/>
    <mergeCell ref="A13:B13"/>
    <mergeCell ref="A26:B26"/>
    <mergeCell ref="A64:B65"/>
    <mergeCell ref="A52:B53"/>
    <mergeCell ref="A54:B55"/>
    <mergeCell ref="A56:B57"/>
    <mergeCell ref="A58:B59"/>
    <mergeCell ref="A36:B37"/>
    <mergeCell ref="A38:B39"/>
    <mergeCell ref="A40:A51"/>
    <mergeCell ref="B40:B41"/>
    <mergeCell ref="B42:B43"/>
    <mergeCell ref="V7:V9"/>
    <mergeCell ref="W7:W9"/>
    <mergeCell ref="X7:X9"/>
    <mergeCell ref="Y7:AA7"/>
    <mergeCell ref="A60:B61"/>
    <mergeCell ref="A62:B63"/>
    <mergeCell ref="B44:B45"/>
    <mergeCell ref="B46:B47"/>
    <mergeCell ref="B48:B49"/>
    <mergeCell ref="A24:B24"/>
    <mergeCell ref="AB7:AE7"/>
    <mergeCell ref="Y8:Y9"/>
    <mergeCell ref="Z8:Z9"/>
    <mergeCell ref="AA8:AA9"/>
    <mergeCell ref="AB8:AB9"/>
    <mergeCell ref="AC8:AC9"/>
    <mergeCell ref="AD8:AD9"/>
    <mergeCell ref="AE8:AE9"/>
    <mergeCell ref="T19:U19"/>
    <mergeCell ref="T20:U20"/>
    <mergeCell ref="T21:U21"/>
    <mergeCell ref="T22:U22"/>
    <mergeCell ref="T23:U23"/>
    <mergeCell ref="T24:U24"/>
    <mergeCell ref="S14:U14"/>
    <mergeCell ref="S15:U15"/>
    <mergeCell ref="S17:U17"/>
    <mergeCell ref="S18:U18"/>
    <mergeCell ref="S7:U9"/>
    <mergeCell ref="S11:U11"/>
    <mergeCell ref="S12:U12"/>
    <mergeCell ref="S13:U13"/>
    <mergeCell ref="S35:U37"/>
    <mergeCell ref="V35:V37"/>
    <mergeCell ref="W35:W37"/>
    <mergeCell ref="S26:U26"/>
    <mergeCell ref="S27:U27"/>
    <mergeCell ref="S28:U28"/>
    <mergeCell ref="S29:U29"/>
    <mergeCell ref="T59:U59"/>
    <mergeCell ref="T49:U49"/>
    <mergeCell ref="T54:U54"/>
    <mergeCell ref="X35:X37"/>
    <mergeCell ref="Y35:AA35"/>
    <mergeCell ref="AB35:AE35"/>
    <mergeCell ref="Y36:Y37"/>
    <mergeCell ref="Z36:Z37"/>
    <mergeCell ref="AA36:AA37"/>
    <mergeCell ref="AB36:AB37"/>
    <mergeCell ref="A3:P3"/>
    <mergeCell ref="A31:P31"/>
    <mergeCell ref="S3:AE3"/>
    <mergeCell ref="S5:AE5"/>
    <mergeCell ref="S33:AE33"/>
    <mergeCell ref="S39:U39"/>
    <mergeCell ref="AC36:AC37"/>
    <mergeCell ref="AD36:AD37"/>
    <mergeCell ref="AE36:AE37"/>
    <mergeCell ref="T25:U25"/>
    <mergeCell ref="S40:U40"/>
    <mergeCell ref="S41:U41"/>
    <mergeCell ref="S42:U42"/>
    <mergeCell ref="S43:U43"/>
    <mergeCell ref="S45:U45"/>
    <mergeCell ref="S46:U46"/>
    <mergeCell ref="S55:U55"/>
    <mergeCell ref="S56:U56"/>
    <mergeCell ref="S57:U57"/>
    <mergeCell ref="S58:U58"/>
    <mergeCell ref="S47:U47"/>
    <mergeCell ref="S48:U48"/>
    <mergeCell ref="S50:U50"/>
    <mergeCell ref="S51:U51"/>
    <mergeCell ref="S52:U52"/>
    <mergeCell ref="S53:U53"/>
  </mergeCells>
  <printOptions horizontalCentered="1"/>
  <pageMargins left="0.7874015748031497" right="0.7874015748031497" top="0.3937007874015748" bottom="0.3937007874015748" header="0.35433070866141736" footer="0.35433070866141736"/>
  <pageSetup fitToHeight="1" fitToWidth="1" horizontalDpi="300" verticalDpi="300" orientation="landscape" paperSize="8" scale="6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64"/>
  <sheetViews>
    <sheetView zoomScalePageLayoutView="0" workbookViewId="0" topLeftCell="A1">
      <selection activeCell="A1" sqref="A1"/>
    </sheetView>
  </sheetViews>
  <sheetFormatPr defaultColWidth="9.00390625" defaultRowHeight="13.5"/>
  <cols>
    <col min="1" max="1" width="17.00390625" style="0" customWidth="1"/>
    <col min="2" max="3" width="14.00390625" style="0" customWidth="1"/>
    <col min="4" max="4" width="16.375" style="0" customWidth="1"/>
    <col min="5" max="8" width="14.00390625" style="0" customWidth="1"/>
    <col min="9" max="9" width="3.75390625" style="0" customWidth="1"/>
    <col min="10" max="10" width="11.00390625" style="0" customWidth="1"/>
    <col min="11" max="11" width="6.875" style="0" customWidth="1"/>
    <col min="12" max="12" width="8.875" style="0" customWidth="1"/>
    <col min="13" max="17" width="6.875" style="0" customWidth="1"/>
    <col min="18" max="19" width="6.75390625" style="0" customWidth="1"/>
  </cols>
  <sheetData>
    <row r="1" spans="1:37" ht="15" customHeight="1">
      <c r="A1" s="105" t="s">
        <v>293</v>
      </c>
      <c r="B1" s="2"/>
      <c r="C1" s="106"/>
      <c r="D1" s="2"/>
      <c r="E1" s="2"/>
      <c r="F1" s="2"/>
      <c r="G1" s="2"/>
      <c r="H1" s="2"/>
      <c r="I1" s="2"/>
      <c r="J1" s="2"/>
      <c r="K1" s="2"/>
      <c r="L1" s="2"/>
      <c r="M1" s="2"/>
      <c r="N1" s="2"/>
      <c r="O1" s="2"/>
      <c r="P1" s="2"/>
      <c r="Q1" s="2"/>
      <c r="R1" s="106"/>
      <c r="S1" s="3" t="s">
        <v>294</v>
      </c>
      <c r="T1" s="2"/>
      <c r="U1" s="2"/>
      <c r="V1" s="2"/>
      <c r="W1" s="2"/>
      <c r="X1" s="2"/>
      <c r="Y1" s="2"/>
      <c r="Z1" s="2"/>
      <c r="AA1" s="106"/>
      <c r="AB1" s="106"/>
      <c r="AC1" s="106"/>
      <c r="AD1" s="106"/>
      <c r="AE1" s="106"/>
      <c r="AF1" s="106"/>
      <c r="AG1" s="106"/>
      <c r="AH1" s="106"/>
      <c r="AI1" s="106"/>
      <c r="AJ1" s="106"/>
      <c r="AK1" s="106"/>
    </row>
    <row r="2" spans="1:37" ht="18" customHeight="1">
      <c r="A2" s="443" t="s">
        <v>476</v>
      </c>
      <c r="B2" s="443"/>
      <c r="C2" s="443"/>
      <c r="D2" s="443"/>
      <c r="E2" s="443"/>
      <c r="F2" s="443"/>
      <c r="G2" s="443"/>
      <c r="H2" s="443"/>
      <c r="I2" s="443"/>
      <c r="J2" s="443"/>
      <c r="K2" s="443"/>
      <c r="L2" s="443"/>
      <c r="M2" s="443"/>
      <c r="N2" s="443"/>
      <c r="O2" s="443"/>
      <c r="P2" s="443"/>
      <c r="Q2" s="443"/>
      <c r="R2" s="443"/>
      <c r="S2" s="443"/>
      <c r="T2" s="4"/>
      <c r="U2" s="4"/>
      <c r="V2" s="4"/>
      <c r="W2" s="4"/>
      <c r="X2" s="4"/>
      <c r="Y2" s="4"/>
      <c r="Z2" s="4"/>
      <c r="AA2" s="4"/>
      <c r="AB2" s="106"/>
      <c r="AC2" s="106"/>
      <c r="AD2" s="106"/>
      <c r="AE2" s="106"/>
      <c r="AF2" s="106"/>
      <c r="AG2" s="106"/>
      <c r="AH2" s="106"/>
      <c r="AI2" s="106"/>
      <c r="AJ2" s="106"/>
      <c r="AK2" s="106"/>
    </row>
    <row r="3" spans="1:37" ht="15" customHeight="1">
      <c r="A3" s="402" t="s">
        <v>437</v>
      </c>
      <c r="B3" s="402"/>
      <c r="C3" s="402"/>
      <c r="D3" s="402"/>
      <c r="E3" s="402"/>
      <c r="F3" s="402"/>
      <c r="G3" s="402"/>
      <c r="H3" s="402"/>
      <c r="I3" s="402"/>
      <c r="J3" s="402"/>
      <c r="K3" s="402"/>
      <c r="L3" s="402"/>
      <c r="M3" s="402"/>
      <c r="N3" s="402"/>
      <c r="O3" s="402"/>
      <c r="P3" s="402"/>
      <c r="Q3" s="402"/>
      <c r="R3" s="402"/>
      <c r="S3" s="6"/>
      <c r="T3" s="6"/>
      <c r="U3" s="6"/>
      <c r="V3" s="6"/>
      <c r="W3" s="6"/>
      <c r="X3" s="6"/>
      <c r="Y3" s="6"/>
      <c r="Z3" s="6"/>
      <c r="AA3" s="6"/>
      <c r="AB3" s="106"/>
      <c r="AC3" s="106"/>
      <c r="AD3" s="106"/>
      <c r="AE3" s="106"/>
      <c r="AF3" s="106"/>
      <c r="AG3" s="106"/>
      <c r="AH3" s="106"/>
      <c r="AI3" s="106"/>
      <c r="AJ3" s="106"/>
      <c r="AK3" s="106"/>
    </row>
    <row r="4" spans="1:37" ht="15" customHeight="1" thickBot="1">
      <c r="A4" s="10"/>
      <c r="B4" s="10"/>
      <c r="C4" s="10"/>
      <c r="D4" s="10"/>
      <c r="E4" s="31"/>
      <c r="F4" s="31"/>
      <c r="G4" s="31"/>
      <c r="H4" s="31"/>
      <c r="I4" s="31"/>
      <c r="J4" s="31"/>
      <c r="K4" s="31"/>
      <c r="L4" s="31"/>
      <c r="M4" s="31"/>
      <c r="N4" s="31"/>
      <c r="O4" s="31"/>
      <c r="P4" s="54"/>
      <c r="Q4" s="54"/>
      <c r="R4" s="54"/>
      <c r="S4" s="10"/>
      <c r="T4" s="10"/>
      <c r="U4" s="10"/>
      <c r="V4" s="10"/>
      <c r="W4" s="5"/>
      <c r="X4" s="5"/>
      <c r="Y4" s="5"/>
      <c r="Z4" s="5"/>
      <c r="AA4" s="47"/>
      <c r="AB4" s="106"/>
      <c r="AC4" s="106"/>
      <c r="AD4" s="106"/>
      <c r="AE4" s="106"/>
      <c r="AF4" s="106"/>
      <c r="AG4" s="106"/>
      <c r="AH4" s="106"/>
      <c r="AI4" s="106"/>
      <c r="AJ4" s="106"/>
      <c r="AK4" s="106"/>
    </row>
    <row r="5" spans="1:37" ht="15" customHeight="1">
      <c r="A5" s="518" t="s">
        <v>273</v>
      </c>
      <c r="B5" s="514" t="s">
        <v>438</v>
      </c>
      <c r="C5" s="515"/>
      <c r="D5" s="515"/>
      <c r="E5" s="405" t="s">
        <v>439</v>
      </c>
      <c r="F5" s="382"/>
      <c r="G5" s="382"/>
      <c r="H5" s="383"/>
      <c r="I5" s="500" t="s">
        <v>440</v>
      </c>
      <c r="J5" s="501"/>
      <c r="K5" s="501"/>
      <c r="L5" s="501"/>
      <c r="M5" s="501"/>
      <c r="N5" s="511"/>
      <c r="O5" s="500" t="s">
        <v>441</v>
      </c>
      <c r="P5" s="501"/>
      <c r="Q5" s="501"/>
      <c r="R5" s="501"/>
      <c r="S5" s="6"/>
      <c r="T5" s="6"/>
      <c r="U5" s="6"/>
      <c r="V5" s="6"/>
      <c r="W5" s="6"/>
      <c r="X5" s="6"/>
      <c r="Y5" s="6"/>
      <c r="Z5" s="6"/>
      <c r="AA5" s="6"/>
      <c r="AB5" s="106"/>
      <c r="AC5" s="106"/>
      <c r="AD5" s="106"/>
      <c r="AE5" s="106"/>
      <c r="AF5" s="106"/>
      <c r="AG5" s="106"/>
      <c r="AH5" s="106"/>
      <c r="AI5" s="106"/>
      <c r="AJ5" s="106"/>
      <c r="AK5" s="106"/>
    </row>
    <row r="6" spans="1:37" ht="15" customHeight="1">
      <c r="A6" s="519"/>
      <c r="B6" s="207" t="s">
        <v>123</v>
      </c>
      <c r="C6" s="53" t="s">
        <v>107</v>
      </c>
      <c r="D6" s="512" t="s">
        <v>216</v>
      </c>
      <c r="E6" s="445" t="s">
        <v>109</v>
      </c>
      <c r="F6" s="516" t="s">
        <v>246</v>
      </c>
      <c r="G6" s="516"/>
      <c r="H6" s="517"/>
      <c r="I6" s="503" t="s">
        <v>111</v>
      </c>
      <c r="J6" s="504"/>
      <c r="K6" s="503" t="s">
        <v>105</v>
      </c>
      <c r="L6" s="504"/>
      <c r="M6" s="507" t="s">
        <v>217</v>
      </c>
      <c r="N6" s="508"/>
      <c r="O6" s="493" t="s">
        <v>112</v>
      </c>
      <c r="P6" s="494"/>
      <c r="Q6" s="496" t="s">
        <v>442</v>
      </c>
      <c r="R6" s="497"/>
      <c r="S6" s="6"/>
      <c r="T6" s="35"/>
      <c r="U6" s="35"/>
      <c r="V6" s="6"/>
      <c r="W6" s="35"/>
      <c r="X6" s="16"/>
      <c r="Y6" s="16"/>
      <c r="Z6" s="35"/>
      <c r="AA6" s="35"/>
      <c r="AB6" s="106"/>
      <c r="AC6" s="106"/>
      <c r="AD6" s="106"/>
      <c r="AE6" s="106"/>
      <c r="AF6" s="106"/>
      <c r="AG6" s="106"/>
      <c r="AH6" s="106"/>
      <c r="AI6" s="106"/>
      <c r="AJ6" s="106"/>
      <c r="AK6" s="106"/>
    </row>
    <row r="7" spans="1:37" ht="16.5" customHeight="1">
      <c r="A7" s="520"/>
      <c r="B7" s="206" t="s">
        <v>106</v>
      </c>
      <c r="C7" s="48" t="s">
        <v>108</v>
      </c>
      <c r="D7" s="513"/>
      <c r="E7" s="456"/>
      <c r="F7" s="261" t="s">
        <v>110</v>
      </c>
      <c r="G7" s="261" t="s">
        <v>443</v>
      </c>
      <c r="H7" s="261" t="s">
        <v>444</v>
      </c>
      <c r="I7" s="505"/>
      <c r="J7" s="506"/>
      <c r="K7" s="505"/>
      <c r="L7" s="506"/>
      <c r="M7" s="509"/>
      <c r="N7" s="510"/>
      <c r="O7" s="495"/>
      <c r="P7" s="419"/>
      <c r="Q7" s="498"/>
      <c r="R7" s="499"/>
      <c r="S7" s="35"/>
      <c r="T7" s="35"/>
      <c r="U7" s="35"/>
      <c r="V7" s="35"/>
      <c r="W7" s="35"/>
      <c r="X7" s="6"/>
      <c r="Y7" s="6"/>
      <c r="Z7" s="35"/>
      <c r="AA7" s="35"/>
      <c r="AB7" s="106"/>
      <c r="AC7" s="106"/>
      <c r="AD7" s="106"/>
      <c r="AE7" s="106"/>
      <c r="AF7" s="106"/>
      <c r="AG7" s="106"/>
      <c r="AH7" s="106"/>
      <c r="AI7" s="106"/>
      <c r="AJ7" s="106"/>
      <c r="AK7" s="106"/>
    </row>
    <row r="8" spans="1:37" ht="15" customHeight="1">
      <c r="A8" s="167" t="s">
        <v>445</v>
      </c>
      <c r="B8" s="263">
        <f>SUM(C8:D8)</f>
        <v>183457</v>
      </c>
      <c r="C8" s="264">
        <v>43255</v>
      </c>
      <c r="D8" s="265">
        <v>140202</v>
      </c>
      <c r="E8" s="236">
        <v>17968</v>
      </c>
      <c r="F8" s="236">
        <v>2425</v>
      </c>
      <c r="G8" s="236">
        <v>9167</v>
      </c>
      <c r="H8" s="236" t="s">
        <v>264</v>
      </c>
      <c r="I8" s="502">
        <v>117928</v>
      </c>
      <c r="J8" s="502"/>
      <c r="K8" s="502">
        <v>43349</v>
      </c>
      <c r="L8" s="502"/>
      <c r="M8" s="436">
        <v>74579</v>
      </c>
      <c r="N8" s="436"/>
      <c r="O8" s="436">
        <v>15716</v>
      </c>
      <c r="P8" s="436"/>
      <c r="Q8" s="502">
        <v>804</v>
      </c>
      <c r="R8" s="502"/>
      <c r="S8" s="20"/>
      <c r="T8" s="16"/>
      <c r="U8" s="20"/>
      <c r="V8" s="16"/>
      <c r="W8" s="20"/>
      <c r="X8" s="16"/>
      <c r="Y8" s="20"/>
      <c r="Z8" s="16"/>
      <c r="AA8" s="163"/>
      <c r="AB8" s="106"/>
      <c r="AC8" s="106"/>
      <c r="AD8" s="106"/>
      <c r="AE8" s="106"/>
      <c r="AF8" s="106"/>
      <c r="AG8" s="106"/>
      <c r="AH8" s="106"/>
      <c r="AI8" s="106"/>
      <c r="AJ8" s="106"/>
      <c r="AK8" s="106"/>
    </row>
    <row r="9" spans="1:37" ht="15" customHeight="1">
      <c r="A9" s="125" t="s">
        <v>446</v>
      </c>
      <c r="B9" s="266">
        <f>SUM(C9:D9)</f>
        <v>168488</v>
      </c>
      <c r="C9" s="236">
        <v>42234</v>
      </c>
      <c r="D9" s="235">
        <v>126254</v>
      </c>
      <c r="E9" s="236">
        <v>18260</v>
      </c>
      <c r="F9" s="236">
        <v>2686</v>
      </c>
      <c r="G9" s="236">
        <v>6119</v>
      </c>
      <c r="H9" s="236" t="s">
        <v>264</v>
      </c>
      <c r="I9" s="426">
        <v>125165</v>
      </c>
      <c r="J9" s="426"/>
      <c r="K9" s="426">
        <v>44492</v>
      </c>
      <c r="L9" s="426"/>
      <c r="M9" s="430">
        <v>80673</v>
      </c>
      <c r="N9" s="430"/>
      <c r="O9" s="430">
        <v>16191</v>
      </c>
      <c r="P9" s="430"/>
      <c r="Q9" s="426">
        <v>766</v>
      </c>
      <c r="R9" s="426"/>
      <c r="S9" s="20"/>
      <c r="T9" s="16"/>
      <c r="U9" s="20"/>
      <c r="V9" s="16"/>
      <c r="W9" s="20"/>
      <c r="X9" s="16"/>
      <c r="Y9" s="20"/>
      <c r="Z9" s="16"/>
      <c r="AA9" s="163"/>
      <c r="AB9" s="106"/>
      <c r="AC9" s="106"/>
      <c r="AD9" s="106"/>
      <c r="AE9" s="106"/>
      <c r="AF9" s="106"/>
      <c r="AG9" s="106"/>
      <c r="AH9" s="106"/>
      <c r="AI9" s="106"/>
      <c r="AJ9" s="106"/>
      <c r="AK9" s="106"/>
    </row>
    <row r="10" spans="1:37" ht="15" customHeight="1">
      <c r="A10" s="125" t="s">
        <v>447</v>
      </c>
      <c r="B10" s="266">
        <f>SUM(C10:D10)</f>
        <v>175042</v>
      </c>
      <c r="C10" s="236">
        <v>49090</v>
      </c>
      <c r="D10" s="235">
        <v>125952</v>
      </c>
      <c r="E10" s="236">
        <v>17307</v>
      </c>
      <c r="F10" s="236">
        <v>2183</v>
      </c>
      <c r="G10" s="236">
        <v>2630</v>
      </c>
      <c r="H10" s="236" t="s">
        <v>264</v>
      </c>
      <c r="I10" s="426">
        <v>101495</v>
      </c>
      <c r="J10" s="426"/>
      <c r="K10" s="426">
        <v>39071</v>
      </c>
      <c r="L10" s="426"/>
      <c r="M10" s="430">
        <v>62424</v>
      </c>
      <c r="N10" s="430"/>
      <c r="O10" s="430">
        <v>14714</v>
      </c>
      <c r="P10" s="430"/>
      <c r="Q10" s="426">
        <v>543</v>
      </c>
      <c r="R10" s="426"/>
      <c r="S10" s="20"/>
      <c r="T10" s="16"/>
      <c r="U10" s="20"/>
      <c r="V10" s="16"/>
      <c r="W10" s="20"/>
      <c r="X10" s="16"/>
      <c r="Y10" s="20"/>
      <c r="Z10" s="16"/>
      <c r="AA10" s="163"/>
      <c r="AB10" s="106"/>
      <c r="AC10" s="106"/>
      <c r="AD10" s="106"/>
      <c r="AE10" s="106"/>
      <c r="AF10" s="106"/>
      <c r="AG10" s="106"/>
      <c r="AH10" s="106"/>
      <c r="AI10" s="106"/>
      <c r="AJ10" s="106"/>
      <c r="AK10" s="106"/>
    </row>
    <row r="11" spans="1:37" ht="15" customHeight="1">
      <c r="A11" s="125" t="s">
        <v>448</v>
      </c>
      <c r="B11" s="266">
        <f>SUM(C11:D11)</f>
        <v>171779</v>
      </c>
      <c r="C11" s="236">
        <v>44252</v>
      </c>
      <c r="D11" s="233">
        <v>127527</v>
      </c>
      <c r="E11" s="236">
        <v>16523</v>
      </c>
      <c r="F11" s="236">
        <v>1829</v>
      </c>
      <c r="G11" s="236">
        <v>2274</v>
      </c>
      <c r="H11" s="236" t="s">
        <v>264</v>
      </c>
      <c r="I11" s="426">
        <v>112321</v>
      </c>
      <c r="J11" s="426"/>
      <c r="K11" s="426">
        <v>44531</v>
      </c>
      <c r="L11" s="426"/>
      <c r="M11" s="430">
        <v>67781</v>
      </c>
      <c r="N11" s="430"/>
      <c r="O11" s="430">
        <v>15183</v>
      </c>
      <c r="P11" s="430"/>
      <c r="Q11" s="426">
        <v>1051</v>
      </c>
      <c r="R11" s="426"/>
      <c r="S11" s="20"/>
      <c r="T11" s="16"/>
      <c r="U11" s="20"/>
      <c r="V11" s="16"/>
      <c r="W11" s="20"/>
      <c r="X11" s="16"/>
      <c r="Y11" s="20"/>
      <c r="Z11" s="16"/>
      <c r="AA11" s="163"/>
      <c r="AB11" s="130"/>
      <c r="AC11" s="130"/>
      <c r="AD11" s="130"/>
      <c r="AE11" s="130"/>
      <c r="AF11" s="130"/>
      <c r="AG11" s="130"/>
      <c r="AH11" s="130"/>
      <c r="AI11" s="130"/>
      <c r="AJ11" s="130"/>
      <c r="AK11" s="130"/>
    </row>
    <row r="12" spans="1:37" s="37" customFormat="1" ht="15" customHeight="1">
      <c r="A12" s="196" t="s">
        <v>449</v>
      </c>
      <c r="B12" s="271">
        <f aca="true" t="shared" si="0" ref="B12:G12">SUM(B14:B17,B19:B22,B24:B27)</f>
        <v>166948</v>
      </c>
      <c r="C12" s="239">
        <f t="shared" si="0"/>
        <v>44235</v>
      </c>
      <c r="D12" s="239">
        <f t="shared" si="0"/>
        <v>122713</v>
      </c>
      <c r="E12" s="239">
        <f t="shared" si="0"/>
        <v>17108</v>
      </c>
      <c r="F12" s="240">
        <f t="shared" si="0"/>
        <v>2476</v>
      </c>
      <c r="G12" s="240">
        <f t="shared" si="0"/>
        <v>1994</v>
      </c>
      <c r="H12" s="240" t="s">
        <v>264</v>
      </c>
      <c r="I12" s="438">
        <f aca="true" t="shared" si="1" ref="I12:Q12">SUM(I14:I17,I19:I22,I24:I27)</f>
        <v>144796</v>
      </c>
      <c r="J12" s="438"/>
      <c r="K12" s="438">
        <f t="shared" si="1"/>
        <v>49920</v>
      </c>
      <c r="L12" s="438"/>
      <c r="M12" s="434">
        <f t="shared" si="1"/>
        <v>94876</v>
      </c>
      <c r="N12" s="434"/>
      <c r="O12" s="434">
        <f t="shared" si="1"/>
        <v>14993</v>
      </c>
      <c r="P12" s="434"/>
      <c r="Q12" s="438">
        <f t="shared" si="1"/>
        <v>620</v>
      </c>
      <c r="R12" s="438"/>
      <c r="S12" s="36"/>
      <c r="T12" s="50"/>
      <c r="U12" s="164"/>
      <c r="V12" s="36"/>
      <c r="W12" s="164"/>
      <c r="X12" s="50"/>
      <c r="Y12" s="164"/>
      <c r="Z12" s="50"/>
      <c r="AA12" s="165"/>
      <c r="AB12" s="168"/>
      <c r="AC12" s="168"/>
      <c r="AD12" s="168"/>
      <c r="AE12" s="168"/>
      <c r="AF12" s="168"/>
      <c r="AG12" s="168"/>
      <c r="AH12" s="168"/>
      <c r="AI12" s="168"/>
      <c r="AJ12" s="168"/>
      <c r="AK12" s="168"/>
    </row>
    <row r="13" spans="1:37" ht="15" customHeight="1">
      <c r="A13" s="26"/>
      <c r="B13" s="266"/>
      <c r="C13" s="236"/>
      <c r="D13" s="235"/>
      <c r="E13" s="236"/>
      <c r="F13" s="236"/>
      <c r="G13" s="236"/>
      <c r="H13" s="236"/>
      <c r="I13" s="426"/>
      <c r="J13" s="426"/>
      <c r="K13" s="426"/>
      <c r="L13" s="426"/>
      <c r="M13" s="430"/>
      <c r="N13" s="430"/>
      <c r="O13" s="430"/>
      <c r="P13" s="430"/>
      <c r="Q13" s="426"/>
      <c r="R13" s="426"/>
      <c r="S13" s="6"/>
      <c r="T13" s="16"/>
      <c r="U13" s="6"/>
      <c r="V13" s="16"/>
      <c r="W13" s="6"/>
      <c r="X13" s="16"/>
      <c r="Y13" s="6"/>
      <c r="Z13" s="16"/>
      <c r="AA13" s="6"/>
      <c r="AB13" s="130"/>
      <c r="AC13" s="130"/>
      <c r="AD13" s="130"/>
      <c r="AE13" s="130"/>
      <c r="AF13" s="130"/>
      <c r="AG13" s="130"/>
      <c r="AH13" s="130"/>
      <c r="AI13" s="130"/>
      <c r="AJ13" s="130"/>
      <c r="AK13" s="130"/>
    </row>
    <row r="14" spans="1:37" ht="15" customHeight="1">
      <c r="A14" s="133" t="s">
        <v>424</v>
      </c>
      <c r="B14" s="266">
        <f>SUM(C14:D14)</f>
        <v>17863</v>
      </c>
      <c r="C14" s="236">
        <v>6480</v>
      </c>
      <c r="D14" s="235">
        <v>11383</v>
      </c>
      <c r="E14" s="236">
        <v>772</v>
      </c>
      <c r="F14" s="236">
        <v>44</v>
      </c>
      <c r="G14" s="236">
        <v>145</v>
      </c>
      <c r="H14" s="236" t="s">
        <v>264</v>
      </c>
      <c r="I14" s="426">
        <v>10126</v>
      </c>
      <c r="J14" s="426"/>
      <c r="K14" s="426">
        <v>4214</v>
      </c>
      <c r="L14" s="426"/>
      <c r="M14" s="430">
        <v>5912</v>
      </c>
      <c r="N14" s="430"/>
      <c r="O14" s="430">
        <v>746</v>
      </c>
      <c r="P14" s="430"/>
      <c r="Q14" s="426">
        <v>62</v>
      </c>
      <c r="R14" s="426"/>
      <c r="S14" s="20"/>
      <c r="T14" s="16"/>
      <c r="U14" s="20"/>
      <c r="V14" s="16"/>
      <c r="W14" s="20"/>
      <c r="X14" s="16"/>
      <c r="Y14" s="20"/>
      <c r="Z14" s="16"/>
      <c r="AA14" s="166"/>
      <c r="AB14" s="130"/>
      <c r="AC14" s="130"/>
      <c r="AD14" s="130"/>
      <c r="AE14" s="130"/>
      <c r="AF14" s="130"/>
      <c r="AG14" s="130"/>
      <c r="AH14" s="130"/>
      <c r="AI14" s="130"/>
      <c r="AJ14" s="130"/>
      <c r="AK14" s="130"/>
    </row>
    <row r="15" spans="1:37" ht="15" customHeight="1">
      <c r="A15" s="262" t="s">
        <v>453</v>
      </c>
      <c r="B15" s="266">
        <f>SUM(C15:D15)</f>
        <v>17294</v>
      </c>
      <c r="C15" s="236">
        <v>2634</v>
      </c>
      <c r="D15" s="235">
        <v>14660</v>
      </c>
      <c r="E15" s="236">
        <v>1376</v>
      </c>
      <c r="F15" s="236">
        <v>7</v>
      </c>
      <c r="G15" s="236">
        <v>175</v>
      </c>
      <c r="H15" s="236" t="s">
        <v>264</v>
      </c>
      <c r="I15" s="426">
        <v>10904</v>
      </c>
      <c r="J15" s="426"/>
      <c r="K15" s="426">
        <v>4316</v>
      </c>
      <c r="L15" s="426"/>
      <c r="M15" s="430">
        <v>6588</v>
      </c>
      <c r="N15" s="430"/>
      <c r="O15" s="430">
        <v>1309</v>
      </c>
      <c r="P15" s="430"/>
      <c r="Q15" s="426">
        <v>90</v>
      </c>
      <c r="R15" s="426"/>
      <c r="S15" s="20"/>
      <c r="T15" s="16"/>
      <c r="U15" s="20"/>
      <c r="V15" s="16"/>
      <c r="W15" s="20"/>
      <c r="X15" s="16"/>
      <c r="Y15" s="20"/>
      <c r="Z15" s="16"/>
      <c r="AA15" s="166"/>
      <c r="AB15" s="130"/>
      <c r="AC15" s="130"/>
      <c r="AD15" s="130"/>
      <c r="AE15" s="130"/>
      <c r="AF15" s="130"/>
      <c r="AG15" s="130"/>
      <c r="AH15" s="130"/>
      <c r="AI15" s="130"/>
      <c r="AJ15" s="130"/>
      <c r="AK15" s="130"/>
    </row>
    <row r="16" spans="1:37" ht="15" customHeight="1">
      <c r="A16" s="194" t="s">
        <v>426</v>
      </c>
      <c r="B16" s="266">
        <f>SUM(C16:D16)</f>
        <v>15750</v>
      </c>
      <c r="C16" s="236">
        <v>3461</v>
      </c>
      <c r="D16" s="235">
        <v>12289</v>
      </c>
      <c r="E16" s="236">
        <v>3795</v>
      </c>
      <c r="F16" s="236">
        <v>30</v>
      </c>
      <c r="G16" s="236">
        <v>210</v>
      </c>
      <c r="H16" s="236" t="s">
        <v>264</v>
      </c>
      <c r="I16" s="426">
        <v>14691</v>
      </c>
      <c r="J16" s="426"/>
      <c r="K16" s="426">
        <v>7096</v>
      </c>
      <c r="L16" s="426"/>
      <c r="M16" s="430">
        <v>7595</v>
      </c>
      <c r="N16" s="430"/>
      <c r="O16" s="430">
        <v>3562</v>
      </c>
      <c r="P16" s="430"/>
      <c r="Q16" s="426">
        <v>64</v>
      </c>
      <c r="R16" s="426"/>
      <c r="S16" s="20"/>
      <c r="T16" s="16"/>
      <c r="U16" s="20"/>
      <c r="V16" s="16"/>
      <c r="W16" s="20"/>
      <c r="X16" s="16"/>
      <c r="Y16" s="20"/>
      <c r="Z16" s="16"/>
      <c r="AA16" s="166"/>
      <c r="AB16" s="130"/>
      <c r="AC16" s="130"/>
      <c r="AD16" s="130"/>
      <c r="AE16" s="130"/>
      <c r="AF16" s="130"/>
      <c r="AG16" s="130"/>
      <c r="AH16" s="130"/>
      <c r="AI16" s="130"/>
      <c r="AJ16" s="130"/>
      <c r="AK16" s="130"/>
    </row>
    <row r="17" spans="1:37" ht="15" customHeight="1">
      <c r="A17" s="194" t="s">
        <v>454</v>
      </c>
      <c r="B17" s="266">
        <f>SUM(C17:D17)</f>
        <v>13405</v>
      </c>
      <c r="C17" s="236">
        <v>4480</v>
      </c>
      <c r="D17" s="235">
        <v>8925</v>
      </c>
      <c r="E17" s="236">
        <v>1216</v>
      </c>
      <c r="F17" s="236">
        <v>9</v>
      </c>
      <c r="G17" s="236">
        <v>179</v>
      </c>
      <c r="H17" s="236" t="s">
        <v>264</v>
      </c>
      <c r="I17" s="426">
        <v>11531</v>
      </c>
      <c r="J17" s="426"/>
      <c r="K17" s="426">
        <v>4414</v>
      </c>
      <c r="L17" s="426"/>
      <c r="M17" s="430">
        <v>7117</v>
      </c>
      <c r="N17" s="430"/>
      <c r="O17" s="430">
        <v>1551</v>
      </c>
      <c r="P17" s="430"/>
      <c r="Q17" s="426">
        <v>159</v>
      </c>
      <c r="R17" s="426"/>
      <c r="S17" s="20"/>
      <c r="T17" s="16"/>
      <c r="U17" s="20"/>
      <c r="V17" s="16"/>
      <c r="W17" s="20"/>
      <c r="X17" s="16"/>
      <c r="Y17" s="20"/>
      <c r="Z17" s="16"/>
      <c r="AA17" s="166"/>
      <c r="AB17" s="130"/>
      <c r="AC17" s="130"/>
      <c r="AD17" s="130"/>
      <c r="AE17" s="130"/>
      <c r="AF17" s="130"/>
      <c r="AG17" s="130"/>
      <c r="AH17" s="130"/>
      <c r="AI17" s="130"/>
      <c r="AJ17" s="130"/>
      <c r="AK17" s="130"/>
    </row>
    <row r="18" spans="1:37" ht="15" customHeight="1">
      <c r="A18" s="169"/>
      <c r="B18" s="266"/>
      <c r="C18" s="236"/>
      <c r="D18" s="235"/>
      <c r="E18" s="236"/>
      <c r="F18" s="236"/>
      <c r="G18" s="236"/>
      <c r="H18" s="236"/>
      <c r="I18" s="426"/>
      <c r="J18" s="426"/>
      <c r="K18" s="426"/>
      <c r="L18" s="426"/>
      <c r="M18" s="430"/>
      <c r="N18" s="430"/>
      <c r="O18" s="430"/>
      <c r="P18" s="430"/>
      <c r="Q18" s="426"/>
      <c r="R18" s="426"/>
      <c r="S18" s="6"/>
      <c r="T18" s="16"/>
      <c r="U18" s="6"/>
      <c r="V18" s="16"/>
      <c r="W18" s="6"/>
      <c r="X18" s="16"/>
      <c r="Y18" s="6"/>
      <c r="Z18" s="16"/>
      <c r="AA18" s="6"/>
      <c r="AB18" s="130"/>
      <c r="AC18" s="130"/>
      <c r="AD18" s="130"/>
      <c r="AE18" s="130"/>
      <c r="AF18" s="130"/>
      <c r="AG18" s="130"/>
      <c r="AH18" s="130"/>
      <c r="AI18" s="130"/>
      <c r="AJ18" s="130"/>
      <c r="AK18" s="130"/>
    </row>
    <row r="19" spans="1:37" ht="15" customHeight="1">
      <c r="A19" s="194" t="s">
        <v>428</v>
      </c>
      <c r="B19" s="266">
        <f>SUM(C19:D19)</f>
        <v>14116</v>
      </c>
      <c r="C19" s="236">
        <v>4110</v>
      </c>
      <c r="D19" s="235">
        <v>10006</v>
      </c>
      <c r="E19" s="236">
        <v>1176</v>
      </c>
      <c r="F19" s="236">
        <v>71</v>
      </c>
      <c r="G19" s="236">
        <v>214</v>
      </c>
      <c r="H19" s="236" t="s">
        <v>264</v>
      </c>
      <c r="I19" s="426">
        <v>12129</v>
      </c>
      <c r="J19" s="426"/>
      <c r="K19" s="426">
        <v>4236</v>
      </c>
      <c r="L19" s="426"/>
      <c r="M19" s="430">
        <v>7893</v>
      </c>
      <c r="N19" s="430"/>
      <c r="O19" s="430">
        <v>1175</v>
      </c>
      <c r="P19" s="430"/>
      <c r="Q19" s="426">
        <v>23</v>
      </c>
      <c r="R19" s="426"/>
      <c r="S19" s="20"/>
      <c r="T19" s="16"/>
      <c r="U19" s="20"/>
      <c r="V19" s="16"/>
      <c r="W19" s="20"/>
      <c r="X19" s="16"/>
      <c r="Y19" s="20"/>
      <c r="Z19" s="16"/>
      <c r="AA19" s="166"/>
      <c r="AB19" s="130"/>
      <c r="AC19" s="130"/>
      <c r="AD19" s="130"/>
      <c r="AE19" s="130"/>
      <c r="AF19" s="130"/>
      <c r="AG19" s="130"/>
      <c r="AH19" s="130"/>
      <c r="AI19" s="130"/>
      <c r="AJ19" s="130"/>
      <c r="AK19" s="130"/>
    </row>
    <row r="20" spans="1:37" ht="15" customHeight="1">
      <c r="A20" s="194" t="s">
        <v>429</v>
      </c>
      <c r="B20" s="266">
        <f>SUM(C20:D20)</f>
        <v>13500</v>
      </c>
      <c r="C20" s="236">
        <v>2508</v>
      </c>
      <c r="D20" s="235">
        <v>10992</v>
      </c>
      <c r="E20" s="236">
        <v>870</v>
      </c>
      <c r="F20" s="236">
        <v>71</v>
      </c>
      <c r="G20" s="236">
        <v>164</v>
      </c>
      <c r="H20" s="236" t="s">
        <v>264</v>
      </c>
      <c r="I20" s="426">
        <v>11679</v>
      </c>
      <c r="J20" s="426"/>
      <c r="K20" s="426">
        <v>3608</v>
      </c>
      <c r="L20" s="426"/>
      <c r="M20" s="430">
        <v>8071</v>
      </c>
      <c r="N20" s="430"/>
      <c r="O20" s="430">
        <v>797</v>
      </c>
      <c r="P20" s="430"/>
      <c r="Q20" s="426">
        <v>4</v>
      </c>
      <c r="R20" s="426"/>
      <c r="S20" s="20"/>
      <c r="T20" s="16"/>
      <c r="U20" s="20"/>
      <c r="V20" s="16"/>
      <c r="W20" s="20"/>
      <c r="X20" s="16"/>
      <c r="Y20" s="20"/>
      <c r="Z20" s="16"/>
      <c r="AA20" s="166"/>
      <c r="AB20" s="130"/>
      <c r="AC20" s="130"/>
      <c r="AD20" s="130"/>
      <c r="AE20" s="130"/>
      <c r="AF20" s="130"/>
      <c r="AG20" s="130"/>
      <c r="AH20" s="130"/>
      <c r="AI20" s="130"/>
      <c r="AJ20" s="130"/>
      <c r="AK20" s="130"/>
    </row>
    <row r="21" spans="1:37" ht="15" customHeight="1">
      <c r="A21" s="194" t="s">
        <v>430</v>
      </c>
      <c r="B21" s="266">
        <f>SUM(C21:D21)</f>
        <v>12075</v>
      </c>
      <c r="C21" s="236">
        <v>2852</v>
      </c>
      <c r="D21" s="235">
        <v>9223</v>
      </c>
      <c r="E21" s="236">
        <v>1207</v>
      </c>
      <c r="F21" s="236">
        <v>20</v>
      </c>
      <c r="G21" s="236">
        <v>170</v>
      </c>
      <c r="H21" s="236" t="s">
        <v>264</v>
      </c>
      <c r="I21" s="426">
        <v>11792</v>
      </c>
      <c r="J21" s="426"/>
      <c r="K21" s="426">
        <v>3826</v>
      </c>
      <c r="L21" s="426"/>
      <c r="M21" s="430">
        <v>7966</v>
      </c>
      <c r="N21" s="430"/>
      <c r="O21" s="430">
        <v>1214</v>
      </c>
      <c r="P21" s="430"/>
      <c r="Q21" s="426">
        <v>3</v>
      </c>
      <c r="R21" s="426"/>
      <c r="S21" s="20"/>
      <c r="T21" s="16"/>
      <c r="U21" s="20"/>
      <c r="V21" s="16"/>
      <c r="W21" s="20"/>
      <c r="X21" s="16"/>
      <c r="Y21" s="20"/>
      <c r="Z21" s="16"/>
      <c r="AA21" s="166"/>
      <c r="AB21" s="130"/>
      <c r="AC21" s="130"/>
      <c r="AD21" s="130"/>
      <c r="AE21" s="130"/>
      <c r="AF21" s="130"/>
      <c r="AG21" s="130"/>
      <c r="AH21" s="130"/>
      <c r="AI21" s="130"/>
      <c r="AJ21" s="130"/>
      <c r="AK21" s="130"/>
    </row>
    <row r="22" spans="1:37" ht="15" customHeight="1">
      <c r="A22" s="194" t="s">
        <v>431</v>
      </c>
      <c r="B22" s="266">
        <f>SUM(C22:D22)</f>
        <v>11100</v>
      </c>
      <c r="C22" s="236">
        <v>2559</v>
      </c>
      <c r="D22" s="235">
        <v>8541</v>
      </c>
      <c r="E22" s="236">
        <v>870</v>
      </c>
      <c r="F22" s="236">
        <v>34</v>
      </c>
      <c r="G22" s="236">
        <v>171</v>
      </c>
      <c r="H22" s="236" t="s">
        <v>264</v>
      </c>
      <c r="I22" s="426">
        <v>12783</v>
      </c>
      <c r="J22" s="426"/>
      <c r="K22" s="426">
        <v>4522</v>
      </c>
      <c r="L22" s="426"/>
      <c r="M22" s="430">
        <v>8261</v>
      </c>
      <c r="N22" s="430"/>
      <c r="O22" s="430">
        <v>832</v>
      </c>
      <c r="P22" s="430"/>
      <c r="Q22" s="426">
        <v>6</v>
      </c>
      <c r="R22" s="426"/>
      <c r="S22" s="20"/>
      <c r="T22" s="16"/>
      <c r="U22" s="20"/>
      <c r="V22" s="16"/>
      <c r="W22" s="20"/>
      <c r="X22" s="16"/>
      <c r="Y22" s="20"/>
      <c r="Z22" s="16"/>
      <c r="AA22" s="166"/>
      <c r="AB22" s="130"/>
      <c r="AC22" s="130"/>
      <c r="AD22" s="130"/>
      <c r="AE22" s="130"/>
      <c r="AF22" s="130"/>
      <c r="AG22" s="130"/>
      <c r="AH22" s="130"/>
      <c r="AI22" s="130"/>
      <c r="AJ22" s="130"/>
      <c r="AK22" s="130"/>
    </row>
    <row r="23" spans="1:37" ht="15" customHeight="1">
      <c r="A23" s="169"/>
      <c r="B23" s="266"/>
      <c r="C23" s="236"/>
      <c r="D23" s="235"/>
      <c r="E23" s="236"/>
      <c r="F23" s="236"/>
      <c r="G23" s="236"/>
      <c r="H23" s="236"/>
      <c r="I23" s="426"/>
      <c r="J23" s="426"/>
      <c r="K23" s="426"/>
      <c r="L23" s="426"/>
      <c r="M23" s="430"/>
      <c r="N23" s="430"/>
      <c r="O23" s="430"/>
      <c r="P23" s="430"/>
      <c r="Q23" s="426"/>
      <c r="R23" s="426"/>
      <c r="S23" s="6"/>
      <c r="T23" s="16"/>
      <c r="U23" s="6"/>
      <c r="V23" s="16"/>
      <c r="W23" s="6"/>
      <c r="X23" s="16"/>
      <c r="Y23" s="6"/>
      <c r="Z23" s="16"/>
      <c r="AA23" s="6"/>
      <c r="AB23" s="130"/>
      <c r="AC23" s="130"/>
      <c r="AD23" s="130"/>
      <c r="AE23" s="130"/>
      <c r="AF23" s="130"/>
      <c r="AG23" s="130"/>
      <c r="AH23" s="130"/>
      <c r="AI23" s="130"/>
      <c r="AJ23" s="130"/>
      <c r="AK23" s="130"/>
    </row>
    <row r="24" spans="1:37" ht="15" customHeight="1">
      <c r="A24" s="194" t="s">
        <v>432</v>
      </c>
      <c r="B24" s="266">
        <f>SUM(C24:D24)</f>
        <v>11657</v>
      </c>
      <c r="C24" s="236">
        <v>3043</v>
      </c>
      <c r="D24" s="235">
        <v>8614</v>
      </c>
      <c r="E24" s="236">
        <v>1171</v>
      </c>
      <c r="F24" s="236">
        <v>266</v>
      </c>
      <c r="G24" s="236">
        <v>140</v>
      </c>
      <c r="H24" s="236" t="s">
        <v>264</v>
      </c>
      <c r="I24" s="426">
        <v>12895</v>
      </c>
      <c r="J24" s="426"/>
      <c r="K24" s="426">
        <v>4420</v>
      </c>
      <c r="L24" s="426"/>
      <c r="M24" s="430">
        <v>8475</v>
      </c>
      <c r="N24" s="430"/>
      <c r="O24" s="430">
        <v>857</v>
      </c>
      <c r="P24" s="430"/>
      <c r="Q24" s="426">
        <v>10</v>
      </c>
      <c r="R24" s="426"/>
      <c r="S24" s="20"/>
      <c r="T24" s="16"/>
      <c r="U24" s="20"/>
      <c r="V24" s="16"/>
      <c r="W24" s="20"/>
      <c r="X24" s="16"/>
      <c r="Y24" s="20"/>
      <c r="Z24" s="16"/>
      <c r="AA24" s="166"/>
      <c r="AB24" s="130"/>
      <c r="AC24" s="130"/>
      <c r="AD24" s="130"/>
      <c r="AE24" s="130"/>
      <c r="AF24" s="130"/>
      <c r="AG24" s="130"/>
      <c r="AH24" s="130"/>
      <c r="AI24" s="130"/>
      <c r="AJ24" s="130"/>
      <c r="AK24" s="130"/>
    </row>
    <row r="25" spans="1:37" ht="15" customHeight="1">
      <c r="A25" s="194" t="s">
        <v>433</v>
      </c>
      <c r="B25" s="266">
        <f>SUM(C25:D25)</f>
        <v>13526</v>
      </c>
      <c r="C25" s="236">
        <v>4368</v>
      </c>
      <c r="D25" s="235">
        <v>9158</v>
      </c>
      <c r="E25" s="236">
        <v>2459</v>
      </c>
      <c r="F25" s="236">
        <v>1370</v>
      </c>
      <c r="G25" s="236">
        <v>172</v>
      </c>
      <c r="H25" s="236" t="s">
        <v>264</v>
      </c>
      <c r="I25" s="426">
        <v>12662</v>
      </c>
      <c r="J25" s="426"/>
      <c r="K25" s="426">
        <v>3801</v>
      </c>
      <c r="L25" s="426"/>
      <c r="M25" s="430">
        <v>8861</v>
      </c>
      <c r="N25" s="430"/>
      <c r="O25" s="430">
        <v>1210</v>
      </c>
      <c r="P25" s="430"/>
      <c r="Q25" s="426">
        <v>64</v>
      </c>
      <c r="R25" s="426"/>
      <c r="S25" s="20"/>
      <c r="T25" s="16"/>
      <c r="U25" s="20"/>
      <c r="V25" s="16"/>
      <c r="W25" s="20"/>
      <c r="X25" s="16"/>
      <c r="Y25" s="20"/>
      <c r="Z25" s="16"/>
      <c r="AA25" s="166"/>
      <c r="AB25" s="130"/>
      <c r="AC25" s="130"/>
      <c r="AD25" s="130"/>
      <c r="AE25" s="130"/>
      <c r="AF25" s="130"/>
      <c r="AG25" s="130"/>
      <c r="AH25" s="130"/>
      <c r="AI25" s="130"/>
      <c r="AJ25" s="130"/>
      <c r="AK25" s="130"/>
    </row>
    <row r="26" spans="1:37" ht="15" customHeight="1">
      <c r="A26" s="194" t="s">
        <v>434</v>
      </c>
      <c r="B26" s="266">
        <f>SUM(C26:D26)</f>
        <v>12242</v>
      </c>
      <c r="C26" s="236">
        <v>2778</v>
      </c>
      <c r="D26" s="235">
        <v>9464</v>
      </c>
      <c r="E26" s="236">
        <v>1524</v>
      </c>
      <c r="F26" s="236">
        <v>521</v>
      </c>
      <c r="G26" s="236">
        <v>159</v>
      </c>
      <c r="H26" s="236" t="s">
        <v>264</v>
      </c>
      <c r="I26" s="426">
        <v>12370</v>
      </c>
      <c r="J26" s="426"/>
      <c r="K26" s="426">
        <v>3093</v>
      </c>
      <c r="L26" s="426"/>
      <c r="M26" s="430">
        <v>9277</v>
      </c>
      <c r="N26" s="430"/>
      <c r="O26" s="430">
        <v>983</v>
      </c>
      <c r="P26" s="430"/>
      <c r="Q26" s="426">
        <v>86</v>
      </c>
      <c r="R26" s="426"/>
      <c r="S26" s="20"/>
      <c r="T26" s="16"/>
      <c r="U26" s="20"/>
      <c r="V26" s="16"/>
      <c r="W26" s="20"/>
      <c r="X26" s="16"/>
      <c r="Y26" s="20"/>
      <c r="Z26" s="16"/>
      <c r="AA26" s="166"/>
      <c r="AB26" s="130"/>
      <c r="AC26" s="130"/>
      <c r="AD26" s="130"/>
      <c r="AE26" s="130"/>
      <c r="AF26" s="130"/>
      <c r="AG26" s="130"/>
      <c r="AH26" s="130"/>
      <c r="AI26" s="130"/>
      <c r="AJ26" s="130"/>
      <c r="AK26" s="130"/>
    </row>
    <row r="27" spans="1:37" ht="15" customHeight="1">
      <c r="A27" s="194" t="s">
        <v>435</v>
      </c>
      <c r="B27" s="266">
        <f>SUM(C27:D27)</f>
        <v>14420</v>
      </c>
      <c r="C27" s="236">
        <v>4962</v>
      </c>
      <c r="D27" s="235">
        <v>9458</v>
      </c>
      <c r="E27" s="236">
        <v>672</v>
      </c>
      <c r="F27" s="236">
        <v>33</v>
      </c>
      <c r="G27" s="236">
        <v>95</v>
      </c>
      <c r="H27" s="236" t="s">
        <v>264</v>
      </c>
      <c r="I27" s="426">
        <v>11234</v>
      </c>
      <c r="J27" s="426"/>
      <c r="K27" s="426">
        <v>2374</v>
      </c>
      <c r="L27" s="426"/>
      <c r="M27" s="430">
        <v>8860</v>
      </c>
      <c r="N27" s="430"/>
      <c r="O27" s="430">
        <v>757</v>
      </c>
      <c r="P27" s="430"/>
      <c r="Q27" s="426">
        <v>49</v>
      </c>
      <c r="R27" s="426"/>
      <c r="S27" s="20"/>
      <c r="T27" s="16"/>
      <c r="U27" s="20"/>
      <c r="V27" s="16"/>
      <c r="W27" s="20"/>
      <c r="X27" s="16"/>
      <c r="Y27" s="20"/>
      <c r="Z27" s="16"/>
      <c r="AA27" s="166"/>
      <c r="AB27" s="130"/>
      <c r="AC27" s="130"/>
      <c r="AD27" s="130"/>
      <c r="AE27" s="130"/>
      <c r="AF27" s="130"/>
      <c r="AG27" s="130"/>
      <c r="AH27" s="130"/>
      <c r="AI27" s="130"/>
      <c r="AJ27" s="130"/>
      <c r="AK27" s="130"/>
    </row>
    <row r="28" spans="1:37" ht="15" customHeight="1">
      <c r="A28" s="15"/>
      <c r="B28" s="266"/>
      <c r="C28" s="236"/>
      <c r="D28" s="235"/>
      <c r="E28" s="236"/>
      <c r="F28" s="236"/>
      <c r="G28" s="236"/>
      <c r="H28" s="236"/>
      <c r="I28" s="426"/>
      <c r="J28" s="426"/>
      <c r="K28" s="426"/>
      <c r="L28" s="426"/>
      <c r="M28" s="430"/>
      <c r="N28" s="430"/>
      <c r="O28" s="430"/>
      <c r="P28" s="430"/>
      <c r="Q28" s="426"/>
      <c r="R28" s="426"/>
      <c r="S28" s="6"/>
      <c r="T28" s="16"/>
      <c r="U28" s="51"/>
      <c r="V28" s="16"/>
      <c r="W28" s="51"/>
      <c r="X28" s="16"/>
      <c r="Y28" s="51"/>
      <c r="Z28" s="16"/>
      <c r="AA28" s="6"/>
      <c r="AB28" s="106"/>
      <c r="AC28" s="106"/>
      <c r="AD28" s="106"/>
      <c r="AE28" s="106"/>
      <c r="AF28" s="106"/>
      <c r="AG28" s="106"/>
      <c r="AH28" s="106"/>
      <c r="AI28" s="106"/>
      <c r="AJ28" s="106"/>
      <c r="AK28" s="106"/>
    </row>
    <row r="29" spans="1:37" ht="15" customHeight="1">
      <c r="A29" s="55" t="s">
        <v>455</v>
      </c>
      <c r="B29" s="266">
        <f aca="true" t="shared" si="2" ref="B29:B35">SUM(C29:D29)</f>
        <v>87942</v>
      </c>
      <c r="C29" s="267">
        <v>20454</v>
      </c>
      <c r="D29" s="235">
        <v>67488</v>
      </c>
      <c r="E29" s="236">
        <v>6505</v>
      </c>
      <c r="F29" s="236">
        <v>51</v>
      </c>
      <c r="G29" s="236">
        <v>703</v>
      </c>
      <c r="H29" s="236" t="s">
        <v>264</v>
      </c>
      <c r="I29" s="426">
        <v>77667</v>
      </c>
      <c r="J29" s="426"/>
      <c r="K29" s="426">
        <v>28166</v>
      </c>
      <c r="L29" s="426"/>
      <c r="M29" s="430">
        <v>49501</v>
      </c>
      <c r="N29" s="430"/>
      <c r="O29" s="430">
        <v>7601</v>
      </c>
      <c r="P29" s="430"/>
      <c r="Q29" s="426">
        <v>427</v>
      </c>
      <c r="R29" s="426"/>
      <c r="S29" s="20"/>
      <c r="T29" s="16"/>
      <c r="U29" s="20"/>
      <c r="V29" s="16"/>
      <c r="W29" s="20"/>
      <c r="X29" s="16"/>
      <c r="Y29" s="20"/>
      <c r="Z29" s="16"/>
      <c r="AA29" s="166"/>
      <c r="AB29" s="106"/>
      <c r="AC29" s="106"/>
      <c r="AD29" s="106"/>
      <c r="AE29" s="106"/>
      <c r="AF29" s="106"/>
      <c r="AG29" s="106"/>
      <c r="AH29" s="106"/>
      <c r="AI29" s="106"/>
      <c r="AJ29" s="106"/>
      <c r="AK29" s="106"/>
    </row>
    <row r="30" spans="1:37" ht="15" customHeight="1">
      <c r="A30" s="55" t="s">
        <v>456</v>
      </c>
      <c r="B30" s="266">
        <f t="shared" si="2"/>
        <v>19451</v>
      </c>
      <c r="C30" s="236">
        <v>4651</v>
      </c>
      <c r="D30" s="235">
        <v>14800</v>
      </c>
      <c r="E30" s="236">
        <v>2162</v>
      </c>
      <c r="F30" s="236">
        <v>17</v>
      </c>
      <c r="G30" s="236">
        <v>330</v>
      </c>
      <c r="H30" s="236" t="s">
        <v>264</v>
      </c>
      <c r="I30" s="426">
        <v>25319</v>
      </c>
      <c r="J30" s="426"/>
      <c r="K30" s="426">
        <v>8925</v>
      </c>
      <c r="L30" s="426"/>
      <c r="M30" s="430">
        <v>16394</v>
      </c>
      <c r="N30" s="430"/>
      <c r="O30" s="430">
        <v>2364</v>
      </c>
      <c r="P30" s="430"/>
      <c r="Q30" s="426">
        <v>124</v>
      </c>
      <c r="R30" s="426"/>
      <c r="S30" s="20"/>
      <c r="T30" s="16"/>
      <c r="U30" s="20"/>
      <c r="V30" s="16"/>
      <c r="W30" s="20"/>
      <c r="X30" s="16"/>
      <c r="Y30" s="20"/>
      <c r="Z30" s="16"/>
      <c r="AA30" s="166"/>
      <c r="AB30" s="106"/>
      <c r="AC30" s="106"/>
      <c r="AD30" s="106"/>
      <c r="AE30" s="106"/>
      <c r="AF30" s="106"/>
      <c r="AG30" s="106"/>
      <c r="AH30" s="106"/>
      <c r="AI30" s="106"/>
      <c r="AJ30" s="106"/>
      <c r="AK30" s="106"/>
    </row>
    <row r="31" spans="1:37" ht="15" customHeight="1">
      <c r="A31" s="55" t="s">
        <v>457</v>
      </c>
      <c r="B31" s="266">
        <f t="shared" si="2"/>
        <v>9573</v>
      </c>
      <c r="C31" s="236">
        <v>2583</v>
      </c>
      <c r="D31" s="235">
        <v>6990</v>
      </c>
      <c r="E31" s="236">
        <v>1242</v>
      </c>
      <c r="F31" s="236">
        <v>20</v>
      </c>
      <c r="G31" s="236">
        <v>205</v>
      </c>
      <c r="H31" s="236" t="s">
        <v>264</v>
      </c>
      <c r="I31" s="426">
        <v>15550</v>
      </c>
      <c r="J31" s="426"/>
      <c r="K31" s="426">
        <v>3955</v>
      </c>
      <c r="L31" s="426"/>
      <c r="M31" s="430">
        <v>11595</v>
      </c>
      <c r="N31" s="430"/>
      <c r="O31" s="430">
        <v>1157</v>
      </c>
      <c r="P31" s="430"/>
      <c r="Q31" s="426">
        <v>15</v>
      </c>
      <c r="R31" s="426"/>
      <c r="S31" s="20"/>
      <c r="T31" s="16"/>
      <c r="U31" s="20"/>
      <c r="V31" s="16"/>
      <c r="W31" s="20"/>
      <c r="X31" s="16"/>
      <c r="Y31" s="20"/>
      <c r="Z31" s="16"/>
      <c r="AA31" s="166"/>
      <c r="AB31" s="106"/>
      <c r="AC31" s="106"/>
      <c r="AD31" s="106"/>
      <c r="AE31" s="106"/>
      <c r="AF31" s="106"/>
      <c r="AG31" s="106"/>
      <c r="AH31" s="106"/>
      <c r="AI31" s="106"/>
      <c r="AJ31" s="106"/>
      <c r="AK31" s="106"/>
    </row>
    <row r="32" spans="1:37" ht="15" customHeight="1">
      <c r="A32" s="55" t="s">
        <v>461</v>
      </c>
      <c r="B32" s="266">
        <f t="shared" si="2"/>
        <v>18822</v>
      </c>
      <c r="C32" s="236">
        <v>7238</v>
      </c>
      <c r="D32" s="235">
        <v>11584</v>
      </c>
      <c r="E32" s="236">
        <v>3090</v>
      </c>
      <c r="F32" s="236">
        <v>1798</v>
      </c>
      <c r="G32" s="236">
        <v>152</v>
      </c>
      <c r="H32" s="236" t="s">
        <v>264</v>
      </c>
      <c r="I32" s="426">
        <v>3617</v>
      </c>
      <c r="J32" s="426"/>
      <c r="K32" s="426">
        <v>1698</v>
      </c>
      <c r="L32" s="426"/>
      <c r="M32" s="430">
        <v>1919</v>
      </c>
      <c r="N32" s="430"/>
      <c r="O32" s="430">
        <v>810</v>
      </c>
      <c r="P32" s="430"/>
      <c r="Q32" s="426" t="s">
        <v>264</v>
      </c>
      <c r="R32" s="426"/>
      <c r="S32" s="20"/>
      <c r="T32" s="16"/>
      <c r="U32" s="20"/>
      <c r="V32" s="16"/>
      <c r="W32" s="20"/>
      <c r="X32" s="16"/>
      <c r="Y32" s="21"/>
      <c r="Z32" s="16"/>
      <c r="AA32" s="166"/>
      <c r="AB32" s="106"/>
      <c r="AC32" s="106"/>
      <c r="AD32" s="106"/>
      <c r="AE32" s="106"/>
      <c r="AF32" s="106"/>
      <c r="AG32" s="106"/>
      <c r="AH32" s="106"/>
      <c r="AI32" s="106"/>
      <c r="AJ32" s="106"/>
      <c r="AK32" s="106"/>
    </row>
    <row r="33" spans="1:37" ht="15" customHeight="1">
      <c r="A33" s="55" t="s">
        <v>458</v>
      </c>
      <c r="B33" s="266">
        <f t="shared" si="2"/>
        <v>11692</v>
      </c>
      <c r="C33" s="236">
        <v>2917</v>
      </c>
      <c r="D33" s="235">
        <v>8775</v>
      </c>
      <c r="E33" s="236">
        <v>1577</v>
      </c>
      <c r="F33" s="236">
        <v>6</v>
      </c>
      <c r="G33" s="236">
        <v>273</v>
      </c>
      <c r="H33" s="236" t="s">
        <v>264</v>
      </c>
      <c r="I33" s="426">
        <v>11496</v>
      </c>
      <c r="J33" s="426"/>
      <c r="K33" s="426">
        <v>3618</v>
      </c>
      <c r="L33" s="426"/>
      <c r="M33" s="430">
        <v>7878</v>
      </c>
      <c r="N33" s="430"/>
      <c r="O33" s="430">
        <v>1662</v>
      </c>
      <c r="P33" s="430"/>
      <c r="Q33" s="426">
        <v>45</v>
      </c>
      <c r="R33" s="426"/>
      <c r="S33" s="20"/>
      <c r="T33" s="16"/>
      <c r="U33" s="20"/>
      <c r="V33" s="16"/>
      <c r="W33" s="20"/>
      <c r="X33" s="16"/>
      <c r="Y33" s="20"/>
      <c r="Z33" s="16"/>
      <c r="AA33" s="166"/>
      <c r="AB33" s="106"/>
      <c r="AC33" s="106"/>
      <c r="AD33" s="106"/>
      <c r="AE33" s="106"/>
      <c r="AF33" s="106"/>
      <c r="AG33" s="106"/>
      <c r="AH33" s="106"/>
      <c r="AI33" s="106"/>
      <c r="AJ33" s="106"/>
      <c r="AK33" s="106"/>
    </row>
    <row r="34" spans="1:37" ht="15" customHeight="1">
      <c r="A34" s="55" t="s">
        <v>459</v>
      </c>
      <c r="B34" s="266">
        <f t="shared" si="2"/>
        <v>7660</v>
      </c>
      <c r="C34" s="236">
        <v>2081</v>
      </c>
      <c r="D34" s="235">
        <v>5579</v>
      </c>
      <c r="E34" s="236">
        <v>587</v>
      </c>
      <c r="F34" s="236">
        <v>19</v>
      </c>
      <c r="G34" s="236">
        <v>136</v>
      </c>
      <c r="H34" s="236" t="s">
        <v>264</v>
      </c>
      <c r="I34" s="426">
        <v>6815</v>
      </c>
      <c r="J34" s="426"/>
      <c r="K34" s="426">
        <v>1590</v>
      </c>
      <c r="L34" s="426"/>
      <c r="M34" s="430">
        <v>5225</v>
      </c>
      <c r="N34" s="430"/>
      <c r="O34" s="430">
        <v>486</v>
      </c>
      <c r="P34" s="430"/>
      <c r="Q34" s="426">
        <v>8</v>
      </c>
      <c r="R34" s="426"/>
      <c r="S34" s="20"/>
      <c r="T34" s="16"/>
      <c r="U34" s="20"/>
      <c r="V34" s="16"/>
      <c r="W34" s="20"/>
      <c r="X34" s="16"/>
      <c r="Y34" s="20"/>
      <c r="Z34" s="16"/>
      <c r="AA34" s="166"/>
      <c r="AB34" s="108"/>
      <c r="AC34" s="108"/>
      <c r="AD34" s="108"/>
      <c r="AE34" s="108"/>
      <c r="AF34" s="106"/>
      <c r="AG34" s="106"/>
      <c r="AH34" s="106"/>
      <c r="AI34" s="106"/>
      <c r="AJ34" s="106"/>
      <c r="AK34" s="106"/>
    </row>
    <row r="35" spans="1:37" ht="15" customHeight="1">
      <c r="A35" s="56" t="s">
        <v>460</v>
      </c>
      <c r="B35" s="272">
        <f t="shared" si="2"/>
        <v>11808</v>
      </c>
      <c r="C35" s="268">
        <v>4311</v>
      </c>
      <c r="D35" s="269">
        <v>7497</v>
      </c>
      <c r="E35" s="268">
        <v>1945</v>
      </c>
      <c r="F35" s="268">
        <v>565</v>
      </c>
      <c r="G35" s="268">
        <v>195</v>
      </c>
      <c r="H35" s="268" t="s">
        <v>264</v>
      </c>
      <c r="I35" s="522">
        <v>4332</v>
      </c>
      <c r="J35" s="522"/>
      <c r="K35" s="522">
        <v>1968</v>
      </c>
      <c r="L35" s="522"/>
      <c r="M35" s="523">
        <v>2364</v>
      </c>
      <c r="N35" s="523"/>
      <c r="O35" s="523">
        <v>913</v>
      </c>
      <c r="P35" s="523"/>
      <c r="Q35" s="522">
        <v>1</v>
      </c>
      <c r="R35" s="522"/>
      <c r="S35" s="20"/>
      <c r="T35" s="16"/>
      <c r="U35" s="20"/>
      <c r="V35" s="16"/>
      <c r="W35" s="20"/>
      <c r="X35" s="16"/>
      <c r="Y35" s="21"/>
      <c r="Z35" s="16"/>
      <c r="AA35" s="166"/>
      <c r="AB35" s="108"/>
      <c r="AC35" s="108"/>
      <c r="AD35" s="108"/>
      <c r="AE35" s="108"/>
      <c r="AF35" s="106"/>
      <c r="AG35" s="106"/>
      <c r="AH35" s="106"/>
      <c r="AI35" s="106"/>
      <c r="AJ35" s="106"/>
      <c r="AK35" s="106"/>
    </row>
    <row r="36" spans="1:37" ht="15" customHeight="1">
      <c r="A36" s="5" t="s">
        <v>245</v>
      </c>
      <c r="B36" s="5"/>
      <c r="C36" s="5"/>
      <c r="D36" s="5"/>
      <c r="E36" s="5"/>
      <c r="F36" s="5"/>
      <c r="G36" s="5"/>
      <c r="H36" s="5"/>
      <c r="I36" s="5"/>
      <c r="J36" s="5"/>
      <c r="K36" s="5"/>
      <c r="L36" s="5"/>
      <c r="M36" s="5"/>
      <c r="N36" s="5"/>
      <c r="O36" s="5"/>
      <c r="P36" s="5"/>
      <c r="Q36" s="5"/>
      <c r="R36" s="5"/>
      <c r="S36" s="16"/>
      <c r="T36" s="16"/>
      <c r="U36" s="16"/>
      <c r="V36" s="16"/>
      <c r="W36" s="16"/>
      <c r="X36" s="16"/>
      <c r="Y36" s="16"/>
      <c r="Z36" s="16"/>
      <c r="AA36" s="16"/>
      <c r="AB36" s="108"/>
      <c r="AC36" s="108"/>
      <c r="AD36" s="108"/>
      <c r="AE36" s="108"/>
      <c r="AF36" s="106"/>
      <c r="AG36" s="106"/>
      <c r="AH36" s="106"/>
      <c r="AI36" s="106"/>
      <c r="AJ36" s="106"/>
      <c r="AK36" s="106"/>
    </row>
    <row r="37" spans="1:37" ht="15" customHeight="1">
      <c r="A37" s="5"/>
      <c r="B37" s="5"/>
      <c r="C37" s="5"/>
      <c r="D37" s="5"/>
      <c r="E37" s="5"/>
      <c r="F37" s="5"/>
      <c r="G37" s="5"/>
      <c r="H37" s="5"/>
      <c r="I37" s="5"/>
      <c r="J37" s="5"/>
      <c r="K37" s="5"/>
      <c r="L37" s="5"/>
      <c r="M37" s="5"/>
      <c r="N37" s="5"/>
      <c r="O37" s="5"/>
      <c r="P37" s="5"/>
      <c r="Q37" s="5"/>
      <c r="R37" s="5"/>
      <c r="S37" s="5"/>
      <c r="T37" s="16"/>
      <c r="U37" s="16"/>
      <c r="V37" s="16"/>
      <c r="W37" s="16"/>
      <c r="X37" s="16"/>
      <c r="Y37" s="16"/>
      <c r="Z37" s="16"/>
      <c r="AA37" s="16"/>
      <c r="AB37" s="108"/>
      <c r="AC37" s="108"/>
      <c r="AD37" s="108"/>
      <c r="AE37" s="108"/>
      <c r="AF37" s="106"/>
      <c r="AG37" s="106"/>
      <c r="AH37" s="106"/>
      <c r="AI37" s="106"/>
      <c r="AJ37" s="106"/>
      <c r="AK37" s="106"/>
    </row>
    <row r="38" spans="1:37" ht="15" customHeight="1">
      <c r="A38" s="5"/>
      <c r="B38" s="5"/>
      <c r="C38" s="5"/>
      <c r="D38" s="5"/>
      <c r="E38" s="5"/>
      <c r="F38" s="5"/>
      <c r="G38" s="5"/>
      <c r="H38" s="5"/>
      <c r="I38" s="368" t="s">
        <v>475</v>
      </c>
      <c r="J38" s="368"/>
      <c r="K38" s="368"/>
      <c r="L38" s="368"/>
      <c r="M38" s="368"/>
      <c r="N38" s="368"/>
      <c r="O38" s="368"/>
      <c r="P38" s="368"/>
      <c r="Q38" s="368"/>
      <c r="R38" s="368"/>
      <c r="S38" s="368"/>
      <c r="T38" s="5"/>
      <c r="U38" s="5"/>
      <c r="V38" s="5"/>
      <c r="W38" s="5"/>
      <c r="X38" s="5"/>
      <c r="Y38" s="5"/>
      <c r="Z38" s="5"/>
      <c r="AA38" s="5"/>
      <c r="AB38" s="106"/>
      <c r="AC38" s="106"/>
      <c r="AD38" s="106"/>
      <c r="AE38" s="106"/>
      <c r="AF38" s="106"/>
      <c r="AG38" s="106"/>
      <c r="AH38" s="106"/>
      <c r="AI38" s="106"/>
      <c r="AJ38" s="106"/>
      <c r="AK38" s="106"/>
    </row>
    <row r="39" spans="1:37" ht="15" customHeight="1" thickBot="1">
      <c r="A39" s="137"/>
      <c r="B39" s="5"/>
      <c r="C39" s="5"/>
      <c r="D39" s="5"/>
      <c r="E39" s="5"/>
      <c r="F39" s="5"/>
      <c r="G39" s="5"/>
      <c r="H39" s="5"/>
      <c r="I39" s="170"/>
      <c r="J39" s="170"/>
      <c r="K39" s="170"/>
      <c r="L39" s="170"/>
      <c r="M39" s="170"/>
      <c r="N39" s="170"/>
      <c r="O39" s="170"/>
      <c r="P39" s="170"/>
      <c r="Q39" s="170"/>
      <c r="R39" s="170"/>
      <c r="S39" s="171"/>
      <c r="T39" s="5"/>
      <c r="U39" s="5"/>
      <c r="V39" s="5"/>
      <c r="W39" s="5"/>
      <c r="X39" s="5"/>
      <c r="Y39" s="5"/>
      <c r="Z39" s="5"/>
      <c r="AA39" s="5"/>
      <c r="AB39" s="106"/>
      <c r="AC39" s="106"/>
      <c r="AD39" s="106"/>
      <c r="AE39" s="106"/>
      <c r="AF39" s="106"/>
      <c r="AG39" s="106"/>
      <c r="AH39" s="106"/>
      <c r="AI39" s="106"/>
      <c r="AJ39" s="106"/>
      <c r="AK39" s="106"/>
    </row>
    <row r="40" spans="1:37" ht="15" customHeight="1">
      <c r="A40" s="368" t="s">
        <v>464</v>
      </c>
      <c r="B40" s="368"/>
      <c r="C40" s="368"/>
      <c r="D40" s="368"/>
      <c r="E40" s="368"/>
      <c r="F40" s="368"/>
      <c r="G40" s="137"/>
      <c r="H40" s="137"/>
      <c r="I40" s="357" t="s">
        <v>462</v>
      </c>
      <c r="J40" s="357"/>
      <c r="K40" s="337"/>
      <c r="L40" s="357" t="s">
        <v>474</v>
      </c>
      <c r="M40" s="336" t="s">
        <v>113</v>
      </c>
      <c r="N40" s="336" t="s">
        <v>114</v>
      </c>
      <c r="O40" s="447" t="s">
        <v>115</v>
      </c>
      <c r="P40" s="447" t="s">
        <v>463</v>
      </c>
      <c r="Q40" s="337" t="s">
        <v>116</v>
      </c>
      <c r="R40" s="337" t="s">
        <v>117</v>
      </c>
      <c r="S40" s="357" t="s">
        <v>118</v>
      </c>
      <c r="T40" s="106"/>
      <c r="U40" s="106"/>
      <c r="V40" s="106"/>
      <c r="W40" s="106"/>
      <c r="X40" s="106"/>
      <c r="Y40" s="106"/>
      <c r="Z40" s="106"/>
      <c r="AA40" s="106"/>
      <c r="AB40" s="106"/>
      <c r="AC40" s="106"/>
      <c r="AD40" s="106"/>
      <c r="AE40" s="106"/>
      <c r="AF40" s="106"/>
      <c r="AG40" s="106"/>
      <c r="AH40" s="106"/>
      <c r="AI40" s="106"/>
      <c r="AJ40" s="106"/>
      <c r="AK40" s="106"/>
    </row>
    <row r="41" spans="1:37" ht="15" customHeight="1" thickBot="1">
      <c r="A41" s="170"/>
      <c r="B41" s="170"/>
      <c r="C41" s="170"/>
      <c r="D41" s="170"/>
      <c r="E41" s="170"/>
      <c r="F41" s="170"/>
      <c r="G41" s="77"/>
      <c r="H41" s="77"/>
      <c r="I41" s="350"/>
      <c r="J41" s="350"/>
      <c r="K41" s="339"/>
      <c r="L41" s="350"/>
      <c r="M41" s="338"/>
      <c r="N41" s="338"/>
      <c r="O41" s="359"/>
      <c r="P41" s="359"/>
      <c r="Q41" s="339"/>
      <c r="R41" s="339"/>
      <c r="S41" s="350"/>
      <c r="T41" s="106"/>
      <c r="U41" s="106"/>
      <c r="V41" s="106"/>
      <c r="W41" s="106"/>
      <c r="X41" s="106"/>
      <c r="Y41" s="106"/>
      <c r="Z41" s="106"/>
      <c r="AA41" s="106"/>
      <c r="AB41" s="106"/>
      <c r="AC41" s="106"/>
      <c r="AD41" s="106"/>
      <c r="AE41" s="106"/>
      <c r="AF41" s="106"/>
      <c r="AG41" s="106"/>
      <c r="AH41" s="106"/>
      <c r="AI41" s="106"/>
      <c r="AJ41" s="106"/>
      <c r="AK41" s="106"/>
    </row>
    <row r="42" spans="1:37" ht="15" customHeight="1">
      <c r="A42" s="452" t="s">
        <v>467</v>
      </c>
      <c r="B42" s="487" t="s">
        <v>471</v>
      </c>
      <c r="C42" s="488"/>
      <c r="D42" s="488"/>
      <c r="E42" s="488"/>
      <c r="F42" s="488"/>
      <c r="G42" s="98"/>
      <c r="H42" s="98"/>
      <c r="I42" s="491" t="s">
        <v>472</v>
      </c>
      <c r="J42" s="76"/>
      <c r="K42" s="146" t="s">
        <v>5</v>
      </c>
      <c r="L42" s="278">
        <f aca="true" t="shared" si="3" ref="L42:L59">SUM(M42:S42)</f>
        <v>198</v>
      </c>
      <c r="M42" s="275">
        <v>48</v>
      </c>
      <c r="N42" s="275">
        <v>20</v>
      </c>
      <c r="O42" s="275">
        <v>23</v>
      </c>
      <c r="P42" s="275">
        <v>37</v>
      </c>
      <c r="Q42" s="275">
        <v>19</v>
      </c>
      <c r="R42" s="275">
        <v>13</v>
      </c>
      <c r="S42" s="275">
        <v>38</v>
      </c>
      <c r="T42" s="106"/>
      <c r="U42" s="106"/>
      <c r="V42" s="106"/>
      <c r="W42" s="106"/>
      <c r="X42" s="106"/>
      <c r="Y42" s="106"/>
      <c r="Z42" s="106"/>
      <c r="AA42" s="106"/>
      <c r="AB42" s="106"/>
      <c r="AC42" s="106"/>
      <c r="AD42" s="106"/>
      <c r="AE42" s="106"/>
      <c r="AF42" s="106"/>
      <c r="AG42" s="106"/>
      <c r="AH42" s="106"/>
      <c r="AI42" s="106"/>
      <c r="AJ42" s="106"/>
      <c r="AK42" s="106"/>
    </row>
    <row r="43" spans="1:37" ht="15" customHeight="1">
      <c r="A43" s="413"/>
      <c r="B43" s="102" t="s">
        <v>5</v>
      </c>
      <c r="C43" s="102" t="s">
        <v>465</v>
      </c>
      <c r="D43" s="102" t="s">
        <v>468</v>
      </c>
      <c r="E43" s="102" t="s">
        <v>469</v>
      </c>
      <c r="F43" s="101" t="s">
        <v>470</v>
      </c>
      <c r="G43" s="35"/>
      <c r="H43" s="35"/>
      <c r="I43" s="491"/>
      <c r="J43" s="273" t="s">
        <v>119</v>
      </c>
      <c r="K43" s="146" t="s">
        <v>3</v>
      </c>
      <c r="L43" s="278">
        <f t="shared" si="3"/>
        <v>65</v>
      </c>
      <c r="M43" s="275">
        <v>16</v>
      </c>
      <c r="N43" s="275">
        <v>4</v>
      </c>
      <c r="O43" s="275">
        <v>8</v>
      </c>
      <c r="P43" s="275">
        <v>12</v>
      </c>
      <c r="Q43" s="275">
        <v>10</v>
      </c>
      <c r="R43" s="275">
        <v>4</v>
      </c>
      <c r="S43" s="275">
        <v>11</v>
      </c>
      <c r="T43" s="106"/>
      <c r="U43" s="106"/>
      <c r="V43" s="106"/>
      <c r="W43" s="106"/>
      <c r="X43" s="106"/>
      <c r="Y43" s="106"/>
      <c r="Z43" s="106"/>
      <c r="AA43" s="106"/>
      <c r="AB43" s="106"/>
      <c r="AC43" s="106"/>
      <c r="AD43" s="106"/>
      <c r="AE43" s="106"/>
      <c r="AF43" s="106"/>
      <c r="AG43" s="106"/>
      <c r="AH43" s="106"/>
      <c r="AI43" s="106"/>
      <c r="AJ43" s="106"/>
      <c r="AK43" s="106"/>
    </row>
    <row r="44" spans="1:37" ht="15" customHeight="1">
      <c r="A44" s="172"/>
      <c r="B44" s="93"/>
      <c r="C44" s="93"/>
      <c r="D44" s="93"/>
      <c r="E44" s="93"/>
      <c r="F44" s="93"/>
      <c r="G44" s="76"/>
      <c r="H44" s="76"/>
      <c r="I44" s="491"/>
      <c r="J44" s="76"/>
      <c r="K44" s="146" t="s">
        <v>4</v>
      </c>
      <c r="L44" s="278">
        <f t="shared" si="3"/>
        <v>133</v>
      </c>
      <c r="M44" s="275">
        <v>32</v>
      </c>
      <c r="N44" s="275">
        <v>16</v>
      </c>
      <c r="O44" s="275">
        <v>15</v>
      </c>
      <c r="P44" s="275">
        <v>25</v>
      </c>
      <c r="Q44" s="275">
        <v>9</v>
      </c>
      <c r="R44" s="275">
        <v>9</v>
      </c>
      <c r="S44" s="275">
        <v>27</v>
      </c>
      <c r="T44" s="106"/>
      <c r="U44" s="106"/>
      <c r="V44" s="106"/>
      <c r="W44" s="106"/>
      <c r="X44" s="106"/>
      <c r="Y44" s="106"/>
      <c r="Z44" s="106"/>
      <c r="AA44" s="106"/>
      <c r="AB44" s="106"/>
      <c r="AC44" s="106"/>
      <c r="AD44" s="106"/>
      <c r="AE44" s="106"/>
      <c r="AF44" s="106"/>
      <c r="AG44" s="106"/>
      <c r="AH44" s="106"/>
      <c r="AI44" s="106"/>
      <c r="AJ44" s="106"/>
      <c r="AK44" s="106"/>
    </row>
    <row r="45" spans="1:37" ht="15" customHeight="1">
      <c r="A45" s="100" t="s">
        <v>1</v>
      </c>
      <c r="B45" s="242">
        <f>SUM(B47:B56)</f>
        <v>49920</v>
      </c>
      <c r="C45" s="242">
        <f>SUM(C47:C56)</f>
        <v>15626</v>
      </c>
      <c r="D45" s="242">
        <f>SUM(D47:D56)</f>
        <v>12258</v>
      </c>
      <c r="E45" s="242">
        <f>SUM(E47:E56)</f>
        <v>12768</v>
      </c>
      <c r="F45" s="242">
        <f>SUM(F47:F56)</f>
        <v>9268</v>
      </c>
      <c r="G45" s="76"/>
      <c r="H45" s="76"/>
      <c r="I45" s="491"/>
      <c r="J45" s="76"/>
      <c r="K45" s="146" t="s">
        <v>5</v>
      </c>
      <c r="L45" s="278">
        <f t="shared" si="3"/>
        <v>1426</v>
      </c>
      <c r="M45" s="235">
        <v>639</v>
      </c>
      <c r="N45" s="235">
        <v>142</v>
      </c>
      <c r="O45" s="235">
        <v>106</v>
      </c>
      <c r="P45" s="235">
        <v>100</v>
      </c>
      <c r="Q45" s="235">
        <v>79</v>
      </c>
      <c r="R45" s="235">
        <v>250</v>
      </c>
      <c r="S45" s="235">
        <v>110</v>
      </c>
      <c r="T45" s="106"/>
      <c r="U45" s="106"/>
      <c r="V45" s="106"/>
      <c r="W45" s="106"/>
      <c r="X45" s="106"/>
      <c r="Y45" s="106"/>
      <c r="Z45" s="106"/>
      <c r="AA45" s="106"/>
      <c r="AB45" s="106"/>
      <c r="AC45" s="106"/>
      <c r="AD45" s="106"/>
      <c r="AE45" s="106"/>
      <c r="AF45" s="106"/>
      <c r="AG45" s="106"/>
      <c r="AH45" s="106"/>
      <c r="AI45" s="106"/>
      <c r="AJ45" s="106"/>
      <c r="AK45" s="106"/>
    </row>
    <row r="46" spans="1:37" ht="15" customHeight="1">
      <c r="A46" s="173"/>
      <c r="B46" s="132"/>
      <c r="C46" s="132"/>
      <c r="D46" s="132"/>
      <c r="E46" s="132"/>
      <c r="F46" s="132"/>
      <c r="G46" s="76"/>
      <c r="H46" s="76"/>
      <c r="I46" s="491"/>
      <c r="J46" s="98" t="s">
        <v>120</v>
      </c>
      <c r="K46" s="146" t="s">
        <v>3</v>
      </c>
      <c r="L46" s="278">
        <f t="shared" si="3"/>
        <v>343</v>
      </c>
      <c r="M46" s="235">
        <v>125</v>
      </c>
      <c r="N46" s="235">
        <v>48</v>
      </c>
      <c r="O46" s="235">
        <v>36</v>
      </c>
      <c r="P46" s="235">
        <v>22</v>
      </c>
      <c r="Q46" s="235">
        <v>29</v>
      </c>
      <c r="R46" s="235">
        <v>43</v>
      </c>
      <c r="S46" s="235">
        <v>40</v>
      </c>
      <c r="T46" s="106"/>
      <c r="U46" s="106"/>
      <c r="V46" s="106"/>
      <c r="W46" s="106"/>
      <c r="X46" s="106"/>
      <c r="Y46" s="106"/>
      <c r="Z46" s="106"/>
      <c r="AA46" s="106"/>
      <c r="AB46" s="106"/>
      <c r="AC46" s="106"/>
      <c r="AD46" s="106"/>
      <c r="AE46" s="106"/>
      <c r="AF46" s="106"/>
      <c r="AG46" s="106"/>
      <c r="AH46" s="106"/>
      <c r="AI46" s="106"/>
      <c r="AJ46" s="106"/>
      <c r="AK46" s="106"/>
    </row>
    <row r="47" spans="1:37" ht="15" customHeight="1">
      <c r="A47" s="33" t="s">
        <v>225</v>
      </c>
      <c r="B47" s="132">
        <f aca="true" t="shared" si="4" ref="B47:B56">SUM(C47:F47)</f>
        <v>1141</v>
      </c>
      <c r="C47" s="132">
        <v>646</v>
      </c>
      <c r="D47" s="132">
        <v>357</v>
      </c>
      <c r="E47" s="132">
        <v>92</v>
      </c>
      <c r="F47" s="132">
        <v>46</v>
      </c>
      <c r="G47" s="93"/>
      <c r="H47" s="93"/>
      <c r="I47" s="491"/>
      <c r="J47" s="76"/>
      <c r="K47" s="146" t="s">
        <v>4</v>
      </c>
      <c r="L47" s="278">
        <f t="shared" si="3"/>
        <v>1083</v>
      </c>
      <c r="M47" s="275">
        <v>514</v>
      </c>
      <c r="N47" s="275">
        <v>94</v>
      </c>
      <c r="O47" s="235">
        <v>70</v>
      </c>
      <c r="P47" s="275">
        <v>78</v>
      </c>
      <c r="Q47" s="275">
        <v>50</v>
      </c>
      <c r="R47" s="275">
        <v>207</v>
      </c>
      <c r="S47" s="275">
        <v>70</v>
      </c>
      <c r="T47" s="106"/>
      <c r="U47" s="106"/>
      <c r="V47" s="106"/>
      <c r="W47" s="106"/>
      <c r="X47" s="106"/>
      <c r="Y47" s="106"/>
      <c r="Z47" s="106"/>
      <c r="AA47" s="106"/>
      <c r="AB47" s="106"/>
      <c r="AC47" s="106"/>
      <c r="AD47" s="106"/>
      <c r="AE47" s="106"/>
      <c r="AF47" s="106"/>
      <c r="AG47" s="106"/>
      <c r="AH47" s="106"/>
      <c r="AI47" s="106"/>
      <c r="AJ47" s="106"/>
      <c r="AK47" s="106"/>
    </row>
    <row r="48" spans="1:37" ht="15" customHeight="1">
      <c r="A48" s="33" t="s">
        <v>43</v>
      </c>
      <c r="B48" s="132">
        <f t="shared" si="4"/>
        <v>115</v>
      </c>
      <c r="C48" s="132">
        <v>56</v>
      </c>
      <c r="D48" s="132">
        <v>50</v>
      </c>
      <c r="E48" s="132">
        <v>7</v>
      </c>
      <c r="F48" s="132">
        <v>2</v>
      </c>
      <c r="G48" s="93"/>
      <c r="H48" s="93"/>
      <c r="I48" s="491"/>
      <c r="J48" s="76"/>
      <c r="K48" s="146" t="s">
        <v>5</v>
      </c>
      <c r="L48" s="278">
        <f t="shared" si="3"/>
        <v>198</v>
      </c>
      <c r="M48" s="275">
        <v>48</v>
      </c>
      <c r="N48" s="275">
        <v>20</v>
      </c>
      <c r="O48" s="275">
        <v>23</v>
      </c>
      <c r="P48" s="275">
        <v>37</v>
      </c>
      <c r="Q48" s="275">
        <v>19</v>
      </c>
      <c r="R48" s="275">
        <v>13</v>
      </c>
      <c r="S48" s="275">
        <v>38</v>
      </c>
      <c r="T48" s="106"/>
      <c r="U48" s="106"/>
      <c r="V48" s="106"/>
      <c r="W48" s="106"/>
      <c r="X48" s="106"/>
      <c r="Y48" s="106"/>
      <c r="Z48" s="106"/>
      <c r="AA48" s="106"/>
      <c r="AB48" s="106"/>
      <c r="AC48" s="106"/>
      <c r="AD48" s="106"/>
      <c r="AE48" s="106"/>
      <c r="AF48" s="106"/>
      <c r="AG48" s="106"/>
      <c r="AH48" s="106"/>
      <c r="AI48" s="106"/>
      <c r="AJ48" s="106"/>
      <c r="AK48" s="106"/>
    </row>
    <row r="49" spans="1:37" ht="15" customHeight="1">
      <c r="A49" s="33" t="s">
        <v>75</v>
      </c>
      <c r="B49" s="132">
        <f t="shared" si="4"/>
        <v>8310</v>
      </c>
      <c r="C49" s="132">
        <v>3937</v>
      </c>
      <c r="D49" s="132">
        <v>1671</v>
      </c>
      <c r="E49" s="132">
        <v>1547</v>
      </c>
      <c r="F49" s="132">
        <v>1155</v>
      </c>
      <c r="G49" s="93"/>
      <c r="H49" s="93"/>
      <c r="I49" s="491"/>
      <c r="J49" s="98" t="s">
        <v>121</v>
      </c>
      <c r="K49" s="146" t="s">
        <v>3</v>
      </c>
      <c r="L49" s="278">
        <f t="shared" si="3"/>
        <v>65</v>
      </c>
      <c r="M49" s="275">
        <v>16</v>
      </c>
      <c r="N49" s="275">
        <v>4</v>
      </c>
      <c r="O49" s="275">
        <v>8</v>
      </c>
      <c r="P49" s="275">
        <v>12</v>
      </c>
      <c r="Q49" s="275">
        <v>10</v>
      </c>
      <c r="R49" s="275">
        <v>4</v>
      </c>
      <c r="S49" s="275">
        <v>11</v>
      </c>
      <c r="T49" s="106"/>
      <c r="U49" s="106"/>
      <c r="V49" s="106"/>
      <c r="W49" s="106"/>
      <c r="X49" s="106"/>
      <c r="Y49" s="106"/>
      <c r="Z49" s="106"/>
      <c r="AA49" s="106"/>
      <c r="AB49" s="106"/>
      <c r="AC49" s="106"/>
      <c r="AD49" s="106"/>
      <c r="AE49" s="106"/>
      <c r="AF49" s="106"/>
      <c r="AG49" s="106"/>
      <c r="AH49" s="106"/>
      <c r="AI49" s="106"/>
      <c r="AJ49" s="106"/>
      <c r="AK49" s="106"/>
    </row>
    <row r="50" spans="1:37" ht="15" customHeight="1">
      <c r="A50" s="33" t="s">
        <v>76</v>
      </c>
      <c r="B50" s="132">
        <f t="shared" si="4"/>
        <v>16558</v>
      </c>
      <c r="C50" s="75">
        <v>4525</v>
      </c>
      <c r="D50" s="132">
        <v>4148</v>
      </c>
      <c r="E50" s="132">
        <v>4580</v>
      </c>
      <c r="F50" s="132">
        <v>3305</v>
      </c>
      <c r="G50" s="93"/>
      <c r="H50" s="93"/>
      <c r="I50" s="492"/>
      <c r="J50" s="174"/>
      <c r="K50" s="155" t="s">
        <v>4</v>
      </c>
      <c r="L50" s="279">
        <f t="shared" si="3"/>
        <v>133</v>
      </c>
      <c r="M50" s="276">
        <v>32</v>
      </c>
      <c r="N50" s="276">
        <v>16</v>
      </c>
      <c r="O50" s="276">
        <v>15</v>
      </c>
      <c r="P50" s="276">
        <v>25</v>
      </c>
      <c r="Q50" s="276">
        <v>9</v>
      </c>
      <c r="R50" s="276">
        <v>9</v>
      </c>
      <c r="S50" s="276">
        <v>27</v>
      </c>
      <c r="T50" s="106"/>
      <c r="U50" s="106"/>
      <c r="V50" s="106"/>
      <c r="W50" s="106"/>
      <c r="X50" s="106"/>
      <c r="Y50" s="106"/>
      <c r="Z50" s="106"/>
      <c r="AA50" s="106"/>
      <c r="AB50" s="106"/>
      <c r="AC50" s="106"/>
      <c r="AD50" s="106"/>
      <c r="AE50" s="106"/>
      <c r="AF50" s="106"/>
      <c r="AG50" s="106"/>
      <c r="AH50" s="106"/>
      <c r="AI50" s="106"/>
      <c r="AJ50" s="106"/>
      <c r="AK50" s="106"/>
    </row>
    <row r="51" spans="1:37" ht="15" customHeight="1">
      <c r="A51" s="33" t="s">
        <v>211</v>
      </c>
      <c r="B51" s="132">
        <f t="shared" si="4"/>
        <v>10722</v>
      </c>
      <c r="C51" s="75">
        <v>2672</v>
      </c>
      <c r="D51" s="132">
        <v>2619</v>
      </c>
      <c r="E51" s="132">
        <v>3253</v>
      </c>
      <c r="F51" s="132">
        <v>2178</v>
      </c>
      <c r="G51" s="93"/>
      <c r="H51" s="93"/>
      <c r="I51" s="521" t="s">
        <v>473</v>
      </c>
      <c r="J51" s="175"/>
      <c r="K51" s="176" t="s">
        <v>5</v>
      </c>
      <c r="L51" s="278">
        <f t="shared" si="3"/>
        <v>4797</v>
      </c>
      <c r="M51" s="277">
        <v>2315</v>
      </c>
      <c r="N51" s="277">
        <v>745</v>
      </c>
      <c r="O51" s="277">
        <v>521</v>
      </c>
      <c r="P51" s="277">
        <v>403</v>
      </c>
      <c r="Q51" s="277">
        <v>180</v>
      </c>
      <c r="R51" s="277">
        <v>312</v>
      </c>
      <c r="S51" s="277">
        <v>321</v>
      </c>
      <c r="T51" s="106"/>
      <c r="U51" s="106"/>
      <c r="V51" s="106"/>
      <c r="W51" s="106"/>
      <c r="X51" s="106"/>
      <c r="Y51" s="106"/>
      <c r="Z51" s="106"/>
      <c r="AA51" s="106"/>
      <c r="AB51" s="106"/>
      <c r="AC51" s="106"/>
      <c r="AD51" s="106"/>
      <c r="AE51" s="106"/>
      <c r="AF51" s="106"/>
      <c r="AG51" s="106"/>
      <c r="AH51" s="106"/>
      <c r="AI51" s="106"/>
      <c r="AJ51" s="106"/>
      <c r="AK51" s="106"/>
    </row>
    <row r="52" spans="1:37" ht="15" customHeight="1">
      <c r="A52" s="274" t="s">
        <v>218</v>
      </c>
      <c r="B52" s="132">
        <f t="shared" si="4"/>
        <v>1148</v>
      </c>
      <c r="C52" s="243">
        <v>277</v>
      </c>
      <c r="D52" s="132">
        <v>265</v>
      </c>
      <c r="E52" s="132">
        <v>333</v>
      </c>
      <c r="F52" s="132">
        <v>273</v>
      </c>
      <c r="G52" s="93"/>
      <c r="H52" s="93"/>
      <c r="I52" s="491"/>
      <c r="J52" s="273" t="s">
        <v>119</v>
      </c>
      <c r="K52" s="146" t="s">
        <v>3</v>
      </c>
      <c r="L52" s="278">
        <f t="shared" si="3"/>
        <v>2065</v>
      </c>
      <c r="M52" s="275">
        <v>938</v>
      </c>
      <c r="N52" s="275">
        <v>343</v>
      </c>
      <c r="O52" s="275">
        <v>220</v>
      </c>
      <c r="P52" s="275">
        <v>183</v>
      </c>
      <c r="Q52" s="275">
        <v>73</v>
      </c>
      <c r="R52" s="275">
        <v>167</v>
      </c>
      <c r="S52" s="275">
        <v>141</v>
      </c>
      <c r="T52" s="106"/>
      <c r="U52" s="106"/>
      <c r="V52" s="106"/>
      <c r="W52" s="106"/>
      <c r="X52" s="106"/>
      <c r="Y52" s="106"/>
      <c r="Z52" s="106"/>
      <c r="AA52" s="106"/>
      <c r="AB52" s="106"/>
      <c r="AC52" s="106"/>
      <c r="AD52" s="106"/>
      <c r="AE52" s="106"/>
      <c r="AF52" s="106"/>
      <c r="AG52" s="106"/>
      <c r="AH52" s="106"/>
      <c r="AI52" s="106"/>
      <c r="AJ52" s="106"/>
      <c r="AK52" s="106"/>
    </row>
    <row r="53" spans="1:37" ht="15" customHeight="1">
      <c r="A53" s="33" t="s">
        <v>466</v>
      </c>
      <c r="B53" s="132">
        <f t="shared" si="4"/>
        <v>3117</v>
      </c>
      <c r="C53" s="243">
        <v>984</v>
      </c>
      <c r="D53" s="132">
        <v>746</v>
      </c>
      <c r="E53" s="132">
        <v>718</v>
      </c>
      <c r="F53" s="132">
        <v>669</v>
      </c>
      <c r="G53" s="93"/>
      <c r="H53" s="93"/>
      <c r="I53" s="491"/>
      <c r="J53" s="76"/>
      <c r="K53" s="146" t="s">
        <v>4</v>
      </c>
      <c r="L53" s="278">
        <f t="shared" si="3"/>
        <v>2732</v>
      </c>
      <c r="M53" s="275">
        <v>1377</v>
      </c>
      <c r="N53" s="275">
        <v>402</v>
      </c>
      <c r="O53" s="275">
        <v>301</v>
      </c>
      <c r="P53" s="275">
        <v>220</v>
      </c>
      <c r="Q53" s="275">
        <v>107</v>
      </c>
      <c r="R53" s="275">
        <v>145</v>
      </c>
      <c r="S53" s="275">
        <v>180</v>
      </c>
      <c r="T53" s="106"/>
      <c r="U53" s="106"/>
      <c r="V53" s="106"/>
      <c r="W53" s="106"/>
      <c r="X53" s="106"/>
      <c r="Y53" s="106"/>
      <c r="Z53" s="106"/>
      <c r="AA53" s="106"/>
      <c r="AB53" s="106"/>
      <c r="AC53" s="106"/>
      <c r="AD53" s="106"/>
      <c r="AE53" s="106"/>
      <c r="AF53" s="106"/>
      <c r="AG53" s="106"/>
      <c r="AH53" s="106"/>
      <c r="AI53" s="106"/>
      <c r="AJ53" s="106"/>
      <c r="AK53" s="106"/>
    </row>
    <row r="54" spans="1:37" ht="15" customHeight="1">
      <c r="A54" s="52" t="s">
        <v>48</v>
      </c>
      <c r="B54" s="132">
        <f t="shared" si="4"/>
        <v>45</v>
      </c>
      <c r="C54" s="243">
        <v>21</v>
      </c>
      <c r="D54" s="132">
        <v>9</v>
      </c>
      <c r="E54" s="132">
        <v>11</v>
      </c>
      <c r="F54" s="132">
        <v>4</v>
      </c>
      <c r="G54" s="93"/>
      <c r="H54" s="93"/>
      <c r="I54" s="491"/>
      <c r="J54" s="76"/>
      <c r="K54" s="146" t="s">
        <v>5</v>
      </c>
      <c r="L54" s="278">
        <f t="shared" si="3"/>
        <v>18985</v>
      </c>
      <c r="M54" s="275">
        <v>8155</v>
      </c>
      <c r="N54" s="275">
        <v>2018</v>
      </c>
      <c r="O54" s="275">
        <v>2507</v>
      </c>
      <c r="P54" s="275">
        <v>1862</v>
      </c>
      <c r="Q54" s="275">
        <v>837</v>
      </c>
      <c r="R54" s="275">
        <v>1756</v>
      </c>
      <c r="S54" s="275">
        <v>1850</v>
      </c>
      <c r="T54" s="106"/>
      <c r="U54" s="106"/>
      <c r="V54" s="106"/>
      <c r="W54" s="106"/>
      <c r="X54" s="106"/>
      <c r="Y54" s="106"/>
      <c r="Z54" s="106"/>
      <c r="AA54" s="106"/>
      <c r="AB54" s="106"/>
      <c r="AC54" s="106"/>
      <c r="AD54" s="106"/>
      <c r="AE54" s="106"/>
      <c r="AF54" s="106"/>
      <c r="AG54" s="106"/>
      <c r="AH54" s="106"/>
      <c r="AI54" s="106"/>
      <c r="AJ54" s="106"/>
      <c r="AK54" s="106"/>
    </row>
    <row r="55" spans="1:37" ht="15" customHeight="1">
      <c r="A55" s="33" t="s">
        <v>77</v>
      </c>
      <c r="B55" s="132">
        <f t="shared" si="4"/>
        <v>8493</v>
      </c>
      <c r="C55" s="243">
        <v>2465</v>
      </c>
      <c r="D55" s="132">
        <v>2335</v>
      </c>
      <c r="E55" s="132">
        <v>2158</v>
      </c>
      <c r="F55" s="132">
        <v>1535</v>
      </c>
      <c r="G55" s="93"/>
      <c r="H55" s="93"/>
      <c r="I55" s="491"/>
      <c r="J55" s="98" t="s">
        <v>120</v>
      </c>
      <c r="K55" s="146" t="s">
        <v>3</v>
      </c>
      <c r="L55" s="278">
        <f t="shared" si="3"/>
        <v>9621</v>
      </c>
      <c r="M55" s="275">
        <v>4461</v>
      </c>
      <c r="N55" s="275">
        <v>1162</v>
      </c>
      <c r="O55" s="275">
        <v>986</v>
      </c>
      <c r="P55" s="275">
        <v>889</v>
      </c>
      <c r="Q55" s="275">
        <v>442</v>
      </c>
      <c r="R55" s="275">
        <v>882</v>
      </c>
      <c r="S55" s="275">
        <v>799</v>
      </c>
      <c r="T55" s="106"/>
      <c r="U55" s="106"/>
      <c r="V55" s="106"/>
      <c r="W55" s="106"/>
      <c r="X55" s="106"/>
      <c r="Y55" s="106"/>
      <c r="Z55" s="106"/>
      <c r="AA55" s="106"/>
      <c r="AB55" s="106"/>
      <c r="AC55" s="106"/>
      <c r="AD55" s="106"/>
      <c r="AE55" s="106"/>
      <c r="AF55" s="106"/>
      <c r="AG55" s="106"/>
      <c r="AH55" s="106"/>
      <c r="AI55" s="106"/>
      <c r="AJ55" s="106"/>
      <c r="AK55" s="106"/>
    </row>
    <row r="56" spans="1:37" ht="15" customHeight="1">
      <c r="A56" s="34" t="s">
        <v>78</v>
      </c>
      <c r="B56" s="134">
        <f t="shared" si="4"/>
        <v>271</v>
      </c>
      <c r="C56" s="134">
        <v>43</v>
      </c>
      <c r="D56" s="134">
        <v>58</v>
      </c>
      <c r="E56" s="134">
        <v>69</v>
      </c>
      <c r="F56" s="134">
        <v>101</v>
      </c>
      <c r="G56" s="93"/>
      <c r="H56" s="93"/>
      <c r="I56" s="491"/>
      <c r="J56" s="76"/>
      <c r="K56" s="146" t="s">
        <v>4</v>
      </c>
      <c r="L56" s="278">
        <f t="shared" si="3"/>
        <v>9364</v>
      </c>
      <c r="M56" s="275">
        <v>3694</v>
      </c>
      <c r="N56" s="275">
        <v>856</v>
      </c>
      <c r="O56" s="275">
        <v>1521</v>
      </c>
      <c r="P56" s="275">
        <v>973</v>
      </c>
      <c r="Q56" s="275">
        <v>395</v>
      </c>
      <c r="R56" s="275">
        <v>874</v>
      </c>
      <c r="S56" s="275">
        <v>1051</v>
      </c>
      <c r="T56" s="106"/>
      <c r="U56" s="106"/>
      <c r="V56" s="106"/>
      <c r="W56" s="106"/>
      <c r="X56" s="106"/>
      <c r="Y56" s="106"/>
      <c r="Z56" s="106"/>
      <c r="AA56" s="106"/>
      <c r="AB56" s="106"/>
      <c r="AC56" s="106"/>
      <c r="AD56" s="106"/>
      <c r="AE56" s="106"/>
      <c r="AF56" s="106"/>
      <c r="AG56" s="106"/>
      <c r="AH56" s="106"/>
      <c r="AI56" s="106"/>
      <c r="AJ56" s="106"/>
      <c r="AK56" s="106"/>
    </row>
    <row r="57" spans="1:37" ht="15" customHeight="1">
      <c r="A57" s="106"/>
      <c r="B57" s="106"/>
      <c r="C57" s="17"/>
      <c r="D57" s="106"/>
      <c r="E57" s="106"/>
      <c r="F57" s="106"/>
      <c r="G57" s="106"/>
      <c r="H57" s="106"/>
      <c r="I57" s="491"/>
      <c r="J57" s="76"/>
      <c r="K57" s="146" t="s">
        <v>5</v>
      </c>
      <c r="L57" s="278">
        <f t="shared" si="3"/>
        <v>4797</v>
      </c>
      <c r="M57" s="275">
        <v>2315</v>
      </c>
      <c r="N57" s="275">
        <v>745</v>
      </c>
      <c r="O57" s="275">
        <v>521</v>
      </c>
      <c r="P57" s="275">
        <v>403</v>
      </c>
      <c r="Q57" s="275">
        <v>180</v>
      </c>
      <c r="R57" s="275">
        <v>312</v>
      </c>
      <c r="S57" s="275">
        <v>321</v>
      </c>
      <c r="T57" s="106"/>
      <c r="U57" s="106"/>
      <c r="V57" s="106"/>
      <c r="W57" s="106"/>
      <c r="X57" s="106"/>
      <c r="Y57" s="106"/>
      <c r="Z57" s="106"/>
      <c r="AA57" s="106"/>
      <c r="AB57" s="106"/>
      <c r="AC57" s="106"/>
      <c r="AD57" s="106"/>
      <c r="AE57" s="106"/>
      <c r="AF57" s="106"/>
      <c r="AG57" s="106"/>
      <c r="AH57" s="106"/>
      <c r="AI57" s="106"/>
      <c r="AJ57" s="106"/>
      <c r="AK57" s="106"/>
    </row>
    <row r="58" spans="1:37" ht="15" customHeight="1">
      <c r="A58" s="106"/>
      <c r="B58" s="106"/>
      <c r="C58" s="108"/>
      <c r="D58" s="106"/>
      <c r="E58" s="106"/>
      <c r="F58" s="106"/>
      <c r="G58" s="106"/>
      <c r="H58" s="106"/>
      <c r="I58" s="491"/>
      <c r="J58" s="98" t="s">
        <v>121</v>
      </c>
      <c r="K58" s="146" t="s">
        <v>3</v>
      </c>
      <c r="L58" s="278">
        <f t="shared" si="3"/>
        <v>2065</v>
      </c>
      <c r="M58" s="275">
        <v>938</v>
      </c>
      <c r="N58" s="275">
        <v>343</v>
      </c>
      <c r="O58" s="275">
        <v>220</v>
      </c>
      <c r="P58" s="275">
        <v>183</v>
      </c>
      <c r="Q58" s="275">
        <v>73</v>
      </c>
      <c r="R58" s="275">
        <v>167</v>
      </c>
      <c r="S58" s="275">
        <v>141</v>
      </c>
      <c r="T58" s="106"/>
      <c r="U58" s="106"/>
      <c r="V58" s="106"/>
      <c r="W58" s="106"/>
      <c r="X58" s="106"/>
      <c r="Y58" s="106"/>
      <c r="Z58" s="106"/>
      <c r="AA58" s="106"/>
      <c r="AB58" s="106"/>
      <c r="AC58" s="106"/>
      <c r="AD58" s="106"/>
      <c r="AE58" s="106"/>
      <c r="AF58" s="106"/>
      <c r="AG58" s="106"/>
      <c r="AH58" s="106"/>
      <c r="AI58" s="106"/>
      <c r="AJ58" s="106"/>
      <c r="AK58" s="106"/>
    </row>
    <row r="59" spans="1:37" ht="15" customHeight="1">
      <c r="A59" s="106"/>
      <c r="B59" s="106"/>
      <c r="C59" s="108"/>
      <c r="D59" s="106"/>
      <c r="E59" s="106"/>
      <c r="F59" s="106"/>
      <c r="G59" s="106"/>
      <c r="H59" s="106"/>
      <c r="I59" s="492"/>
      <c r="J59" s="174"/>
      <c r="K59" s="155" t="s">
        <v>4</v>
      </c>
      <c r="L59" s="279">
        <f t="shared" si="3"/>
        <v>2732</v>
      </c>
      <c r="M59" s="276">
        <v>1377</v>
      </c>
      <c r="N59" s="276">
        <v>402</v>
      </c>
      <c r="O59" s="276">
        <v>301</v>
      </c>
      <c r="P59" s="276">
        <v>220</v>
      </c>
      <c r="Q59" s="276">
        <v>107</v>
      </c>
      <c r="R59" s="276">
        <v>145</v>
      </c>
      <c r="S59" s="276">
        <v>180</v>
      </c>
      <c r="T59" s="106"/>
      <c r="U59" s="106"/>
      <c r="V59" s="106"/>
      <c r="W59" s="106"/>
      <c r="X59" s="106"/>
      <c r="Y59" s="106"/>
      <c r="Z59" s="106"/>
      <c r="AA59" s="106"/>
      <c r="AB59" s="106"/>
      <c r="AC59" s="106"/>
      <c r="AD59" s="106"/>
      <c r="AE59" s="106"/>
      <c r="AF59" s="106"/>
      <c r="AG59" s="106"/>
      <c r="AH59" s="106"/>
      <c r="AI59" s="106"/>
      <c r="AJ59" s="106"/>
      <c r="AK59" s="106"/>
    </row>
    <row r="60" spans="1:37" ht="15" customHeight="1">
      <c r="A60" s="106"/>
      <c r="B60" s="106"/>
      <c r="C60" s="108"/>
      <c r="D60" s="106"/>
      <c r="E60" s="106"/>
      <c r="F60" s="106"/>
      <c r="G60" s="106"/>
      <c r="H60" s="106"/>
      <c r="I60" s="5" t="s">
        <v>436</v>
      </c>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row>
    <row r="61" spans="1:37" ht="13.5">
      <c r="A61" s="106"/>
      <c r="B61" s="106"/>
      <c r="C61" s="108"/>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row>
    <row r="62" spans="1:37" ht="14.25">
      <c r="A62" s="106"/>
      <c r="B62" s="106"/>
      <c r="C62" s="17"/>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row>
    <row r="63" spans="1:37" ht="13.5">
      <c r="A63" s="106"/>
      <c r="B63" s="106"/>
      <c r="C63" s="108"/>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row>
    <row r="64" spans="1:37" ht="13.5">
      <c r="A64" s="106"/>
      <c r="B64" s="106"/>
      <c r="C64" s="108"/>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row>
  </sheetData>
  <sheetProtection/>
  <mergeCells count="170">
    <mergeCell ref="Q26:R26"/>
    <mergeCell ref="Q27:R27"/>
    <mergeCell ref="Q28:R28"/>
    <mergeCell ref="Q29:R29"/>
    <mergeCell ref="Q30:R30"/>
    <mergeCell ref="Q35:R35"/>
    <mergeCell ref="Q31:R31"/>
    <mergeCell ref="Q32:R32"/>
    <mergeCell ref="Q33:R33"/>
    <mergeCell ref="Q34:R34"/>
    <mergeCell ref="Q20:R20"/>
    <mergeCell ref="Q21:R21"/>
    <mergeCell ref="Q22:R22"/>
    <mergeCell ref="Q23:R23"/>
    <mergeCell ref="Q24:R24"/>
    <mergeCell ref="Q25:R25"/>
    <mergeCell ref="Q14:R14"/>
    <mergeCell ref="Q15:R15"/>
    <mergeCell ref="Q16:R16"/>
    <mergeCell ref="Q17:R17"/>
    <mergeCell ref="Q18:R18"/>
    <mergeCell ref="Q19:R19"/>
    <mergeCell ref="O32:P32"/>
    <mergeCell ref="O33:P33"/>
    <mergeCell ref="O34:P34"/>
    <mergeCell ref="O35:P35"/>
    <mergeCell ref="Q8:R8"/>
    <mergeCell ref="Q9:R9"/>
    <mergeCell ref="Q10:R10"/>
    <mergeCell ref="Q11:R11"/>
    <mergeCell ref="Q12:R12"/>
    <mergeCell ref="Q13:R13"/>
    <mergeCell ref="O26:P26"/>
    <mergeCell ref="O27:P27"/>
    <mergeCell ref="O28:P28"/>
    <mergeCell ref="O29:P29"/>
    <mergeCell ref="O30:P30"/>
    <mergeCell ref="O31:P31"/>
    <mergeCell ref="O20:P20"/>
    <mergeCell ref="O21:P21"/>
    <mergeCell ref="O22:P22"/>
    <mergeCell ref="O23:P23"/>
    <mergeCell ref="O24:P24"/>
    <mergeCell ref="O25:P25"/>
    <mergeCell ref="O14:P14"/>
    <mergeCell ref="O15:P15"/>
    <mergeCell ref="O16:P16"/>
    <mergeCell ref="O17:P17"/>
    <mergeCell ref="O18:P18"/>
    <mergeCell ref="O19:P19"/>
    <mergeCell ref="O8:P8"/>
    <mergeCell ref="O9:P9"/>
    <mergeCell ref="O10:P10"/>
    <mergeCell ref="O11:P11"/>
    <mergeCell ref="O12:P12"/>
    <mergeCell ref="O13:P13"/>
    <mergeCell ref="M30:N30"/>
    <mergeCell ref="M31:N31"/>
    <mergeCell ref="M32:N32"/>
    <mergeCell ref="M33:N33"/>
    <mergeCell ref="M34:N34"/>
    <mergeCell ref="M35:N35"/>
    <mergeCell ref="M24:N24"/>
    <mergeCell ref="M25:N25"/>
    <mergeCell ref="M26:N26"/>
    <mergeCell ref="M27:N27"/>
    <mergeCell ref="M28:N28"/>
    <mergeCell ref="M29:N29"/>
    <mergeCell ref="K35:L35"/>
    <mergeCell ref="M8:N8"/>
    <mergeCell ref="M9:N9"/>
    <mergeCell ref="M10:N10"/>
    <mergeCell ref="M11:N11"/>
    <mergeCell ref="M12:N12"/>
    <mergeCell ref="M17:N17"/>
    <mergeCell ref="M18:N18"/>
    <mergeCell ref="M19:N19"/>
    <mergeCell ref="M20:N20"/>
    <mergeCell ref="K29:L29"/>
    <mergeCell ref="K30:L30"/>
    <mergeCell ref="K31:L31"/>
    <mergeCell ref="K32:L32"/>
    <mergeCell ref="K33:L33"/>
    <mergeCell ref="K34:L34"/>
    <mergeCell ref="K19:L19"/>
    <mergeCell ref="K20:L20"/>
    <mergeCell ref="K21:L21"/>
    <mergeCell ref="K22:L22"/>
    <mergeCell ref="K23:L23"/>
    <mergeCell ref="K24:L24"/>
    <mergeCell ref="I16:J16"/>
    <mergeCell ref="I33:J33"/>
    <mergeCell ref="I34:J34"/>
    <mergeCell ref="I35:J35"/>
    <mergeCell ref="K13:L13"/>
    <mergeCell ref="K14:L14"/>
    <mergeCell ref="K15:L15"/>
    <mergeCell ref="K16:L16"/>
    <mergeCell ref="K17:L17"/>
    <mergeCell ref="K18:L18"/>
    <mergeCell ref="A40:F40"/>
    <mergeCell ref="I51:I59"/>
    <mergeCell ref="I8:J8"/>
    <mergeCell ref="I9:J9"/>
    <mergeCell ref="I10:J10"/>
    <mergeCell ref="I11:J11"/>
    <mergeCell ref="I12:J12"/>
    <mergeCell ref="I13:J13"/>
    <mergeCell ref="I14:J14"/>
    <mergeCell ref="I15:J15"/>
    <mergeCell ref="I6:J7"/>
    <mergeCell ref="I5:N5"/>
    <mergeCell ref="A42:A43"/>
    <mergeCell ref="B42:F42"/>
    <mergeCell ref="D6:D7"/>
    <mergeCell ref="B5:D5"/>
    <mergeCell ref="E5:H5"/>
    <mergeCell ref="F6:H6"/>
    <mergeCell ref="E6:E7"/>
    <mergeCell ref="A5:A7"/>
    <mergeCell ref="O5:R5"/>
    <mergeCell ref="L40:L41"/>
    <mergeCell ref="M40:M41"/>
    <mergeCell ref="K8:L8"/>
    <mergeCell ref="K9:L9"/>
    <mergeCell ref="K10:L10"/>
    <mergeCell ref="K11:L11"/>
    <mergeCell ref="K12:L12"/>
    <mergeCell ref="K6:L7"/>
    <mergeCell ref="M6:N7"/>
    <mergeCell ref="Q40:Q41"/>
    <mergeCell ref="O6:P7"/>
    <mergeCell ref="Q6:R7"/>
    <mergeCell ref="M13:N13"/>
    <mergeCell ref="M14:N14"/>
    <mergeCell ref="M15:N15"/>
    <mergeCell ref="M16:N16"/>
    <mergeCell ref="M21:N21"/>
    <mergeCell ref="M22:N22"/>
    <mergeCell ref="M23:N23"/>
    <mergeCell ref="I22:J22"/>
    <mergeCell ref="I23:J23"/>
    <mergeCell ref="I24:J24"/>
    <mergeCell ref="N40:N41"/>
    <mergeCell ref="O40:O41"/>
    <mergeCell ref="P40:P41"/>
    <mergeCell ref="K25:L25"/>
    <mergeCell ref="K26:L26"/>
    <mergeCell ref="K27:L27"/>
    <mergeCell ref="K28:L28"/>
    <mergeCell ref="I30:J30"/>
    <mergeCell ref="I31:J31"/>
    <mergeCell ref="I32:J32"/>
    <mergeCell ref="R40:R41"/>
    <mergeCell ref="S40:S41"/>
    <mergeCell ref="I17:J17"/>
    <mergeCell ref="I18:J18"/>
    <mergeCell ref="I19:J19"/>
    <mergeCell ref="I20:J20"/>
    <mergeCell ref="I21:J21"/>
    <mergeCell ref="A2:S2"/>
    <mergeCell ref="A3:R3"/>
    <mergeCell ref="I38:S38"/>
    <mergeCell ref="I40:K41"/>
    <mergeCell ref="I42:I50"/>
    <mergeCell ref="I25:J25"/>
    <mergeCell ref="I26:J26"/>
    <mergeCell ref="I27:J27"/>
    <mergeCell ref="I28:J28"/>
    <mergeCell ref="I29:J29"/>
  </mergeCells>
  <printOptions horizontalCentered="1"/>
  <pageMargins left="0.7874015748031497" right="0.7874015748031497" top="0.3937007874015748" bottom="0.3937007874015748" header="0.35433070866141736" footer="0.35433070866141736"/>
  <pageSetup fitToHeight="1" fitToWidth="1" horizontalDpi="300" verticalDpi="300" orientation="landscape" paperSize="8"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T74"/>
  <sheetViews>
    <sheetView zoomScalePageLayoutView="0" workbookViewId="0" topLeftCell="H1">
      <selection activeCell="A1" sqref="A1"/>
    </sheetView>
  </sheetViews>
  <sheetFormatPr defaultColWidth="9.00390625" defaultRowHeight="13.5"/>
  <cols>
    <col min="1" max="1" width="14.50390625" style="0" customWidth="1"/>
    <col min="2" max="9" width="13.125" style="0" customWidth="1"/>
    <col min="11" max="11" width="14.875" style="0" customWidth="1"/>
    <col min="12" max="20" width="10.625" style="0" customWidth="1"/>
  </cols>
  <sheetData>
    <row r="1" spans="1:20" ht="15" customHeight="1">
      <c r="A1" s="105" t="s">
        <v>274</v>
      </c>
      <c r="B1" s="106"/>
      <c r="C1" s="106"/>
      <c r="D1" s="106"/>
      <c r="E1" s="106"/>
      <c r="F1" s="106"/>
      <c r="G1" s="106"/>
      <c r="H1" s="106"/>
      <c r="I1" s="106"/>
      <c r="J1" s="106"/>
      <c r="K1" s="2"/>
      <c r="L1" s="2"/>
      <c r="M1" s="2"/>
      <c r="N1" s="2"/>
      <c r="O1" s="2"/>
      <c r="P1" s="2"/>
      <c r="Q1" s="2"/>
      <c r="R1" s="2"/>
      <c r="S1" s="2"/>
      <c r="T1" s="3" t="s">
        <v>275</v>
      </c>
    </row>
    <row r="2" spans="1:20" ht="18" customHeight="1">
      <c r="A2" s="366" t="s">
        <v>486</v>
      </c>
      <c r="B2" s="366"/>
      <c r="C2" s="366"/>
      <c r="D2" s="366"/>
      <c r="E2" s="366"/>
      <c r="F2" s="366"/>
      <c r="G2" s="366"/>
      <c r="H2" s="366"/>
      <c r="I2" s="366"/>
      <c r="J2" s="106"/>
      <c r="K2" s="524" t="s">
        <v>262</v>
      </c>
      <c r="L2" s="524"/>
      <c r="M2" s="524"/>
      <c r="N2" s="524"/>
      <c r="O2" s="524"/>
      <c r="P2" s="524"/>
      <c r="Q2" s="524"/>
      <c r="R2" s="524"/>
      <c r="S2" s="524"/>
      <c r="T2" s="524"/>
    </row>
    <row r="3" spans="1:20" ht="15" customHeight="1">
      <c r="A3" s="106"/>
      <c r="B3" s="106"/>
      <c r="C3" s="177"/>
      <c r="D3" s="106"/>
      <c r="E3" s="106"/>
      <c r="F3" s="106"/>
      <c r="G3" s="106"/>
      <c r="H3" s="106"/>
      <c r="I3" s="106"/>
      <c r="J3" s="106"/>
      <c r="K3" s="5"/>
      <c r="L3" s="5"/>
      <c r="M3" s="5"/>
      <c r="N3" s="5"/>
      <c r="O3" s="5"/>
      <c r="P3" s="5"/>
      <c r="Q3" s="5"/>
      <c r="R3" s="5"/>
      <c r="S3" s="5"/>
      <c r="T3" s="5"/>
    </row>
    <row r="4" spans="1:20" ht="15" customHeight="1">
      <c r="A4" s="368" t="s">
        <v>485</v>
      </c>
      <c r="B4" s="368"/>
      <c r="C4" s="368"/>
      <c r="D4" s="368"/>
      <c r="E4" s="368"/>
      <c r="F4" s="368"/>
      <c r="G4" s="368"/>
      <c r="H4" s="368"/>
      <c r="I4" s="106"/>
      <c r="J4" s="106"/>
      <c r="K4" s="57" t="s">
        <v>219</v>
      </c>
      <c r="L4" s="5"/>
      <c r="M4" s="5"/>
      <c r="N4" s="5"/>
      <c r="O4" s="5"/>
      <c r="P4" s="5"/>
      <c r="Q4" s="5"/>
      <c r="R4" s="5"/>
      <c r="S4" s="5"/>
      <c r="T4" s="5"/>
    </row>
    <row r="5" spans="1:20" ht="15" customHeight="1" thickBot="1">
      <c r="A5" s="103"/>
      <c r="B5" s="103"/>
      <c r="C5" s="103"/>
      <c r="D5" s="103"/>
      <c r="E5" s="103"/>
      <c r="F5" s="103"/>
      <c r="G5" s="103"/>
      <c r="H5" s="103"/>
      <c r="I5" s="106"/>
      <c r="J5" s="106"/>
      <c r="K5" s="57" t="s">
        <v>126</v>
      </c>
      <c r="L5" s="58"/>
      <c r="M5" s="35"/>
      <c r="N5" s="58"/>
      <c r="O5" s="58"/>
      <c r="P5" s="58"/>
      <c r="Q5" s="58"/>
      <c r="R5" s="58"/>
      <c r="S5" s="58"/>
      <c r="T5" s="59" t="s">
        <v>247</v>
      </c>
    </row>
    <row r="6" spans="1:20" ht="15" customHeight="1">
      <c r="A6" s="537" t="s">
        <v>258</v>
      </c>
      <c r="B6" s="447" t="s">
        <v>263</v>
      </c>
      <c r="C6" s="140" t="s">
        <v>123</v>
      </c>
      <c r="D6" s="286" t="s">
        <v>493</v>
      </c>
      <c r="E6" s="487" t="s">
        <v>494</v>
      </c>
      <c r="F6" s="488"/>
      <c r="G6" s="488"/>
      <c r="H6" s="488"/>
      <c r="I6" s="106"/>
      <c r="J6" s="106"/>
      <c r="K6" s="375" t="s">
        <v>122</v>
      </c>
      <c r="L6" s="61" t="s">
        <v>128</v>
      </c>
      <c r="M6" s="61" t="s">
        <v>128</v>
      </c>
      <c r="N6" s="525" t="s">
        <v>498</v>
      </c>
      <c r="O6" s="525" t="s">
        <v>499</v>
      </c>
      <c r="P6" s="528" t="s">
        <v>500</v>
      </c>
      <c r="Q6" s="528" t="s">
        <v>501</v>
      </c>
      <c r="R6" s="528" t="s">
        <v>502</v>
      </c>
      <c r="S6" s="528" t="s">
        <v>503</v>
      </c>
      <c r="T6" s="533" t="s">
        <v>127</v>
      </c>
    </row>
    <row r="7" spans="1:20" ht="15" customHeight="1">
      <c r="A7" s="349"/>
      <c r="B7" s="538"/>
      <c r="C7" s="135" t="s">
        <v>106</v>
      </c>
      <c r="D7" s="205" t="s">
        <v>496</v>
      </c>
      <c r="E7" s="281" t="s">
        <v>495</v>
      </c>
      <c r="F7" s="178" t="s">
        <v>124</v>
      </c>
      <c r="G7" s="178" t="s">
        <v>237</v>
      </c>
      <c r="H7" s="179" t="s">
        <v>125</v>
      </c>
      <c r="I7" s="106"/>
      <c r="J7" s="106"/>
      <c r="K7" s="368"/>
      <c r="L7" s="531" t="s">
        <v>508</v>
      </c>
      <c r="M7" s="531" t="s">
        <v>509</v>
      </c>
      <c r="N7" s="526"/>
      <c r="O7" s="526"/>
      <c r="P7" s="529"/>
      <c r="Q7" s="529"/>
      <c r="R7" s="529"/>
      <c r="S7" s="529"/>
      <c r="T7" s="534"/>
    </row>
    <row r="8" spans="1:20" ht="15" customHeight="1">
      <c r="A8" s="167" t="s">
        <v>445</v>
      </c>
      <c r="B8" s="218">
        <v>296</v>
      </c>
      <c r="C8" s="218">
        <v>4923</v>
      </c>
      <c r="D8" s="218">
        <v>6269</v>
      </c>
      <c r="E8" s="218">
        <f>SUM(F8:H8)</f>
        <v>92256</v>
      </c>
      <c r="F8" s="218">
        <v>5642</v>
      </c>
      <c r="G8" s="218">
        <v>85795</v>
      </c>
      <c r="H8" s="218">
        <v>819</v>
      </c>
      <c r="I8" s="106"/>
      <c r="J8" s="106"/>
      <c r="K8" s="378"/>
      <c r="L8" s="532"/>
      <c r="M8" s="536"/>
      <c r="N8" s="527"/>
      <c r="O8" s="527"/>
      <c r="P8" s="530"/>
      <c r="Q8" s="530"/>
      <c r="R8" s="530"/>
      <c r="S8" s="530"/>
      <c r="T8" s="535"/>
    </row>
    <row r="9" spans="1:20" ht="15" customHeight="1">
      <c r="A9" s="125" t="s">
        <v>504</v>
      </c>
      <c r="B9" s="218">
        <v>291</v>
      </c>
      <c r="C9" s="218">
        <v>4416</v>
      </c>
      <c r="D9" s="218">
        <v>5263</v>
      </c>
      <c r="E9" s="218">
        <f>SUM(F9:H9)</f>
        <v>87553</v>
      </c>
      <c r="F9" s="218">
        <v>4447</v>
      </c>
      <c r="G9" s="218">
        <v>82413</v>
      </c>
      <c r="H9" s="218">
        <v>693</v>
      </c>
      <c r="I9" s="106"/>
      <c r="J9" s="106"/>
      <c r="K9" s="62" t="s">
        <v>276</v>
      </c>
      <c r="L9" s="180"/>
      <c r="M9" s="60"/>
      <c r="N9" s="60"/>
      <c r="O9" s="60"/>
      <c r="P9" s="60"/>
      <c r="Q9" s="60"/>
      <c r="R9" s="60"/>
      <c r="S9" s="60"/>
      <c r="T9" s="60"/>
    </row>
    <row r="10" spans="1:20" ht="15" customHeight="1">
      <c r="A10" s="125" t="s">
        <v>505</v>
      </c>
      <c r="B10" s="218">
        <v>297</v>
      </c>
      <c r="C10" s="218">
        <v>4137</v>
      </c>
      <c r="D10" s="218">
        <v>4146</v>
      </c>
      <c r="E10" s="218">
        <f>SUM(F10:H10)</f>
        <v>84913</v>
      </c>
      <c r="F10" s="218">
        <v>3482</v>
      </c>
      <c r="G10" s="218">
        <v>80722</v>
      </c>
      <c r="H10" s="218">
        <v>709</v>
      </c>
      <c r="I10" s="106"/>
      <c r="J10" s="106"/>
      <c r="K10" s="35" t="s">
        <v>445</v>
      </c>
      <c r="L10" s="289">
        <v>100</v>
      </c>
      <c r="M10" s="287">
        <v>100</v>
      </c>
      <c r="N10" s="287">
        <v>100</v>
      </c>
      <c r="O10" s="287">
        <v>100</v>
      </c>
      <c r="P10" s="287">
        <v>100</v>
      </c>
      <c r="Q10" s="287">
        <v>100</v>
      </c>
      <c r="R10" s="287">
        <v>100</v>
      </c>
      <c r="S10" s="287">
        <v>100</v>
      </c>
      <c r="T10" s="287">
        <v>100</v>
      </c>
    </row>
    <row r="11" spans="1:20" ht="15" customHeight="1">
      <c r="A11" s="125" t="s">
        <v>506</v>
      </c>
      <c r="B11" s="218">
        <v>297</v>
      </c>
      <c r="C11" s="218">
        <v>3958</v>
      </c>
      <c r="D11" s="218">
        <v>4507</v>
      </c>
      <c r="E11" s="218">
        <f>SUM(F11:H11)</f>
        <v>81424</v>
      </c>
      <c r="F11" s="218">
        <v>1127</v>
      </c>
      <c r="G11" s="218">
        <v>77257</v>
      </c>
      <c r="H11" s="218">
        <v>3040</v>
      </c>
      <c r="I11" s="106"/>
      <c r="J11" s="106"/>
      <c r="K11" s="125" t="s">
        <v>504</v>
      </c>
      <c r="L11" s="288">
        <v>114.8</v>
      </c>
      <c r="M11" s="287">
        <v>114.4</v>
      </c>
      <c r="N11" s="287">
        <v>123.4</v>
      </c>
      <c r="O11" s="287">
        <v>114.4</v>
      </c>
      <c r="P11" s="287">
        <v>112.5</v>
      </c>
      <c r="Q11" s="287">
        <v>119.9</v>
      </c>
      <c r="R11" s="287">
        <v>109.5</v>
      </c>
      <c r="S11" s="287">
        <v>109.6</v>
      </c>
      <c r="T11" s="287">
        <v>115.5</v>
      </c>
    </row>
    <row r="12" spans="1:20" ht="15" customHeight="1">
      <c r="A12" s="195" t="s">
        <v>507</v>
      </c>
      <c r="B12" s="282">
        <f aca="true" t="shared" si="0" ref="B12:H12">SUM(B14:B25)</f>
        <v>297</v>
      </c>
      <c r="C12" s="282">
        <f t="shared" si="0"/>
        <v>3774</v>
      </c>
      <c r="D12" s="282">
        <f t="shared" si="0"/>
        <v>4231</v>
      </c>
      <c r="E12" s="282">
        <f t="shared" si="0"/>
        <v>74635</v>
      </c>
      <c r="F12" s="282">
        <f t="shared" si="0"/>
        <v>1509</v>
      </c>
      <c r="G12" s="282">
        <f t="shared" si="0"/>
        <v>70777</v>
      </c>
      <c r="H12" s="282">
        <f t="shared" si="0"/>
        <v>2349</v>
      </c>
      <c r="I12" s="106"/>
      <c r="J12" s="106"/>
      <c r="K12" s="125" t="s">
        <v>505</v>
      </c>
      <c r="L12" s="288">
        <v>126.9</v>
      </c>
      <c r="M12" s="287">
        <v>126.3</v>
      </c>
      <c r="N12" s="287">
        <v>137.5</v>
      </c>
      <c r="O12" s="287">
        <v>123.4</v>
      </c>
      <c r="P12" s="287">
        <v>130</v>
      </c>
      <c r="Q12" s="287">
        <v>131.6</v>
      </c>
      <c r="R12" s="287">
        <v>121.8</v>
      </c>
      <c r="S12" s="287">
        <v>124</v>
      </c>
      <c r="T12" s="287">
        <v>128.2</v>
      </c>
    </row>
    <row r="13" spans="1:20" ht="15" customHeight="1">
      <c r="A13" s="26"/>
      <c r="B13" s="280"/>
      <c r="C13" s="280"/>
      <c r="D13" s="280"/>
      <c r="E13" s="280"/>
      <c r="F13" s="280"/>
      <c r="G13" s="280"/>
      <c r="H13" s="280"/>
      <c r="I13" s="106"/>
      <c r="J13" s="106"/>
      <c r="K13" s="125" t="s">
        <v>506</v>
      </c>
      <c r="L13" s="288">
        <v>138.3</v>
      </c>
      <c r="M13" s="287">
        <v>137.7</v>
      </c>
      <c r="N13" s="287">
        <v>146.9</v>
      </c>
      <c r="O13" s="287">
        <v>134.7</v>
      </c>
      <c r="P13" s="287">
        <v>144.4</v>
      </c>
      <c r="Q13" s="287">
        <v>143.3</v>
      </c>
      <c r="R13" s="287">
        <v>131.8</v>
      </c>
      <c r="S13" s="287">
        <v>136.9</v>
      </c>
      <c r="T13" s="287">
        <v>139.2</v>
      </c>
    </row>
    <row r="14" spans="1:20" ht="15" customHeight="1">
      <c r="A14" s="133" t="s">
        <v>257</v>
      </c>
      <c r="B14" s="280">
        <v>23</v>
      </c>
      <c r="C14" s="280">
        <v>323</v>
      </c>
      <c r="D14" s="280">
        <v>356</v>
      </c>
      <c r="E14" s="280">
        <f aca="true" t="shared" si="1" ref="E14:E25">SUM(F14:H14)</f>
        <v>5472</v>
      </c>
      <c r="F14" s="280">
        <v>120</v>
      </c>
      <c r="G14" s="280">
        <v>5142</v>
      </c>
      <c r="H14" s="280">
        <v>210</v>
      </c>
      <c r="I14" s="106"/>
      <c r="J14" s="106"/>
      <c r="K14" s="195" t="s">
        <v>507</v>
      </c>
      <c r="L14" s="292">
        <f aca="true" t="shared" si="2" ref="L14:T14">AVERAGE(L18:L29)</f>
        <v>145.64166666666668</v>
      </c>
      <c r="M14" s="293">
        <f t="shared" si="2"/>
        <v>144.95000000000002</v>
      </c>
      <c r="N14" s="293">
        <f t="shared" si="2"/>
        <v>150.54166666666666</v>
      </c>
      <c r="O14" s="293">
        <f t="shared" si="2"/>
        <v>142.29999999999998</v>
      </c>
      <c r="P14" s="293">
        <f t="shared" si="2"/>
        <v>148.09166666666667</v>
      </c>
      <c r="Q14" s="293">
        <v>152.9</v>
      </c>
      <c r="R14" s="293">
        <f t="shared" si="2"/>
        <v>139.6</v>
      </c>
      <c r="S14" s="293">
        <f t="shared" si="2"/>
        <v>144.04999999999998</v>
      </c>
      <c r="T14" s="293">
        <f t="shared" si="2"/>
        <v>146.81916666666666</v>
      </c>
    </row>
    <row r="15" spans="1:20" ht="15" customHeight="1">
      <c r="A15" s="133" t="s">
        <v>450</v>
      </c>
      <c r="B15" s="280">
        <v>23</v>
      </c>
      <c r="C15" s="280">
        <v>321</v>
      </c>
      <c r="D15" s="280">
        <v>438</v>
      </c>
      <c r="E15" s="280">
        <f t="shared" si="1"/>
        <v>6212</v>
      </c>
      <c r="F15" s="280">
        <v>153</v>
      </c>
      <c r="G15" s="280">
        <v>5814</v>
      </c>
      <c r="H15" s="280">
        <v>245</v>
      </c>
      <c r="I15" s="106"/>
      <c r="J15" s="106"/>
      <c r="K15" s="184"/>
      <c r="L15" s="289"/>
      <c r="M15" s="290"/>
      <c r="N15" s="290"/>
      <c r="O15" s="290"/>
      <c r="P15" s="290"/>
      <c r="Q15" s="291"/>
      <c r="R15" s="290"/>
      <c r="S15" s="290"/>
      <c r="T15" s="290"/>
    </row>
    <row r="16" spans="1:20" ht="15" customHeight="1">
      <c r="A16" s="133" t="s">
        <v>451</v>
      </c>
      <c r="B16" s="280">
        <v>26</v>
      </c>
      <c r="C16" s="280">
        <v>318</v>
      </c>
      <c r="D16" s="280">
        <v>343</v>
      </c>
      <c r="E16" s="280">
        <f t="shared" si="1"/>
        <v>6606</v>
      </c>
      <c r="F16" s="280">
        <v>120</v>
      </c>
      <c r="G16" s="280">
        <v>6295</v>
      </c>
      <c r="H16" s="280">
        <v>191</v>
      </c>
      <c r="I16" s="106"/>
      <c r="J16" s="106"/>
      <c r="K16" s="35"/>
      <c r="L16" s="292"/>
      <c r="M16" s="293"/>
      <c r="N16" s="291"/>
      <c r="O16" s="293"/>
      <c r="P16" s="293"/>
      <c r="Q16" s="291"/>
      <c r="R16" s="293"/>
      <c r="S16" s="293"/>
      <c r="T16" s="293"/>
    </row>
    <row r="17" spans="1:20" ht="15" customHeight="1">
      <c r="A17" s="133" t="s">
        <v>452</v>
      </c>
      <c r="B17" s="280">
        <v>24</v>
      </c>
      <c r="C17" s="280">
        <v>318</v>
      </c>
      <c r="D17" s="280">
        <v>501</v>
      </c>
      <c r="E17" s="280">
        <f t="shared" si="1"/>
        <v>6249</v>
      </c>
      <c r="F17" s="280">
        <v>158</v>
      </c>
      <c r="G17" s="280">
        <v>5793</v>
      </c>
      <c r="H17" s="280">
        <v>298</v>
      </c>
      <c r="I17" s="106"/>
      <c r="J17" s="106"/>
      <c r="K17" s="35"/>
      <c r="L17" s="288"/>
      <c r="M17" s="287"/>
      <c r="N17" s="291"/>
      <c r="O17" s="287"/>
      <c r="P17" s="287"/>
      <c r="Q17" s="291"/>
      <c r="R17" s="287"/>
      <c r="S17" s="287"/>
      <c r="T17" s="287"/>
    </row>
    <row r="18" spans="1:20" ht="15" customHeight="1">
      <c r="A18" s="133" t="s">
        <v>487</v>
      </c>
      <c r="B18" s="280">
        <v>25</v>
      </c>
      <c r="C18" s="280">
        <v>315</v>
      </c>
      <c r="D18" s="280">
        <v>298</v>
      </c>
      <c r="E18" s="280">
        <f t="shared" si="1"/>
        <v>6327</v>
      </c>
      <c r="F18" s="280">
        <v>109</v>
      </c>
      <c r="G18" s="280">
        <v>6063</v>
      </c>
      <c r="H18" s="280">
        <v>155</v>
      </c>
      <c r="I18" s="106"/>
      <c r="J18" s="106"/>
      <c r="K18" s="35" t="s">
        <v>257</v>
      </c>
      <c r="L18" s="288">
        <v>108.4</v>
      </c>
      <c r="M18" s="287">
        <v>106.6</v>
      </c>
      <c r="N18" s="287">
        <v>113.3</v>
      </c>
      <c r="O18" s="287">
        <v>106</v>
      </c>
      <c r="P18" s="287">
        <v>110.2</v>
      </c>
      <c r="Q18" s="290">
        <v>96.3</v>
      </c>
      <c r="R18" s="287">
        <v>103.8</v>
      </c>
      <c r="S18" s="287">
        <v>105.5</v>
      </c>
      <c r="T18" s="287">
        <v>112.83</v>
      </c>
    </row>
    <row r="19" spans="1:20" ht="15" customHeight="1">
      <c r="A19" s="133" t="s">
        <v>488</v>
      </c>
      <c r="B19" s="280">
        <v>26</v>
      </c>
      <c r="C19" s="280">
        <v>315</v>
      </c>
      <c r="D19" s="280">
        <v>315</v>
      </c>
      <c r="E19" s="280">
        <f t="shared" si="1"/>
        <v>6640</v>
      </c>
      <c r="F19" s="280">
        <v>120</v>
      </c>
      <c r="G19" s="280">
        <v>6354</v>
      </c>
      <c r="H19" s="280">
        <v>166</v>
      </c>
      <c r="I19" s="106"/>
      <c r="J19" s="106"/>
      <c r="K19" s="133" t="s">
        <v>450</v>
      </c>
      <c r="L19" s="288">
        <v>109</v>
      </c>
      <c r="M19" s="287">
        <v>108</v>
      </c>
      <c r="N19" s="287">
        <v>118.6</v>
      </c>
      <c r="O19" s="287">
        <v>107.7</v>
      </c>
      <c r="P19" s="287">
        <v>110.5</v>
      </c>
      <c r="Q19" s="287">
        <v>93.4</v>
      </c>
      <c r="R19" s="287">
        <v>105.6</v>
      </c>
      <c r="S19" s="287">
        <v>105.4</v>
      </c>
      <c r="T19" s="287">
        <v>111</v>
      </c>
    </row>
    <row r="20" spans="1:20" ht="15" customHeight="1">
      <c r="A20" s="133" t="s">
        <v>489</v>
      </c>
      <c r="B20" s="280">
        <v>26</v>
      </c>
      <c r="C20" s="280">
        <v>314</v>
      </c>
      <c r="D20" s="280">
        <v>408</v>
      </c>
      <c r="E20" s="280">
        <f t="shared" si="1"/>
        <v>6250</v>
      </c>
      <c r="F20" s="280">
        <v>157</v>
      </c>
      <c r="G20" s="280">
        <v>5858</v>
      </c>
      <c r="H20" s="280">
        <v>235</v>
      </c>
      <c r="I20" s="106"/>
      <c r="J20" s="106"/>
      <c r="K20" s="133" t="s">
        <v>451</v>
      </c>
      <c r="L20" s="288">
        <v>124.2</v>
      </c>
      <c r="M20" s="287">
        <v>118.4</v>
      </c>
      <c r="N20" s="287">
        <v>138.1</v>
      </c>
      <c r="O20" s="287">
        <v>109.7</v>
      </c>
      <c r="P20" s="287">
        <v>123.2</v>
      </c>
      <c r="Q20" s="287">
        <v>124</v>
      </c>
      <c r="R20" s="287">
        <v>122.4</v>
      </c>
      <c r="S20" s="287">
        <v>121.5</v>
      </c>
      <c r="T20" s="287">
        <v>138.7</v>
      </c>
    </row>
    <row r="21" spans="1:20" ht="15" customHeight="1">
      <c r="A21" s="133" t="s">
        <v>490</v>
      </c>
      <c r="B21" s="280">
        <v>27</v>
      </c>
      <c r="C21" s="280">
        <v>316</v>
      </c>
      <c r="D21" s="280">
        <v>341</v>
      </c>
      <c r="E21" s="280">
        <f t="shared" si="1"/>
        <v>6258</v>
      </c>
      <c r="F21" s="280">
        <v>133</v>
      </c>
      <c r="G21" s="280">
        <v>5938</v>
      </c>
      <c r="H21" s="280">
        <v>187</v>
      </c>
      <c r="I21" s="106"/>
      <c r="J21" s="106"/>
      <c r="K21" s="133" t="s">
        <v>452</v>
      </c>
      <c r="L21" s="288">
        <v>108.7</v>
      </c>
      <c r="M21" s="287">
        <v>109.5</v>
      </c>
      <c r="N21" s="287">
        <v>121.9</v>
      </c>
      <c r="O21" s="287">
        <v>107.9</v>
      </c>
      <c r="P21" s="287">
        <v>118.5</v>
      </c>
      <c r="Q21" s="287">
        <v>98.7</v>
      </c>
      <c r="R21" s="287">
        <v>104.5</v>
      </c>
      <c r="S21" s="287">
        <v>105.9</v>
      </c>
      <c r="T21" s="287">
        <v>106.2</v>
      </c>
    </row>
    <row r="22" spans="1:20" ht="15" customHeight="1">
      <c r="A22" s="133" t="s">
        <v>491</v>
      </c>
      <c r="B22" s="280">
        <v>23</v>
      </c>
      <c r="C22" s="280">
        <v>312</v>
      </c>
      <c r="D22" s="280">
        <v>484</v>
      </c>
      <c r="E22" s="280">
        <f t="shared" si="1"/>
        <v>6003</v>
      </c>
      <c r="F22" s="280">
        <v>182</v>
      </c>
      <c r="G22" s="280">
        <v>5560</v>
      </c>
      <c r="H22" s="280">
        <v>261</v>
      </c>
      <c r="I22" s="106"/>
      <c r="J22" s="106"/>
      <c r="K22" s="133" t="s">
        <v>487</v>
      </c>
      <c r="L22" s="289">
        <v>112.9</v>
      </c>
      <c r="M22" s="290">
        <v>112.3</v>
      </c>
      <c r="N22" s="290">
        <v>127.4</v>
      </c>
      <c r="O22" s="290">
        <v>112.4</v>
      </c>
      <c r="P22" s="287">
        <v>118.7</v>
      </c>
      <c r="Q22" s="290">
        <v>101</v>
      </c>
      <c r="R22" s="290">
        <v>104.5</v>
      </c>
      <c r="S22" s="290">
        <v>103</v>
      </c>
      <c r="T22" s="290">
        <v>113.9</v>
      </c>
    </row>
    <row r="23" spans="1:20" ht="15" customHeight="1">
      <c r="A23" s="133" t="s">
        <v>433</v>
      </c>
      <c r="B23" s="275">
        <v>26</v>
      </c>
      <c r="C23" s="280">
        <v>308</v>
      </c>
      <c r="D23" s="280">
        <v>173</v>
      </c>
      <c r="E23" s="280">
        <f t="shared" si="1"/>
        <v>6455</v>
      </c>
      <c r="F23" s="280">
        <v>58</v>
      </c>
      <c r="G23" s="280">
        <v>6306</v>
      </c>
      <c r="H23" s="280">
        <v>91</v>
      </c>
      <c r="I23" s="106"/>
      <c r="J23" s="106"/>
      <c r="K23" s="133" t="s">
        <v>488</v>
      </c>
      <c r="L23" s="288">
        <v>203.9</v>
      </c>
      <c r="M23" s="287">
        <v>192.7</v>
      </c>
      <c r="N23" s="287">
        <v>174.8</v>
      </c>
      <c r="O23" s="287">
        <v>167.6</v>
      </c>
      <c r="P23" s="287">
        <v>198</v>
      </c>
      <c r="Q23" s="287">
        <v>253.1</v>
      </c>
      <c r="R23" s="287">
        <v>213.8</v>
      </c>
      <c r="S23" s="287">
        <v>283.2</v>
      </c>
      <c r="T23" s="287">
        <v>230.2</v>
      </c>
    </row>
    <row r="24" spans="1:20" ht="15" customHeight="1">
      <c r="A24" s="133" t="s">
        <v>434</v>
      </c>
      <c r="B24" s="275">
        <v>24</v>
      </c>
      <c r="C24" s="275">
        <v>307</v>
      </c>
      <c r="D24" s="275">
        <v>353</v>
      </c>
      <c r="E24" s="275">
        <f t="shared" si="1"/>
        <v>6215</v>
      </c>
      <c r="F24" s="275">
        <v>108</v>
      </c>
      <c r="G24" s="275">
        <v>5910</v>
      </c>
      <c r="H24" s="275">
        <v>197</v>
      </c>
      <c r="I24" s="106"/>
      <c r="J24" s="106"/>
      <c r="K24" s="133" t="s">
        <v>489</v>
      </c>
      <c r="L24" s="288">
        <v>170.3</v>
      </c>
      <c r="M24" s="287">
        <v>186.8</v>
      </c>
      <c r="N24" s="287">
        <v>207.4</v>
      </c>
      <c r="O24" s="287">
        <v>204.8</v>
      </c>
      <c r="P24" s="287">
        <v>184</v>
      </c>
      <c r="Q24" s="287">
        <v>227.1</v>
      </c>
      <c r="R24" s="287">
        <v>125.4</v>
      </c>
      <c r="S24" s="287">
        <v>108.4</v>
      </c>
      <c r="T24" s="287">
        <v>129</v>
      </c>
    </row>
    <row r="25" spans="1:20" ht="15" customHeight="1">
      <c r="A25" s="192" t="s">
        <v>435</v>
      </c>
      <c r="B25" s="276">
        <v>24</v>
      </c>
      <c r="C25" s="276">
        <v>307</v>
      </c>
      <c r="D25" s="276">
        <v>221</v>
      </c>
      <c r="E25" s="276">
        <f t="shared" si="1"/>
        <v>5948</v>
      </c>
      <c r="F25" s="276">
        <v>91</v>
      </c>
      <c r="G25" s="276">
        <v>5744</v>
      </c>
      <c r="H25" s="276">
        <v>113</v>
      </c>
      <c r="I25" s="106"/>
      <c r="J25" s="106"/>
      <c r="K25" s="133" t="s">
        <v>490</v>
      </c>
      <c r="L25" s="288">
        <v>141</v>
      </c>
      <c r="M25" s="287">
        <v>139.9</v>
      </c>
      <c r="N25" s="287">
        <v>132.6</v>
      </c>
      <c r="O25" s="287">
        <v>139.6</v>
      </c>
      <c r="P25" s="287">
        <v>141.4</v>
      </c>
      <c r="Q25" s="287">
        <v>116.5</v>
      </c>
      <c r="R25" s="287">
        <v>151.2</v>
      </c>
      <c r="S25" s="287">
        <v>119.7</v>
      </c>
      <c r="T25" s="287">
        <v>143</v>
      </c>
    </row>
    <row r="26" spans="1:20" ht="15" customHeight="1">
      <c r="A26" s="181" t="s">
        <v>497</v>
      </c>
      <c r="B26" s="182"/>
      <c r="C26" s="182"/>
      <c r="D26" s="182"/>
      <c r="E26" s="76"/>
      <c r="F26" s="76"/>
      <c r="G26" s="185"/>
      <c r="H26" s="76"/>
      <c r="I26" s="106"/>
      <c r="J26" s="106"/>
      <c r="K26" s="133" t="s">
        <v>491</v>
      </c>
      <c r="L26" s="288">
        <v>110.4</v>
      </c>
      <c r="M26" s="287">
        <v>112.7</v>
      </c>
      <c r="N26" s="287">
        <v>118.9</v>
      </c>
      <c r="O26" s="287">
        <v>111.9</v>
      </c>
      <c r="P26" s="287">
        <v>123</v>
      </c>
      <c r="Q26" s="287">
        <v>102.4</v>
      </c>
      <c r="R26" s="287">
        <v>106.6</v>
      </c>
      <c r="S26" s="287">
        <v>108.8</v>
      </c>
      <c r="T26" s="287">
        <v>104.5</v>
      </c>
    </row>
    <row r="27" spans="1:20" ht="15" customHeight="1">
      <c r="A27" s="367"/>
      <c r="B27" s="367"/>
      <c r="C27" s="76"/>
      <c r="D27" s="76"/>
      <c r="E27" s="76"/>
      <c r="F27" s="76"/>
      <c r="G27" s="185"/>
      <c r="H27" s="76"/>
      <c r="I27" s="106"/>
      <c r="J27" s="106"/>
      <c r="K27" s="133" t="s">
        <v>433</v>
      </c>
      <c r="L27" s="288">
        <v>113.4</v>
      </c>
      <c r="M27" s="287">
        <v>115.4</v>
      </c>
      <c r="N27" s="287">
        <v>128.6</v>
      </c>
      <c r="O27" s="287">
        <v>112</v>
      </c>
      <c r="P27" s="287">
        <v>121.6</v>
      </c>
      <c r="Q27" s="287">
        <v>105.3</v>
      </c>
      <c r="R27" s="287">
        <v>115.4</v>
      </c>
      <c r="S27" s="287">
        <v>111.4</v>
      </c>
      <c r="T27" s="287">
        <v>108</v>
      </c>
    </row>
    <row r="28" spans="1:20" ht="15" customHeight="1">
      <c r="A28" s="183"/>
      <c r="B28" s="35"/>
      <c r="C28" s="76"/>
      <c r="D28" s="76"/>
      <c r="E28" s="76"/>
      <c r="F28" s="76"/>
      <c r="G28" s="76"/>
      <c r="H28" s="76"/>
      <c r="I28" s="106"/>
      <c r="J28" s="106"/>
      <c r="K28" s="133" t="s">
        <v>434</v>
      </c>
      <c r="L28" s="288">
        <v>113.6</v>
      </c>
      <c r="M28" s="287">
        <v>115.4</v>
      </c>
      <c r="N28" s="287">
        <v>126.7</v>
      </c>
      <c r="O28" s="287">
        <v>113.1</v>
      </c>
      <c r="P28" s="287">
        <v>120.8</v>
      </c>
      <c r="Q28" s="287">
        <v>118.5</v>
      </c>
      <c r="R28" s="287">
        <v>108.5</v>
      </c>
      <c r="S28" s="287">
        <v>110.3</v>
      </c>
      <c r="T28" s="287">
        <v>108.9</v>
      </c>
    </row>
    <row r="29" spans="1:20" ht="15" customHeight="1">
      <c r="A29" s="5"/>
      <c r="B29" s="35"/>
      <c r="C29" s="76"/>
      <c r="D29" s="76"/>
      <c r="E29" s="76"/>
      <c r="F29" s="76"/>
      <c r="G29" s="76"/>
      <c r="H29" s="76"/>
      <c r="I29" s="106"/>
      <c r="J29" s="106"/>
      <c r="K29" s="194" t="s">
        <v>435</v>
      </c>
      <c r="L29" s="289">
        <v>331.9</v>
      </c>
      <c r="M29" s="290">
        <v>321.7</v>
      </c>
      <c r="N29" s="290">
        <v>298.2</v>
      </c>
      <c r="O29" s="290">
        <v>314.9</v>
      </c>
      <c r="P29" s="290">
        <v>307.2</v>
      </c>
      <c r="Q29" s="290">
        <v>399.3</v>
      </c>
      <c r="R29" s="290">
        <v>313.5</v>
      </c>
      <c r="S29" s="290">
        <v>345.5</v>
      </c>
      <c r="T29" s="290">
        <v>355.6</v>
      </c>
    </row>
    <row r="30" spans="1:20" ht="15" customHeight="1">
      <c r="A30" s="106"/>
      <c r="B30" s="106"/>
      <c r="C30" s="106"/>
      <c r="D30" s="106"/>
      <c r="E30" s="106"/>
      <c r="F30" s="106"/>
      <c r="G30" s="106"/>
      <c r="H30" s="106"/>
      <c r="I30" s="106"/>
      <c r="J30" s="106"/>
      <c r="K30" s="16"/>
      <c r="L30" s="288"/>
      <c r="M30" s="287"/>
      <c r="N30" s="287"/>
      <c r="O30" s="287"/>
      <c r="P30" s="287"/>
      <c r="Q30" s="287"/>
      <c r="R30" s="287"/>
      <c r="S30" s="287"/>
      <c r="T30" s="287"/>
    </row>
    <row r="31" spans="1:20" ht="15" customHeight="1">
      <c r="A31" s="368" t="s">
        <v>492</v>
      </c>
      <c r="B31" s="368"/>
      <c r="C31" s="368"/>
      <c r="D31" s="368"/>
      <c r="E31" s="368"/>
      <c r="F31" s="368"/>
      <c r="G31" s="368"/>
      <c r="H31" s="368"/>
      <c r="I31" s="368"/>
      <c r="J31" s="106"/>
      <c r="K31" s="136" t="s">
        <v>129</v>
      </c>
      <c r="L31" s="288"/>
      <c r="M31" s="287"/>
      <c r="N31" s="287"/>
      <c r="O31" s="287"/>
      <c r="P31" s="287"/>
      <c r="Q31" s="287"/>
      <c r="R31" s="287"/>
      <c r="S31" s="287"/>
      <c r="T31" s="287"/>
    </row>
    <row r="32" spans="1:20" ht="15" customHeight="1" thickBot="1">
      <c r="A32" s="108"/>
      <c r="B32" s="108"/>
      <c r="C32" s="76"/>
      <c r="D32" s="108"/>
      <c r="E32" s="108"/>
      <c r="F32" s="108"/>
      <c r="G32" s="108"/>
      <c r="H32" s="108"/>
      <c r="I32" s="108"/>
      <c r="J32" s="106"/>
      <c r="K32" s="35" t="s">
        <v>445</v>
      </c>
      <c r="L32" s="288">
        <v>100</v>
      </c>
      <c r="M32" s="287">
        <v>100</v>
      </c>
      <c r="N32" s="287">
        <v>100</v>
      </c>
      <c r="O32" s="287">
        <v>100</v>
      </c>
      <c r="P32" s="287">
        <v>100</v>
      </c>
      <c r="Q32" s="287">
        <v>100</v>
      </c>
      <c r="R32" s="287">
        <v>100</v>
      </c>
      <c r="S32" s="287">
        <v>100</v>
      </c>
      <c r="T32" s="287">
        <v>100</v>
      </c>
    </row>
    <row r="33" spans="1:20" ht="15" customHeight="1">
      <c r="A33" s="337" t="s">
        <v>258</v>
      </c>
      <c r="B33" s="447" t="s">
        <v>366</v>
      </c>
      <c r="C33" s="447" t="s">
        <v>478</v>
      </c>
      <c r="D33" s="447" t="s">
        <v>479</v>
      </c>
      <c r="E33" s="447" t="s">
        <v>480</v>
      </c>
      <c r="F33" s="447" t="s">
        <v>481</v>
      </c>
      <c r="G33" s="447" t="s">
        <v>482</v>
      </c>
      <c r="H33" s="447" t="s">
        <v>483</v>
      </c>
      <c r="I33" s="357" t="s">
        <v>484</v>
      </c>
      <c r="J33" s="106"/>
      <c r="K33" s="125" t="s">
        <v>504</v>
      </c>
      <c r="L33" s="288">
        <v>105.8</v>
      </c>
      <c r="M33" s="287">
        <v>105.5</v>
      </c>
      <c r="N33" s="287">
        <v>113.8</v>
      </c>
      <c r="O33" s="287">
        <v>105.5</v>
      </c>
      <c r="P33" s="287">
        <v>103.7</v>
      </c>
      <c r="Q33" s="287">
        <v>110.6</v>
      </c>
      <c r="R33" s="287">
        <v>101</v>
      </c>
      <c r="S33" s="287">
        <v>101.1</v>
      </c>
      <c r="T33" s="287">
        <v>106.5</v>
      </c>
    </row>
    <row r="34" spans="1:20" ht="15" customHeight="1">
      <c r="A34" s="339"/>
      <c r="B34" s="359"/>
      <c r="C34" s="538"/>
      <c r="D34" s="538"/>
      <c r="E34" s="359"/>
      <c r="F34" s="359"/>
      <c r="G34" s="359"/>
      <c r="H34" s="359"/>
      <c r="I34" s="350"/>
      <c r="J34" s="106"/>
      <c r="K34" s="125" t="s">
        <v>505</v>
      </c>
      <c r="L34" s="288">
        <v>109.5</v>
      </c>
      <c r="M34" s="287">
        <v>109</v>
      </c>
      <c r="N34" s="287">
        <v>118.6</v>
      </c>
      <c r="O34" s="287">
        <v>106.5</v>
      </c>
      <c r="P34" s="287">
        <v>112.2</v>
      </c>
      <c r="Q34" s="287">
        <v>113.5</v>
      </c>
      <c r="R34" s="287">
        <v>105.1</v>
      </c>
      <c r="S34" s="287">
        <v>107</v>
      </c>
      <c r="T34" s="287">
        <v>110.6</v>
      </c>
    </row>
    <row r="35" spans="1:20" ht="15" customHeight="1">
      <c r="A35" s="167" t="s">
        <v>445</v>
      </c>
      <c r="B35" s="89">
        <v>92256</v>
      </c>
      <c r="C35" s="89">
        <v>87700</v>
      </c>
      <c r="D35" s="89">
        <v>4556</v>
      </c>
      <c r="E35" s="23" t="s">
        <v>264</v>
      </c>
      <c r="F35" s="23" t="s">
        <v>264</v>
      </c>
      <c r="G35" s="23" t="s">
        <v>264</v>
      </c>
      <c r="H35" s="23" t="s">
        <v>264</v>
      </c>
      <c r="I35" s="23" t="s">
        <v>264</v>
      </c>
      <c r="J35" s="106"/>
      <c r="K35" s="125" t="s">
        <v>506</v>
      </c>
      <c r="L35" s="289">
        <v>114.1</v>
      </c>
      <c r="M35" s="290">
        <v>113.6</v>
      </c>
      <c r="N35" s="290">
        <v>121.2</v>
      </c>
      <c r="O35" s="290">
        <v>111.1</v>
      </c>
      <c r="P35" s="290">
        <v>119.1</v>
      </c>
      <c r="Q35" s="290">
        <v>118.2</v>
      </c>
      <c r="R35" s="290">
        <v>108.7</v>
      </c>
      <c r="S35" s="290">
        <v>113</v>
      </c>
      <c r="T35" s="290">
        <v>114.9</v>
      </c>
    </row>
    <row r="36" spans="1:20" ht="15" customHeight="1">
      <c r="A36" s="125" t="s">
        <v>504</v>
      </c>
      <c r="B36" s="89">
        <v>87553</v>
      </c>
      <c r="C36" s="89">
        <v>83005</v>
      </c>
      <c r="D36" s="89">
        <v>4548</v>
      </c>
      <c r="E36" s="23" t="s">
        <v>264</v>
      </c>
      <c r="F36" s="23" t="s">
        <v>264</v>
      </c>
      <c r="G36" s="23" t="s">
        <v>264</v>
      </c>
      <c r="H36" s="23" t="s">
        <v>264</v>
      </c>
      <c r="I36" s="23" t="s">
        <v>264</v>
      </c>
      <c r="J36" s="106"/>
      <c r="K36" s="195" t="s">
        <v>507</v>
      </c>
      <c r="L36" s="292">
        <v>114.6</v>
      </c>
      <c r="M36" s="293">
        <v>114.2</v>
      </c>
      <c r="N36" s="293">
        <v>118.5</v>
      </c>
      <c r="O36" s="293">
        <v>112</v>
      </c>
      <c r="P36" s="293">
        <v>116.6</v>
      </c>
      <c r="Q36" s="293">
        <v>120.4</v>
      </c>
      <c r="R36" s="293">
        <v>109.9</v>
      </c>
      <c r="S36" s="293">
        <v>113.5</v>
      </c>
      <c r="T36" s="293">
        <v>115.6</v>
      </c>
    </row>
    <row r="37" spans="1:20" ht="15" customHeight="1">
      <c r="A37" s="125" t="s">
        <v>505</v>
      </c>
      <c r="B37" s="89">
        <v>84913</v>
      </c>
      <c r="C37" s="89">
        <v>80605</v>
      </c>
      <c r="D37" s="89">
        <v>4308</v>
      </c>
      <c r="E37" s="23" t="s">
        <v>264</v>
      </c>
      <c r="F37" s="23" t="s">
        <v>264</v>
      </c>
      <c r="G37" s="23" t="s">
        <v>264</v>
      </c>
      <c r="H37" s="23" t="s">
        <v>264</v>
      </c>
      <c r="I37" s="23" t="s">
        <v>264</v>
      </c>
      <c r="J37" s="106"/>
      <c r="K37" s="184"/>
      <c r="L37" s="288"/>
      <c r="M37" s="287"/>
      <c r="N37" s="287"/>
      <c r="O37" s="287"/>
      <c r="P37" s="287"/>
      <c r="Q37" s="287"/>
      <c r="R37" s="287"/>
      <c r="S37" s="287"/>
      <c r="T37" s="287"/>
    </row>
    <row r="38" spans="1:20" ht="15" customHeight="1">
      <c r="A38" s="125" t="s">
        <v>506</v>
      </c>
      <c r="B38" s="89">
        <v>81424</v>
      </c>
      <c r="C38" s="89">
        <v>77681</v>
      </c>
      <c r="D38" s="89">
        <v>3743</v>
      </c>
      <c r="E38" s="23" t="s">
        <v>264</v>
      </c>
      <c r="F38" s="23" t="s">
        <v>264</v>
      </c>
      <c r="G38" s="23" t="s">
        <v>264</v>
      </c>
      <c r="H38" s="23" t="s">
        <v>264</v>
      </c>
      <c r="I38" s="23" t="s">
        <v>264</v>
      </c>
      <c r="J38" s="106"/>
      <c r="K38" s="35"/>
      <c r="L38" s="292"/>
      <c r="M38" s="293"/>
      <c r="N38" s="293"/>
      <c r="O38" s="293"/>
      <c r="P38" s="293"/>
      <c r="Q38" s="293"/>
      <c r="R38" s="293"/>
      <c r="S38" s="293"/>
      <c r="T38" s="293"/>
    </row>
    <row r="39" spans="1:20" ht="15" customHeight="1">
      <c r="A39" s="195" t="s">
        <v>507</v>
      </c>
      <c r="B39" s="284">
        <f>SUM(B41:B52)</f>
        <v>74635</v>
      </c>
      <c r="C39" s="284">
        <f>SUM(C41:C52)</f>
        <v>71111</v>
      </c>
      <c r="D39" s="284">
        <f>SUM(D41:D52)</f>
        <v>3524</v>
      </c>
      <c r="E39" s="285" t="s">
        <v>264</v>
      </c>
      <c r="F39" s="285" t="s">
        <v>264</v>
      </c>
      <c r="G39" s="285" t="s">
        <v>264</v>
      </c>
      <c r="H39" s="285" t="s">
        <v>264</v>
      </c>
      <c r="I39" s="285" t="s">
        <v>264</v>
      </c>
      <c r="J39" s="106"/>
      <c r="K39" s="35"/>
      <c r="L39" s="288"/>
      <c r="M39" s="287"/>
      <c r="N39" s="287"/>
      <c r="O39" s="287"/>
      <c r="P39" s="287"/>
      <c r="Q39" s="287"/>
      <c r="R39" s="287"/>
      <c r="S39" s="287"/>
      <c r="T39" s="287"/>
    </row>
    <row r="40" spans="1:20" ht="15" customHeight="1">
      <c r="A40" s="26"/>
      <c r="B40" s="89"/>
      <c r="C40" s="89"/>
      <c r="D40" s="89"/>
      <c r="E40" s="5"/>
      <c r="F40" s="5"/>
      <c r="G40" s="5"/>
      <c r="H40" s="5"/>
      <c r="I40" s="5"/>
      <c r="J40" s="106"/>
      <c r="K40" s="35" t="s">
        <v>257</v>
      </c>
      <c r="L40" s="288">
        <v>88.4</v>
      </c>
      <c r="M40" s="287">
        <v>86.9</v>
      </c>
      <c r="N40" s="287">
        <v>92.4</v>
      </c>
      <c r="O40" s="287">
        <v>86.5</v>
      </c>
      <c r="P40" s="287">
        <v>89.9</v>
      </c>
      <c r="Q40" s="287">
        <v>78.5</v>
      </c>
      <c r="R40" s="287">
        <v>84.7</v>
      </c>
      <c r="S40" s="287">
        <v>86.1</v>
      </c>
      <c r="T40" s="287">
        <v>92</v>
      </c>
    </row>
    <row r="41" spans="1:20" ht="15" customHeight="1">
      <c r="A41" s="133" t="s">
        <v>257</v>
      </c>
      <c r="B41" s="89">
        <v>5472</v>
      </c>
      <c r="C41" s="89">
        <v>5205</v>
      </c>
      <c r="D41" s="89">
        <v>267</v>
      </c>
      <c r="E41" s="23" t="s">
        <v>264</v>
      </c>
      <c r="F41" s="23" t="s">
        <v>264</v>
      </c>
      <c r="G41" s="23" t="s">
        <v>264</v>
      </c>
      <c r="H41" s="23" t="s">
        <v>264</v>
      </c>
      <c r="I41" s="23" t="s">
        <v>264</v>
      </c>
      <c r="J41" s="106"/>
      <c r="K41" s="133" t="s">
        <v>450</v>
      </c>
      <c r="L41" s="288">
        <v>89.3</v>
      </c>
      <c r="M41" s="287">
        <v>88.5</v>
      </c>
      <c r="N41" s="287">
        <v>97.1</v>
      </c>
      <c r="O41" s="287">
        <v>88.2</v>
      </c>
      <c r="P41" s="287">
        <v>90.5</v>
      </c>
      <c r="Q41" s="287">
        <v>76.5</v>
      </c>
      <c r="R41" s="287">
        <v>86.5</v>
      </c>
      <c r="S41" s="287">
        <v>86.3</v>
      </c>
      <c r="T41" s="287">
        <v>90.9</v>
      </c>
    </row>
    <row r="42" spans="1:20" ht="15" customHeight="1">
      <c r="A42" s="133" t="s">
        <v>450</v>
      </c>
      <c r="B42" s="89">
        <v>6212</v>
      </c>
      <c r="C42" s="89">
        <v>5913</v>
      </c>
      <c r="D42" s="89">
        <v>299</v>
      </c>
      <c r="E42" s="23" t="s">
        <v>264</v>
      </c>
      <c r="F42" s="23" t="s">
        <v>264</v>
      </c>
      <c r="G42" s="23" t="s">
        <v>264</v>
      </c>
      <c r="H42" s="23" t="s">
        <v>264</v>
      </c>
      <c r="I42" s="23" t="s">
        <v>264</v>
      </c>
      <c r="J42" s="106"/>
      <c r="K42" s="133" t="s">
        <v>451</v>
      </c>
      <c r="L42" s="288">
        <v>100.2</v>
      </c>
      <c r="M42" s="287">
        <v>95.5</v>
      </c>
      <c r="N42" s="287">
        <v>111.4</v>
      </c>
      <c r="O42" s="287">
        <v>88.5</v>
      </c>
      <c r="P42" s="287">
        <v>99.4</v>
      </c>
      <c r="Q42" s="287">
        <v>100</v>
      </c>
      <c r="R42" s="287">
        <v>98.7</v>
      </c>
      <c r="S42" s="290">
        <v>98</v>
      </c>
      <c r="T42" s="290">
        <v>111.9</v>
      </c>
    </row>
    <row r="43" spans="1:20" ht="15" customHeight="1">
      <c r="A43" s="133" t="s">
        <v>451</v>
      </c>
      <c r="B43" s="89">
        <v>6606</v>
      </c>
      <c r="C43" s="89">
        <v>6283</v>
      </c>
      <c r="D43" s="89">
        <v>323</v>
      </c>
      <c r="E43" s="23" t="s">
        <v>264</v>
      </c>
      <c r="F43" s="23" t="s">
        <v>264</v>
      </c>
      <c r="G43" s="23" t="s">
        <v>264</v>
      </c>
      <c r="H43" s="23" t="s">
        <v>264</v>
      </c>
      <c r="I43" s="23" t="s">
        <v>264</v>
      </c>
      <c r="J43" s="106"/>
      <c r="K43" s="133" t="s">
        <v>452</v>
      </c>
      <c r="L43" s="289">
        <v>87.2</v>
      </c>
      <c r="M43" s="290">
        <v>87.8</v>
      </c>
      <c r="N43" s="290">
        <v>97.8</v>
      </c>
      <c r="O43" s="290">
        <v>86.5</v>
      </c>
      <c r="P43" s="287">
        <v>95</v>
      </c>
      <c r="Q43" s="290">
        <v>79.1</v>
      </c>
      <c r="R43" s="290">
        <v>83.8</v>
      </c>
      <c r="S43" s="287">
        <v>84.9</v>
      </c>
      <c r="T43" s="287">
        <v>85.2</v>
      </c>
    </row>
    <row r="44" spans="1:20" ht="15" customHeight="1">
      <c r="A44" s="133" t="s">
        <v>452</v>
      </c>
      <c r="B44" s="89">
        <v>6249</v>
      </c>
      <c r="C44" s="89">
        <v>5948</v>
      </c>
      <c r="D44" s="89">
        <v>301</v>
      </c>
      <c r="E44" s="23" t="s">
        <v>264</v>
      </c>
      <c r="F44" s="23" t="s">
        <v>264</v>
      </c>
      <c r="G44" s="23" t="s">
        <v>264</v>
      </c>
      <c r="H44" s="23" t="s">
        <v>264</v>
      </c>
      <c r="I44" s="23" t="s">
        <v>264</v>
      </c>
      <c r="J44" s="106"/>
      <c r="K44" s="133" t="s">
        <v>487</v>
      </c>
      <c r="L44" s="288">
        <v>88.9</v>
      </c>
      <c r="M44" s="287">
        <v>88.4</v>
      </c>
      <c r="N44" s="287">
        <v>100.3</v>
      </c>
      <c r="O44" s="287">
        <v>88.5</v>
      </c>
      <c r="P44" s="287">
        <v>93.5</v>
      </c>
      <c r="Q44" s="287">
        <v>79.5</v>
      </c>
      <c r="R44" s="287">
        <v>82.3</v>
      </c>
      <c r="S44" s="287">
        <v>81.1</v>
      </c>
      <c r="T44" s="287">
        <v>89.7</v>
      </c>
    </row>
    <row r="45" spans="1:20" ht="15" customHeight="1">
      <c r="A45" s="133" t="s">
        <v>487</v>
      </c>
      <c r="B45" s="89">
        <v>6327</v>
      </c>
      <c r="C45" s="89">
        <v>6021</v>
      </c>
      <c r="D45" s="257">
        <v>306</v>
      </c>
      <c r="E45" s="23" t="s">
        <v>264</v>
      </c>
      <c r="F45" s="23" t="s">
        <v>264</v>
      </c>
      <c r="G45" s="23" t="s">
        <v>264</v>
      </c>
      <c r="H45" s="23" t="s">
        <v>264</v>
      </c>
      <c r="I45" s="23" t="s">
        <v>264</v>
      </c>
      <c r="J45" s="106"/>
      <c r="K45" s="133" t="s">
        <v>488</v>
      </c>
      <c r="L45" s="288">
        <v>161.3</v>
      </c>
      <c r="M45" s="287">
        <v>152.5</v>
      </c>
      <c r="N45" s="287">
        <v>138.3</v>
      </c>
      <c r="O45" s="287">
        <v>132.6</v>
      </c>
      <c r="P45" s="287">
        <v>156.6</v>
      </c>
      <c r="Q45" s="287">
        <v>200.2</v>
      </c>
      <c r="R45" s="287">
        <v>169.1</v>
      </c>
      <c r="S45" s="287">
        <v>224.1</v>
      </c>
      <c r="T45" s="287">
        <v>182.1</v>
      </c>
    </row>
    <row r="46" spans="1:20" ht="15" customHeight="1">
      <c r="A46" s="133" t="s">
        <v>488</v>
      </c>
      <c r="B46" s="89">
        <v>6640</v>
      </c>
      <c r="C46" s="89">
        <v>6323</v>
      </c>
      <c r="D46" s="257">
        <v>317</v>
      </c>
      <c r="E46" s="23" t="s">
        <v>264</v>
      </c>
      <c r="F46" s="23" t="s">
        <v>264</v>
      </c>
      <c r="G46" s="23" t="s">
        <v>264</v>
      </c>
      <c r="H46" s="23" t="s">
        <v>264</v>
      </c>
      <c r="I46" s="23" t="s">
        <v>264</v>
      </c>
      <c r="J46" s="106"/>
      <c r="K46" s="133" t="s">
        <v>489</v>
      </c>
      <c r="L46" s="288">
        <v>132.2</v>
      </c>
      <c r="M46" s="287">
        <v>145</v>
      </c>
      <c r="N46" s="287">
        <v>161</v>
      </c>
      <c r="O46" s="287">
        <v>159</v>
      </c>
      <c r="P46" s="287">
        <v>142.9</v>
      </c>
      <c r="Q46" s="287">
        <v>176.3</v>
      </c>
      <c r="R46" s="287">
        <v>97.4</v>
      </c>
      <c r="S46" s="287">
        <v>84.2</v>
      </c>
      <c r="T46" s="287">
        <v>100.2</v>
      </c>
    </row>
    <row r="47" spans="1:20" ht="15" customHeight="1">
      <c r="A47" s="133" t="s">
        <v>489</v>
      </c>
      <c r="B47" s="89">
        <v>6250</v>
      </c>
      <c r="C47" s="89">
        <v>5955</v>
      </c>
      <c r="D47" s="257">
        <v>295</v>
      </c>
      <c r="E47" s="23" t="s">
        <v>264</v>
      </c>
      <c r="F47" s="23" t="s">
        <v>264</v>
      </c>
      <c r="G47" s="23" t="s">
        <v>264</v>
      </c>
      <c r="H47" s="23" t="s">
        <v>264</v>
      </c>
      <c r="I47" s="23" t="s">
        <v>264</v>
      </c>
      <c r="J47" s="106"/>
      <c r="K47" s="133" t="s">
        <v>490</v>
      </c>
      <c r="L47" s="288">
        <v>110.8</v>
      </c>
      <c r="M47" s="287">
        <v>109.9</v>
      </c>
      <c r="N47" s="287">
        <v>104.2</v>
      </c>
      <c r="O47" s="287">
        <v>109.7</v>
      </c>
      <c r="P47" s="287">
        <v>111.1</v>
      </c>
      <c r="Q47" s="287">
        <v>91.5</v>
      </c>
      <c r="R47" s="287">
        <v>118.8</v>
      </c>
      <c r="S47" s="287">
        <v>94</v>
      </c>
      <c r="T47" s="287">
        <v>112.3</v>
      </c>
    </row>
    <row r="48" spans="1:20" ht="15" customHeight="1">
      <c r="A48" s="133" t="s">
        <v>490</v>
      </c>
      <c r="B48" s="89">
        <v>6258</v>
      </c>
      <c r="C48" s="89">
        <v>5995</v>
      </c>
      <c r="D48" s="257">
        <v>263</v>
      </c>
      <c r="E48" s="23" t="s">
        <v>264</v>
      </c>
      <c r="F48" s="23" t="s">
        <v>264</v>
      </c>
      <c r="G48" s="23" t="s">
        <v>264</v>
      </c>
      <c r="H48" s="23" t="s">
        <v>264</v>
      </c>
      <c r="I48" s="23" t="s">
        <v>264</v>
      </c>
      <c r="J48" s="106"/>
      <c r="K48" s="133" t="s">
        <v>491</v>
      </c>
      <c r="L48" s="288">
        <v>85.4</v>
      </c>
      <c r="M48" s="287">
        <v>87.2</v>
      </c>
      <c r="N48" s="287">
        <v>92</v>
      </c>
      <c r="O48" s="287">
        <v>86.6</v>
      </c>
      <c r="P48" s="287">
        <v>95.2</v>
      </c>
      <c r="Q48" s="287">
        <v>79.3</v>
      </c>
      <c r="R48" s="287">
        <v>82.5</v>
      </c>
      <c r="S48" s="287">
        <v>84.2</v>
      </c>
      <c r="T48" s="287">
        <v>80.9</v>
      </c>
    </row>
    <row r="49" spans="1:20" ht="15" customHeight="1">
      <c r="A49" s="133" t="s">
        <v>491</v>
      </c>
      <c r="B49" s="89">
        <v>6003</v>
      </c>
      <c r="C49" s="89">
        <v>5712</v>
      </c>
      <c r="D49" s="257">
        <v>291</v>
      </c>
      <c r="E49" s="23" t="s">
        <v>264</v>
      </c>
      <c r="F49" s="23" t="s">
        <v>264</v>
      </c>
      <c r="G49" s="23" t="s">
        <v>264</v>
      </c>
      <c r="H49" s="23" t="s">
        <v>264</v>
      </c>
      <c r="I49" s="23" t="s">
        <v>264</v>
      </c>
      <c r="J49" s="106"/>
      <c r="K49" s="133" t="s">
        <v>433</v>
      </c>
      <c r="L49" s="288">
        <v>86.8</v>
      </c>
      <c r="M49" s="287">
        <v>88.3</v>
      </c>
      <c r="N49" s="287">
        <v>98.4</v>
      </c>
      <c r="O49" s="287">
        <v>85.7</v>
      </c>
      <c r="P49" s="287">
        <v>93</v>
      </c>
      <c r="Q49" s="287">
        <v>80.6</v>
      </c>
      <c r="R49" s="287">
        <v>88.3</v>
      </c>
      <c r="S49" s="290">
        <v>85.2</v>
      </c>
      <c r="T49" s="290">
        <v>82.6</v>
      </c>
    </row>
    <row r="50" spans="1:20" ht="15" customHeight="1">
      <c r="A50" s="133" t="s">
        <v>433</v>
      </c>
      <c r="B50" s="89">
        <v>6455</v>
      </c>
      <c r="C50" s="89">
        <v>6150</v>
      </c>
      <c r="D50" s="257">
        <v>305</v>
      </c>
      <c r="E50" s="23" t="s">
        <v>264</v>
      </c>
      <c r="F50" s="23" t="s">
        <v>264</v>
      </c>
      <c r="G50" s="23" t="s">
        <v>264</v>
      </c>
      <c r="H50" s="23" t="s">
        <v>264</v>
      </c>
      <c r="I50" s="23" t="s">
        <v>264</v>
      </c>
      <c r="J50" s="106"/>
      <c r="K50" s="133" t="s">
        <v>434</v>
      </c>
      <c r="L50" s="289">
        <v>87.5</v>
      </c>
      <c r="M50" s="290">
        <v>88.8</v>
      </c>
      <c r="N50" s="290">
        <v>97.5</v>
      </c>
      <c r="O50" s="290">
        <v>87.1</v>
      </c>
      <c r="P50" s="290">
        <v>93</v>
      </c>
      <c r="Q50" s="290">
        <v>91.2</v>
      </c>
      <c r="R50" s="290">
        <v>83.5</v>
      </c>
      <c r="S50" s="287">
        <v>84.9</v>
      </c>
      <c r="T50" s="287">
        <v>83.8</v>
      </c>
    </row>
    <row r="51" spans="1:20" ht="15" customHeight="1">
      <c r="A51" s="133" t="s">
        <v>434</v>
      </c>
      <c r="B51" s="89">
        <v>6215</v>
      </c>
      <c r="C51" s="89">
        <v>5941</v>
      </c>
      <c r="D51" s="257">
        <v>274</v>
      </c>
      <c r="E51" s="23" t="s">
        <v>264</v>
      </c>
      <c r="F51" s="23" t="s">
        <v>264</v>
      </c>
      <c r="G51" s="23" t="s">
        <v>264</v>
      </c>
      <c r="H51" s="23" t="s">
        <v>264</v>
      </c>
      <c r="I51" s="23" t="s">
        <v>264</v>
      </c>
      <c r="J51" s="106"/>
      <c r="K51" s="194" t="s">
        <v>435</v>
      </c>
      <c r="L51" s="288">
        <v>253.6</v>
      </c>
      <c r="M51" s="287">
        <v>245.8</v>
      </c>
      <c r="N51" s="287">
        <v>227.8</v>
      </c>
      <c r="O51" s="287">
        <v>240.6</v>
      </c>
      <c r="P51" s="287">
        <v>234.7</v>
      </c>
      <c r="Q51" s="287">
        <v>305</v>
      </c>
      <c r="R51" s="287">
        <v>239.5</v>
      </c>
      <c r="S51" s="287">
        <v>263.9</v>
      </c>
      <c r="T51" s="287">
        <v>271.7</v>
      </c>
    </row>
    <row r="52" spans="1:20" ht="15" customHeight="1">
      <c r="A52" s="192" t="s">
        <v>435</v>
      </c>
      <c r="B52" s="215">
        <v>5948</v>
      </c>
      <c r="C52" s="215">
        <v>5665</v>
      </c>
      <c r="D52" s="209">
        <v>283</v>
      </c>
      <c r="E52" s="283" t="s">
        <v>264</v>
      </c>
      <c r="F52" s="283" t="s">
        <v>264</v>
      </c>
      <c r="G52" s="283" t="s">
        <v>264</v>
      </c>
      <c r="H52" s="283" t="s">
        <v>264</v>
      </c>
      <c r="I52" s="283" t="s">
        <v>264</v>
      </c>
      <c r="J52" s="106"/>
      <c r="K52" s="16"/>
      <c r="L52" s="288"/>
      <c r="M52" s="287"/>
      <c r="N52" s="287"/>
      <c r="O52" s="287"/>
      <c r="P52" s="287"/>
      <c r="Q52" s="287"/>
      <c r="R52" s="287"/>
      <c r="S52" s="287"/>
      <c r="T52" s="287"/>
    </row>
    <row r="53" spans="1:20" ht="15" customHeight="1">
      <c r="A53" s="5" t="s">
        <v>477</v>
      </c>
      <c r="B53" s="106"/>
      <c r="C53" s="106"/>
      <c r="D53" s="106"/>
      <c r="E53" s="106"/>
      <c r="F53" s="106"/>
      <c r="G53" s="106"/>
      <c r="H53" s="106"/>
      <c r="I53" s="106"/>
      <c r="J53" s="106"/>
      <c r="K53" s="136" t="s">
        <v>130</v>
      </c>
      <c r="L53" s="288"/>
      <c r="M53" s="287"/>
      <c r="N53" s="287"/>
      <c r="O53" s="287"/>
      <c r="P53" s="287"/>
      <c r="Q53" s="287"/>
      <c r="R53" s="287"/>
      <c r="S53" s="287"/>
      <c r="T53" s="287"/>
    </row>
    <row r="54" spans="1:20" ht="15" customHeight="1">
      <c r="A54" s="106"/>
      <c r="B54" s="106"/>
      <c r="C54" s="106"/>
      <c r="D54" s="106"/>
      <c r="E54" s="106"/>
      <c r="F54" s="106"/>
      <c r="G54" s="106"/>
      <c r="H54" s="106"/>
      <c r="I54" s="106"/>
      <c r="J54" s="106"/>
      <c r="K54" s="35" t="s">
        <v>445</v>
      </c>
      <c r="L54" s="288">
        <v>100</v>
      </c>
      <c r="M54" s="287">
        <v>100</v>
      </c>
      <c r="N54" s="287">
        <v>100</v>
      </c>
      <c r="O54" s="287">
        <v>100</v>
      </c>
      <c r="P54" s="287">
        <v>100</v>
      </c>
      <c r="Q54" s="287">
        <v>100</v>
      </c>
      <c r="R54" s="287">
        <v>100</v>
      </c>
      <c r="S54" s="287">
        <v>100</v>
      </c>
      <c r="T54" s="287">
        <v>100</v>
      </c>
    </row>
    <row r="55" spans="1:20" ht="15" customHeight="1">
      <c r="A55" s="106"/>
      <c r="B55" s="106"/>
      <c r="C55" s="106"/>
      <c r="D55" s="106"/>
      <c r="E55" s="106"/>
      <c r="F55" s="106"/>
      <c r="G55" s="106"/>
      <c r="H55" s="106"/>
      <c r="I55" s="106"/>
      <c r="J55" s="106"/>
      <c r="K55" s="125" t="s">
        <v>504</v>
      </c>
      <c r="L55" s="288">
        <v>99.7</v>
      </c>
      <c r="M55" s="287">
        <v>99.6</v>
      </c>
      <c r="N55" s="287">
        <v>100.2</v>
      </c>
      <c r="O55" s="287">
        <v>98.7</v>
      </c>
      <c r="P55" s="287">
        <v>100</v>
      </c>
      <c r="Q55" s="287">
        <v>100.3</v>
      </c>
      <c r="R55" s="287">
        <v>100.8</v>
      </c>
      <c r="S55" s="290">
        <v>103.4</v>
      </c>
      <c r="T55" s="290">
        <v>99.8</v>
      </c>
    </row>
    <row r="56" spans="1:20" ht="15" customHeight="1">
      <c r="A56" s="106"/>
      <c r="B56" s="106"/>
      <c r="C56" s="106"/>
      <c r="D56" s="106"/>
      <c r="E56" s="106"/>
      <c r="F56" s="106"/>
      <c r="G56" s="106"/>
      <c r="H56" s="106"/>
      <c r="I56" s="106"/>
      <c r="J56" s="106"/>
      <c r="K56" s="125" t="s">
        <v>505</v>
      </c>
      <c r="L56" s="289">
        <v>99.1</v>
      </c>
      <c r="M56" s="290">
        <v>98.8</v>
      </c>
      <c r="N56" s="290">
        <v>105.3</v>
      </c>
      <c r="O56" s="290">
        <v>96.3</v>
      </c>
      <c r="P56" s="290">
        <v>100.3</v>
      </c>
      <c r="Q56" s="290">
        <v>101.7</v>
      </c>
      <c r="R56" s="290">
        <v>100.1</v>
      </c>
      <c r="S56" s="287">
        <v>109.8</v>
      </c>
      <c r="T56" s="287">
        <v>99.8</v>
      </c>
    </row>
    <row r="57" spans="1:20" ht="15" customHeight="1">
      <c r="A57" s="106"/>
      <c r="B57" s="106"/>
      <c r="C57" s="106"/>
      <c r="D57" s="106"/>
      <c r="E57" s="106"/>
      <c r="F57" s="106"/>
      <c r="G57" s="106"/>
      <c r="H57" s="106"/>
      <c r="I57" s="106"/>
      <c r="J57" s="106"/>
      <c r="K57" s="125" t="s">
        <v>506</v>
      </c>
      <c r="L57" s="288">
        <v>97.8</v>
      </c>
      <c r="M57" s="287">
        <v>97</v>
      </c>
      <c r="N57" s="287">
        <v>108</v>
      </c>
      <c r="O57" s="287">
        <v>92.9</v>
      </c>
      <c r="P57" s="287">
        <v>99.9</v>
      </c>
      <c r="Q57" s="287">
        <v>102.3</v>
      </c>
      <c r="R57" s="287">
        <v>98.7</v>
      </c>
      <c r="S57" s="287">
        <v>113.9</v>
      </c>
      <c r="T57" s="287">
        <v>99.5</v>
      </c>
    </row>
    <row r="58" spans="1:20" ht="15" customHeight="1">
      <c r="A58" s="106"/>
      <c r="B58" s="106"/>
      <c r="C58" s="106"/>
      <c r="D58" s="106"/>
      <c r="E58" s="106"/>
      <c r="F58" s="106"/>
      <c r="G58" s="106"/>
      <c r="H58" s="106"/>
      <c r="I58" s="106"/>
      <c r="J58" s="106"/>
      <c r="K58" s="195" t="s">
        <v>507</v>
      </c>
      <c r="L58" s="292">
        <f aca="true" t="shared" si="3" ref="L58:T58">AVERAGE(L62:L73)</f>
        <v>97.53333333333332</v>
      </c>
      <c r="M58" s="293">
        <f t="shared" si="3"/>
        <v>96.98333333333333</v>
      </c>
      <c r="N58" s="293">
        <f t="shared" si="3"/>
        <v>112.83333333333333</v>
      </c>
      <c r="O58" s="293">
        <f t="shared" si="3"/>
        <v>91.98333333333335</v>
      </c>
      <c r="P58" s="293">
        <f t="shared" si="3"/>
        <v>99.2</v>
      </c>
      <c r="Q58" s="293">
        <f t="shared" si="3"/>
        <v>102.85833333333333</v>
      </c>
      <c r="R58" s="293">
        <f t="shared" si="3"/>
        <v>99.44999999999999</v>
      </c>
      <c r="S58" s="293">
        <f t="shared" si="3"/>
        <v>114.08333333333333</v>
      </c>
      <c r="T58" s="293">
        <f t="shared" si="3"/>
        <v>98.84166666666668</v>
      </c>
    </row>
    <row r="59" spans="1:20" ht="15" customHeight="1">
      <c r="A59" s="106"/>
      <c r="B59" s="106"/>
      <c r="C59" s="106"/>
      <c r="D59" s="106"/>
      <c r="E59" s="106"/>
      <c r="F59" s="106"/>
      <c r="G59" s="106"/>
      <c r="H59" s="106"/>
      <c r="I59" s="106"/>
      <c r="J59" s="106"/>
      <c r="K59" s="184"/>
      <c r="L59" s="288"/>
      <c r="M59" s="287"/>
      <c r="N59" s="287"/>
      <c r="O59" s="287"/>
      <c r="P59" s="287"/>
      <c r="Q59" s="287"/>
      <c r="R59" s="287"/>
      <c r="S59" s="287"/>
      <c r="T59" s="287"/>
    </row>
    <row r="60" spans="1:20" ht="15" customHeight="1">
      <c r="A60" s="106"/>
      <c r="B60" s="106"/>
      <c r="C60" s="106"/>
      <c r="D60" s="106"/>
      <c r="E60" s="106"/>
      <c r="F60" s="106"/>
      <c r="G60" s="106"/>
      <c r="H60" s="106"/>
      <c r="I60" s="106"/>
      <c r="J60" s="106"/>
      <c r="K60" s="35"/>
      <c r="L60" s="292"/>
      <c r="M60" s="293"/>
      <c r="N60" s="293"/>
      <c r="O60" s="293"/>
      <c r="P60" s="293"/>
      <c r="Q60" s="293"/>
      <c r="R60" s="293"/>
      <c r="S60" s="293"/>
      <c r="T60" s="293"/>
    </row>
    <row r="61" spans="1:20" ht="15" customHeight="1">
      <c r="A61" s="106"/>
      <c r="B61" s="106"/>
      <c r="C61" s="106"/>
      <c r="D61" s="106"/>
      <c r="E61" s="106"/>
      <c r="F61" s="106"/>
      <c r="G61" s="106"/>
      <c r="H61" s="106"/>
      <c r="I61" s="106"/>
      <c r="J61" s="106"/>
      <c r="K61" s="35"/>
      <c r="L61" s="288"/>
      <c r="M61" s="287"/>
      <c r="N61" s="287"/>
      <c r="O61" s="287"/>
      <c r="P61" s="287"/>
      <c r="Q61" s="287"/>
      <c r="R61" s="287"/>
      <c r="S61" s="287"/>
      <c r="T61" s="287"/>
    </row>
    <row r="62" spans="1:20" ht="15" customHeight="1">
      <c r="A62" s="106"/>
      <c r="B62" s="106"/>
      <c r="C62" s="106"/>
      <c r="D62" s="106"/>
      <c r="E62" s="106"/>
      <c r="F62" s="106"/>
      <c r="G62" s="106"/>
      <c r="H62" s="106"/>
      <c r="I62" s="106"/>
      <c r="J62" s="106"/>
      <c r="K62" s="35" t="s">
        <v>257</v>
      </c>
      <c r="L62" s="288">
        <v>96.7</v>
      </c>
      <c r="M62" s="287">
        <v>96.1</v>
      </c>
      <c r="N62" s="287">
        <v>110.1</v>
      </c>
      <c r="O62" s="287">
        <v>91.5</v>
      </c>
      <c r="P62" s="287">
        <v>96.5</v>
      </c>
      <c r="Q62" s="287">
        <v>101.3</v>
      </c>
      <c r="R62" s="287">
        <v>100</v>
      </c>
      <c r="S62" s="290">
        <v>111.6</v>
      </c>
      <c r="T62" s="290">
        <v>98.3</v>
      </c>
    </row>
    <row r="63" spans="1:20" ht="15" customHeight="1">
      <c r="A63" s="106"/>
      <c r="B63" s="106"/>
      <c r="C63" s="106"/>
      <c r="D63" s="106"/>
      <c r="E63" s="106"/>
      <c r="F63" s="106"/>
      <c r="G63" s="106"/>
      <c r="H63" s="106"/>
      <c r="I63" s="106"/>
      <c r="J63" s="106"/>
      <c r="K63" s="133" t="s">
        <v>450</v>
      </c>
      <c r="L63" s="288">
        <v>96.3</v>
      </c>
      <c r="M63" s="287">
        <v>95.6</v>
      </c>
      <c r="N63" s="287">
        <v>104.8</v>
      </c>
      <c r="O63" s="287">
        <v>91.4</v>
      </c>
      <c r="P63" s="287">
        <v>96.6</v>
      </c>
      <c r="Q63" s="287">
        <v>100.8</v>
      </c>
      <c r="R63" s="287">
        <v>99.7</v>
      </c>
      <c r="S63" s="287">
        <v>112.2</v>
      </c>
      <c r="T63" s="287">
        <v>98.1</v>
      </c>
    </row>
    <row r="64" spans="1:20" ht="15" customHeight="1">
      <c r="A64" s="106"/>
      <c r="B64" s="106"/>
      <c r="C64" s="106"/>
      <c r="D64" s="106"/>
      <c r="E64" s="106"/>
      <c r="F64" s="106"/>
      <c r="G64" s="106"/>
      <c r="H64" s="106"/>
      <c r="I64" s="106"/>
      <c r="J64" s="106"/>
      <c r="K64" s="133" t="s">
        <v>451</v>
      </c>
      <c r="L64" s="289">
        <v>96.9</v>
      </c>
      <c r="M64" s="290">
        <v>96.4</v>
      </c>
      <c r="N64" s="290">
        <v>112.9</v>
      </c>
      <c r="O64" s="290">
        <v>91.8</v>
      </c>
      <c r="P64" s="287">
        <v>96.8</v>
      </c>
      <c r="Q64" s="290">
        <v>100.5</v>
      </c>
      <c r="R64" s="290">
        <v>99.9</v>
      </c>
      <c r="S64" s="287">
        <v>111.8</v>
      </c>
      <c r="T64" s="287">
        <v>98.1</v>
      </c>
    </row>
    <row r="65" spans="1:20" ht="15" customHeight="1">
      <c r="A65" s="106"/>
      <c r="B65" s="106"/>
      <c r="C65" s="106"/>
      <c r="D65" s="106"/>
      <c r="E65" s="106"/>
      <c r="F65" s="106"/>
      <c r="G65" s="106"/>
      <c r="H65" s="106"/>
      <c r="I65" s="106"/>
      <c r="J65" s="106"/>
      <c r="K65" s="133" t="s">
        <v>452</v>
      </c>
      <c r="L65" s="288">
        <v>98.5</v>
      </c>
      <c r="M65" s="287">
        <v>98</v>
      </c>
      <c r="N65" s="287">
        <v>114.7</v>
      </c>
      <c r="O65" s="287">
        <v>93</v>
      </c>
      <c r="P65" s="287">
        <v>100.7</v>
      </c>
      <c r="Q65" s="287">
        <v>103.9</v>
      </c>
      <c r="R65" s="287">
        <v>100</v>
      </c>
      <c r="S65" s="287">
        <v>112.6</v>
      </c>
      <c r="T65" s="287">
        <v>99.7</v>
      </c>
    </row>
    <row r="66" spans="1:20" ht="15" customHeight="1">
      <c r="A66" s="106"/>
      <c r="B66" s="106"/>
      <c r="C66" s="106"/>
      <c r="D66" s="106"/>
      <c r="E66" s="106"/>
      <c r="F66" s="106"/>
      <c r="G66" s="106"/>
      <c r="H66" s="106"/>
      <c r="I66" s="106"/>
      <c r="J66" s="106"/>
      <c r="K66" s="133" t="s">
        <v>487</v>
      </c>
      <c r="L66" s="288">
        <v>98.7</v>
      </c>
      <c r="M66" s="287">
        <v>98</v>
      </c>
      <c r="N66" s="287">
        <v>114.6</v>
      </c>
      <c r="O66" s="287">
        <v>92.8</v>
      </c>
      <c r="P66" s="287">
        <v>100.5</v>
      </c>
      <c r="Q66" s="287">
        <v>104.9</v>
      </c>
      <c r="R66" s="287">
        <v>100.1</v>
      </c>
      <c r="S66" s="287">
        <v>114</v>
      </c>
      <c r="T66" s="287">
        <v>100.3</v>
      </c>
    </row>
    <row r="67" spans="1:20" ht="15" customHeight="1">
      <c r="A67" s="106"/>
      <c r="B67" s="106"/>
      <c r="C67" s="106"/>
      <c r="D67" s="106"/>
      <c r="E67" s="106"/>
      <c r="F67" s="106"/>
      <c r="G67" s="106"/>
      <c r="H67" s="106"/>
      <c r="I67" s="106"/>
      <c r="J67" s="106"/>
      <c r="K67" s="133" t="s">
        <v>488</v>
      </c>
      <c r="L67" s="288">
        <v>98.6</v>
      </c>
      <c r="M67" s="287">
        <v>97.8</v>
      </c>
      <c r="N67" s="287">
        <v>114.8</v>
      </c>
      <c r="O67" s="287">
        <v>92.6</v>
      </c>
      <c r="P67" s="287">
        <v>100.4</v>
      </c>
      <c r="Q67" s="287">
        <v>104.5</v>
      </c>
      <c r="R67" s="287">
        <v>99.8</v>
      </c>
      <c r="S67" s="287">
        <v>114.2</v>
      </c>
      <c r="T67" s="287">
        <v>100.3</v>
      </c>
    </row>
    <row r="68" spans="1:20" ht="15" customHeight="1">
      <c r="A68" s="106"/>
      <c r="B68" s="106"/>
      <c r="C68" s="106"/>
      <c r="D68" s="106"/>
      <c r="E68" s="106"/>
      <c r="F68" s="106"/>
      <c r="G68" s="106"/>
      <c r="H68" s="106"/>
      <c r="I68" s="106"/>
      <c r="J68" s="106"/>
      <c r="K68" s="133" t="s">
        <v>489</v>
      </c>
      <c r="L68" s="288">
        <v>98.3</v>
      </c>
      <c r="M68" s="287">
        <v>97.8</v>
      </c>
      <c r="N68" s="287">
        <v>115.8</v>
      </c>
      <c r="O68" s="287">
        <v>92.2</v>
      </c>
      <c r="P68" s="287">
        <v>101.1</v>
      </c>
      <c r="Q68" s="287">
        <v>104.5</v>
      </c>
      <c r="R68" s="287">
        <v>99.6</v>
      </c>
      <c r="S68" s="287">
        <v>115.6</v>
      </c>
      <c r="T68" s="287">
        <v>99.7</v>
      </c>
    </row>
    <row r="69" spans="1:20" ht="15" customHeight="1">
      <c r="A69" s="93"/>
      <c r="B69" s="93"/>
      <c r="C69" s="93"/>
      <c r="D69" s="93"/>
      <c r="E69" s="93"/>
      <c r="F69" s="93"/>
      <c r="G69" s="93"/>
      <c r="H69" s="93"/>
      <c r="I69" s="106"/>
      <c r="J69" s="106"/>
      <c r="K69" s="133" t="s">
        <v>490</v>
      </c>
      <c r="L69" s="294">
        <v>97.7</v>
      </c>
      <c r="M69" s="287">
        <v>97.3</v>
      </c>
      <c r="N69" s="287">
        <v>114.1</v>
      </c>
      <c r="O69" s="287">
        <v>91.9</v>
      </c>
      <c r="P69" s="287">
        <v>100.6</v>
      </c>
      <c r="Q69" s="287">
        <v>103.3</v>
      </c>
      <c r="R69" s="287">
        <v>99.5</v>
      </c>
      <c r="S69" s="290">
        <v>115.9</v>
      </c>
      <c r="T69" s="290">
        <v>98.7</v>
      </c>
    </row>
    <row r="70" spans="1:20" ht="15" customHeight="1">
      <c r="A70" s="93"/>
      <c r="B70" s="93"/>
      <c r="C70" s="93"/>
      <c r="D70" s="93"/>
      <c r="E70" s="93"/>
      <c r="F70" s="93"/>
      <c r="G70" s="93"/>
      <c r="H70" s="93"/>
      <c r="I70" s="106"/>
      <c r="J70" s="106"/>
      <c r="K70" s="133" t="s">
        <v>491</v>
      </c>
      <c r="L70" s="294">
        <v>97.3</v>
      </c>
      <c r="M70" s="287">
        <v>96.9</v>
      </c>
      <c r="N70" s="287">
        <v>112.7</v>
      </c>
      <c r="O70" s="287">
        <v>91.8</v>
      </c>
      <c r="P70" s="287">
        <v>100.2</v>
      </c>
      <c r="Q70" s="287">
        <v>102.7</v>
      </c>
      <c r="R70" s="287">
        <v>98.8</v>
      </c>
      <c r="S70" s="290">
        <v>115.9</v>
      </c>
      <c r="T70" s="290">
        <v>98.1</v>
      </c>
    </row>
    <row r="71" spans="1:20" ht="15" customHeight="1">
      <c r="A71" s="5"/>
      <c r="B71" s="93"/>
      <c r="C71" s="93"/>
      <c r="D71" s="93"/>
      <c r="E71" s="93"/>
      <c r="F71" s="93"/>
      <c r="G71" s="93"/>
      <c r="H71" s="93"/>
      <c r="I71" s="106"/>
      <c r="J71" s="106"/>
      <c r="K71" s="133" t="s">
        <v>433</v>
      </c>
      <c r="L71" s="295">
        <v>97.2</v>
      </c>
      <c r="M71" s="290">
        <v>96.7</v>
      </c>
      <c r="N71" s="290">
        <v>114</v>
      </c>
      <c r="O71" s="290">
        <v>91.7</v>
      </c>
      <c r="P71" s="290">
        <v>98.9</v>
      </c>
      <c r="Q71" s="290">
        <v>102.6</v>
      </c>
      <c r="R71" s="290">
        <v>98.4</v>
      </c>
      <c r="S71" s="290">
        <v>115.1</v>
      </c>
      <c r="T71" s="290">
        <v>98.3</v>
      </c>
    </row>
    <row r="72" spans="1:20" ht="15" customHeight="1">
      <c r="A72" s="106"/>
      <c r="B72" s="106"/>
      <c r="C72" s="106"/>
      <c r="D72" s="106"/>
      <c r="E72" s="106"/>
      <c r="F72" s="106"/>
      <c r="G72" s="106"/>
      <c r="H72" s="106"/>
      <c r="I72" s="106"/>
      <c r="J72" s="106"/>
      <c r="K72" s="133" t="s">
        <v>434</v>
      </c>
      <c r="L72" s="295">
        <v>97.1</v>
      </c>
      <c r="M72" s="290">
        <v>96.7</v>
      </c>
      <c r="N72" s="290">
        <v>113.1</v>
      </c>
      <c r="O72" s="290">
        <v>91.6</v>
      </c>
      <c r="P72" s="290">
        <v>99.1</v>
      </c>
      <c r="Q72" s="290">
        <v>103</v>
      </c>
      <c r="R72" s="290">
        <v>98.6</v>
      </c>
      <c r="S72" s="290">
        <v>115</v>
      </c>
      <c r="T72" s="290">
        <v>98.1</v>
      </c>
    </row>
    <row r="73" spans="1:20" ht="15" customHeight="1">
      <c r="A73" s="106"/>
      <c r="B73" s="106"/>
      <c r="C73" s="106"/>
      <c r="D73" s="106"/>
      <c r="E73" s="106"/>
      <c r="F73" s="106"/>
      <c r="G73" s="106"/>
      <c r="H73" s="106"/>
      <c r="I73" s="106"/>
      <c r="J73" s="106"/>
      <c r="K73" s="192" t="s">
        <v>435</v>
      </c>
      <c r="L73" s="296">
        <v>97.1</v>
      </c>
      <c r="M73" s="297">
        <v>96.5</v>
      </c>
      <c r="N73" s="297">
        <v>112.4</v>
      </c>
      <c r="O73" s="297">
        <v>91.5</v>
      </c>
      <c r="P73" s="297">
        <v>99</v>
      </c>
      <c r="Q73" s="297">
        <v>102.3</v>
      </c>
      <c r="R73" s="297">
        <v>99</v>
      </c>
      <c r="S73" s="298">
        <v>115.1</v>
      </c>
      <c r="T73" s="298">
        <v>98.4</v>
      </c>
    </row>
    <row r="74" spans="1:20" ht="15" customHeight="1">
      <c r="A74" s="106"/>
      <c r="B74" s="106"/>
      <c r="C74" s="106"/>
      <c r="D74" s="106"/>
      <c r="E74" s="106"/>
      <c r="F74" s="106"/>
      <c r="G74" s="106"/>
      <c r="H74" s="106"/>
      <c r="I74" s="106"/>
      <c r="J74" s="106"/>
      <c r="K74" s="5" t="s">
        <v>131</v>
      </c>
      <c r="L74" s="106"/>
      <c r="M74" s="106"/>
      <c r="N74" s="106"/>
      <c r="O74" s="106"/>
      <c r="P74" s="106"/>
      <c r="Q74" s="106"/>
      <c r="R74" s="106"/>
      <c r="S74" s="106"/>
      <c r="T74" s="106"/>
    </row>
  </sheetData>
  <sheetProtection/>
  <mergeCells count="27">
    <mergeCell ref="A33:A34"/>
    <mergeCell ref="E6:H6"/>
    <mergeCell ref="A6:A7"/>
    <mergeCell ref="A27:B27"/>
    <mergeCell ref="C33:C34"/>
    <mergeCell ref="D33:D34"/>
    <mergeCell ref="E33:E34"/>
    <mergeCell ref="B6:B7"/>
    <mergeCell ref="G33:G34"/>
    <mergeCell ref="H33:H34"/>
    <mergeCell ref="Q6:Q8"/>
    <mergeCell ref="I33:I34"/>
    <mergeCell ref="L7:L8"/>
    <mergeCell ref="B33:B34"/>
    <mergeCell ref="F33:F34"/>
    <mergeCell ref="T6:T8"/>
    <mergeCell ref="M7:M8"/>
    <mergeCell ref="A2:I2"/>
    <mergeCell ref="A4:H4"/>
    <mergeCell ref="A31:I31"/>
    <mergeCell ref="K2:T2"/>
    <mergeCell ref="K6:K8"/>
    <mergeCell ref="N6:N8"/>
    <mergeCell ref="O6:O8"/>
    <mergeCell ref="S6:S8"/>
    <mergeCell ref="R6:R8"/>
    <mergeCell ref="P6:P8"/>
  </mergeCells>
  <printOptions horizontalCentered="1"/>
  <pageMargins left="0.7874015748031497" right="0.7874015748031497" top="0.3937007874015748" bottom="0.3937007874015748" header="0.35433070866141736" footer="0.35433070866141736"/>
  <pageSetup fitToHeight="1" fitToWidth="1" horizontalDpi="300" verticalDpi="300" orientation="landscape" paperSize="8" scale="7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Z80"/>
  <sheetViews>
    <sheetView zoomScaleSheetLayoutView="75" zoomScalePageLayoutView="0" workbookViewId="0" topLeftCell="A1">
      <selection activeCell="A1" sqref="A1"/>
    </sheetView>
  </sheetViews>
  <sheetFormatPr defaultColWidth="10.625" defaultRowHeight="13.5"/>
  <cols>
    <col min="1" max="1" width="15.125" style="5" customWidth="1"/>
    <col min="2" max="4" width="9.875" style="5" customWidth="1"/>
    <col min="5" max="7" width="10.375" style="5" customWidth="1"/>
    <col min="8" max="23" width="9.875" style="5" customWidth="1"/>
    <col min="24" max="24" width="10.75390625" style="5" customWidth="1"/>
    <col min="25" max="25" width="9.875" style="5" customWidth="1"/>
    <col min="26" max="16384" width="10.625" style="5" customWidth="1"/>
  </cols>
  <sheetData>
    <row r="1" spans="1:25" s="2" customFormat="1" ht="15" customHeight="1">
      <c r="A1" s="105" t="s">
        <v>277</v>
      </c>
      <c r="C1" s="106"/>
      <c r="Y1" s="3" t="s">
        <v>278</v>
      </c>
    </row>
    <row r="2" spans="1:25" s="2" customFormat="1" ht="15" customHeight="1">
      <c r="A2" s="105"/>
      <c r="C2" s="106"/>
      <c r="Y2" s="3"/>
    </row>
    <row r="3" spans="1:25" ht="18" customHeight="1">
      <c r="A3" s="401" t="s">
        <v>525</v>
      </c>
      <c r="B3" s="401"/>
      <c r="C3" s="401"/>
      <c r="D3" s="401"/>
      <c r="E3" s="401"/>
      <c r="F3" s="401"/>
      <c r="G3" s="401"/>
      <c r="H3" s="401"/>
      <c r="I3" s="401"/>
      <c r="J3" s="401"/>
      <c r="K3" s="401"/>
      <c r="L3" s="401"/>
      <c r="M3" s="401"/>
      <c r="N3" s="401"/>
      <c r="O3" s="401"/>
      <c r="P3" s="401"/>
      <c r="Q3" s="401"/>
      <c r="R3" s="401"/>
      <c r="S3" s="401"/>
      <c r="T3" s="401"/>
      <c r="U3" s="401"/>
      <c r="V3" s="401"/>
      <c r="W3" s="401"/>
      <c r="X3" s="401"/>
      <c r="Y3" s="401"/>
    </row>
    <row r="4" spans="2:25" ht="15" customHeight="1" thickBot="1">
      <c r="B4" s="8"/>
      <c r="C4" s="10"/>
      <c r="D4" s="10"/>
      <c r="E4" s="10"/>
      <c r="F4" s="10"/>
      <c r="G4" s="10"/>
      <c r="H4" s="10"/>
      <c r="I4" s="10"/>
      <c r="J4" s="10"/>
      <c r="K4" s="10"/>
      <c r="L4" s="10"/>
      <c r="M4" s="10"/>
      <c r="N4" s="10"/>
      <c r="O4" s="10"/>
      <c r="P4" s="10"/>
      <c r="Q4" s="10"/>
      <c r="R4" s="10"/>
      <c r="S4" s="10"/>
      <c r="T4" s="10"/>
      <c r="U4" s="10"/>
      <c r="V4" s="10"/>
      <c r="W4" s="10"/>
      <c r="X4" s="10"/>
      <c r="Y4" s="9" t="s">
        <v>510</v>
      </c>
    </row>
    <row r="5" spans="1:25" ht="15" customHeight="1">
      <c r="A5" s="63" t="s">
        <v>132</v>
      </c>
      <c r="B5" s="374" t="s">
        <v>226</v>
      </c>
      <c r="C5" s="375"/>
      <c r="D5" s="376"/>
      <c r="E5" s="374" t="s">
        <v>530</v>
      </c>
      <c r="F5" s="375"/>
      <c r="G5" s="376"/>
      <c r="H5" s="374" t="s">
        <v>180</v>
      </c>
      <c r="I5" s="375"/>
      <c r="J5" s="376"/>
      <c r="K5" s="514" t="s">
        <v>181</v>
      </c>
      <c r="L5" s="515"/>
      <c r="M5" s="515"/>
      <c r="N5" s="515"/>
      <c r="O5" s="515"/>
      <c r="P5" s="515"/>
      <c r="Q5" s="515"/>
      <c r="R5" s="515"/>
      <c r="S5" s="515"/>
      <c r="T5" s="515"/>
      <c r="U5" s="515"/>
      <c r="V5" s="515"/>
      <c r="W5" s="515"/>
      <c r="X5" s="515"/>
      <c r="Y5" s="515"/>
    </row>
    <row r="6" spans="1:25" ht="15" customHeight="1">
      <c r="A6" s="15"/>
      <c r="B6" s="377"/>
      <c r="C6" s="378"/>
      <c r="D6" s="379"/>
      <c r="E6" s="377"/>
      <c r="F6" s="378"/>
      <c r="G6" s="379"/>
      <c r="H6" s="377"/>
      <c r="I6" s="378"/>
      <c r="J6" s="379"/>
      <c r="K6" s="544" t="s">
        <v>133</v>
      </c>
      <c r="L6" s="545"/>
      <c r="M6" s="546"/>
      <c r="N6" s="544" t="s">
        <v>182</v>
      </c>
      <c r="O6" s="545"/>
      <c r="P6" s="546"/>
      <c r="Q6" s="544" t="s">
        <v>183</v>
      </c>
      <c r="R6" s="545"/>
      <c r="S6" s="546"/>
      <c r="T6" s="544" t="s">
        <v>134</v>
      </c>
      <c r="U6" s="545"/>
      <c r="V6" s="546"/>
      <c r="W6" s="544" t="s">
        <v>184</v>
      </c>
      <c r="X6" s="545"/>
      <c r="Y6" s="545"/>
    </row>
    <row r="7" spans="1:25" ht="15" customHeight="1">
      <c r="A7" s="542" t="s">
        <v>135</v>
      </c>
      <c r="B7" s="541" t="s">
        <v>136</v>
      </c>
      <c r="C7" s="540" t="s">
        <v>137</v>
      </c>
      <c r="D7" s="540" t="s">
        <v>138</v>
      </c>
      <c r="E7" s="541" t="s">
        <v>136</v>
      </c>
      <c r="F7" s="540" t="s">
        <v>137</v>
      </c>
      <c r="G7" s="540" t="s">
        <v>138</v>
      </c>
      <c r="H7" s="541" t="s">
        <v>136</v>
      </c>
      <c r="I7" s="540" t="s">
        <v>137</v>
      </c>
      <c r="J7" s="540" t="s">
        <v>138</v>
      </c>
      <c r="K7" s="541" t="s">
        <v>136</v>
      </c>
      <c r="L7" s="540" t="s">
        <v>137</v>
      </c>
      <c r="M7" s="540" t="s">
        <v>138</v>
      </c>
      <c r="N7" s="541" t="s">
        <v>136</v>
      </c>
      <c r="O7" s="540" t="s">
        <v>137</v>
      </c>
      <c r="P7" s="540" t="s">
        <v>138</v>
      </c>
      <c r="Q7" s="541" t="s">
        <v>136</v>
      </c>
      <c r="R7" s="540" t="s">
        <v>137</v>
      </c>
      <c r="S7" s="540" t="s">
        <v>138</v>
      </c>
      <c r="T7" s="541" t="s">
        <v>136</v>
      </c>
      <c r="U7" s="540" t="s">
        <v>137</v>
      </c>
      <c r="V7" s="540" t="s">
        <v>138</v>
      </c>
      <c r="W7" s="541" t="s">
        <v>136</v>
      </c>
      <c r="X7" s="540" t="s">
        <v>137</v>
      </c>
      <c r="Y7" s="539" t="s">
        <v>138</v>
      </c>
    </row>
    <row r="8" spans="1:25" ht="15" customHeight="1">
      <c r="A8" s="543"/>
      <c r="B8" s="530"/>
      <c r="C8" s="527"/>
      <c r="D8" s="527"/>
      <c r="E8" s="530"/>
      <c r="F8" s="527"/>
      <c r="G8" s="527"/>
      <c r="H8" s="530"/>
      <c r="I8" s="527"/>
      <c r="J8" s="527"/>
      <c r="K8" s="530"/>
      <c r="L8" s="527"/>
      <c r="M8" s="527"/>
      <c r="N8" s="530"/>
      <c r="O8" s="527"/>
      <c r="P8" s="527"/>
      <c r="Q8" s="530"/>
      <c r="R8" s="527"/>
      <c r="S8" s="527"/>
      <c r="T8" s="530"/>
      <c r="U8" s="527"/>
      <c r="V8" s="527"/>
      <c r="W8" s="530"/>
      <c r="X8" s="527"/>
      <c r="Y8" s="377"/>
    </row>
    <row r="9" spans="1:25" ht="15" customHeight="1">
      <c r="A9" s="113" t="s">
        <v>179</v>
      </c>
      <c r="B9" s="87"/>
      <c r="C9" s="49"/>
      <c r="D9" s="49"/>
      <c r="E9" s="49"/>
      <c r="F9" s="49"/>
      <c r="G9" s="49"/>
      <c r="H9" s="49"/>
      <c r="I9" s="49"/>
      <c r="J9" s="49"/>
      <c r="K9" s="49"/>
      <c r="L9" s="49"/>
      <c r="M9" s="49"/>
      <c r="N9" s="49"/>
      <c r="O9" s="49"/>
      <c r="P9" s="49"/>
      <c r="Q9" s="49"/>
      <c r="R9" s="49"/>
      <c r="S9" s="49"/>
      <c r="T9" s="49"/>
      <c r="U9" s="49"/>
      <c r="V9" s="49"/>
      <c r="W9" s="49"/>
      <c r="X9" s="49"/>
      <c r="Y9" s="49"/>
    </row>
    <row r="10" spans="1:25" ht="15" customHeight="1">
      <c r="A10" s="26" t="s">
        <v>259</v>
      </c>
      <c r="B10" s="88">
        <v>197205</v>
      </c>
      <c r="C10" s="20">
        <v>146912</v>
      </c>
      <c r="D10" s="20">
        <v>50293</v>
      </c>
      <c r="E10" s="20">
        <v>190551</v>
      </c>
      <c r="F10" s="20">
        <v>143361</v>
      </c>
      <c r="G10" s="20">
        <v>47190</v>
      </c>
      <c r="H10" s="20">
        <v>192411</v>
      </c>
      <c r="I10" s="20">
        <v>151091</v>
      </c>
      <c r="J10" s="20">
        <v>41320</v>
      </c>
      <c r="K10" s="20">
        <v>174587</v>
      </c>
      <c r="L10" s="20">
        <v>136196</v>
      </c>
      <c r="M10" s="20">
        <v>38391</v>
      </c>
      <c r="N10" s="20">
        <v>190313</v>
      </c>
      <c r="O10" s="20">
        <v>138975</v>
      </c>
      <c r="P10" s="20">
        <v>54338</v>
      </c>
      <c r="Q10" s="20">
        <v>173519</v>
      </c>
      <c r="R10" s="20">
        <v>137137</v>
      </c>
      <c r="S10" s="20">
        <v>36382</v>
      </c>
      <c r="T10" s="20">
        <v>97997</v>
      </c>
      <c r="U10" s="20">
        <v>80416</v>
      </c>
      <c r="V10" s="20">
        <v>17581</v>
      </c>
      <c r="W10" s="20">
        <v>259963</v>
      </c>
      <c r="X10" s="20">
        <v>180283</v>
      </c>
      <c r="Y10" s="20">
        <v>79680</v>
      </c>
    </row>
    <row r="11" spans="1:25" ht="15" customHeight="1">
      <c r="A11" s="133" t="s">
        <v>511</v>
      </c>
      <c r="B11" s="19">
        <v>213916</v>
      </c>
      <c r="C11" s="20">
        <v>160075</v>
      </c>
      <c r="D11" s="20">
        <v>53841</v>
      </c>
      <c r="E11" s="20">
        <v>207440</v>
      </c>
      <c r="F11" s="20">
        <v>156341</v>
      </c>
      <c r="G11" s="20">
        <v>51099</v>
      </c>
      <c r="H11" s="20">
        <v>203097</v>
      </c>
      <c r="I11" s="20">
        <v>160239</v>
      </c>
      <c r="J11" s="20">
        <v>42858</v>
      </c>
      <c r="K11" s="20">
        <v>193205</v>
      </c>
      <c r="L11" s="20">
        <v>149389</v>
      </c>
      <c r="M11" s="20">
        <v>43816</v>
      </c>
      <c r="N11" s="20">
        <v>197978</v>
      </c>
      <c r="O11" s="20">
        <v>144153</v>
      </c>
      <c r="P11" s="20">
        <v>53825</v>
      </c>
      <c r="Q11" s="20">
        <v>187669</v>
      </c>
      <c r="R11" s="20">
        <v>149746</v>
      </c>
      <c r="S11" s="20">
        <v>37923</v>
      </c>
      <c r="T11" s="20">
        <v>105713</v>
      </c>
      <c r="U11" s="20">
        <v>85856</v>
      </c>
      <c r="V11" s="20">
        <v>19857</v>
      </c>
      <c r="W11" s="20">
        <v>284368</v>
      </c>
      <c r="X11" s="20">
        <v>197701</v>
      </c>
      <c r="Y11" s="20">
        <v>86667</v>
      </c>
    </row>
    <row r="12" spans="1:26" ht="15" customHeight="1">
      <c r="A12" s="197" t="s">
        <v>512</v>
      </c>
      <c r="B12" s="299">
        <v>226951</v>
      </c>
      <c r="C12" s="36">
        <f>AVERAGE(C14:C17,C19:C22,C24:C27)</f>
        <v>170662.41666666666</v>
      </c>
      <c r="D12" s="36">
        <v>56289</v>
      </c>
      <c r="E12" s="36">
        <f>AVERAGE(E14:E17,E19:E22,E24:E27)</f>
        <v>218884.16666666666</v>
      </c>
      <c r="F12" s="36">
        <f>AVERAGE(F14:F17,F19:F22,F24:F27)</f>
        <v>167067.33333333334</v>
      </c>
      <c r="G12" s="36">
        <f>AVERAGE(G14:G17,G19:G22,G24:G27)</f>
        <v>51816.833333333336</v>
      </c>
      <c r="H12" s="36">
        <f>AVERAGE(H14:H17,H19:H22,H24:H27)</f>
        <v>212551.25</v>
      </c>
      <c r="I12" s="36">
        <f>AVERAGE(I14:I17,I19:I22,I24:I27)</f>
        <v>174035.83333333334</v>
      </c>
      <c r="J12" s="36">
        <v>38515</v>
      </c>
      <c r="K12" s="36">
        <f>AVERAGE(K14:K17,K19:K22,K24:K27)</f>
        <v>199268.83333333334</v>
      </c>
      <c r="L12" s="36">
        <f>AVERAGE(L14:L17,L19:L22,L24:L27)</f>
        <v>153635.33333333334</v>
      </c>
      <c r="M12" s="36">
        <f>AVERAGE(M14:M17,M19:M22,M24:M27)</f>
        <v>45633.5</v>
      </c>
      <c r="N12" s="36">
        <f aca="true" t="shared" si="0" ref="N12:X12">AVERAGE(N14:N17,N19:N22,N24:N27)</f>
        <v>196515.83333333334</v>
      </c>
      <c r="O12" s="36">
        <f t="shared" si="0"/>
        <v>144775.83333333334</v>
      </c>
      <c r="P12" s="36">
        <f t="shared" si="0"/>
        <v>51740</v>
      </c>
      <c r="Q12" s="36">
        <f t="shared" si="0"/>
        <v>183370.91666666666</v>
      </c>
      <c r="R12" s="36">
        <f t="shared" si="0"/>
        <v>143955.5</v>
      </c>
      <c r="S12" s="36">
        <f t="shared" si="0"/>
        <v>39415.416666666664</v>
      </c>
      <c r="T12" s="36">
        <f t="shared" si="0"/>
        <v>102906.83333333333</v>
      </c>
      <c r="U12" s="36">
        <f t="shared" si="0"/>
        <v>83718.08333333333</v>
      </c>
      <c r="V12" s="36">
        <f t="shared" si="0"/>
        <v>19188.75</v>
      </c>
      <c r="W12" s="36">
        <f t="shared" si="0"/>
        <v>296308.6666666667</v>
      </c>
      <c r="X12" s="36">
        <f t="shared" si="0"/>
        <v>206722</v>
      </c>
      <c r="Y12" s="36">
        <f>AVERAGE(Y14:Y17,Y19:Y22,Y24:Y27)</f>
        <v>89586.66666666667</v>
      </c>
      <c r="Z12" s="64"/>
    </row>
    <row r="13" spans="1:25" ht="15" customHeight="1">
      <c r="A13" s="147"/>
      <c r="B13" s="13"/>
      <c r="C13" s="6"/>
      <c r="D13" s="6"/>
      <c r="E13" s="6"/>
      <c r="F13" s="6"/>
      <c r="G13" s="6"/>
      <c r="H13" s="6"/>
      <c r="I13" s="6"/>
      <c r="J13" s="6"/>
      <c r="K13" s="6"/>
      <c r="L13" s="6"/>
      <c r="M13" s="6"/>
      <c r="N13" s="6"/>
      <c r="O13" s="6"/>
      <c r="P13" s="6"/>
      <c r="Q13" s="6"/>
      <c r="R13" s="6"/>
      <c r="S13" s="6"/>
      <c r="T13" s="6"/>
      <c r="U13" s="6"/>
      <c r="V13" s="6"/>
      <c r="W13" s="6"/>
      <c r="X13" s="6"/>
      <c r="Y13" s="6"/>
    </row>
    <row r="14" spans="1:25" ht="15" customHeight="1">
      <c r="A14" s="133" t="s">
        <v>257</v>
      </c>
      <c r="B14" s="19">
        <v>167391</v>
      </c>
      <c r="C14" s="20">
        <v>163231</v>
      </c>
      <c r="D14" s="20">
        <v>4160</v>
      </c>
      <c r="E14" s="20">
        <v>160438</v>
      </c>
      <c r="F14" s="20">
        <v>158841</v>
      </c>
      <c r="G14" s="20">
        <v>1597</v>
      </c>
      <c r="H14" s="20">
        <v>155726</v>
      </c>
      <c r="I14" s="20">
        <v>155726</v>
      </c>
      <c r="J14" s="20">
        <v>0</v>
      </c>
      <c r="K14" s="20">
        <v>153078</v>
      </c>
      <c r="L14" s="20">
        <v>150912</v>
      </c>
      <c r="M14" s="20">
        <v>2166</v>
      </c>
      <c r="N14" s="20">
        <v>144312</v>
      </c>
      <c r="O14" s="20">
        <v>144312</v>
      </c>
      <c r="P14" s="20">
        <v>0</v>
      </c>
      <c r="Q14" s="20">
        <v>148864</v>
      </c>
      <c r="R14" s="20">
        <v>148864</v>
      </c>
      <c r="S14" s="20">
        <v>0</v>
      </c>
      <c r="T14" s="20">
        <v>85816</v>
      </c>
      <c r="U14" s="20">
        <v>85816</v>
      </c>
      <c r="V14" s="20">
        <v>0</v>
      </c>
      <c r="W14" s="20">
        <v>202693</v>
      </c>
      <c r="X14" s="20">
        <v>202693</v>
      </c>
      <c r="Y14" s="20">
        <v>0</v>
      </c>
    </row>
    <row r="15" spans="1:25" ht="15" customHeight="1">
      <c r="A15" s="133" t="s">
        <v>513</v>
      </c>
      <c r="B15" s="19">
        <v>168138</v>
      </c>
      <c r="C15" s="20">
        <v>166497</v>
      </c>
      <c r="D15" s="20">
        <v>1641</v>
      </c>
      <c r="E15" s="89">
        <v>162556</v>
      </c>
      <c r="F15" s="20">
        <v>162310</v>
      </c>
      <c r="G15" s="20">
        <v>246</v>
      </c>
      <c r="H15" s="20">
        <v>162788</v>
      </c>
      <c r="I15" s="20">
        <v>162788</v>
      </c>
      <c r="J15" s="20">
        <v>0</v>
      </c>
      <c r="K15" s="20">
        <v>155773</v>
      </c>
      <c r="L15" s="20">
        <v>155340</v>
      </c>
      <c r="M15" s="20">
        <v>433</v>
      </c>
      <c r="N15" s="20">
        <v>146473</v>
      </c>
      <c r="O15" s="20">
        <v>146473</v>
      </c>
      <c r="P15" s="20">
        <v>0</v>
      </c>
      <c r="Q15" s="20">
        <v>154567</v>
      </c>
      <c r="R15" s="20">
        <v>154567</v>
      </c>
      <c r="S15" s="20">
        <v>0</v>
      </c>
      <c r="T15" s="20">
        <v>91011</v>
      </c>
      <c r="U15" s="20">
        <v>91011</v>
      </c>
      <c r="V15" s="20">
        <v>0</v>
      </c>
      <c r="W15" s="20">
        <v>202440</v>
      </c>
      <c r="X15" s="20">
        <v>202440</v>
      </c>
      <c r="Y15" s="20">
        <v>0</v>
      </c>
    </row>
    <row r="16" spans="1:25" ht="15" customHeight="1">
      <c r="A16" s="133" t="s">
        <v>514</v>
      </c>
      <c r="B16" s="19">
        <v>191546</v>
      </c>
      <c r="C16" s="20">
        <v>166348</v>
      </c>
      <c r="D16" s="20">
        <v>25198</v>
      </c>
      <c r="E16" s="20">
        <v>178137</v>
      </c>
      <c r="F16" s="20">
        <v>162612</v>
      </c>
      <c r="G16" s="20">
        <v>15525</v>
      </c>
      <c r="H16" s="20">
        <v>189359</v>
      </c>
      <c r="I16" s="20">
        <v>173154</v>
      </c>
      <c r="J16" s="20">
        <v>16205</v>
      </c>
      <c r="K16" s="20">
        <v>158791</v>
      </c>
      <c r="L16" s="20">
        <v>154468</v>
      </c>
      <c r="M16" s="20">
        <v>4323</v>
      </c>
      <c r="N16" s="20">
        <v>164460</v>
      </c>
      <c r="O16" s="20">
        <v>147375</v>
      </c>
      <c r="P16" s="20">
        <v>17085</v>
      </c>
      <c r="Q16" s="20">
        <v>152130</v>
      </c>
      <c r="R16" s="20">
        <v>150851</v>
      </c>
      <c r="S16" s="20">
        <v>1279</v>
      </c>
      <c r="T16" s="20">
        <v>91445</v>
      </c>
      <c r="U16" s="20">
        <v>89432</v>
      </c>
      <c r="V16" s="20">
        <v>2013</v>
      </c>
      <c r="W16" s="20">
        <v>207303</v>
      </c>
      <c r="X16" s="20">
        <v>203557</v>
      </c>
      <c r="Y16" s="20">
        <v>3746</v>
      </c>
    </row>
    <row r="17" spans="1:25" ht="15" customHeight="1">
      <c r="A17" s="133" t="s">
        <v>515</v>
      </c>
      <c r="B17" s="19">
        <v>169789</v>
      </c>
      <c r="C17" s="20">
        <v>169112</v>
      </c>
      <c r="D17" s="21">
        <v>677</v>
      </c>
      <c r="E17" s="20">
        <v>165529</v>
      </c>
      <c r="F17" s="20">
        <v>164637</v>
      </c>
      <c r="G17" s="20">
        <v>892</v>
      </c>
      <c r="H17" s="20">
        <v>173313</v>
      </c>
      <c r="I17" s="20">
        <v>173116</v>
      </c>
      <c r="J17" s="20">
        <v>197</v>
      </c>
      <c r="K17" s="20">
        <v>149887</v>
      </c>
      <c r="L17" s="20">
        <v>148425</v>
      </c>
      <c r="M17" s="20">
        <v>1462</v>
      </c>
      <c r="N17" s="20">
        <v>141036</v>
      </c>
      <c r="O17" s="20">
        <v>140654</v>
      </c>
      <c r="P17" s="20">
        <v>382</v>
      </c>
      <c r="Q17" s="20">
        <v>137302</v>
      </c>
      <c r="R17" s="20">
        <v>137302</v>
      </c>
      <c r="S17" s="20">
        <v>0</v>
      </c>
      <c r="T17" s="20">
        <v>82054</v>
      </c>
      <c r="U17" s="20">
        <v>80402</v>
      </c>
      <c r="V17" s="20">
        <v>1652</v>
      </c>
      <c r="W17" s="20">
        <v>195674</v>
      </c>
      <c r="X17" s="20">
        <v>195674</v>
      </c>
      <c r="Y17" s="20">
        <v>0</v>
      </c>
    </row>
    <row r="18" spans="1:25" ht="15" customHeight="1">
      <c r="A18" s="147"/>
      <c r="B18" s="13"/>
      <c r="C18" s="6"/>
      <c r="D18" s="6"/>
      <c r="E18" s="188"/>
      <c r="F18" s="6"/>
      <c r="G18" s="6"/>
      <c r="H18" s="6"/>
      <c r="I18" s="6"/>
      <c r="J18" s="6"/>
      <c r="K18" s="6"/>
      <c r="L18" s="6"/>
      <c r="M18" s="6"/>
      <c r="N18" s="6"/>
      <c r="O18" s="6"/>
      <c r="P18" s="6"/>
      <c r="Q18" s="6"/>
      <c r="R18" s="6"/>
      <c r="S18" s="6"/>
      <c r="T18" s="6"/>
      <c r="U18" s="6"/>
      <c r="V18" s="6"/>
      <c r="W18" s="6"/>
      <c r="X18" s="6"/>
      <c r="Y18" s="6"/>
    </row>
    <row r="19" spans="1:25" ht="15" customHeight="1">
      <c r="A19" s="133" t="s">
        <v>516</v>
      </c>
      <c r="B19" s="19">
        <v>176396</v>
      </c>
      <c r="C19" s="20">
        <v>170076</v>
      </c>
      <c r="D19" s="20">
        <v>6320</v>
      </c>
      <c r="E19" s="20">
        <v>169753</v>
      </c>
      <c r="F19" s="20">
        <v>166111</v>
      </c>
      <c r="G19" s="20">
        <v>3642</v>
      </c>
      <c r="H19" s="20">
        <v>181121</v>
      </c>
      <c r="I19" s="20">
        <v>180022</v>
      </c>
      <c r="J19" s="20">
        <v>1099</v>
      </c>
      <c r="K19" s="20">
        <v>156273</v>
      </c>
      <c r="L19" s="20">
        <v>151051</v>
      </c>
      <c r="M19" s="20">
        <v>5222</v>
      </c>
      <c r="N19" s="20">
        <v>140400</v>
      </c>
      <c r="O19" s="20">
        <v>137585</v>
      </c>
      <c r="P19" s="20">
        <v>2815</v>
      </c>
      <c r="Q19" s="20">
        <v>142012</v>
      </c>
      <c r="R19" s="20">
        <v>138671</v>
      </c>
      <c r="S19" s="20">
        <v>3341</v>
      </c>
      <c r="T19" s="20">
        <v>99612</v>
      </c>
      <c r="U19" s="20">
        <v>79124</v>
      </c>
      <c r="V19" s="20">
        <v>20488</v>
      </c>
      <c r="W19" s="20">
        <v>210306</v>
      </c>
      <c r="X19" s="20">
        <v>202507</v>
      </c>
      <c r="Y19" s="20">
        <v>7799</v>
      </c>
    </row>
    <row r="20" spans="1:25" ht="15" customHeight="1">
      <c r="A20" s="133" t="s">
        <v>517</v>
      </c>
      <c r="B20" s="19">
        <v>318442</v>
      </c>
      <c r="C20" s="20">
        <v>171764</v>
      </c>
      <c r="D20" s="20">
        <v>146678</v>
      </c>
      <c r="E20" s="20">
        <v>291276</v>
      </c>
      <c r="F20" s="20">
        <v>168602</v>
      </c>
      <c r="G20" s="20">
        <v>122674</v>
      </c>
      <c r="H20" s="20">
        <v>248532</v>
      </c>
      <c r="I20" s="20">
        <v>178745</v>
      </c>
      <c r="J20" s="20">
        <v>69787</v>
      </c>
      <c r="K20" s="20">
        <v>232860</v>
      </c>
      <c r="L20" s="20">
        <v>155190</v>
      </c>
      <c r="M20" s="20">
        <v>77670</v>
      </c>
      <c r="N20" s="20">
        <v>298559</v>
      </c>
      <c r="O20" s="20">
        <v>142293</v>
      </c>
      <c r="P20" s="20">
        <v>156266</v>
      </c>
      <c r="Q20" s="20">
        <v>174021</v>
      </c>
      <c r="R20" s="20">
        <v>141117</v>
      </c>
      <c r="S20" s="20">
        <v>32904</v>
      </c>
      <c r="T20" s="20">
        <v>97790</v>
      </c>
      <c r="U20" s="20">
        <v>84491</v>
      </c>
      <c r="V20" s="20">
        <v>13299</v>
      </c>
      <c r="W20" s="20">
        <v>299852</v>
      </c>
      <c r="X20" s="20">
        <v>208083</v>
      </c>
      <c r="Y20" s="20">
        <v>91769</v>
      </c>
    </row>
    <row r="21" spans="1:25" ht="15" customHeight="1">
      <c r="A21" s="133" t="s">
        <v>518</v>
      </c>
      <c r="B21" s="19">
        <v>265989</v>
      </c>
      <c r="C21" s="20">
        <v>172130</v>
      </c>
      <c r="D21" s="20">
        <v>93859</v>
      </c>
      <c r="E21" s="20">
        <v>282268</v>
      </c>
      <c r="F21" s="20">
        <v>169221</v>
      </c>
      <c r="G21" s="20">
        <v>113047</v>
      </c>
      <c r="H21" s="20">
        <v>294931</v>
      </c>
      <c r="I21" s="20">
        <v>179390</v>
      </c>
      <c r="J21" s="20">
        <v>115541</v>
      </c>
      <c r="K21" s="20">
        <v>284615</v>
      </c>
      <c r="L21" s="20">
        <v>154777</v>
      </c>
      <c r="M21" s="20">
        <v>129838</v>
      </c>
      <c r="N21" s="20">
        <v>184655</v>
      </c>
      <c r="O21" s="20">
        <v>139490</v>
      </c>
      <c r="P21" s="20">
        <v>45165</v>
      </c>
      <c r="Q21" s="20">
        <v>280636</v>
      </c>
      <c r="R21" s="20">
        <v>144015</v>
      </c>
      <c r="S21" s="20">
        <v>136621</v>
      </c>
      <c r="T21" s="20">
        <v>159066</v>
      </c>
      <c r="U21" s="20">
        <v>89046</v>
      </c>
      <c r="V21" s="20">
        <v>70020</v>
      </c>
      <c r="W21" s="20">
        <v>577602</v>
      </c>
      <c r="X21" s="20">
        <v>209244</v>
      </c>
      <c r="Y21" s="20">
        <v>368358</v>
      </c>
    </row>
    <row r="22" spans="1:25" ht="15" customHeight="1">
      <c r="A22" s="133" t="s">
        <v>519</v>
      </c>
      <c r="B22" s="19">
        <v>220173</v>
      </c>
      <c r="C22" s="20">
        <v>169818</v>
      </c>
      <c r="D22" s="20">
        <v>50355</v>
      </c>
      <c r="E22" s="20">
        <v>211389</v>
      </c>
      <c r="F22" s="20">
        <v>165811</v>
      </c>
      <c r="G22" s="20">
        <v>45578</v>
      </c>
      <c r="H22" s="20">
        <v>188574</v>
      </c>
      <c r="I22" s="20">
        <v>167733</v>
      </c>
      <c r="J22" s="20">
        <v>20841</v>
      </c>
      <c r="K22" s="20">
        <v>194063</v>
      </c>
      <c r="L22" s="20">
        <v>149695</v>
      </c>
      <c r="M22" s="20">
        <v>44368</v>
      </c>
      <c r="N22" s="20">
        <v>204303</v>
      </c>
      <c r="O22" s="20">
        <v>146826</v>
      </c>
      <c r="P22" s="20">
        <v>57477</v>
      </c>
      <c r="Q22" s="20">
        <v>193484</v>
      </c>
      <c r="R22" s="20">
        <v>137554</v>
      </c>
      <c r="S22" s="20">
        <v>55930</v>
      </c>
      <c r="T22" s="20">
        <v>95279</v>
      </c>
      <c r="U22" s="20">
        <v>83720</v>
      </c>
      <c r="V22" s="20">
        <v>11559</v>
      </c>
      <c r="W22" s="20">
        <v>244397</v>
      </c>
      <c r="X22" s="20">
        <v>208948</v>
      </c>
      <c r="Y22" s="20">
        <v>35449</v>
      </c>
    </row>
    <row r="23" spans="1:25" ht="15" customHeight="1">
      <c r="A23" s="147"/>
      <c r="B23" s="13"/>
      <c r="C23" s="6"/>
      <c r="D23" s="6"/>
      <c r="E23" s="6"/>
      <c r="F23" s="6"/>
      <c r="G23" s="6"/>
      <c r="H23" s="6"/>
      <c r="I23" s="6"/>
      <c r="J23" s="6"/>
      <c r="K23" s="6"/>
      <c r="L23" s="6"/>
      <c r="M23" s="6"/>
      <c r="N23" s="6"/>
      <c r="O23" s="6"/>
      <c r="P23" s="6"/>
      <c r="Q23" s="6"/>
      <c r="R23" s="6"/>
      <c r="S23" s="6"/>
      <c r="T23" s="6"/>
      <c r="U23" s="6"/>
      <c r="V23" s="6"/>
      <c r="W23" s="6"/>
      <c r="X23" s="6"/>
      <c r="Y23" s="6"/>
    </row>
    <row r="24" spans="1:25" ht="15" customHeight="1">
      <c r="A24" s="133" t="s">
        <v>520</v>
      </c>
      <c r="B24" s="19">
        <v>172485</v>
      </c>
      <c r="C24" s="20">
        <v>171017</v>
      </c>
      <c r="D24" s="20">
        <v>1468</v>
      </c>
      <c r="E24" s="20">
        <v>170250</v>
      </c>
      <c r="F24" s="20">
        <v>168265</v>
      </c>
      <c r="G24" s="20">
        <v>1985</v>
      </c>
      <c r="H24" s="20">
        <v>169076</v>
      </c>
      <c r="I24" s="20">
        <v>169076</v>
      </c>
      <c r="J24" s="20">
        <v>0</v>
      </c>
      <c r="K24" s="20">
        <v>155461</v>
      </c>
      <c r="L24" s="20">
        <v>153988</v>
      </c>
      <c r="M24" s="20">
        <v>1473</v>
      </c>
      <c r="N24" s="20">
        <v>151406</v>
      </c>
      <c r="O24" s="20">
        <v>145448</v>
      </c>
      <c r="P24" s="20">
        <v>5958</v>
      </c>
      <c r="Q24" s="20">
        <v>138862</v>
      </c>
      <c r="R24" s="20">
        <v>138862</v>
      </c>
      <c r="S24" s="20">
        <v>0</v>
      </c>
      <c r="T24" s="20">
        <v>85429</v>
      </c>
      <c r="U24" s="20">
        <v>79567</v>
      </c>
      <c r="V24" s="20">
        <v>5862</v>
      </c>
      <c r="W24" s="20">
        <v>213801</v>
      </c>
      <c r="X24" s="20">
        <v>213801</v>
      </c>
      <c r="Y24" s="20">
        <v>0</v>
      </c>
    </row>
    <row r="25" spans="1:25" ht="15" customHeight="1">
      <c r="A25" s="133" t="s">
        <v>521</v>
      </c>
      <c r="B25" s="19">
        <v>177185</v>
      </c>
      <c r="C25" s="20">
        <v>174955</v>
      </c>
      <c r="D25" s="20">
        <v>2230</v>
      </c>
      <c r="E25" s="20">
        <v>174454</v>
      </c>
      <c r="F25" s="20">
        <v>172374</v>
      </c>
      <c r="G25" s="20">
        <v>2080</v>
      </c>
      <c r="H25" s="20">
        <v>182879</v>
      </c>
      <c r="I25" s="20">
        <v>181578</v>
      </c>
      <c r="J25" s="20">
        <v>1301</v>
      </c>
      <c r="K25" s="20">
        <v>155686</v>
      </c>
      <c r="L25" s="20">
        <v>155590</v>
      </c>
      <c r="M25" s="20">
        <v>96</v>
      </c>
      <c r="N25" s="20">
        <v>146609</v>
      </c>
      <c r="O25" s="20">
        <v>146609</v>
      </c>
      <c r="P25" s="20">
        <v>0</v>
      </c>
      <c r="Q25" s="20">
        <v>141525</v>
      </c>
      <c r="R25" s="20">
        <v>141433</v>
      </c>
      <c r="S25" s="20">
        <v>92</v>
      </c>
      <c r="T25" s="20">
        <v>79911</v>
      </c>
      <c r="U25" s="20">
        <v>79871</v>
      </c>
      <c r="V25" s="20">
        <v>40</v>
      </c>
      <c r="W25" s="20">
        <v>210568</v>
      </c>
      <c r="X25" s="20">
        <v>210568</v>
      </c>
      <c r="Y25" s="20">
        <v>0</v>
      </c>
    </row>
    <row r="26" spans="1:25" ht="15" customHeight="1">
      <c r="A26" s="133" t="s">
        <v>522</v>
      </c>
      <c r="B26" s="19">
        <v>177520</v>
      </c>
      <c r="C26" s="20">
        <v>175945</v>
      </c>
      <c r="D26" s="20">
        <v>1575</v>
      </c>
      <c r="E26" s="20">
        <v>174381</v>
      </c>
      <c r="F26" s="20">
        <v>172342</v>
      </c>
      <c r="G26" s="20">
        <v>2039</v>
      </c>
      <c r="H26" s="20">
        <v>180236</v>
      </c>
      <c r="I26" s="20">
        <v>180236</v>
      </c>
      <c r="J26" s="20">
        <v>0</v>
      </c>
      <c r="K26" s="20">
        <v>157142</v>
      </c>
      <c r="L26" s="20">
        <v>157007</v>
      </c>
      <c r="M26" s="20">
        <v>135</v>
      </c>
      <c r="N26" s="20">
        <v>150346</v>
      </c>
      <c r="O26" s="20">
        <v>148258</v>
      </c>
      <c r="P26" s="20">
        <v>2088</v>
      </c>
      <c r="Q26" s="20">
        <v>146829</v>
      </c>
      <c r="R26" s="20">
        <v>146829</v>
      </c>
      <c r="S26" s="20">
        <v>0</v>
      </c>
      <c r="T26" s="20">
        <v>81458</v>
      </c>
      <c r="U26" s="20">
        <v>81458</v>
      </c>
      <c r="V26" s="20">
        <v>0</v>
      </c>
      <c r="W26" s="20">
        <v>208253</v>
      </c>
      <c r="X26" s="20">
        <v>208253</v>
      </c>
      <c r="Y26" s="20">
        <v>0</v>
      </c>
    </row>
    <row r="27" spans="1:25" ht="15" customHeight="1">
      <c r="A27" s="133" t="s">
        <v>523</v>
      </c>
      <c r="B27" s="19">
        <v>518360</v>
      </c>
      <c r="C27" s="20">
        <v>177056</v>
      </c>
      <c r="D27" s="20">
        <v>341304</v>
      </c>
      <c r="E27" s="20">
        <v>486179</v>
      </c>
      <c r="F27" s="20">
        <v>173682</v>
      </c>
      <c r="G27" s="20">
        <v>312497</v>
      </c>
      <c r="H27" s="20">
        <v>424080</v>
      </c>
      <c r="I27" s="20">
        <v>186866</v>
      </c>
      <c r="J27" s="20">
        <v>237214</v>
      </c>
      <c r="K27" s="20">
        <v>437597</v>
      </c>
      <c r="L27" s="20">
        <v>157181</v>
      </c>
      <c r="M27" s="20">
        <v>280416</v>
      </c>
      <c r="N27" s="20">
        <v>485631</v>
      </c>
      <c r="O27" s="20">
        <v>151987</v>
      </c>
      <c r="P27" s="20">
        <v>333644</v>
      </c>
      <c r="Q27" s="20">
        <v>390219</v>
      </c>
      <c r="R27" s="20">
        <v>147401</v>
      </c>
      <c r="S27" s="20">
        <v>242818</v>
      </c>
      <c r="T27" s="20">
        <v>186011</v>
      </c>
      <c r="U27" s="20">
        <v>80679</v>
      </c>
      <c r="V27" s="20">
        <v>105332</v>
      </c>
      <c r="W27" s="20">
        <v>782815</v>
      </c>
      <c r="X27" s="20">
        <v>214896</v>
      </c>
      <c r="Y27" s="20">
        <v>567919</v>
      </c>
    </row>
    <row r="28" spans="1:25" ht="15" customHeight="1">
      <c r="A28" s="65"/>
      <c r="B28" s="19"/>
      <c r="C28" s="20"/>
      <c r="D28" s="20"/>
      <c r="E28" s="20"/>
      <c r="F28" s="20"/>
      <c r="G28" s="20"/>
      <c r="H28" s="20"/>
      <c r="I28" s="20"/>
      <c r="J28" s="20"/>
      <c r="K28" s="20"/>
      <c r="L28" s="20"/>
      <c r="M28" s="20"/>
      <c r="N28" s="20"/>
      <c r="O28" s="20"/>
      <c r="P28" s="21"/>
      <c r="Q28" s="20"/>
      <c r="R28" s="20"/>
      <c r="S28" s="21"/>
      <c r="T28" s="20"/>
      <c r="U28" s="20"/>
      <c r="V28" s="21"/>
      <c r="W28" s="20"/>
      <c r="X28" s="20"/>
      <c r="Y28" s="21"/>
    </row>
    <row r="29" spans="1:25" ht="15" customHeight="1">
      <c r="A29" s="113" t="s">
        <v>2</v>
      </c>
      <c r="B29" s="13"/>
      <c r="C29" s="6"/>
      <c r="D29" s="6"/>
      <c r="E29" s="6"/>
      <c r="F29" s="6"/>
      <c r="G29" s="6"/>
      <c r="H29" s="6"/>
      <c r="I29" s="6"/>
      <c r="J29" s="6"/>
      <c r="K29" s="6"/>
      <c r="L29" s="6"/>
      <c r="M29" s="6"/>
      <c r="N29" s="6"/>
      <c r="O29" s="6"/>
      <c r="P29" s="6"/>
      <c r="Q29" s="6"/>
      <c r="R29" s="6"/>
      <c r="S29" s="6"/>
      <c r="T29" s="6"/>
      <c r="U29" s="6"/>
      <c r="V29" s="6"/>
      <c r="W29" s="6"/>
      <c r="X29" s="6"/>
      <c r="Y29" s="6"/>
    </row>
    <row r="30" spans="1:25" ht="15" customHeight="1">
      <c r="A30" s="26" t="s">
        <v>259</v>
      </c>
      <c r="B30" s="19">
        <v>232652</v>
      </c>
      <c r="C30" s="20">
        <v>172806</v>
      </c>
      <c r="D30" s="20">
        <v>59846</v>
      </c>
      <c r="E30" s="20">
        <v>223512</v>
      </c>
      <c r="F30" s="20">
        <v>168059</v>
      </c>
      <c r="G30" s="20">
        <v>55453</v>
      </c>
      <c r="H30" s="20">
        <v>215418</v>
      </c>
      <c r="I30" s="20">
        <v>167975</v>
      </c>
      <c r="J30" s="20">
        <v>47443</v>
      </c>
      <c r="K30" s="20">
        <v>216413</v>
      </c>
      <c r="L30" s="20">
        <v>169314</v>
      </c>
      <c r="M30" s="20">
        <v>47100</v>
      </c>
      <c r="N30" s="20">
        <v>230716</v>
      </c>
      <c r="O30" s="20">
        <v>166517</v>
      </c>
      <c r="P30" s="20">
        <v>64199</v>
      </c>
      <c r="Q30" s="20">
        <v>227980</v>
      </c>
      <c r="R30" s="20">
        <v>180626</v>
      </c>
      <c r="S30" s="20">
        <v>47354</v>
      </c>
      <c r="T30" s="20">
        <v>181909</v>
      </c>
      <c r="U30" s="20">
        <v>148678</v>
      </c>
      <c r="V30" s="20">
        <v>33231</v>
      </c>
      <c r="W30" s="20">
        <v>291942</v>
      </c>
      <c r="X30" s="20">
        <v>202152</v>
      </c>
      <c r="Y30" s="20">
        <v>89790</v>
      </c>
    </row>
    <row r="31" spans="1:25" ht="15" customHeight="1">
      <c r="A31" s="133" t="s">
        <v>511</v>
      </c>
      <c r="B31" s="19">
        <v>252905</v>
      </c>
      <c r="C31" s="20">
        <v>188325</v>
      </c>
      <c r="D31" s="20">
        <v>64580</v>
      </c>
      <c r="E31" s="20">
        <v>243749</v>
      </c>
      <c r="F31" s="20">
        <v>183378</v>
      </c>
      <c r="G31" s="20">
        <v>60371</v>
      </c>
      <c r="H31" s="20">
        <v>229347</v>
      </c>
      <c r="I31" s="20">
        <v>179551</v>
      </c>
      <c r="J31" s="20">
        <v>49796</v>
      </c>
      <c r="K31" s="20">
        <v>239951</v>
      </c>
      <c r="L31" s="20">
        <v>185347</v>
      </c>
      <c r="M31" s="20">
        <v>54604</v>
      </c>
      <c r="N31" s="20">
        <v>242329</v>
      </c>
      <c r="O31" s="20">
        <v>177811</v>
      </c>
      <c r="P31" s="20">
        <v>64518</v>
      </c>
      <c r="Q31" s="20">
        <v>244445</v>
      </c>
      <c r="R31" s="20">
        <v>195230</v>
      </c>
      <c r="S31" s="20">
        <v>49215</v>
      </c>
      <c r="T31" s="20">
        <v>195234</v>
      </c>
      <c r="U31" s="20">
        <v>157770</v>
      </c>
      <c r="V31" s="20">
        <v>37464</v>
      </c>
      <c r="W31" s="20">
        <v>319896</v>
      </c>
      <c r="X31" s="20">
        <v>222057</v>
      </c>
      <c r="Y31" s="20">
        <v>97839</v>
      </c>
    </row>
    <row r="32" spans="1:25" ht="15" customHeight="1">
      <c r="A32" s="197" t="s">
        <v>512</v>
      </c>
      <c r="B32" s="187">
        <v>268093</v>
      </c>
      <c r="C32" s="36">
        <f>AVERAGE(C34:C37,C39:C42,C44:C47)</f>
        <v>201013.08333333334</v>
      </c>
      <c r="D32" s="36">
        <f>AVERAGE(D34:D37,D39:D42,D44:D47)</f>
        <v>67079.66666666667</v>
      </c>
      <c r="E32" s="36">
        <v>256453</v>
      </c>
      <c r="F32" s="36">
        <f>AVERAGE(F34:F37,F39:F42,F44:F47)</f>
        <v>195304.33333333334</v>
      </c>
      <c r="G32" s="36">
        <v>61149</v>
      </c>
      <c r="H32" s="36">
        <f>AVERAGE(H34:H37,H39:H42,H44:H47)</f>
        <v>234316.83333333334</v>
      </c>
      <c r="I32" s="36">
        <f>AVERAGE(I34:I37,I39:I42,I44:I47)</f>
        <v>191890.75</v>
      </c>
      <c r="J32" s="36">
        <f>AVERAGE(J34:J37,J39:J42,J44:J47)</f>
        <v>42426.083333333336</v>
      </c>
      <c r="K32" s="36">
        <v>251543</v>
      </c>
      <c r="L32" s="36">
        <f>AVERAGE(L34:L37,L39:L42,L44:L47)</f>
        <v>193097.75</v>
      </c>
      <c r="M32" s="36">
        <f>AVERAGE(M34:M37,M39:M42,M44:M47)</f>
        <v>58444.75</v>
      </c>
      <c r="N32" s="36">
        <f>AVERAGE(N34:N37,N39:N42,N44:N47)</f>
        <v>244633.91666666666</v>
      </c>
      <c r="O32" s="36">
        <v>178923</v>
      </c>
      <c r="P32" s="36">
        <f aca="true" t="shared" si="1" ref="P32:U32">AVERAGE(P34:P37,P39:P42,P44:P47)</f>
        <v>65711.41666666667</v>
      </c>
      <c r="Q32" s="36">
        <f t="shared" si="1"/>
        <v>241362.66666666666</v>
      </c>
      <c r="R32" s="36">
        <f t="shared" si="1"/>
        <v>189263.58333333334</v>
      </c>
      <c r="S32" s="36">
        <f t="shared" si="1"/>
        <v>52099.083333333336</v>
      </c>
      <c r="T32" s="36">
        <f t="shared" si="1"/>
        <v>190548.08333333334</v>
      </c>
      <c r="U32" s="36">
        <f t="shared" si="1"/>
        <v>154174.33333333334</v>
      </c>
      <c r="V32" s="36">
        <v>36374</v>
      </c>
      <c r="W32" s="36">
        <f>AVERAGE(W34:W37,W39:W42,W44:W47)</f>
        <v>340258.1666666667</v>
      </c>
      <c r="X32" s="36">
        <f>AVERAGE(X34:X37,X39:X42,X44:X47)</f>
        <v>235931.83333333334</v>
      </c>
      <c r="Y32" s="36">
        <f>AVERAGE(Y34:Y37,Y39:Y42,Y44:Y47)</f>
        <v>104326.33333333333</v>
      </c>
    </row>
    <row r="33" spans="1:25" ht="15" customHeight="1">
      <c r="A33" s="147"/>
      <c r="B33" s="13"/>
      <c r="C33" s="6"/>
      <c r="D33" s="6"/>
      <c r="E33" s="6"/>
      <c r="F33" s="6"/>
      <c r="G33" s="6"/>
      <c r="H33" s="6"/>
      <c r="J33" s="6"/>
      <c r="K33" s="6"/>
      <c r="L33" s="6"/>
      <c r="M33" s="6"/>
      <c r="N33" s="6"/>
      <c r="O33" s="6"/>
      <c r="P33" s="6"/>
      <c r="Q33" s="6"/>
      <c r="R33" s="6"/>
      <c r="S33" s="6"/>
      <c r="T33" s="6"/>
      <c r="U33" s="6"/>
      <c r="V33" s="6"/>
      <c r="W33" s="6"/>
      <c r="X33" s="6"/>
      <c r="Y33" s="6"/>
    </row>
    <row r="34" spans="1:25" ht="15" customHeight="1">
      <c r="A34" s="133" t="s">
        <v>257</v>
      </c>
      <c r="B34" s="19">
        <v>195690</v>
      </c>
      <c r="C34" s="20">
        <v>191997</v>
      </c>
      <c r="D34" s="20">
        <v>3693</v>
      </c>
      <c r="E34" s="20">
        <v>187782</v>
      </c>
      <c r="F34" s="20">
        <v>186162</v>
      </c>
      <c r="G34" s="20">
        <v>1620</v>
      </c>
      <c r="H34" s="20">
        <v>174643</v>
      </c>
      <c r="I34" s="28">
        <v>174643</v>
      </c>
      <c r="J34" s="20">
        <v>0</v>
      </c>
      <c r="K34" s="20">
        <v>189105</v>
      </c>
      <c r="L34" s="20">
        <v>187038</v>
      </c>
      <c r="M34" s="20">
        <v>2067</v>
      </c>
      <c r="N34" s="20">
        <v>178661</v>
      </c>
      <c r="O34" s="20">
        <v>178661</v>
      </c>
      <c r="P34" s="20">
        <v>0</v>
      </c>
      <c r="Q34" s="20">
        <v>193322</v>
      </c>
      <c r="R34" s="20">
        <v>193322</v>
      </c>
      <c r="S34" s="20">
        <v>0</v>
      </c>
      <c r="T34" s="20">
        <v>160714</v>
      </c>
      <c r="U34" s="20">
        <v>160714</v>
      </c>
      <c r="V34" s="20">
        <v>0</v>
      </c>
      <c r="W34" s="20">
        <v>227244</v>
      </c>
      <c r="X34" s="20">
        <v>227244</v>
      </c>
      <c r="Y34" s="20">
        <v>0</v>
      </c>
    </row>
    <row r="35" spans="1:25" ht="15" customHeight="1">
      <c r="A35" s="133" t="s">
        <v>513</v>
      </c>
      <c r="B35" s="19">
        <v>197411</v>
      </c>
      <c r="C35" s="20">
        <v>196055</v>
      </c>
      <c r="D35" s="20">
        <v>1356</v>
      </c>
      <c r="E35" s="20">
        <v>190194</v>
      </c>
      <c r="F35" s="20">
        <v>189856</v>
      </c>
      <c r="G35" s="20">
        <v>338</v>
      </c>
      <c r="H35" s="20">
        <v>182245</v>
      </c>
      <c r="I35" s="20">
        <v>182245</v>
      </c>
      <c r="J35" s="20">
        <v>0</v>
      </c>
      <c r="K35" s="20">
        <v>193345</v>
      </c>
      <c r="L35" s="20">
        <v>192695</v>
      </c>
      <c r="M35" s="20">
        <v>650</v>
      </c>
      <c r="N35" s="20">
        <v>183073</v>
      </c>
      <c r="O35" s="20">
        <v>183073</v>
      </c>
      <c r="P35" s="20">
        <v>0</v>
      </c>
      <c r="Q35" s="20">
        <v>201338</v>
      </c>
      <c r="R35" s="20">
        <v>201338</v>
      </c>
      <c r="S35" s="20">
        <v>0</v>
      </c>
      <c r="T35" s="20">
        <v>166399</v>
      </c>
      <c r="U35" s="20">
        <v>166399</v>
      </c>
      <c r="V35" s="20">
        <v>0</v>
      </c>
      <c r="W35" s="20">
        <v>226869</v>
      </c>
      <c r="X35" s="20">
        <v>226869</v>
      </c>
      <c r="Y35" s="20">
        <v>0</v>
      </c>
    </row>
    <row r="36" spans="1:25" ht="15" customHeight="1">
      <c r="A36" s="133" t="s">
        <v>514</v>
      </c>
      <c r="B36" s="19">
        <v>227122</v>
      </c>
      <c r="C36" s="20">
        <v>196910</v>
      </c>
      <c r="D36" s="20">
        <v>30212</v>
      </c>
      <c r="E36" s="20">
        <v>210186</v>
      </c>
      <c r="F36" s="20">
        <v>190642</v>
      </c>
      <c r="G36" s="20">
        <v>19544</v>
      </c>
      <c r="H36" s="20">
        <v>212983</v>
      </c>
      <c r="I36" s="20">
        <v>193604</v>
      </c>
      <c r="J36" s="20">
        <v>19379</v>
      </c>
      <c r="K36" s="20">
        <v>196900</v>
      </c>
      <c r="L36" s="20">
        <v>191292</v>
      </c>
      <c r="M36" s="20">
        <v>5608</v>
      </c>
      <c r="N36" s="20">
        <v>200839</v>
      </c>
      <c r="O36" s="20">
        <v>181327</v>
      </c>
      <c r="P36" s="20">
        <v>19512</v>
      </c>
      <c r="Q36" s="20">
        <v>196661</v>
      </c>
      <c r="R36" s="20">
        <v>195096</v>
      </c>
      <c r="S36" s="20">
        <v>1565</v>
      </c>
      <c r="T36" s="20">
        <v>167864</v>
      </c>
      <c r="U36" s="20">
        <v>164022</v>
      </c>
      <c r="V36" s="20">
        <v>3842</v>
      </c>
      <c r="W36" s="20">
        <v>231590</v>
      </c>
      <c r="X36" s="20">
        <v>228114</v>
      </c>
      <c r="Y36" s="20">
        <v>3476</v>
      </c>
    </row>
    <row r="37" spans="1:25" ht="15" customHeight="1">
      <c r="A37" s="133" t="s">
        <v>515</v>
      </c>
      <c r="B37" s="19">
        <v>200001</v>
      </c>
      <c r="C37" s="20">
        <v>199164</v>
      </c>
      <c r="D37" s="20">
        <v>837</v>
      </c>
      <c r="E37" s="20">
        <v>193732</v>
      </c>
      <c r="F37" s="20">
        <v>192696</v>
      </c>
      <c r="G37" s="20">
        <v>1036</v>
      </c>
      <c r="H37" s="20">
        <v>192262</v>
      </c>
      <c r="I37" s="20">
        <v>192262</v>
      </c>
      <c r="J37" s="20">
        <v>0</v>
      </c>
      <c r="K37" s="20">
        <v>189021</v>
      </c>
      <c r="L37" s="20">
        <v>187066</v>
      </c>
      <c r="M37" s="20">
        <v>1955</v>
      </c>
      <c r="N37" s="20">
        <v>173432</v>
      </c>
      <c r="O37" s="20">
        <v>172725</v>
      </c>
      <c r="P37" s="20">
        <v>707</v>
      </c>
      <c r="Q37" s="20">
        <v>182806</v>
      </c>
      <c r="R37" s="20">
        <v>182806</v>
      </c>
      <c r="S37" s="20">
        <v>0</v>
      </c>
      <c r="T37" s="20">
        <v>155641</v>
      </c>
      <c r="U37" s="20">
        <v>152967</v>
      </c>
      <c r="V37" s="20">
        <v>2674</v>
      </c>
      <c r="W37" s="20">
        <v>224590</v>
      </c>
      <c r="X37" s="20">
        <v>224590</v>
      </c>
      <c r="Y37" s="20">
        <v>0</v>
      </c>
    </row>
    <row r="38" spans="1:25" ht="15" customHeight="1">
      <c r="A38" s="147"/>
      <c r="B38" s="13"/>
      <c r="C38" s="6"/>
      <c r="D38" s="6"/>
      <c r="E38" s="6"/>
      <c r="F38" s="6"/>
      <c r="G38" s="6"/>
      <c r="H38" s="6"/>
      <c r="I38" s="6"/>
      <c r="J38" s="6"/>
      <c r="K38" s="6"/>
      <c r="L38" s="6"/>
      <c r="M38" s="6"/>
      <c r="N38" s="6"/>
      <c r="O38" s="6"/>
      <c r="P38" s="6"/>
      <c r="Q38" s="6"/>
      <c r="R38" s="6"/>
      <c r="S38" s="6"/>
      <c r="T38" s="6"/>
      <c r="U38" s="6"/>
      <c r="V38" s="6"/>
      <c r="W38" s="6"/>
      <c r="X38" s="6"/>
      <c r="Y38" s="6"/>
    </row>
    <row r="39" spans="1:25" ht="15" customHeight="1">
      <c r="A39" s="133" t="s">
        <v>516</v>
      </c>
      <c r="B39" s="19">
        <v>206552</v>
      </c>
      <c r="C39" s="20">
        <v>201399</v>
      </c>
      <c r="D39" s="20">
        <v>5153</v>
      </c>
      <c r="E39" s="20">
        <v>198955</v>
      </c>
      <c r="F39" s="20">
        <v>195170</v>
      </c>
      <c r="G39" s="20">
        <v>3785</v>
      </c>
      <c r="H39" s="20">
        <v>201804</v>
      </c>
      <c r="I39" s="20">
        <v>200652</v>
      </c>
      <c r="J39" s="20">
        <v>1152</v>
      </c>
      <c r="K39" s="20">
        <v>197703</v>
      </c>
      <c r="L39" s="20">
        <v>191800</v>
      </c>
      <c r="M39" s="20">
        <v>5903</v>
      </c>
      <c r="N39" s="20">
        <v>174678</v>
      </c>
      <c r="O39" s="20">
        <v>170288</v>
      </c>
      <c r="P39" s="20">
        <v>4390</v>
      </c>
      <c r="Q39" s="20">
        <v>190847</v>
      </c>
      <c r="R39" s="20">
        <v>186061</v>
      </c>
      <c r="S39" s="20">
        <v>4786</v>
      </c>
      <c r="T39" s="20">
        <v>189792</v>
      </c>
      <c r="U39" s="20">
        <v>152804</v>
      </c>
      <c r="V39" s="20">
        <v>36988</v>
      </c>
      <c r="W39" s="20">
        <v>242183</v>
      </c>
      <c r="X39" s="20">
        <v>232593</v>
      </c>
      <c r="Y39" s="20">
        <v>9590</v>
      </c>
    </row>
    <row r="40" spans="1:25" ht="15" customHeight="1">
      <c r="A40" s="133" t="s">
        <v>517</v>
      </c>
      <c r="B40" s="19">
        <v>383050</v>
      </c>
      <c r="C40" s="20">
        <v>202312</v>
      </c>
      <c r="D40" s="20">
        <v>180738</v>
      </c>
      <c r="E40" s="20">
        <v>349046</v>
      </c>
      <c r="F40" s="20">
        <v>196991</v>
      </c>
      <c r="G40" s="20">
        <v>152055</v>
      </c>
      <c r="H40" s="20">
        <v>271769</v>
      </c>
      <c r="I40" s="20">
        <v>196189</v>
      </c>
      <c r="J40" s="20">
        <v>75580</v>
      </c>
      <c r="K40" s="20">
        <v>304796</v>
      </c>
      <c r="L40" s="20">
        <v>195936</v>
      </c>
      <c r="M40" s="20">
        <v>108860</v>
      </c>
      <c r="N40" s="20">
        <v>365602</v>
      </c>
      <c r="O40" s="20">
        <v>175411</v>
      </c>
      <c r="P40" s="20">
        <v>190191</v>
      </c>
      <c r="Q40" s="20">
        <v>229845</v>
      </c>
      <c r="R40" s="20">
        <v>187680</v>
      </c>
      <c r="S40" s="20">
        <v>42165</v>
      </c>
      <c r="T40" s="20">
        <v>170091</v>
      </c>
      <c r="U40" s="20">
        <v>154213</v>
      </c>
      <c r="V40" s="20">
        <v>15878</v>
      </c>
      <c r="W40" s="20">
        <v>354278</v>
      </c>
      <c r="X40" s="20">
        <v>239273</v>
      </c>
      <c r="Y40" s="20">
        <v>115005</v>
      </c>
    </row>
    <row r="41" spans="1:25" ht="15" customHeight="1">
      <c r="A41" s="133" t="s">
        <v>518</v>
      </c>
      <c r="B41" s="19">
        <v>311156</v>
      </c>
      <c r="C41" s="20">
        <v>202992</v>
      </c>
      <c r="D41" s="20">
        <v>108164</v>
      </c>
      <c r="E41" s="20">
        <v>322470</v>
      </c>
      <c r="F41" s="20">
        <v>197369</v>
      </c>
      <c r="G41" s="20">
        <v>125101</v>
      </c>
      <c r="H41" s="20">
        <v>323627</v>
      </c>
      <c r="I41" s="20">
        <v>195103</v>
      </c>
      <c r="J41" s="20">
        <v>128524</v>
      </c>
      <c r="K41" s="20">
        <v>352716</v>
      </c>
      <c r="L41" s="20">
        <v>195359</v>
      </c>
      <c r="M41" s="20">
        <v>157357</v>
      </c>
      <c r="N41" s="20">
        <v>223536</v>
      </c>
      <c r="O41" s="20">
        <v>173928</v>
      </c>
      <c r="P41" s="20">
        <v>49608</v>
      </c>
      <c r="Q41" s="20">
        <v>378370</v>
      </c>
      <c r="R41" s="20">
        <v>192216</v>
      </c>
      <c r="S41" s="20">
        <v>186154</v>
      </c>
      <c r="T41" s="20">
        <v>319204</v>
      </c>
      <c r="U41" s="20">
        <v>153372</v>
      </c>
      <c r="V41" s="20">
        <v>165832</v>
      </c>
      <c r="W41" s="20">
        <v>666447</v>
      </c>
      <c r="X41" s="20">
        <v>240706</v>
      </c>
      <c r="Y41" s="20">
        <v>425741</v>
      </c>
    </row>
    <row r="42" spans="1:25" ht="15" customHeight="1">
      <c r="A42" s="133" t="s">
        <v>519</v>
      </c>
      <c r="B42" s="19">
        <v>263690</v>
      </c>
      <c r="C42" s="20">
        <v>200116</v>
      </c>
      <c r="D42" s="20">
        <v>63574</v>
      </c>
      <c r="E42" s="20">
        <v>250434</v>
      </c>
      <c r="F42" s="20">
        <v>193697</v>
      </c>
      <c r="G42" s="20">
        <v>56737</v>
      </c>
      <c r="H42" s="20">
        <v>205710</v>
      </c>
      <c r="I42" s="20">
        <v>182715</v>
      </c>
      <c r="J42" s="20">
        <v>22995</v>
      </c>
      <c r="K42" s="20">
        <v>246683</v>
      </c>
      <c r="L42" s="20">
        <v>188740</v>
      </c>
      <c r="M42" s="20">
        <v>57943</v>
      </c>
      <c r="N42" s="20">
        <v>265340</v>
      </c>
      <c r="O42" s="20">
        <v>182412</v>
      </c>
      <c r="P42" s="20">
        <v>82928</v>
      </c>
      <c r="Q42" s="20">
        <v>260922</v>
      </c>
      <c r="R42" s="20">
        <v>183885</v>
      </c>
      <c r="S42" s="20">
        <v>77037</v>
      </c>
      <c r="T42" s="20">
        <v>159493</v>
      </c>
      <c r="U42" s="20">
        <v>149672</v>
      </c>
      <c r="V42" s="20">
        <v>9821</v>
      </c>
      <c r="W42" s="20">
        <v>276950</v>
      </c>
      <c r="X42" s="20">
        <v>239706</v>
      </c>
      <c r="Y42" s="20">
        <v>37244</v>
      </c>
    </row>
    <row r="43" spans="1:25" ht="15" customHeight="1">
      <c r="A43" s="147"/>
      <c r="B43" s="13"/>
      <c r="C43" s="6"/>
      <c r="D43" s="6"/>
      <c r="E43" s="6"/>
      <c r="F43" s="6"/>
      <c r="G43" s="6"/>
      <c r="H43" s="6"/>
      <c r="I43" s="6"/>
      <c r="J43" s="6"/>
      <c r="K43" s="6"/>
      <c r="L43" s="6"/>
      <c r="M43" s="6"/>
      <c r="N43" s="6"/>
      <c r="O43" s="6"/>
      <c r="P43" s="6"/>
      <c r="Q43" s="6"/>
      <c r="R43" s="6"/>
      <c r="S43" s="6"/>
      <c r="T43" s="6"/>
      <c r="U43" s="6"/>
      <c r="V43" s="6"/>
      <c r="W43" s="6"/>
      <c r="X43" s="6"/>
      <c r="Y43" s="6"/>
    </row>
    <row r="44" spans="1:25" ht="15" customHeight="1">
      <c r="A44" s="133" t="s">
        <v>520</v>
      </c>
      <c r="B44" s="19">
        <v>203508</v>
      </c>
      <c r="C44" s="20">
        <v>202173</v>
      </c>
      <c r="D44" s="20">
        <v>1335</v>
      </c>
      <c r="E44" s="20">
        <v>199058</v>
      </c>
      <c r="F44" s="20">
        <v>197363</v>
      </c>
      <c r="G44" s="20">
        <v>1695</v>
      </c>
      <c r="H44" s="20">
        <v>185711</v>
      </c>
      <c r="I44" s="20">
        <v>185711</v>
      </c>
      <c r="J44" s="20">
        <v>0</v>
      </c>
      <c r="K44" s="20">
        <v>197184</v>
      </c>
      <c r="L44" s="20">
        <v>195957</v>
      </c>
      <c r="M44" s="20">
        <v>1227</v>
      </c>
      <c r="N44" s="20">
        <v>186628</v>
      </c>
      <c r="O44" s="20">
        <v>180682</v>
      </c>
      <c r="P44" s="20">
        <v>5946</v>
      </c>
      <c r="Q44" s="20">
        <v>185704</v>
      </c>
      <c r="R44" s="20">
        <v>185704</v>
      </c>
      <c r="S44" s="20">
        <v>0</v>
      </c>
      <c r="T44" s="20">
        <v>157369</v>
      </c>
      <c r="U44" s="20">
        <v>151670</v>
      </c>
      <c r="V44" s="20">
        <v>5699</v>
      </c>
      <c r="W44" s="20">
        <v>245165</v>
      </c>
      <c r="X44" s="20">
        <v>245165</v>
      </c>
      <c r="Y44" s="20">
        <v>0</v>
      </c>
    </row>
    <row r="45" spans="1:25" ht="15" customHeight="1">
      <c r="A45" s="133" t="s">
        <v>521</v>
      </c>
      <c r="B45" s="19">
        <v>207302</v>
      </c>
      <c r="C45" s="20">
        <v>205217</v>
      </c>
      <c r="D45" s="20">
        <v>2085</v>
      </c>
      <c r="E45" s="20">
        <v>203194</v>
      </c>
      <c r="F45" s="20">
        <v>200951</v>
      </c>
      <c r="G45" s="20">
        <v>2243</v>
      </c>
      <c r="H45" s="20">
        <v>199488</v>
      </c>
      <c r="I45" s="20">
        <v>198009</v>
      </c>
      <c r="J45" s="20">
        <v>1479</v>
      </c>
      <c r="K45" s="20">
        <v>196613</v>
      </c>
      <c r="L45" s="20">
        <v>196501</v>
      </c>
      <c r="M45" s="20">
        <v>112</v>
      </c>
      <c r="N45" s="20">
        <v>180766</v>
      </c>
      <c r="O45" s="20">
        <v>180766</v>
      </c>
      <c r="P45" s="20">
        <v>0</v>
      </c>
      <c r="Q45" s="20">
        <v>185254</v>
      </c>
      <c r="R45" s="20">
        <v>185183</v>
      </c>
      <c r="S45" s="20">
        <v>71</v>
      </c>
      <c r="T45" s="20">
        <v>147942</v>
      </c>
      <c r="U45" s="20">
        <v>147942</v>
      </c>
      <c r="V45" s="20">
        <v>0</v>
      </c>
      <c r="W45" s="20">
        <v>241411</v>
      </c>
      <c r="X45" s="20">
        <v>241411</v>
      </c>
      <c r="Y45" s="20">
        <v>0</v>
      </c>
    </row>
    <row r="46" spans="1:25" ht="15" customHeight="1">
      <c r="A46" s="133" t="s">
        <v>522</v>
      </c>
      <c r="B46" s="19">
        <v>208304</v>
      </c>
      <c r="C46" s="20">
        <v>206404</v>
      </c>
      <c r="D46" s="20">
        <v>1900</v>
      </c>
      <c r="E46" s="20">
        <v>203110</v>
      </c>
      <c r="F46" s="20">
        <v>200755</v>
      </c>
      <c r="G46" s="20">
        <v>2355</v>
      </c>
      <c r="H46" s="20">
        <v>196825</v>
      </c>
      <c r="I46" s="20">
        <v>196825</v>
      </c>
      <c r="J46" s="20">
        <v>0</v>
      </c>
      <c r="K46" s="20">
        <v>197391</v>
      </c>
      <c r="L46" s="20">
        <v>197199</v>
      </c>
      <c r="M46" s="20">
        <v>192</v>
      </c>
      <c r="N46" s="20">
        <v>186076</v>
      </c>
      <c r="O46" s="20">
        <v>182802</v>
      </c>
      <c r="P46" s="20">
        <v>3274</v>
      </c>
      <c r="Q46" s="20">
        <v>188508</v>
      </c>
      <c r="R46" s="20">
        <v>188508</v>
      </c>
      <c r="S46" s="20">
        <v>0</v>
      </c>
      <c r="T46" s="20">
        <v>147207</v>
      </c>
      <c r="U46" s="20">
        <v>147207</v>
      </c>
      <c r="V46" s="20">
        <v>0</v>
      </c>
      <c r="W46" s="20">
        <v>238477</v>
      </c>
      <c r="X46" s="20">
        <v>238477</v>
      </c>
      <c r="Y46" s="20">
        <v>0</v>
      </c>
    </row>
    <row r="47" spans="1:25" ht="15" customHeight="1">
      <c r="A47" s="133" t="s">
        <v>523</v>
      </c>
      <c r="B47" s="19">
        <v>613327</v>
      </c>
      <c r="C47" s="20">
        <v>207418</v>
      </c>
      <c r="D47" s="20">
        <v>405909</v>
      </c>
      <c r="E47" s="20">
        <v>569269</v>
      </c>
      <c r="F47" s="20">
        <v>202000</v>
      </c>
      <c r="G47" s="20">
        <v>367269</v>
      </c>
      <c r="H47" s="20">
        <v>464735</v>
      </c>
      <c r="I47" s="20">
        <v>204731</v>
      </c>
      <c r="J47" s="20">
        <v>260004</v>
      </c>
      <c r="K47" s="20">
        <v>557053</v>
      </c>
      <c r="L47" s="20">
        <v>197590</v>
      </c>
      <c r="M47" s="20">
        <v>359463</v>
      </c>
      <c r="N47" s="20">
        <v>616976</v>
      </c>
      <c r="O47" s="20">
        <v>184995</v>
      </c>
      <c r="P47" s="20">
        <v>431981</v>
      </c>
      <c r="Q47" s="20">
        <v>502775</v>
      </c>
      <c r="R47" s="20">
        <v>189364</v>
      </c>
      <c r="S47" s="20">
        <v>313411</v>
      </c>
      <c r="T47" s="20">
        <v>344861</v>
      </c>
      <c r="U47" s="20">
        <v>149110</v>
      </c>
      <c r="V47" s="20">
        <v>195751</v>
      </c>
      <c r="W47" s="20">
        <v>907894</v>
      </c>
      <c r="X47" s="20">
        <v>247034</v>
      </c>
      <c r="Y47" s="20">
        <v>660860</v>
      </c>
    </row>
    <row r="48" spans="1:25" ht="15" customHeight="1">
      <c r="A48" s="65"/>
      <c r="B48" s="19"/>
      <c r="C48" s="20"/>
      <c r="D48" s="20"/>
      <c r="E48" s="20"/>
      <c r="F48" s="20"/>
      <c r="G48" s="20"/>
      <c r="H48" s="20"/>
      <c r="I48" s="20"/>
      <c r="J48" s="20"/>
      <c r="K48" s="20"/>
      <c r="L48" s="20"/>
      <c r="M48" s="20"/>
      <c r="N48" s="20"/>
      <c r="O48" s="20"/>
      <c r="P48" s="21"/>
      <c r="Q48" s="20"/>
      <c r="R48" s="20"/>
      <c r="S48" s="21"/>
      <c r="T48" s="20"/>
      <c r="U48" s="20"/>
      <c r="V48" s="21"/>
      <c r="W48" s="20"/>
      <c r="X48" s="20"/>
      <c r="Y48" s="21"/>
    </row>
    <row r="49" spans="1:25" ht="15" customHeight="1">
      <c r="A49" s="113" t="s">
        <v>139</v>
      </c>
      <c r="B49" s="13"/>
      <c r="C49" s="6"/>
      <c r="D49" s="6"/>
      <c r="E49" s="6"/>
      <c r="F49" s="6"/>
      <c r="G49" s="6"/>
      <c r="H49" s="6"/>
      <c r="J49" s="6"/>
      <c r="K49" s="20"/>
      <c r="L49" s="6"/>
      <c r="M49" s="6"/>
      <c r="N49" s="6"/>
      <c r="O49" s="6"/>
      <c r="P49" s="6"/>
      <c r="Q49" s="6"/>
      <c r="R49" s="6"/>
      <c r="S49" s="6"/>
      <c r="T49" s="6"/>
      <c r="U49" s="6"/>
      <c r="V49" s="6"/>
      <c r="W49" s="6"/>
      <c r="X49" s="6"/>
      <c r="Y49" s="6"/>
    </row>
    <row r="50" spans="1:25" ht="15" customHeight="1">
      <c r="A50" s="26" t="s">
        <v>259</v>
      </c>
      <c r="B50" s="19">
        <v>136708</v>
      </c>
      <c r="C50" s="20">
        <v>102789</v>
      </c>
      <c r="D50" s="20">
        <v>33919</v>
      </c>
      <c r="E50" s="20">
        <v>121192</v>
      </c>
      <c r="F50" s="20">
        <v>91590</v>
      </c>
      <c r="G50" s="20">
        <v>29602</v>
      </c>
      <c r="H50" s="20">
        <v>99495</v>
      </c>
      <c r="I50" s="28">
        <v>82366</v>
      </c>
      <c r="J50" s="20">
        <v>17129</v>
      </c>
      <c r="K50" s="20">
        <v>107017</v>
      </c>
      <c r="L50" s="20">
        <v>82908</v>
      </c>
      <c r="M50" s="20">
        <v>24109</v>
      </c>
      <c r="N50" s="20">
        <v>148358</v>
      </c>
      <c r="O50" s="20">
        <v>104378</v>
      </c>
      <c r="P50" s="20">
        <v>43980</v>
      </c>
      <c r="Q50" s="20">
        <v>104593</v>
      </c>
      <c r="R50" s="20">
        <v>82537</v>
      </c>
      <c r="S50" s="20">
        <v>22056</v>
      </c>
      <c r="T50" s="20">
        <v>82278</v>
      </c>
      <c r="U50" s="20">
        <v>67638</v>
      </c>
      <c r="V50" s="20">
        <v>14640</v>
      </c>
      <c r="W50" s="20">
        <v>142833</v>
      </c>
      <c r="X50" s="20">
        <v>100142</v>
      </c>
      <c r="Y50" s="20">
        <v>42691</v>
      </c>
    </row>
    <row r="51" spans="1:25" ht="15" customHeight="1">
      <c r="A51" s="133" t="s">
        <v>511</v>
      </c>
      <c r="B51" s="19">
        <v>147026</v>
      </c>
      <c r="C51" s="20">
        <v>111617</v>
      </c>
      <c r="D51" s="20">
        <v>35409</v>
      </c>
      <c r="E51" s="20">
        <v>129107</v>
      </c>
      <c r="F51" s="20">
        <v>98162</v>
      </c>
      <c r="G51" s="20">
        <v>30945</v>
      </c>
      <c r="H51" s="20">
        <v>103142</v>
      </c>
      <c r="I51" s="20">
        <v>86526</v>
      </c>
      <c r="J51" s="20">
        <v>16616</v>
      </c>
      <c r="K51" s="20">
        <v>114346</v>
      </c>
      <c r="L51" s="20">
        <v>88886</v>
      </c>
      <c r="M51" s="20">
        <v>25460</v>
      </c>
      <c r="N51" s="20">
        <v>151386</v>
      </c>
      <c r="O51" s="20">
        <v>108950</v>
      </c>
      <c r="P51" s="20">
        <v>42436</v>
      </c>
      <c r="Q51" s="20">
        <v>111948</v>
      </c>
      <c r="R51" s="20">
        <v>89194</v>
      </c>
      <c r="S51" s="20">
        <v>22754</v>
      </c>
      <c r="T51" s="20">
        <v>88591</v>
      </c>
      <c r="U51" s="20">
        <v>72119</v>
      </c>
      <c r="V51" s="20">
        <v>16472</v>
      </c>
      <c r="W51" s="20">
        <v>155073</v>
      </c>
      <c r="X51" s="20">
        <v>108808</v>
      </c>
      <c r="Y51" s="20">
        <v>46265</v>
      </c>
    </row>
    <row r="52" spans="1:25" ht="15" customHeight="1">
      <c r="A52" s="197" t="s">
        <v>512</v>
      </c>
      <c r="B52" s="187">
        <f>AVERAGE(B54:B57,B59:B62,B64:B67)</f>
        <v>152245.5</v>
      </c>
      <c r="C52" s="36">
        <f>AVERAGE(C54:C57,C59:C62,C64:C67)</f>
        <v>115798.16666666667</v>
      </c>
      <c r="D52" s="36">
        <v>36448</v>
      </c>
      <c r="E52" s="36">
        <f>AVERAGE(E54:E57,E59:E62,E64:E67)</f>
        <v>134943.75</v>
      </c>
      <c r="F52" s="36">
        <f>AVERAGE(F54:F57,F59:F62,F64:F67)</f>
        <v>104144.66666666667</v>
      </c>
      <c r="G52" s="36">
        <v>30799</v>
      </c>
      <c r="H52" s="36">
        <f>AVERAGE(H54:H57,H59:H62,H64:H67)</f>
        <v>112630.91666666667</v>
      </c>
      <c r="I52" s="36">
        <f>AVERAGE(I54:I57,I59:I62,I64:I67)</f>
        <v>92958.83333333333</v>
      </c>
      <c r="J52" s="36">
        <f>AVERAGE(J54:J57,J59:J62,J64:J67)</f>
        <v>19672.083333333332</v>
      </c>
      <c r="K52" s="36">
        <v>116283</v>
      </c>
      <c r="L52" s="36">
        <f>AVERAGE(L54:L57,L59:L62,L64:L67)</f>
        <v>90860</v>
      </c>
      <c r="M52" s="36">
        <f>AVERAGE(M54:M57,M59:M62,M64:M67)</f>
        <v>25423.25</v>
      </c>
      <c r="N52" s="36">
        <f>AVERAGE(N54:N57,N59:N62,N64:N67)</f>
        <v>138835.41666666666</v>
      </c>
      <c r="O52" s="36">
        <f>AVERAGE(O54:O57,O59:O62,O64:O67)</f>
        <v>104452.75</v>
      </c>
      <c r="P52" s="36">
        <v>34382</v>
      </c>
      <c r="Q52" s="36">
        <f>AVERAGE(Q54:Q57,Q59:Q62,Q64:Q67)</f>
        <v>116444.75</v>
      </c>
      <c r="R52" s="36">
        <v>91511</v>
      </c>
      <c r="S52" s="36">
        <f aca="true" t="shared" si="2" ref="S52:Y52">AVERAGE(S54:S57,S59:S62,S64:S67)</f>
        <v>24934.25</v>
      </c>
      <c r="T52" s="36">
        <f t="shared" si="2"/>
        <v>88326.25</v>
      </c>
      <c r="U52" s="36">
        <f t="shared" si="2"/>
        <v>71873.91666666667</v>
      </c>
      <c r="V52" s="36">
        <f t="shared" si="2"/>
        <v>16452.333333333332</v>
      </c>
      <c r="W52" s="36">
        <f t="shared" si="2"/>
        <v>157736</v>
      </c>
      <c r="X52" s="36">
        <f t="shared" si="2"/>
        <v>113380.83333333333</v>
      </c>
      <c r="Y52" s="36">
        <f t="shared" si="2"/>
        <v>44355.166666666664</v>
      </c>
    </row>
    <row r="53" spans="1:25" ht="15" customHeight="1">
      <c r="A53" s="147"/>
      <c r="B53" s="13"/>
      <c r="C53" s="6"/>
      <c r="D53" s="6"/>
      <c r="E53" s="6"/>
      <c r="F53" s="6"/>
      <c r="G53" s="6"/>
      <c r="H53" s="6"/>
      <c r="I53" s="36"/>
      <c r="J53" s="6"/>
      <c r="K53" s="6"/>
      <c r="L53" s="6"/>
      <c r="M53" s="6"/>
      <c r="N53" s="6"/>
      <c r="O53" s="6"/>
      <c r="P53" s="6"/>
      <c r="Q53" s="6"/>
      <c r="R53" s="6"/>
      <c r="S53" s="6"/>
      <c r="T53" s="6"/>
      <c r="U53" s="6"/>
      <c r="V53" s="6"/>
      <c r="W53" s="6"/>
      <c r="X53" s="6"/>
      <c r="Y53" s="6"/>
    </row>
    <row r="54" spans="1:25" ht="15" customHeight="1">
      <c r="A54" s="133" t="s">
        <v>257</v>
      </c>
      <c r="B54" s="19">
        <v>118228</v>
      </c>
      <c r="C54" s="20">
        <v>113256</v>
      </c>
      <c r="D54" s="20">
        <v>4972</v>
      </c>
      <c r="E54" s="20">
        <v>99726</v>
      </c>
      <c r="F54" s="20">
        <v>98180</v>
      </c>
      <c r="G54" s="20">
        <v>1546</v>
      </c>
      <c r="H54" s="20">
        <v>82920</v>
      </c>
      <c r="I54" s="28">
        <v>82920</v>
      </c>
      <c r="J54" s="20">
        <v>0</v>
      </c>
      <c r="K54" s="20">
        <v>92259</v>
      </c>
      <c r="L54" s="20">
        <v>89925</v>
      </c>
      <c r="M54" s="20">
        <v>2334</v>
      </c>
      <c r="N54" s="20">
        <v>107602</v>
      </c>
      <c r="O54" s="20">
        <v>107602</v>
      </c>
      <c r="P54" s="20">
        <v>0</v>
      </c>
      <c r="Q54" s="20">
        <v>89931</v>
      </c>
      <c r="R54" s="20">
        <v>89931</v>
      </c>
      <c r="S54" s="20">
        <v>0</v>
      </c>
      <c r="T54" s="20">
        <v>71174</v>
      </c>
      <c r="U54" s="20">
        <v>71174</v>
      </c>
      <c r="V54" s="20">
        <v>0</v>
      </c>
      <c r="W54" s="20">
        <v>111946</v>
      </c>
      <c r="X54" s="20">
        <v>111946</v>
      </c>
      <c r="Y54" s="20">
        <v>0</v>
      </c>
    </row>
    <row r="55" spans="1:25" ht="15" customHeight="1">
      <c r="A55" s="133" t="s">
        <v>513</v>
      </c>
      <c r="B55" s="19">
        <v>117093</v>
      </c>
      <c r="C55" s="20">
        <v>114955</v>
      </c>
      <c r="D55" s="20">
        <v>2138</v>
      </c>
      <c r="E55" s="20">
        <v>100986</v>
      </c>
      <c r="F55" s="20">
        <v>100945</v>
      </c>
      <c r="G55" s="20">
        <v>41</v>
      </c>
      <c r="H55" s="20">
        <v>85543</v>
      </c>
      <c r="I55" s="20">
        <v>85543</v>
      </c>
      <c r="J55" s="20">
        <v>0</v>
      </c>
      <c r="K55" s="20">
        <v>92285</v>
      </c>
      <c r="L55" s="20">
        <v>92219</v>
      </c>
      <c r="M55" s="20">
        <v>66</v>
      </c>
      <c r="N55" s="20">
        <v>107491</v>
      </c>
      <c r="O55" s="20">
        <v>107491</v>
      </c>
      <c r="P55" s="20">
        <v>0</v>
      </c>
      <c r="Q55" s="20">
        <v>92615</v>
      </c>
      <c r="R55" s="20">
        <v>92615</v>
      </c>
      <c r="S55" s="20">
        <v>0</v>
      </c>
      <c r="T55" s="20">
        <v>76251</v>
      </c>
      <c r="U55" s="20">
        <v>76251</v>
      </c>
      <c r="V55" s="20">
        <v>0</v>
      </c>
      <c r="W55" s="20">
        <v>112106</v>
      </c>
      <c r="X55" s="20">
        <v>112106</v>
      </c>
      <c r="Y55" s="20">
        <v>0</v>
      </c>
    </row>
    <row r="56" spans="1:25" ht="15" customHeight="1">
      <c r="A56" s="133" t="s">
        <v>514</v>
      </c>
      <c r="B56" s="19">
        <v>129764</v>
      </c>
      <c r="C56" s="20">
        <v>113273</v>
      </c>
      <c r="D56" s="20">
        <v>16491</v>
      </c>
      <c r="E56" s="20">
        <v>107022</v>
      </c>
      <c r="F56" s="20">
        <v>100417</v>
      </c>
      <c r="G56" s="20">
        <v>6605</v>
      </c>
      <c r="H56" s="20">
        <v>98551</v>
      </c>
      <c r="I56" s="20">
        <v>94550</v>
      </c>
      <c r="J56" s="20">
        <v>4001</v>
      </c>
      <c r="K56" s="20">
        <v>94304</v>
      </c>
      <c r="L56" s="20">
        <v>92155</v>
      </c>
      <c r="M56" s="20">
        <v>2149</v>
      </c>
      <c r="N56" s="20">
        <v>125525</v>
      </c>
      <c r="O56" s="20">
        <v>111037</v>
      </c>
      <c r="P56" s="20">
        <v>14488</v>
      </c>
      <c r="Q56" s="20">
        <v>93241</v>
      </c>
      <c r="R56" s="20">
        <v>92340</v>
      </c>
      <c r="S56" s="20">
        <v>901</v>
      </c>
      <c r="T56" s="20">
        <v>76363</v>
      </c>
      <c r="U56" s="20">
        <v>74711</v>
      </c>
      <c r="V56" s="20">
        <v>1652</v>
      </c>
      <c r="W56" s="20">
        <v>117871</v>
      </c>
      <c r="X56" s="20">
        <v>113127</v>
      </c>
      <c r="Y56" s="20">
        <v>4744</v>
      </c>
    </row>
    <row r="57" spans="1:25" ht="15" customHeight="1">
      <c r="A57" s="133" t="s">
        <v>515</v>
      </c>
      <c r="B57" s="19">
        <v>115294</v>
      </c>
      <c r="C57" s="20">
        <v>114906</v>
      </c>
      <c r="D57" s="20">
        <v>388</v>
      </c>
      <c r="E57" s="20">
        <v>103674</v>
      </c>
      <c r="F57" s="20">
        <v>103099</v>
      </c>
      <c r="G57" s="20">
        <v>575</v>
      </c>
      <c r="H57" s="20">
        <v>88340</v>
      </c>
      <c r="I57" s="20">
        <v>87261</v>
      </c>
      <c r="J57" s="20">
        <v>1079</v>
      </c>
      <c r="K57" s="20">
        <v>89268</v>
      </c>
      <c r="L57" s="20">
        <v>88569</v>
      </c>
      <c r="M57" s="20">
        <v>699</v>
      </c>
      <c r="N57" s="20">
        <v>102989</v>
      </c>
      <c r="O57" s="20">
        <v>102989</v>
      </c>
      <c r="P57" s="20">
        <v>0</v>
      </c>
      <c r="Q57" s="20">
        <v>88526</v>
      </c>
      <c r="R57" s="20">
        <v>88526</v>
      </c>
      <c r="S57" s="20">
        <v>0</v>
      </c>
      <c r="T57" s="20">
        <v>70462</v>
      </c>
      <c r="U57" s="20">
        <v>68971</v>
      </c>
      <c r="V57" s="20">
        <v>1491</v>
      </c>
      <c r="W57" s="20">
        <v>108925</v>
      </c>
      <c r="X57" s="20">
        <v>108925</v>
      </c>
      <c r="Y57" s="20">
        <v>0</v>
      </c>
    </row>
    <row r="58" spans="1:25" ht="15" customHeight="1">
      <c r="A58" s="147"/>
      <c r="B58" s="13"/>
      <c r="C58" s="6"/>
      <c r="D58" s="6"/>
      <c r="E58" s="6"/>
      <c r="F58" s="6"/>
      <c r="G58" s="6"/>
      <c r="H58" s="6"/>
      <c r="I58" s="6"/>
      <c r="J58" s="6"/>
      <c r="K58" s="6"/>
      <c r="L58" s="6"/>
      <c r="M58" s="6"/>
      <c r="N58" s="6"/>
      <c r="O58" s="6"/>
      <c r="P58" s="6"/>
      <c r="Q58" s="6"/>
      <c r="R58" s="6"/>
      <c r="S58" s="6"/>
      <c r="T58" s="6"/>
      <c r="U58" s="6"/>
      <c r="V58" s="6"/>
      <c r="W58" s="6"/>
      <c r="X58" s="6"/>
      <c r="Y58" s="6"/>
    </row>
    <row r="59" spans="1:25" ht="15" customHeight="1">
      <c r="A59" s="133" t="s">
        <v>516</v>
      </c>
      <c r="B59" s="19">
        <v>122205</v>
      </c>
      <c r="C59" s="20">
        <v>113788</v>
      </c>
      <c r="D59" s="20">
        <v>8417</v>
      </c>
      <c r="E59" s="20">
        <v>105995</v>
      </c>
      <c r="F59" s="20">
        <v>102666</v>
      </c>
      <c r="G59" s="20">
        <v>3339</v>
      </c>
      <c r="H59" s="20">
        <v>85564</v>
      </c>
      <c r="I59" s="20">
        <v>84714</v>
      </c>
      <c r="J59" s="20">
        <v>850</v>
      </c>
      <c r="K59" s="20">
        <v>92279</v>
      </c>
      <c r="L59" s="20">
        <v>88108</v>
      </c>
      <c r="M59" s="20">
        <v>4171</v>
      </c>
      <c r="N59" s="20">
        <v>100024</v>
      </c>
      <c r="O59" s="20">
        <v>99065</v>
      </c>
      <c r="P59" s="20">
        <v>959</v>
      </c>
      <c r="Q59" s="20">
        <v>89758</v>
      </c>
      <c r="R59" s="20">
        <v>87963</v>
      </c>
      <c r="S59" s="20">
        <v>1795</v>
      </c>
      <c r="T59" s="20">
        <v>85470</v>
      </c>
      <c r="U59" s="20">
        <v>67569</v>
      </c>
      <c r="V59" s="20">
        <v>17901</v>
      </c>
      <c r="W59" s="20">
        <v>114633</v>
      </c>
      <c r="X59" s="20">
        <v>112212</v>
      </c>
      <c r="Y59" s="20">
        <v>2421</v>
      </c>
    </row>
    <row r="60" spans="1:25" ht="15" customHeight="1">
      <c r="A60" s="133" t="s">
        <v>517</v>
      </c>
      <c r="B60" s="19">
        <v>202093</v>
      </c>
      <c r="C60" s="20">
        <v>116751</v>
      </c>
      <c r="D60" s="20">
        <v>85342</v>
      </c>
      <c r="E60" s="20">
        <v>164579</v>
      </c>
      <c r="F60" s="20">
        <v>106342</v>
      </c>
      <c r="G60" s="20">
        <v>58237</v>
      </c>
      <c r="H60" s="20">
        <v>137916</v>
      </c>
      <c r="I60" s="20">
        <v>95706</v>
      </c>
      <c r="J60" s="20">
        <v>42210</v>
      </c>
      <c r="K60" s="20">
        <v>120825</v>
      </c>
      <c r="L60" s="20">
        <v>91731</v>
      </c>
      <c r="M60" s="20">
        <v>29094</v>
      </c>
      <c r="N60" s="20">
        <v>220573</v>
      </c>
      <c r="O60" s="20">
        <v>103770</v>
      </c>
      <c r="P60" s="20">
        <v>116803</v>
      </c>
      <c r="Q60" s="20">
        <v>113825</v>
      </c>
      <c r="R60" s="20">
        <v>90906</v>
      </c>
      <c r="S60" s="20">
        <v>22919</v>
      </c>
      <c r="T60" s="20">
        <v>86243</v>
      </c>
      <c r="U60" s="20">
        <v>73355</v>
      </c>
      <c r="V60" s="20">
        <v>12888</v>
      </c>
      <c r="W60" s="20">
        <v>135233</v>
      </c>
      <c r="X60" s="20">
        <v>113744</v>
      </c>
      <c r="Y60" s="20">
        <v>21489</v>
      </c>
    </row>
    <row r="61" spans="1:25" ht="15" customHeight="1">
      <c r="A61" s="133" t="s">
        <v>518</v>
      </c>
      <c r="B61" s="19">
        <v>184412</v>
      </c>
      <c r="C61" s="20">
        <v>116389</v>
      </c>
      <c r="D61" s="20">
        <v>68023</v>
      </c>
      <c r="E61" s="20">
        <v>194080</v>
      </c>
      <c r="F61" s="20">
        <v>107473</v>
      </c>
      <c r="G61" s="20">
        <v>86607</v>
      </c>
      <c r="H61" s="20">
        <v>153393</v>
      </c>
      <c r="I61" s="20">
        <v>101892</v>
      </c>
      <c r="J61" s="20">
        <v>51501</v>
      </c>
      <c r="K61" s="20">
        <v>179222</v>
      </c>
      <c r="L61" s="20">
        <v>91973</v>
      </c>
      <c r="M61" s="20">
        <v>87249</v>
      </c>
      <c r="N61" s="20">
        <v>139858</v>
      </c>
      <c r="O61" s="20">
        <v>99812</v>
      </c>
      <c r="P61" s="20">
        <v>40046</v>
      </c>
      <c r="Q61" s="20">
        <v>174327</v>
      </c>
      <c r="R61" s="20">
        <v>91585</v>
      </c>
      <c r="S61" s="20">
        <v>82742</v>
      </c>
      <c r="T61" s="20">
        <v>133068</v>
      </c>
      <c r="U61" s="20">
        <v>78603</v>
      </c>
      <c r="V61" s="20">
        <v>54465</v>
      </c>
      <c r="W61" s="20">
        <v>307094</v>
      </c>
      <c r="X61" s="20">
        <v>113449</v>
      </c>
      <c r="Y61" s="20">
        <v>193645</v>
      </c>
    </row>
    <row r="62" spans="1:25" ht="15" customHeight="1">
      <c r="A62" s="133" t="s">
        <v>519</v>
      </c>
      <c r="B62" s="19">
        <v>140549</v>
      </c>
      <c r="C62" s="20">
        <v>114381</v>
      </c>
      <c r="D62" s="20">
        <v>26168</v>
      </c>
      <c r="E62" s="20">
        <v>124468</v>
      </c>
      <c r="F62" s="20">
        <v>103732</v>
      </c>
      <c r="G62" s="20">
        <v>20736</v>
      </c>
      <c r="H62" s="20">
        <v>103661</v>
      </c>
      <c r="I62" s="20">
        <v>93496</v>
      </c>
      <c r="J62" s="20">
        <v>10165</v>
      </c>
      <c r="K62" s="20">
        <v>113567</v>
      </c>
      <c r="L62" s="20">
        <v>89966</v>
      </c>
      <c r="M62" s="20">
        <v>23601</v>
      </c>
      <c r="N62" s="20">
        <v>128472</v>
      </c>
      <c r="O62" s="20">
        <v>102615</v>
      </c>
      <c r="P62" s="20">
        <v>25857</v>
      </c>
      <c r="Q62" s="20">
        <v>124832</v>
      </c>
      <c r="R62" s="20">
        <v>90389</v>
      </c>
      <c r="S62" s="20">
        <v>34443</v>
      </c>
      <c r="T62" s="20">
        <v>85019</v>
      </c>
      <c r="U62" s="20">
        <v>73182</v>
      </c>
      <c r="V62" s="20">
        <v>11837</v>
      </c>
      <c r="W62" s="20">
        <v>143597</v>
      </c>
      <c r="X62" s="20">
        <v>113704</v>
      </c>
      <c r="Y62" s="20">
        <v>29893</v>
      </c>
    </row>
    <row r="63" spans="1:25" ht="15" customHeight="1">
      <c r="A63" s="147"/>
      <c r="B63" s="13"/>
      <c r="C63" s="6"/>
      <c r="D63" s="6"/>
      <c r="E63" s="6"/>
      <c r="F63" s="6"/>
      <c r="G63" s="6"/>
      <c r="H63" s="6"/>
      <c r="I63" s="6"/>
      <c r="J63" s="6"/>
      <c r="K63" s="6"/>
      <c r="L63" s="6"/>
      <c r="M63" s="6"/>
      <c r="N63" s="6"/>
      <c r="O63" s="6"/>
      <c r="P63" s="6"/>
      <c r="Q63" s="6"/>
      <c r="R63" s="6"/>
      <c r="S63" s="6"/>
      <c r="T63" s="6"/>
      <c r="U63" s="6"/>
      <c r="V63" s="6"/>
      <c r="W63" s="6"/>
      <c r="X63" s="6"/>
      <c r="Y63" s="6"/>
    </row>
    <row r="64" spans="1:25" ht="15" customHeight="1">
      <c r="A64" s="133" t="s">
        <v>520</v>
      </c>
      <c r="B64" s="19">
        <v>115510</v>
      </c>
      <c r="C64" s="20">
        <v>113800</v>
      </c>
      <c r="D64" s="20">
        <v>1710</v>
      </c>
      <c r="E64" s="20">
        <v>105956</v>
      </c>
      <c r="F64" s="20">
        <v>103326</v>
      </c>
      <c r="G64" s="20">
        <v>2630</v>
      </c>
      <c r="H64" s="20">
        <v>87857</v>
      </c>
      <c r="I64" s="20">
        <v>87857</v>
      </c>
      <c r="J64" s="20">
        <v>0</v>
      </c>
      <c r="K64" s="20">
        <v>91447</v>
      </c>
      <c r="L64" s="20">
        <v>89597</v>
      </c>
      <c r="M64" s="20">
        <v>1850</v>
      </c>
      <c r="N64" s="20">
        <v>107612</v>
      </c>
      <c r="O64" s="20">
        <v>101640</v>
      </c>
      <c r="P64" s="20">
        <v>5972</v>
      </c>
      <c r="Q64" s="20">
        <v>90448</v>
      </c>
      <c r="R64" s="20">
        <v>90448</v>
      </c>
      <c r="S64" s="20">
        <v>0</v>
      </c>
      <c r="T64" s="20">
        <v>74062</v>
      </c>
      <c r="U64" s="20">
        <v>68175</v>
      </c>
      <c r="V64" s="20">
        <v>5887</v>
      </c>
      <c r="W64" s="20">
        <v>116048</v>
      </c>
      <c r="X64" s="20">
        <v>116048</v>
      </c>
      <c r="Y64" s="20">
        <v>0</v>
      </c>
    </row>
    <row r="65" spans="1:25" ht="15" customHeight="1">
      <c r="A65" s="133" t="s">
        <v>521</v>
      </c>
      <c r="B65" s="19">
        <v>121561</v>
      </c>
      <c r="C65" s="20">
        <v>119062</v>
      </c>
      <c r="D65" s="20">
        <v>2499</v>
      </c>
      <c r="E65" s="20">
        <v>110001</v>
      </c>
      <c r="F65" s="20">
        <v>108287</v>
      </c>
      <c r="G65" s="20">
        <v>1714</v>
      </c>
      <c r="H65" s="20">
        <v>102043</v>
      </c>
      <c r="I65" s="20">
        <v>101606</v>
      </c>
      <c r="J65" s="20">
        <v>437</v>
      </c>
      <c r="K65" s="20">
        <v>91202</v>
      </c>
      <c r="L65" s="20">
        <v>91132</v>
      </c>
      <c r="M65" s="20">
        <v>70</v>
      </c>
      <c r="N65" s="20">
        <v>103251</v>
      </c>
      <c r="O65" s="20">
        <v>103251</v>
      </c>
      <c r="P65" s="20">
        <v>0</v>
      </c>
      <c r="Q65" s="20">
        <v>91835</v>
      </c>
      <c r="R65" s="20">
        <v>91719</v>
      </c>
      <c r="S65" s="20">
        <v>116</v>
      </c>
      <c r="T65" s="20">
        <v>69256</v>
      </c>
      <c r="U65" s="20">
        <v>69209</v>
      </c>
      <c r="V65" s="20">
        <v>47</v>
      </c>
      <c r="W65" s="20">
        <v>114933</v>
      </c>
      <c r="X65" s="20">
        <v>114933</v>
      </c>
      <c r="Y65" s="20">
        <v>0</v>
      </c>
    </row>
    <row r="66" spans="1:25" ht="15" customHeight="1">
      <c r="A66" s="133" t="s">
        <v>522</v>
      </c>
      <c r="B66" s="19">
        <v>119819</v>
      </c>
      <c r="C66" s="20">
        <v>118852</v>
      </c>
      <c r="D66" s="20">
        <v>967</v>
      </c>
      <c r="E66" s="20">
        <v>108168</v>
      </c>
      <c r="F66" s="20">
        <v>106856</v>
      </c>
      <c r="G66" s="20">
        <v>1312</v>
      </c>
      <c r="H66" s="20">
        <v>100417</v>
      </c>
      <c r="I66" s="20">
        <v>100417</v>
      </c>
      <c r="J66" s="20">
        <v>0</v>
      </c>
      <c r="K66" s="20">
        <v>92561</v>
      </c>
      <c r="L66" s="20">
        <v>92516</v>
      </c>
      <c r="M66" s="20">
        <v>45</v>
      </c>
      <c r="N66" s="20">
        <v>104966</v>
      </c>
      <c r="O66" s="20">
        <v>104385</v>
      </c>
      <c r="P66" s="20">
        <v>581</v>
      </c>
      <c r="Q66" s="20">
        <v>95734</v>
      </c>
      <c r="R66" s="20">
        <v>95734</v>
      </c>
      <c r="S66" s="20">
        <v>0</v>
      </c>
      <c r="T66" s="20">
        <v>71258</v>
      </c>
      <c r="U66" s="20">
        <v>71258</v>
      </c>
      <c r="V66" s="20">
        <v>0</v>
      </c>
      <c r="W66" s="20">
        <v>115019</v>
      </c>
      <c r="X66" s="20">
        <v>115019</v>
      </c>
      <c r="Y66" s="20">
        <v>0</v>
      </c>
    </row>
    <row r="67" spans="1:25" ht="15" customHeight="1">
      <c r="A67" s="193" t="s">
        <v>523</v>
      </c>
      <c r="B67" s="186">
        <v>340418</v>
      </c>
      <c r="C67" s="80">
        <v>120165</v>
      </c>
      <c r="D67" s="80">
        <v>220253</v>
      </c>
      <c r="E67" s="80">
        <v>294670</v>
      </c>
      <c r="F67" s="80">
        <v>108413</v>
      </c>
      <c r="G67" s="80">
        <v>186257</v>
      </c>
      <c r="H67" s="80">
        <v>225366</v>
      </c>
      <c r="I67" s="80">
        <v>99544</v>
      </c>
      <c r="J67" s="80">
        <v>125822</v>
      </c>
      <c r="K67" s="80">
        <v>246180</v>
      </c>
      <c r="L67" s="80">
        <v>92429</v>
      </c>
      <c r="M67" s="80">
        <v>153751</v>
      </c>
      <c r="N67" s="80">
        <v>317662</v>
      </c>
      <c r="O67" s="80">
        <v>109776</v>
      </c>
      <c r="P67" s="80">
        <v>207886</v>
      </c>
      <c r="Q67" s="80">
        <v>252265</v>
      </c>
      <c r="R67" s="80">
        <v>95970</v>
      </c>
      <c r="S67" s="80">
        <v>156295</v>
      </c>
      <c r="T67" s="80">
        <v>161289</v>
      </c>
      <c r="U67" s="80">
        <v>70029</v>
      </c>
      <c r="V67" s="80">
        <v>91260</v>
      </c>
      <c r="W67" s="80">
        <v>395427</v>
      </c>
      <c r="X67" s="80">
        <v>115357</v>
      </c>
      <c r="Y67" s="80">
        <v>280070</v>
      </c>
    </row>
    <row r="68" spans="1:25" ht="15" customHeight="1">
      <c r="A68" s="7" t="s">
        <v>131</v>
      </c>
      <c r="B68" s="22"/>
      <c r="C68" s="22"/>
      <c r="D68" s="22"/>
      <c r="E68" s="22"/>
      <c r="F68" s="22"/>
      <c r="G68" s="22"/>
      <c r="H68" s="22"/>
      <c r="I68" s="22"/>
      <c r="J68" s="22"/>
      <c r="K68" s="22"/>
      <c r="L68" s="22"/>
      <c r="M68" s="22"/>
      <c r="N68" s="22"/>
      <c r="O68" s="22"/>
      <c r="P68" s="22"/>
      <c r="Q68" s="22"/>
      <c r="R68" s="22"/>
      <c r="S68" s="22"/>
      <c r="T68" s="22"/>
      <c r="U68" s="22"/>
      <c r="V68" s="22"/>
      <c r="W68" s="22"/>
      <c r="X68" s="22"/>
      <c r="Y68" s="22"/>
    </row>
    <row r="69" spans="1:25" ht="14.25">
      <c r="A69" s="7"/>
      <c r="B69" s="22"/>
      <c r="C69" s="22"/>
      <c r="D69" s="22"/>
      <c r="E69" s="22"/>
      <c r="F69" s="22"/>
      <c r="G69" s="22"/>
      <c r="H69" s="22"/>
      <c r="I69" s="22"/>
      <c r="J69" s="22"/>
      <c r="K69" s="22"/>
      <c r="L69" s="22"/>
      <c r="M69" s="22"/>
      <c r="N69" s="22"/>
      <c r="O69" s="22"/>
      <c r="P69" s="22"/>
      <c r="Q69" s="22"/>
      <c r="R69" s="22"/>
      <c r="S69" s="22"/>
      <c r="T69" s="22"/>
      <c r="U69" s="22"/>
      <c r="V69" s="22"/>
      <c r="W69" s="22"/>
      <c r="X69" s="22"/>
      <c r="Y69" s="22"/>
    </row>
    <row r="70" spans="1:25" ht="14.25">
      <c r="A70" s="7"/>
      <c r="B70" s="22"/>
      <c r="C70" s="22"/>
      <c r="D70" s="22"/>
      <c r="E70" s="22"/>
      <c r="F70" s="22"/>
      <c r="G70" s="22"/>
      <c r="H70" s="22"/>
      <c r="I70" s="22"/>
      <c r="J70" s="22"/>
      <c r="K70" s="22"/>
      <c r="L70" s="22"/>
      <c r="M70" s="22"/>
      <c r="N70" s="22"/>
      <c r="O70" s="22"/>
      <c r="P70" s="22"/>
      <c r="Q70" s="22"/>
      <c r="R70" s="22"/>
      <c r="S70" s="22"/>
      <c r="T70" s="22"/>
      <c r="U70" s="22"/>
      <c r="V70" s="22"/>
      <c r="W70" s="22"/>
      <c r="X70" s="22"/>
      <c r="Y70" s="22"/>
    </row>
    <row r="71" spans="1:25" ht="14.25">
      <c r="A71" s="7"/>
      <c r="B71" s="22"/>
      <c r="C71" s="22"/>
      <c r="D71" s="22"/>
      <c r="E71" s="22"/>
      <c r="F71" s="22"/>
      <c r="G71" s="22"/>
      <c r="H71" s="22"/>
      <c r="I71" s="22"/>
      <c r="J71" s="22"/>
      <c r="K71" s="22"/>
      <c r="L71" s="22"/>
      <c r="M71" s="22"/>
      <c r="N71" s="22"/>
      <c r="O71" s="22"/>
      <c r="P71" s="22"/>
      <c r="Q71" s="22"/>
      <c r="R71" s="22"/>
      <c r="S71" s="22"/>
      <c r="T71" s="22"/>
      <c r="U71" s="22"/>
      <c r="V71" s="22"/>
      <c r="W71" s="22"/>
      <c r="X71" s="22"/>
      <c r="Y71" s="22"/>
    </row>
    <row r="72" spans="1:25" ht="14.25">
      <c r="A72" s="7"/>
      <c r="B72" s="22"/>
      <c r="C72" s="22"/>
      <c r="D72" s="22"/>
      <c r="E72" s="22"/>
      <c r="F72" s="22"/>
      <c r="G72" s="22"/>
      <c r="H72" s="22"/>
      <c r="I72" s="22"/>
      <c r="J72" s="22"/>
      <c r="K72" s="22"/>
      <c r="L72" s="22"/>
      <c r="M72" s="22"/>
      <c r="N72" s="22"/>
      <c r="O72" s="22"/>
      <c r="P72" s="22"/>
      <c r="Q72" s="22"/>
      <c r="R72" s="22"/>
      <c r="S72" s="22"/>
      <c r="T72" s="22"/>
      <c r="U72" s="22"/>
      <c r="V72" s="22"/>
      <c r="W72" s="22"/>
      <c r="X72" s="22"/>
      <c r="Y72" s="22"/>
    </row>
    <row r="73" spans="1:25" ht="14.25">
      <c r="A73" s="7"/>
      <c r="B73" s="22"/>
      <c r="C73" s="22"/>
      <c r="D73" s="22"/>
      <c r="E73" s="22"/>
      <c r="F73" s="22"/>
      <c r="G73" s="22"/>
      <c r="H73" s="22"/>
      <c r="I73" s="22"/>
      <c r="J73" s="22"/>
      <c r="K73" s="22"/>
      <c r="L73" s="22"/>
      <c r="M73" s="22"/>
      <c r="N73" s="22"/>
      <c r="O73" s="22"/>
      <c r="P73" s="22"/>
      <c r="Q73" s="22"/>
      <c r="R73" s="22"/>
      <c r="S73" s="22"/>
      <c r="T73" s="22"/>
      <c r="U73" s="22"/>
      <c r="V73" s="22"/>
      <c r="W73" s="22"/>
      <c r="X73" s="22"/>
      <c r="Y73" s="22"/>
    </row>
    <row r="74" spans="1:25" ht="14.25">
      <c r="A74" s="7"/>
      <c r="B74" s="22"/>
      <c r="C74" s="22"/>
      <c r="D74" s="22"/>
      <c r="E74" s="22"/>
      <c r="F74" s="22"/>
      <c r="G74" s="22"/>
      <c r="H74" s="22"/>
      <c r="I74" s="22"/>
      <c r="J74" s="22"/>
      <c r="K74" s="22"/>
      <c r="L74" s="22"/>
      <c r="M74" s="22"/>
      <c r="N74" s="22"/>
      <c r="O74" s="22"/>
      <c r="P74" s="22"/>
      <c r="Q74" s="22"/>
      <c r="R74" s="22"/>
      <c r="S74" s="22"/>
      <c r="T74" s="22"/>
      <c r="U74" s="22"/>
      <c r="V74" s="22"/>
      <c r="W74" s="22"/>
      <c r="X74" s="22"/>
      <c r="Y74" s="22"/>
    </row>
    <row r="75" spans="1:25" ht="14.25">
      <c r="A75" s="7"/>
      <c r="B75" s="22"/>
      <c r="C75" s="22"/>
      <c r="D75" s="22"/>
      <c r="E75" s="22"/>
      <c r="F75" s="22"/>
      <c r="G75" s="22"/>
      <c r="H75" s="22"/>
      <c r="I75" s="22"/>
      <c r="J75" s="22"/>
      <c r="K75" s="22"/>
      <c r="L75" s="22"/>
      <c r="M75" s="22"/>
      <c r="N75" s="22"/>
      <c r="O75" s="22"/>
      <c r="P75" s="22"/>
      <c r="Q75" s="22"/>
      <c r="R75" s="22"/>
      <c r="S75" s="22"/>
      <c r="T75" s="22"/>
      <c r="U75" s="22"/>
      <c r="V75" s="22"/>
      <c r="W75" s="22"/>
      <c r="X75" s="22"/>
      <c r="Y75" s="22"/>
    </row>
    <row r="76" spans="1:25" ht="14.25">
      <c r="A76" s="7"/>
      <c r="B76" s="22"/>
      <c r="C76" s="22"/>
      <c r="D76" s="22"/>
      <c r="E76" s="22"/>
      <c r="F76" s="22"/>
      <c r="G76" s="22"/>
      <c r="H76" s="22"/>
      <c r="I76" s="22"/>
      <c r="J76" s="22"/>
      <c r="K76" s="22"/>
      <c r="L76" s="22"/>
      <c r="M76" s="22"/>
      <c r="N76" s="22"/>
      <c r="O76" s="22"/>
      <c r="P76" s="22"/>
      <c r="Q76" s="22"/>
      <c r="R76" s="22"/>
      <c r="S76" s="22"/>
      <c r="T76" s="22"/>
      <c r="U76" s="22"/>
      <c r="V76" s="22"/>
      <c r="W76" s="22"/>
      <c r="X76" s="22"/>
      <c r="Y76" s="22"/>
    </row>
    <row r="77" spans="1:25" ht="14.25">
      <c r="A77" s="7"/>
      <c r="B77" s="22"/>
      <c r="C77" s="22"/>
      <c r="D77" s="22"/>
      <c r="E77" s="22"/>
      <c r="F77" s="22"/>
      <c r="G77" s="22"/>
      <c r="H77" s="22"/>
      <c r="I77" s="22"/>
      <c r="J77" s="22"/>
      <c r="K77" s="22"/>
      <c r="L77" s="22"/>
      <c r="M77" s="22"/>
      <c r="N77" s="22"/>
      <c r="O77" s="22"/>
      <c r="P77" s="22"/>
      <c r="Q77" s="22"/>
      <c r="R77" s="22"/>
      <c r="S77" s="22"/>
      <c r="T77" s="22"/>
      <c r="U77" s="22"/>
      <c r="V77" s="22"/>
      <c r="W77" s="22"/>
      <c r="X77" s="22"/>
      <c r="Y77" s="22"/>
    </row>
    <row r="78" spans="1:25" ht="14.25">
      <c r="A78" s="7"/>
      <c r="B78" s="22"/>
      <c r="C78" s="22"/>
      <c r="D78" s="22"/>
      <c r="E78" s="22"/>
      <c r="F78" s="22"/>
      <c r="G78" s="22"/>
      <c r="H78" s="22"/>
      <c r="I78" s="22"/>
      <c r="J78" s="22"/>
      <c r="K78" s="22"/>
      <c r="L78" s="22"/>
      <c r="M78" s="22"/>
      <c r="N78" s="22"/>
      <c r="O78" s="22"/>
      <c r="P78" s="22"/>
      <c r="Q78" s="22"/>
      <c r="R78" s="22"/>
      <c r="S78" s="22"/>
      <c r="T78" s="22"/>
      <c r="U78" s="22"/>
      <c r="V78" s="22"/>
      <c r="W78" s="22"/>
      <c r="X78" s="22"/>
      <c r="Y78" s="22"/>
    </row>
    <row r="79" spans="1:25" ht="14.25">
      <c r="A79" s="7"/>
      <c r="B79" s="22"/>
      <c r="C79" s="22"/>
      <c r="D79" s="22"/>
      <c r="E79" s="22"/>
      <c r="F79" s="22"/>
      <c r="G79" s="22"/>
      <c r="H79" s="22"/>
      <c r="I79" s="22"/>
      <c r="J79" s="22"/>
      <c r="K79" s="22"/>
      <c r="L79" s="22"/>
      <c r="M79" s="22"/>
      <c r="N79" s="22"/>
      <c r="O79" s="22"/>
      <c r="P79" s="22"/>
      <c r="Q79" s="22"/>
      <c r="R79" s="22"/>
      <c r="S79" s="22"/>
      <c r="T79" s="22"/>
      <c r="U79" s="22"/>
      <c r="V79" s="22"/>
      <c r="W79" s="22"/>
      <c r="X79" s="22"/>
      <c r="Y79" s="22"/>
    </row>
    <row r="80" spans="1:25" ht="14.25">
      <c r="A80" s="7"/>
      <c r="B80" s="22"/>
      <c r="C80" s="22"/>
      <c r="D80" s="22"/>
      <c r="E80" s="22"/>
      <c r="F80" s="22"/>
      <c r="G80" s="22"/>
      <c r="H80" s="22"/>
      <c r="I80" s="22"/>
      <c r="J80" s="22"/>
      <c r="K80" s="22"/>
      <c r="L80" s="22"/>
      <c r="M80" s="22"/>
      <c r="N80" s="22"/>
      <c r="O80" s="22"/>
      <c r="P80" s="22"/>
      <c r="Q80" s="22"/>
      <c r="R80" s="22"/>
      <c r="S80" s="22"/>
      <c r="T80" s="22"/>
      <c r="U80" s="22"/>
      <c r="V80" s="22"/>
      <c r="W80" s="22"/>
      <c r="X80" s="22"/>
      <c r="Y80" s="22"/>
    </row>
  </sheetData>
  <sheetProtection/>
  <mergeCells count="35">
    <mergeCell ref="B5:D6"/>
    <mergeCell ref="E5:G6"/>
    <mergeCell ref="H5:J6"/>
    <mergeCell ref="K5:Y5"/>
    <mergeCell ref="K6:M6"/>
    <mergeCell ref="N6:P6"/>
    <mergeCell ref="Q6:S6"/>
    <mergeCell ref="T6:V6"/>
    <mergeCell ref="W6:Y6"/>
    <mergeCell ref="E7:E8"/>
    <mergeCell ref="F7:F8"/>
    <mergeCell ref="G7:G8"/>
    <mergeCell ref="H7:H8"/>
    <mergeCell ref="A7:A8"/>
    <mergeCell ref="B7:B8"/>
    <mergeCell ref="C7:C8"/>
    <mergeCell ref="D7:D8"/>
    <mergeCell ref="M7:M8"/>
    <mergeCell ref="N7:N8"/>
    <mergeCell ref="O7:O8"/>
    <mergeCell ref="P7:P8"/>
    <mergeCell ref="I7:I8"/>
    <mergeCell ref="J7:J8"/>
    <mergeCell ref="K7:K8"/>
    <mergeCell ref="L7:L8"/>
    <mergeCell ref="A3:Y3"/>
    <mergeCell ref="Y7:Y8"/>
    <mergeCell ref="U7:U8"/>
    <mergeCell ref="V7:V8"/>
    <mergeCell ref="W7:W8"/>
    <mergeCell ref="X7:X8"/>
    <mergeCell ref="Q7:Q8"/>
    <mergeCell ref="R7:R8"/>
    <mergeCell ref="S7:S8"/>
    <mergeCell ref="T7:T8"/>
  </mergeCells>
  <printOptions horizontalCentered="1"/>
  <pageMargins left="0.7874015748031497" right="0.7874015748031497" top="0.3937007874015748" bottom="0.3937007874015748" header="0.35433070866141736" footer="0.35433070866141736"/>
  <pageSetup fitToHeight="1" fitToWidth="1" horizontalDpi="300" verticalDpi="300" orientation="landscape" paperSize="8" scale="7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Y68"/>
  <sheetViews>
    <sheetView zoomScaleSheetLayoutView="75" zoomScalePageLayoutView="0" workbookViewId="0" topLeftCell="A1">
      <selection activeCell="A1" sqref="A1"/>
    </sheetView>
  </sheetViews>
  <sheetFormatPr defaultColWidth="9.00390625" defaultRowHeight="13.5"/>
  <cols>
    <col min="1" max="1" width="15.125" style="0" customWidth="1"/>
    <col min="2" max="2" width="10.625" style="0" customWidth="1"/>
    <col min="3" max="3" width="11.00390625" style="0" customWidth="1"/>
    <col min="4" max="4" width="12.125" style="0" bestFit="1" customWidth="1"/>
    <col min="5" max="5" width="12.875" style="0" bestFit="1" customWidth="1"/>
    <col min="6" max="6" width="10.875" style="0" customWidth="1"/>
    <col min="7" max="7" width="11.625" style="0" bestFit="1" customWidth="1"/>
    <col min="8" max="8" width="11.625" style="0" customWidth="1"/>
    <col min="9" max="9" width="13.00390625" style="0" customWidth="1"/>
    <col min="10" max="10" width="11.625" style="0" bestFit="1" customWidth="1"/>
    <col min="11" max="11" width="11.375" style="0" customWidth="1"/>
    <col min="12" max="12" width="12.50390625" style="0" customWidth="1"/>
    <col min="13" max="13" width="11.75390625" style="0" bestFit="1" customWidth="1"/>
    <col min="14" max="14" width="11.00390625" style="0" customWidth="1"/>
    <col min="15" max="15" width="13.125" style="0" customWidth="1"/>
    <col min="16" max="16" width="11.75390625" style="0" bestFit="1" customWidth="1"/>
    <col min="17" max="17" width="13.00390625" style="0" bestFit="1" customWidth="1"/>
    <col min="18" max="18" width="11.375" style="0" customWidth="1"/>
    <col min="19" max="19" width="11.00390625" style="0" customWidth="1"/>
    <col min="20" max="20" width="12.50390625" style="0" bestFit="1" customWidth="1"/>
    <col min="21" max="21" width="10.875" style="0" customWidth="1"/>
    <col min="22" max="22" width="11.50390625" style="0" bestFit="1" customWidth="1"/>
    <col min="23" max="23" width="10.75390625" style="0" customWidth="1"/>
    <col min="24" max="24" width="10.875" style="0" customWidth="1"/>
    <col min="25" max="25" width="10.625" style="0" bestFit="1" customWidth="1"/>
  </cols>
  <sheetData>
    <row r="1" spans="1:25" ht="18" customHeight="1">
      <c r="A1" s="105" t="s">
        <v>279</v>
      </c>
      <c r="B1" s="106"/>
      <c r="C1" s="106"/>
      <c r="D1" s="106"/>
      <c r="E1" s="106"/>
      <c r="F1" s="106"/>
      <c r="G1" s="106"/>
      <c r="H1" s="106"/>
      <c r="I1" s="106"/>
      <c r="J1" s="106"/>
      <c r="K1" s="106"/>
      <c r="L1" s="106"/>
      <c r="M1" s="106"/>
      <c r="N1" s="106"/>
      <c r="O1" s="106"/>
      <c r="P1" s="106"/>
      <c r="Q1" s="106"/>
      <c r="R1" s="106"/>
      <c r="S1" s="106"/>
      <c r="T1" s="106"/>
      <c r="U1" s="106"/>
      <c r="V1" s="106"/>
      <c r="W1" s="106"/>
      <c r="X1" s="106"/>
      <c r="Y1" s="3" t="s">
        <v>280</v>
      </c>
    </row>
    <row r="2" spans="1:25" ht="18"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row>
    <row r="3" spans="1:25" ht="18" customHeight="1">
      <c r="A3" s="443" t="s">
        <v>524</v>
      </c>
      <c r="B3" s="443"/>
      <c r="C3" s="443"/>
      <c r="D3" s="443"/>
      <c r="E3" s="443"/>
      <c r="F3" s="443"/>
      <c r="G3" s="443"/>
      <c r="H3" s="443"/>
      <c r="I3" s="443"/>
      <c r="J3" s="443"/>
      <c r="K3" s="443"/>
      <c r="L3" s="443"/>
      <c r="M3" s="443"/>
      <c r="N3" s="443"/>
      <c r="O3" s="443"/>
      <c r="P3" s="443"/>
      <c r="Q3" s="443"/>
      <c r="R3" s="443"/>
      <c r="S3" s="443"/>
      <c r="T3" s="443"/>
      <c r="U3" s="443"/>
      <c r="V3" s="443"/>
      <c r="W3" s="443"/>
      <c r="X3" s="443"/>
      <c r="Y3" s="443"/>
    </row>
    <row r="4" spans="1:25" ht="18" customHeight="1" thickBot="1">
      <c r="A4" s="106"/>
      <c r="B4" s="106"/>
      <c r="C4" s="106"/>
      <c r="D4" s="106"/>
      <c r="E4" s="106"/>
      <c r="F4" s="106"/>
      <c r="G4" s="106"/>
      <c r="H4" s="106"/>
      <c r="I4" s="106"/>
      <c r="J4" s="106"/>
      <c r="K4" s="106"/>
      <c r="L4" s="106"/>
      <c r="M4" s="106"/>
      <c r="N4" s="106"/>
      <c r="O4" s="106"/>
      <c r="P4" s="106"/>
      <c r="Q4" s="106"/>
      <c r="R4" s="106"/>
      <c r="S4" s="106"/>
      <c r="T4" s="106"/>
      <c r="U4" s="106"/>
      <c r="V4" s="106"/>
      <c r="W4" s="106"/>
      <c r="X4" s="106"/>
      <c r="Y4" s="9" t="s">
        <v>526</v>
      </c>
    </row>
    <row r="5" spans="1:25" ht="18" customHeight="1">
      <c r="A5" s="63" t="s">
        <v>132</v>
      </c>
      <c r="B5" s="514" t="s">
        <v>185</v>
      </c>
      <c r="C5" s="515"/>
      <c r="D5" s="515"/>
      <c r="E5" s="515"/>
      <c r="F5" s="515"/>
      <c r="G5" s="515"/>
      <c r="H5" s="515"/>
      <c r="I5" s="515"/>
      <c r="J5" s="515"/>
      <c r="K5" s="515"/>
      <c r="L5" s="515"/>
      <c r="M5" s="515"/>
      <c r="N5" s="515"/>
      <c r="O5" s="515"/>
      <c r="P5" s="549"/>
      <c r="Q5" s="550" t="s">
        <v>227</v>
      </c>
      <c r="R5" s="551"/>
      <c r="S5" s="551"/>
      <c r="T5" s="550" t="s">
        <v>373</v>
      </c>
      <c r="U5" s="551"/>
      <c r="V5" s="554"/>
      <c r="W5" s="550" t="s">
        <v>374</v>
      </c>
      <c r="X5" s="551"/>
      <c r="Y5" s="551"/>
    </row>
    <row r="6" spans="1:25" ht="18" customHeight="1">
      <c r="A6" s="15"/>
      <c r="B6" s="544" t="s">
        <v>162</v>
      </c>
      <c r="C6" s="545"/>
      <c r="D6" s="546"/>
      <c r="E6" s="544" t="s">
        <v>163</v>
      </c>
      <c r="F6" s="545"/>
      <c r="G6" s="546"/>
      <c r="H6" s="544" t="s">
        <v>164</v>
      </c>
      <c r="I6" s="545"/>
      <c r="J6" s="546"/>
      <c r="K6" s="544" t="s">
        <v>165</v>
      </c>
      <c r="L6" s="545"/>
      <c r="M6" s="546"/>
      <c r="N6" s="544" t="s">
        <v>186</v>
      </c>
      <c r="O6" s="545"/>
      <c r="P6" s="546"/>
      <c r="Q6" s="552"/>
      <c r="R6" s="553"/>
      <c r="S6" s="553"/>
      <c r="T6" s="552"/>
      <c r="U6" s="553"/>
      <c r="V6" s="555"/>
      <c r="W6" s="552"/>
      <c r="X6" s="553"/>
      <c r="Y6" s="553"/>
    </row>
    <row r="7" spans="1:25" ht="18" customHeight="1">
      <c r="A7" s="547" t="s">
        <v>140</v>
      </c>
      <c r="B7" s="541" t="s">
        <v>141</v>
      </c>
      <c r="C7" s="540" t="s">
        <v>137</v>
      </c>
      <c r="D7" s="540" t="s">
        <v>138</v>
      </c>
      <c r="E7" s="541" t="s">
        <v>141</v>
      </c>
      <c r="F7" s="540" t="s">
        <v>137</v>
      </c>
      <c r="G7" s="540" t="s">
        <v>138</v>
      </c>
      <c r="H7" s="541" t="s">
        <v>141</v>
      </c>
      <c r="I7" s="540" t="s">
        <v>137</v>
      </c>
      <c r="J7" s="540" t="s">
        <v>138</v>
      </c>
      <c r="K7" s="541" t="s">
        <v>141</v>
      </c>
      <c r="L7" s="540" t="s">
        <v>137</v>
      </c>
      <c r="M7" s="540" t="s">
        <v>138</v>
      </c>
      <c r="N7" s="541" t="s">
        <v>141</v>
      </c>
      <c r="O7" s="540" t="s">
        <v>137</v>
      </c>
      <c r="P7" s="540" t="s">
        <v>138</v>
      </c>
      <c r="Q7" s="541" t="s">
        <v>141</v>
      </c>
      <c r="R7" s="540" t="s">
        <v>137</v>
      </c>
      <c r="S7" s="540" t="s">
        <v>138</v>
      </c>
      <c r="T7" s="541" t="s">
        <v>141</v>
      </c>
      <c r="U7" s="540" t="s">
        <v>137</v>
      </c>
      <c r="V7" s="540" t="s">
        <v>138</v>
      </c>
      <c r="W7" s="541" t="s">
        <v>141</v>
      </c>
      <c r="X7" s="540" t="s">
        <v>137</v>
      </c>
      <c r="Y7" s="539" t="s">
        <v>138</v>
      </c>
    </row>
    <row r="8" spans="1:25" ht="18" customHeight="1">
      <c r="A8" s="548"/>
      <c r="B8" s="530"/>
      <c r="C8" s="527"/>
      <c r="D8" s="527"/>
      <c r="E8" s="530"/>
      <c r="F8" s="527"/>
      <c r="G8" s="527"/>
      <c r="H8" s="530"/>
      <c r="I8" s="527"/>
      <c r="J8" s="527"/>
      <c r="K8" s="530"/>
      <c r="L8" s="527"/>
      <c r="M8" s="527"/>
      <c r="N8" s="530"/>
      <c r="O8" s="527"/>
      <c r="P8" s="527"/>
      <c r="Q8" s="530"/>
      <c r="R8" s="527"/>
      <c r="S8" s="527"/>
      <c r="T8" s="530"/>
      <c r="U8" s="527"/>
      <c r="V8" s="527"/>
      <c r="W8" s="530"/>
      <c r="X8" s="527"/>
      <c r="Y8" s="377"/>
    </row>
    <row r="9" spans="1:25" ht="18" customHeight="1">
      <c r="A9" s="189" t="s">
        <v>179</v>
      </c>
      <c r="B9" s="198"/>
      <c r="C9" s="199"/>
      <c r="D9" s="199"/>
      <c r="E9" s="199"/>
      <c r="F9" s="199"/>
      <c r="G9" s="199"/>
      <c r="H9" s="199"/>
      <c r="I9" s="199"/>
      <c r="J9" s="199"/>
      <c r="K9" s="199"/>
      <c r="L9" s="199"/>
      <c r="M9" s="199"/>
      <c r="N9" s="199"/>
      <c r="O9" s="199"/>
      <c r="P9" s="199"/>
      <c r="Q9" s="199"/>
      <c r="R9" s="199"/>
      <c r="S9" s="199"/>
      <c r="T9" s="199"/>
      <c r="U9" s="199"/>
      <c r="V9" s="199"/>
      <c r="W9" s="199"/>
      <c r="X9" s="199"/>
      <c r="Y9" s="199"/>
    </row>
    <row r="10" spans="1:25" ht="18" customHeight="1">
      <c r="A10" s="26" t="s">
        <v>259</v>
      </c>
      <c r="B10" s="300">
        <v>165594</v>
      </c>
      <c r="C10" s="233">
        <v>128070</v>
      </c>
      <c r="D10" s="233">
        <v>37524</v>
      </c>
      <c r="E10" s="233">
        <v>175227</v>
      </c>
      <c r="F10" s="233">
        <v>141336</v>
      </c>
      <c r="G10" s="233">
        <v>33891</v>
      </c>
      <c r="H10" s="233">
        <v>205284</v>
      </c>
      <c r="I10" s="233">
        <v>160661</v>
      </c>
      <c r="J10" s="233">
        <v>44623</v>
      </c>
      <c r="K10" s="233">
        <v>119287</v>
      </c>
      <c r="L10" s="233">
        <v>93493</v>
      </c>
      <c r="M10" s="233">
        <v>25794</v>
      </c>
      <c r="N10" s="233">
        <v>173389</v>
      </c>
      <c r="O10" s="233">
        <v>137679</v>
      </c>
      <c r="P10" s="233">
        <v>35710</v>
      </c>
      <c r="Q10" s="233">
        <v>184841</v>
      </c>
      <c r="R10" s="235">
        <v>135186</v>
      </c>
      <c r="S10" s="233">
        <v>49655</v>
      </c>
      <c r="T10" s="233">
        <v>254989</v>
      </c>
      <c r="U10" s="233">
        <v>172837</v>
      </c>
      <c r="V10" s="233">
        <v>82152</v>
      </c>
      <c r="W10" s="233">
        <v>212711</v>
      </c>
      <c r="X10" s="233">
        <v>153708</v>
      </c>
      <c r="Y10" s="233">
        <v>59003</v>
      </c>
    </row>
    <row r="11" spans="1:25" ht="18" customHeight="1">
      <c r="A11" s="133" t="s">
        <v>511</v>
      </c>
      <c r="B11" s="300">
        <v>181835</v>
      </c>
      <c r="C11" s="233">
        <v>142048</v>
      </c>
      <c r="D11" s="233">
        <v>39787</v>
      </c>
      <c r="E11" s="233">
        <v>186978</v>
      </c>
      <c r="F11" s="233">
        <v>143631</v>
      </c>
      <c r="G11" s="233">
        <v>43347</v>
      </c>
      <c r="H11" s="233">
        <v>236318</v>
      </c>
      <c r="I11" s="233">
        <v>181052</v>
      </c>
      <c r="J11" s="233">
        <v>55266</v>
      </c>
      <c r="K11" s="233">
        <v>139173</v>
      </c>
      <c r="L11" s="233">
        <v>104356</v>
      </c>
      <c r="M11" s="233">
        <v>34817</v>
      </c>
      <c r="N11" s="233">
        <v>188141</v>
      </c>
      <c r="O11" s="233">
        <v>147169</v>
      </c>
      <c r="P11" s="233">
        <v>40972</v>
      </c>
      <c r="Q11" s="233">
        <v>197304</v>
      </c>
      <c r="R11" s="235">
        <v>145677</v>
      </c>
      <c r="S11" s="233">
        <v>51627</v>
      </c>
      <c r="T11" s="233">
        <v>276902</v>
      </c>
      <c r="U11" s="233">
        <v>184929</v>
      </c>
      <c r="V11" s="233">
        <v>91973</v>
      </c>
      <c r="W11" s="233">
        <v>228387</v>
      </c>
      <c r="X11" s="233">
        <v>169797</v>
      </c>
      <c r="Y11" s="233">
        <v>58590</v>
      </c>
    </row>
    <row r="12" spans="1:25" s="37" customFormat="1" ht="18" customHeight="1">
      <c r="A12" s="197" t="s">
        <v>512</v>
      </c>
      <c r="B12" s="238">
        <f>AVERAGE(B14:B17,B19:B22,B24:B27)</f>
        <v>177649.66666666666</v>
      </c>
      <c r="C12" s="238">
        <f>AVERAGE(C14:C17,C19:C22,C24:C27)</f>
        <v>146343.5</v>
      </c>
      <c r="D12" s="238">
        <f>AVERAGE(D14:D17,D19:D22,D24:D27)</f>
        <v>31306.166666666668</v>
      </c>
      <c r="E12" s="238">
        <f aca="true" t="shared" si="0" ref="E12:O12">AVERAGE(E14:E17,E19:E22,E24:E27)</f>
        <v>214011.66666666666</v>
      </c>
      <c r="F12" s="238">
        <f t="shared" si="0"/>
        <v>158353.08333333334</v>
      </c>
      <c r="G12" s="238">
        <f t="shared" si="0"/>
        <v>55658.583333333336</v>
      </c>
      <c r="H12" s="238">
        <f t="shared" si="0"/>
        <v>255673.25</v>
      </c>
      <c r="I12" s="238">
        <f t="shared" si="0"/>
        <v>197146.83333333334</v>
      </c>
      <c r="J12" s="238">
        <f t="shared" si="0"/>
        <v>58526.416666666664</v>
      </c>
      <c r="K12" s="238">
        <f t="shared" si="0"/>
        <v>150936.83333333334</v>
      </c>
      <c r="L12" s="238">
        <f t="shared" si="0"/>
        <v>115199</v>
      </c>
      <c r="M12" s="238">
        <f t="shared" si="0"/>
        <v>35737.833333333336</v>
      </c>
      <c r="N12" s="238">
        <f t="shared" si="0"/>
        <v>200738.58333333334</v>
      </c>
      <c r="O12" s="238">
        <f t="shared" si="0"/>
        <v>153567.25</v>
      </c>
      <c r="P12" s="238">
        <v>47172</v>
      </c>
      <c r="Q12" s="238">
        <v>215618</v>
      </c>
      <c r="R12" s="239">
        <f aca="true" t="shared" si="1" ref="R12:X12">AVERAGE(R14:R17,R19:R22,R24:R27)</f>
        <v>169447</v>
      </c>
      <c r="S12" s="238">
        <f t="shared" si="1"/>
        <v>46171.083333333336</v>
      </c>
      <c r="T12" s="238">
        <f t="shared" si="1"/>
        <v>293255.5</v>
      </c>
      <c r="U12" s="238">
        <f t="shared" si="1"/>
        <v>193121.75</v>
      </c>
      <c r="V12" s="238">
        <f t="shared" si="1"/>
        <v>100133.75</v>
      </c>
      <c r="W12" s="238">
        <f t="shared" si="1"/>
        <v>245004.83333333334</v>
      </c>
      <c r="X12" s="238">
        <f t="shared" si="1"/>
        <v>185163.75</v>
      </c>
      <c r="Y12" s="238">
        <f>AVERAGE(Y14:Y17,Y19:Y22,Y24:Y27)</f>
        <v>59841.083333333336</v>
      </c>
    </row>
    <row r="13" spans="1:25" ht="18" customHeight="1">
      <c r="A13" s="147"/>
      <c r="B13" s="300"/>
      <c r="C13" s="233"/>
      <c r="D13" s="233"/>
      <c r="E13" s="233"/>
      <c r="F13" s="233"/>
      <c r="G13" s="233"/>
      <c r="H13" s="233"/>
      <c r="I13" s="233"/>
      <c r="J13" s="233"/>
      <c r="K13" s="233"/>
      <c r="L13" s="233"/>
      <c r="M13" s="233"/>
      <c r="N13" s="233"/>
      <c r="O13" s="233"/>
      <c r="P13" s="233"/>
      <c r="Q13" s="233"/>
      <c r="R13" s="235"/>
      <c r="S13" s="233"/>
      <c r="T13" s="233"/>
      <c r="U13" s="233"/>
      <c r="V13" s="233"/>
      <c r="W13" s="233"/>
      <c r="X13" s="233"/>
      <c r="Y13" s="233"/>
    </row>
    <row r="14" spans="1:25" ht="18" customHeight="1">
      <c r="A14" s="133" t="s">
        <v>257</v>
      </c>
      <c r="B14" s="300">
        <v>145439</v>
      </c>
      <c r="C14" s="233">
        <v>145439</v>
      </c>
      <c r="D14" s="233">
        <v>0</v>
      </c>
      <c r="E14" s="233">
        <v>143920</v>
      </c>
      <c r="F14" s="233">
        <v>143920</v>
      </c>
      <c r="G14" s="233">
        <v>0</v>
      </c>
      <c r="H14" s="233">
        <v>185626</v>
      </c>
      <c r="I14" s="233">
        <v>185626</v>
      </c>
      <c r="J14" s="233">
        <v>0</v>
      </c>
      <c r="K14" s="233">
        <v>109228</v>
      </c>
      <c r="L14" s="233">
        <v>109228</v>
      </c>
      <c r="M14" s="233">
        <v>0</v>
      </c>
      <c r="N14" s="233">
        <v>167243</v>
      </c>
      <c r="O14" s="233">
        <v>146824</v>
      </c>
      <c r="P14" s="233">
        <v>20419</v>
      </c>
      <c r="Q14" s="233">
        <v>148117</v>
      </c>
      <c r="R14" s="235">
        <v>146030</v>
      </c>
      <c r="S14" s="233">
        <v>2087</v>
      </c>
      <c r="T14" s="233">
        <v>190189</v>
      </c>
      <c r="U14" s="233">
        <v>189490</v>
      </c>
      <c r="V14" s="233">
        <v>699</v>
      </c>
      <c r="W14" s="233">
        <v>179224</v>
      </c>
      <c r="X14" s="233">
        <v>178520</v>
      </c>
      <c r="Y14" s="233">
        <v>704</v>
      </c>
    </row>
    <row r="15" spans="1:25" ht="18" customHeight="1">
      <c r="A15" s="133" t="s">
        <v>513</v>
      </c>
      <c r="B15" s="300">
        <v>149476</v>
      </c>
      <c r="C15" s="233">
        <v>149476</v>
      </c>
      <c r="D15" s="233">
        <v>0</v>
      </c>
      <c r="E15" s="233">
        <v>142923</v>
      </c>
      <c r="F15" s="233">
        <v>142923</v>
      </c>
      <c r="G15" s="233">
        <v>0</v>
      </c>
      <c r="H15" s="233">
        <v>190420</v>
      </c>
      <c r="I15" s="233">
        <v>190420</v>
      </c>
      <c r="J15" s="233">
        <v>0</v>
      </c>
      <c r="K15" s="233">
        <v>113115</v>
      </c>
      <c r="L15" s="233">
        <v>113115</v>
      </c>
      <c r="M15" s="233">
        <v>0</v>
      </c>
      <c r="N15" s="233">
        <v>155199</v>
      </c>
      <c r="O15" s="233">
        <v>151119</v>
      </c>
      <c r="P15" s="233">
        <v>4080</v>
      </c>
      <c r="Q15" s="233">
        <v>148170</v>
      </c>
      <c r="R15" s="235">
        <v>148018</v>
      </c>
      <c r="S15" s="233">
        <v>152</v>
      </c>
      <c r="T15" s="233">
        <v>184822</v>
      </c>
      <c r="U15" s="233">
        <v>184822</v>
      </c>
      <c r="V15" s="233">
        <v>0</v>
      </c>
      <c r="W15" s="233">
        <v>182195</v>
      </c>
      <c r="X15" s="233">
        <v>182195</v>
      </c>
      <c r="Y15" s="233">
        <v>0</v>
      </c>
    </row>
    <row r="16" spans="1:25" ht="18" customHeight="1">
      <c r="A16" s="133" t="s">
        <v>514</v>
      </c>
      <c r="B16" s="300">
        <v>148875</v>
      </c>
      <c r="C16" s="233">
        <v>148875</v>
      </c>
      <c r="D16" s="233">
        <v>0</v>
      </c>
      <c r="E16" s="233">
        <v>208641</v>
      </c>
      <c r="F16" s="233">
        <v>142665</v>
      </c>
      <c r="G16" s="233">
        <v>65976</v>
      </c>
      <c r="H16" s="233">
        <v>191618</v>
      </c>
      <c r="I16" s="233">
        <v>191618</v>
      </c>
      <c r="J16" s="233">
        <v>0</v>
      </c>
      <c r="K16" s="233">
        <v>111773</v>
      </c>
      <c r="L16" s="233">
        <v>111773</v>
      </c>
      <c r="M16" s="233">
        <v>0</v>
      </c>
      <c r="N16" s="233">
        <v>154025</v>
      </c>
      <c r="O16" s="233">
        <v>151758</v>
      </c>
      <c r="P16" s="233">
        <v>2267</v>
      </c>
      <c r="Q16" s="233">
        <v>164629</v>
      </c>
      <c r="R16" s="235">
        <v>150195</v>
      </c>
      <c r="S16" s="233">
        <v>14434</v>
      </c>
      <c r="T16" s="233">
        <v>245478</v>
      </c>
      <c r="U16" s="233">
        <v>191755</v>
      </c>
      <c r="V16" s="233">
        <v>53723</v>
      </c>
      <c r="W16" s="233">
        <v>211090</v>
      </c>
      <c r="X16" s="233">
        <v>177875</v>
      </c>
      <c r="Y16" s="233">
        <v>33215</v>
      </c>
    </row>
    <row r="17" spans="1:25" ht="18" customHeight="1">
      <c r="A17" s="133" t="s">
        <v>515</v>
      </c>
      <c r="B17" s="300">
        <v>137772</v>
      </c>
      <c r="C17" s="233">
        <v>137772</v>
      </c>
      <c r="D17" s="233">
        <v>0</v>
      </c>
      <c r="E17" s="233">
        <v>146764</v>
      </c>
      <c r="F17" s="233">
        <v>146764</v>
      </c>
      <c r="G17" s="233">
        <v>0</v>
      </c>
      <c r="H17" s="233">
        <v>192053</v>
      </c>
      <c r="I17" s="233">
        <v>192053</v>
      </c>
      <c r="J17" s="233">
        <v>0</v>
      </c>
      <c r="K17" s="233">
        <v>124830</v>
      </c>
      <c r="L17" s="233">
        <v>111504</v>
      </c>
      <c r="M17" s="233">
        <v>13326</v>
      </c>
      <c r="N17" s="233">
        <v>153618</v>
      </c>
      <c r="O17" s="233">
        <v>153328</v>
      </c>
      <c r="P17" s="233">
        <v>290</v>
      </c>
      <c r="Q17" s="233">
        <v>175815</v>
      </c>
      <c r="R17" s="235">
        <v>175815</v>
      </c>
      <c r="S17" s="233">
        <v>0</v>
      </c>
      <c r="T17" s="233">
        <v>187911</v>
      </c>
      <c r="U17" s="233">
        <v>186833</v>
      </c>
      <c r="V17" s="233">
        <v>1078</v>
      </c>
      <c r="W17" s="233">
        <v>184125</v>
      </c>
      <c r="X17" s="233">
        <v>183754</v>
      </c>
      <c r="Y17" s="233">
        <v>371</v>
      </c>
    </row>
    <row r="18" spans="1:25" ht="18" customHeight="1">
      <c r="A18" s="147"/>
      <c r="B18" s="300"/>
      <c r="C18" s="233"/>
      <c r="D18" s="233"/>
      <c r="E18" s="233"/>
      <c r="F18" s="233"/>
      <c r="G18" s="233"/>
      <c r="H18" s="233"/>
      <c r="I18" s="233"/>
      <c r="J18" s="233"/>
      <c r="K18" s="233"/>
      <c r="L18" s="233"/>
      <c r="M18" s="233"/>
      <c r="N18" s="233"/>
      <c r="O18" s="233"/>
      <c r="P18" s="233"/>
      <c r="Q18" s="233"/>
      <c r="R18" s="235"/>
      <c r="S18" s="233"/>
      <c r="T18" s="233"/>
      <c r="U18" s="233"/>
      <c r="V18" s="233"/>
      <c r="W18" s="233"/>
      <c r="X18" s="233"/>
      <c r="Y18" s="233"/>
    </row>
    <row r="19" spans="1:25" ht="18" customHeight="1">
      <c r="A19" s="133" t="s">
        <v>516</v>
      </c>
      <c r="B19" s="300">
        <v>144138</v>
      </c>
      <c r="C19" s="233">
        <v>140839</v>
      </c>
      <c r="D19" s="233">
        <v>3299</v>
      </c>
      <c r="E19" s="233">
        <v>161919</v>
      </c>
      <c r="F19" s="233">
        <v>158650</v>
      </c>
      <c r="G19" s="233">
        <v>3269</v>
      </c>
      <c r="H19" s="233">
        <v>204396</v>
      </c>
      <c r="I19" s="233">
        <v>197931</v>
      </c>
      <c r="J19" s="233">
        <v>6465</v>
      </c>
      <c r="K19" s="233">
        <v>114330</v>
      </c>
      <c r="L19" s="233">
        <v>113647</v>
      </c>
      <c r="M19" s="233">
        <v>683</v>
      </c>
      <c r="N19" s="233">
        <v>157897</v>
      </c>
      <c r="O19" s="233">
        <v>154573</v>
      </c>
      <c r="P19" s="233">
        <v>3324</v>
      </c>
      <c r="Q19" s="233">
        <v>176096</v>
      </c>
      <c r="R19" s="235">
        <v>172813</v>
      </c>
      <c r="S19" s="233">
        <v>3283</v>
      </c>
      <c r="T19" s="233">
        <v>192337</v>
      </c>
      <c r="U19" s="233">
        <v>188786</v>
      </c>
      <c r="V19" s="233">
        <v>3551</v>
      </c>
      <c r="W19" s="233">
        <v>184258</v>
      </c>
      <c r="X19" s="233">
        <v>183193</v>
      </c>
      <c r="Y19" s="233">
        <v>1065</v>
      </c>
    </row>
    <row r="20" spans="1:25" ht="18" customHeight="1">
      <c r="A20" s="133" t="s">
        <v>517</v>
      </c>
      <c r="B20" s="300">
        <v>177991</v>
      </c>
      <c r="C20" s="233">
        <v>146693</v>
      </c>
      <c r="D20" s="233">
        <v>31298</v>
      </c>
      <c r="E20" s="236">
        <v>231452</v>
      </c>
      <c r="F20" s="233">
        <v>163045</v>
      </c>
      <c r="G20" s="233">
        <v>68407</v>
      </c>
      <c r="H20" s="233">
        <v>365169</v>
      </c>
      <c r="I20" s="233">
        <v>204476</v>
      </c>
      <c r="J20" s="233">
        <v>160693</v>
      </c>
      <c r="K20" s="233">
        <v>179829</v>
      </c>
      <c r="L20" s="233">
        <v>119337</v>
      </c>
      <c r="M20" s="233">
        <v>60492</v>
      </c>
      <c r="N20" s="233">
        <v>197554</v>
      </c>
      <c r="O20" s="233">
        <v>154603</v>
      </c>
      <c r="P20" s="233">
        <v>42951</v>
      </c>
      <c r="Q20" s="233">
        <v>293767</v>
      </c>
      <c r="R20" s="235">
        <v>176567</v>
      </c>
      <c r="S20" s="233">
        <v>117200</v>
      </c>
      <c r="T20" s="233">
        <v>482155</v>
      </c>
      <c r="U20" s="233">
        <v>189934</v>
      </c>
      <c r="V20" s="233">
        <v>292221</v>
      </c>
      <c r="W20" s="233">
        <v>376753</v>
      </c>
      <c r="X20" s="233">
        <v>181704</v>
      </c>
      <c r="Y20" s="233">
        <v>195049</v>
      </c>
    </row>
    <row r="21" spans="1:25" ht="18" customHeight="1">
      <c r="A21" s="133" t="s">
        <v>518</v>
      </c>
      <c r="B21" s="300">
        <v>272267</v>
      </c>
      <c r="C21" s="233">
        <v>146000</v>
      </c>
      <c r="D21" s="233">
        <v>126267</v>
      </c>
      <c r="E21" s="233">
        <v>355860</v>
      </c>
      <c r="F21" s="233">
        <v>165509</v>
      </c>
      <c r="G21" s="233">
        <v>190351</v>
      </c>
      <c r="H21" s="233">
        <v>326417</v>
      </c>
      <c r="I21" s="233">
        <v>200565</v>
      </c>
      <c r="J21" s="233">
        <v>125852</v>
      </c>
      <c r="K21" s="233">
        <v>236850</v>
      </c>
      <c r="L21" s="233">
        <v>116337</v>
      </c>
      <c r="M21" s="233">
        <v>120513</v>
      </c>
      <c r="N21" s="233">
        <v>290507</v>
      </c>
      <c r="O21" s="233">
        <v>153572</v>
      </c>
      <c r="P21" s="233">
        <v>136935</v>
      </c>
      <c r="Q21" s="233">
        <v>273036</v>
      </c>
      <c r="R21" s="235">
        <v>177572</v>
      </c>
      <c r="S21" s="233">
        <v>95464</v>
      </c>
      <c r="T21" s="233">
        <v>432497</v>
      </c>
      <c r="U21" s="233">
        <v>197452</v>
      </c>
      <c r="V21" s="233">
        <v>235045</v>
      </c>
      <c r="W21" s="233">
        <v>220937</v>
      </c>
      <c r="X21" s="233">
        <v>181744</v>
      </c>
      <c r="Y21" s="233">
        <v>39193</v>
      </c>
    </row>
    <row r="22" spans="1:25" ht="18" customHeight="1">
      <c r="A22" s="133" t="s">
        <v>519</v>
      </c>
      <c r="B22" s="300">
        <v>179671</v>
      </c>
      <c r="C22" s="233">
        <v>141212</v>
      </c>
      <c r="D22" s="233">
        <v>38459</v>
      </c>
      <c r="E22" s="233">
        <v>202078</v>
      </c>
      <c r="F22" s="233">
        <v>171268</v>
      </c>
      <c r="G22" s="233">
        <v>30810</v>
      </c>
      <c r="H22" s="233">
        <v>226059</v>
      </c>
      <c r="I22" s="233">
        <v>187192</v>
      </c>
      <c r="J22" s="233">
        <v>38867</v>
      </c>
      <c r="K22" s="233">
        <v>128999</v>
      </c>
      <c r="L22" s="233">
        <v>115862</v>
      </c>
      <c r="M22" s="233">
        <v>13137</v>
      </c>
      <c r="N22" s="233">
        <v>228184</v>
      </c>
      <c r="O22" s="233">
        <v>154683</v>
      </c>
      <c r="P22" s="233">
        <v>73501</v>
      </c>
      <c r="Q22" s="233">
        <v>209806</v>
      </c>
      <c r="R22" s="235">
        <v>171717</v>
      </c>
      <c r="S22" s="233">
        <v>38089</v>
      </c>
      <c r="T22" s="233">
        <v>221813</v>
      </c>
      <c r="U22" s="233">
        <v>197942</v>
      </c>
      <c r="V22" s="233">
        <v>23871</v>
      </c>
      <c r="W22" s="233">
        <v>266466</v>
      </c>
      <c r="X22" s="233">
        <v>187787</v>
      </c>
      <c r="Y22" s="233">
        <v>78679</v>
      </c>
    </row>
    <row r="23" spans="1:25" ht="18" customHeight="1">
      <c r="A23" s="147"/>
      <c r="B23" s="300"/>
      <c r="C23" s="233"/>
      <c r="D23" s="233"/>
      <c r="E23" s="233"/>
      <c r="F23" s="233"/>
      <c r="G23" s="233"/>
      <c r="H23" s="233"/>
      <c r="I23" s="233"/>
      <c r="J23" s="233"/>
      <c r="K23" s="233"/>
      <c r="L23" s="233"/>
      <c r="M23" s="233"/>
      <c r="N23" s="233"/>
      <c r="O23" s="233"/>
      <c r="P23" s="233"/>
      <c r="Q23" s="233"/>
      <c r="R23" s="235"/>
      <c r="S23" s="233"/>
      <c r="T23" s="233"/>
      <c r="U23" s="233"/>
      <c r="V23" s="233"/>
      <c r="W23" s="233"/>
      <c r="X23" s="233"/>
      <c r="Y23" s="233"/>
    </row>
    <row r="24" spans="1:25" ht="18" customHeight="1">
      <c r="A24" s="133" t="s">
        <v>520</v>
      </c>
      <c r="B24" s="300">
        <v>144567</v>
      </c>
      <c r="C24" s="233">
        <v>144567</v>
      </c>
      <c r="D24" s="233">
        <v>0</v>
      </c>
      <c r="E24" s="233">
        <v>174432</v>
      </c>
      <c r="F24" s="233">
        <v>163864</v>
      </c>
      <c r="G24" s="233">
        <v>10568</v>
      </c>
      <c r="H24" s="233">
        <v>203415</v>
      </c>
      <c r="I24" s="233">
        <v>203247</v>
      </c>
      <c r="J24" s="233">
        <v>168</v>
      </c>
      <c r="K24" s="233">
        <v>117912</v>
      </c>
      <c r="L24" s="233">
        <v>117912</v>
      </c>
      <c r="M24" s="233">
        <v>0</v>
      </c>
      <c r="N24" s="233">
        <v>158066</v>
      </c>
      <c r="O24" s="233">
        <v>155861</v>
      </c>
      <c r="P24" s="233">
        <v>2205</v>
      </c>
      <c r="Q24" s="233">
        <v>182528</v>
      </c>
      <c r="R24" s="235">
        <v>175883</v>
      </c>
      <c r="S24" s="233">
        <v>6645</v>
      </c>
      <c r="T24" s="233">
        <v>195005</v>
      </c>
      <c r="U24" s="233">
        <v>193766</v>
      </c>
      <c r="V24" s="233">
        <v>1239</v>
      </c>
      <c r="W24" s="233">
        <v>187801</v>
      </c>
      <c r="X24" s="233">
        <v>186861</v>
      </c>
      <c r="Y24" s="233">
        <v>940</v>
      </c>
    </row>
    <row r="25" spans="1:25" ht="18" customHeight="1">
      <c r="A25" s="133" t="s">
        <v>521</v>
      </c>
      <c r="B25" s="300">
        <v>151028</v>
      </c>
      <c r="C25" s="233">
        <v>151028</v>
      </c>
      <c r="D25" s="233">
        <v>0</v>
      </c>
      <c r="E25" s="233">
        <v>170511</v>
      </c>
      <c r="F25" s="233">
        <v>170511</v>
      </c>
      <c r="G25" s="233">
        <v>0</v>
      </c>
      <c r="H25" s="233">
        <v>203312</v>
      </c>
      <c r="I25" s="233">
        <v>203312</v>
      </c>
      <c r="J25" s="233">
        <v>0</v>
      </c>
      <c r="K25" s="233">
        <v>119930</v>
      </c>
      <c r="L25" s="233">
        <v>119930</v>
      </c>
      <c r="M25" s="233">
        <v>0</v>
      </c>
      <c r="N25" s="233">
        <v>157892</v>
      </c>
      <c r="O25" s="233">
        <v>157371</v>
      </c>
      <c r="P25" s="233">
        <v>521</v>
      </c>
      <c r="Q25" s="233">
        <v>180414</v>
      </c>
      <c r="R25" s="235">
        <v>180414</v>
      </c>
      <c r="S25" s="233">
        <v>0</v>
      </c>
      <c r="T25" s="233">
        <v>200525</v>
      </c>
      <c r="U25" s="233">
        <v>199491</v>
      </c>
      <c r="V25" s="233">
        <v>1034</v>
      </c>
      <c r="W25" s="233">
        <v>203467</v>
      </c>
      <c r="X25" s="233">
        <v>192895</v>
      </c>
      <c r="Y25" s="233">
        <v>10572</v>
      </c>
    </row>
    <row r="26" spans="1:25" ht="18" customHeight="1">
      <c r="A26" s="133" t="s">
        <v>522</v>
      </c>
      <c r="B26" s="300">
        <v>151937</v>
      </c>
      <c r="C26" s="233">
        <v>151937</v>
      </c>
      <c r="D26" s="233">
        <v>0</v>
      </c>
      <c r="E26" s="233">
        <v>167137</v>
      </c>
      <c r="F26" s="233">
        <v>167137</v>
      </c>
      <c r="G26" s="233">
        <v>0</v>
      </c>
      <c r="H26" s="233">
        <v>204409</v>
      </c>
      <c r="I26" s="233">
        <v>204409</v>
      </c>
      <c r="J26" s="233">
        <v>0</v>
      </c>
      <c r="K26" s="233">
        <v>118439</v>
      </c>
      <c r="L26" s="233">
        <v>118428</v>
      </c>
      <c r="M26" s="233">
        <v>11</v>
      </c>
      <c r="N26" s="233">
        <v>155073</v>
      </c>
      <c r="O26" s="233">
        <v>155057</v>
      </c>
      <c r="P26" s="233">
        <v>16</v>
      </c>
      <c r="Q26" s="233">
        <v>179232</v>
      </c>
      <c r="R26" s="235">
        <v>179212</v>
      </c>
      <c r="S26" s="233">
        <v>20</v>
      </c>
      <c r="T26" s="233">
        <v>225713</v>
      </c>
      <c r="U26" s="233">
        <v>197692</v>
      </c>
      <c r="V26" s="233">
        <v>28021</v>
      </c>
      <c r="W26" s="233">
        <v>191276</v>
      </c>
      <c r="X26" s="233">
        <v>191179</v>
      </c>
      <c r="Y26" s="233">
        <v>97</v>
      </c>
    </row>
    <row r="27" spans="1:25" ht="18" customHeight="1">
      <c r="A27" s="133" t="s">
        <v>523</v>
      </c>
      <c r="B27" s="300">
        <v>328635</v>
      </c>
      <c r="C27" s="233">
        <v>152284</v>
      </c>
      <c r="D27" s="233">
        <v>176351</v>
      </c>
      <c r="E27" s="233">
        <v>462503</v>
      </c>
      <c r="F27" s="233">
        <v>163981</v>
      </c>
      <c r="G27" s="233">
        <v>298522</v>
      </c>
      <c r="H27" s="233">
        <v>575185</v>
      </c>
      <c r="I27" s="233">
        <v>204913</v>
      </c>
      <c r="J27" s="233">
        <v>370272</v>
      </c>
      <c r="K27" s="233">
        <v>336007</v>
      </c>
      <c r="L27" s="233">
        <v>115315</v>
      </c>
      <c r="M27" s="233">
        <v>220692</v>
      </c>
      <c r="N27" s="233">
        <v>433605</v>
      </c>
      <c r="O27" s="233">
        <v>154058</v>
      </c>
      <c r="P27" s="233">
        <v>279547</v>
      </c>
      <c r="Q27" s="233">
        <v>455807</v>
      </c>
      <c r="R27" s="235">
        <v>179128</v>
      </c>
      <c r="S27" s="233">
        <v>276679</v>
      </c>
      <c r="T27" s="233">
        <v>760621</v>
      </c>
      <c r="U27" s="233">
        <v>199498</v>
      </c>
      <c r="V27" s="233">
        <v>561123</v>
      </c>
      <c r="W27" s="233">
        <v>552466</v>
      </c>
      <c r="X27" s="233">
        <v>194258</v>
      </c>
      <c r="Y27" s="233">
        <v>358208</v>
      </c>
    </row>
    <row r="28" spans="1:25" ht="18" customHeight="1">
      <c r="A28" s="65"/>
      <c r="B28" s="300"/>
      <c r="C28" s="233"/>
      <c r="D28" s="233"/>
      <c r="E28" s="233"/>
      <c r="F28" s="233"/>
      <c r="G28" s="233"/>
      <c r="H28" s="233"/>
      <c r="I28" s="233"/>
      <c r="J28" s="233"/>
      <c r="K28" s="233"/>
      <c r="L28" s="233"/>
      <c r="M28" s="233"/>
      <c r="N28" s="233"/>
      <c r="O28" s="233"/>
      <c r="P28" s="233"/>
      <c r="Q28" s="233"/>
      <c r="R28" s="235"/>
      <c r="S28" s="233"/>
      <c r="T28" s="233"/>
      <c r="U28" s="233"/>
      <c r="V28" s="233"/>
      <c r="W28" s="233"/>
      <c r="X28" s="233"/>
      <c r="Y28" s="233"/>
    </row>
    <row r="29" spans="1:25" ht="18" customHeight="1">
      <c r="A29" s="113" t="s">
        <v>2</v>
      </c>
      <c r="B29" s="300"/>
      <c r="C29" s="233"/>
      <c r="D29" s="233"/>
      <c r="E29" s="233"/>
      <c r="F29" s="233"/>
      <c r="G29" s="233"/>
      <c r="H29" s="233"/>
      <c r="I29" s="302"/>
      <c r="J29" s="302"/>
      <c r="K29" s="233"/>
      <c r="L29" s="233"/>
      <c r="M29" s="233"/>
      <c r="N29" s="233"/>
      <c r="O29" s="233"/>
      <c r="P29" s="233"/>
      <c r="Q29" s="233"/>
      <c r="R29" s="235"/>
      <c r="S29" s="233"/>
      <c r="T29" s="233"/>
      <c r="U29" s="233"/>
      <c r="V29" s="233"/>
      <c r="W29" s="233"/>
      <c r="X29" s="233"/>
      <c r="Y29" s="233"/>
    </row>
    <row r="30" spans="1:25" ht="18" customHeight="1">
      <c r="A30" s="26" t="s">
        <v>259</v>
      </c>
      <c r="B30" s="300">
        <v>205527</v>
      </c>
      <c r="C30" s="233">
        <v>158553</v>
      </c>
      <c r="D30" s="233">
        <v>46974</v>
      </c>
      <c r="E30" s="233">
        <v>186629</v>
      </c>
      <c r="F30" s="233">
        <v>151711</v>
      </c>
      <c r="G30" s="233">
        <v>34918</v>
      </c>
      <c r="H30" s="233">
        <v>215886</v>
      </c>
      <c r="I30" s="233">
        <v>169741</v>
      </c>
      <c r="J30" s="233">
        <v>46145</v>
      </c>
      <c r="K30" s="233">
        <v>169057</v>
      </c>
      <c r="L30" s="233">
        <v>134753</v>
      </c>
      <c r="M30" s="233">
        <v>34304</v>
      </c>
      <c r="N30" s="233">
        <v>200808</v>
      </c>
      <c r="O30" s="233">
        <v>159461</v>
      </c>
      <c r="P30" s="233">
        <v>41347</v>
      </c>
      <c r="Q30" s="233">
        <v>212433</v>
      </c>
      <c r="R30" s="235">
        <v>154850</v>
      </c>
      <c r="S30" s="233">
        <v>57583</v>
      </c>
      <c r="T30" s="233">
        <v>324015</v>
      </c>
      <c r="U30" s="233">
        <v>213736</v>
      </c>
      <c r="V30" s="233">
        <v>110279</v>
      </c>
      <c r="W30" s="233">
        <v>225065</v>
      </c>
      <c r="X30" s="233">
        <v>162495</v>
      </c>
      <c r="Y30" s="233">
        <v>62570</v>
      </c>
    </row>
    <row r="31" spans="1:25" ht="18" customHeight="1">
      <c r="A31" s="133" t="s">
        <v>511</v>
      </c>
      <c r="B31" s="300">
        <v>223580</v>
      </c>
      <c r="C31" s="233">
        <v>174401</v>
      </c>
      <c r="D31" s="233">
        <v>49179</v>
      </c>
      <c r="E31" s="233">
        <v>199834</v>
      </c>
      <c r="F31" s="233">
        <v>153242</v>
      </c>
      <c r="G31" s="233">
        <v>46592</v>
      </c>
      <c r="H31" s="233">
        <v>250580</v>
      </c>
      <c r="I31" s="233">
        <v>192096</v>
      </c>
      <c r="J31" s="233">
        <v>58484</v>
      </c>
      <c r="K31" s="233">
        <v>196186</v>
      </c>
      <c r="L31" s="233">
        <v>147134</v>
      </c>
      <c r="M31" s="233">
        <v>49052</v>
      </c>
      <c r="N31" s="233">
        <v>218312</v>
      </c>
      <c r="O31" s="233">
        <v>170404</v>
      </c>
      <c r="P31" s="233">
        <v>47908</v>
      </c>
      <c r="Q31" s="233">
        <v>226254</v>
      </c>
      <c r="R31" s="235">
        <v>166675</v>
      </c>
      <c r="S31" s="233">
        <v>59579</v>
      </c>
      <c r="T31" s="233">
        <v>364535</v>
      </c>
      <c r="U31" s="233">
        <v>235237</v>
      </c>
      <c r="V31" s="233">
        <v>129298</v>
      </c>
      <c r="W31" s="233">
        <v>241676</v>
      </c>
      <c r="X31" s="233">
        <v>179467</v>
      </c>
      <c r="Y31" s="233">
        <v>62209</v>
      </c>
    </row>
    <row r="32" spans="1:25" s="37" customFormat="1" ht="18" customHeight="1">
      <c r="A32" s="197" t="s">
        <v>512</v>
      </c>
      <c r="B32" s="301">
        <f>AVERAGE(B34:B37,B39:B42,B44:B47)</f>
        <v>221896.83333333334</v>
      </c>
      <c r="C32" s="238">
        <f aca="true" t="shared" si="2" ref="C32:L32">AVERAGE(C34:C37,C39:C42,C44:C47)</f>
        <v>182578.08333333334</v>
      </c>
      <c r="D32" s="238">
        <f t="shared" si="2"/>
        <v>39318.75</v>
      </c>
      <c r="E32" s="238">
        <f t="shared" si="2"/>
        <v>236736.16666666666</v>
      </c>
      <c r="F32" s="238">
        <f t="shared" si="2"/>
        <v>173658.41666666666</v>
      </c>
      <c r="G32" s="238">
        <f t="shared" si="2"/>
        <v>63077.75</v>
      </c>
      <c r="H32" s="238">
        <f t="shared" si="2"/>
        <v>268548.75</v>
      </c>
      <c r="I32" s="238">
        <f t="shared" si="2"/>
        <v>207159.75</v>
      </c>
      <c r="J32" s="238">
        <f t="shared" si="2"/>
        <v>61389</v>
      </c>
      <c r="K32" s="238">
        <f t="shared" si="2"/>
        <v>221306.33333333334</v>
      </c>
      <c r="L32" s="238">
        <f t="shared" si="2"/>
        <v>167801.66666666666</v>
      </c>
      <c r="M32" s="238">
        <v>53504</v>
      </c>
      <c r="N32" s="238">
        <f>AVERAGE(N34:N37,N39:N42,N44:N47)</f>
        <v>236885.58333333334</v>
      </c>
      <c r="O32" s="238">
        <f>AVERAGE(O34:O37,O39:O42,O44:O47)</f>
        <v>180739.41666666666</v>
      </c>
      <c r="P32" s="238">
        <v>56147</v>
      </c>
      <c r="Q32" s="238">
        <f aca="true" t="shared" si="3" ref="Q32:X32">AVERAGE(Q34:Q37,Q39:Q42,Q44:Q47)</f>
        <v>244544.25</v>
      </c>
      <c r="R32" s="239">
        <f t="shared" si="3"/>
        <v>189385.75</v>
      </c>
      <c r="S32" s="238">
        <v>55158</v>
      </c>
      <c r="T32" s="238">
        <f t="shared" si="3"/>
        <v>397922.1666666667</v>
      </c>
      <c r="U32" s="238">
        <f t="shared" si="3"/>
        <v>255484.08333333334</v>
      </c>
      <c r="V32" s="238">
        <f t="shared" si="3"/>
        <v>142438.08333333334</v>
      </c>
      <c r="W32" s="238">
        <f t="shared" si="3"/>
        <v>249355.91666666666</v>
      </c>
      <c r="X32" s="238">
        <f t="shared" si="3"/>
        <v>189207.5</v>
      </c>
      <c r="Y32" s="238">
        <f>AVERAGE(Y34:Y37,Y39:Y42,Y44:Y47)</f>
        <v>60148.416666666664</v>
      </c>
    </row>
    <row r="33" spans="1:25" ht="18" customHeight="1">
      <c r="A33" s="147"/>
      <c r="B33" s="300"/>
      <c r="C33" s="233"/>
      <c r="D33" s="233"/>
      <c r="E33" s="233"/>
      <c r="F33" s="233"/>
      <c r="G33" s="233"/>
      <c r="H33" s="233"/>
      <c r="I33" s="238"/>
      <c r="J33" s="233"/>
      <c r="K33" s="233"/>
      <c r="L33" s="233"/>
      <c r="M33" s="233"/>
      <c r="N33" s="233"/>
      <c r="O33" s="233"/>
      <c r="P33" s="233"/>
      <c r="Q33" s="233"/>
      <c r="R33" s="235"/>
      <c r="S33" s="233"/>
      <c r="T33" s="233"/>
      <c r="U33" s="233"/>
      <c r="V33" s="233"/>
      <c r="W33" s="233"/>
      <c r="X33" s="233"/>
      <c r="Y33" s="233"/>
    </row>
    <row r="34" spans="1:25" ht="18" customHeight="1">
      <c r="A34" s="133" t="s">
        <v>257</v>
      </c>
      <c r="B34" s="300">
        <v>174998</v>
      </c>
      <c r="C34" s="233">
        <v>174998</v>
      </c>
      <c r="D34" s="233">
        <v>0</v>
      </c>
      <c r="E34" s="233">
        <v>155964</v>
      </c>
      <c r="F34" s="233">
        <v>155964</v>
      </c>
      <c r="G34" s="233">
        <v>0</v>
      </c>
      <c r="H34" s="233">
        <v>197273</v>
      </c>
      <c r="I34" s="233">
        <v>197273</v>
      </c>
      <c r="J34" s="233">
        <v>0</v>
      </c>
      <c r="K34" s="233">
        <v>150283</v>
      </c>
      <c r="L34" s="233">
        <v>150283</v>
      </c>
      <c r="M34" s="233">
        <v>0</v>
      </c>
      <c r="N34" s="233">
        <v>187242</v>
      </c>
      <c r="O34" s="233">
        <v>170006</v>
      </c>
      <c r="P34" s="233">
        <v>17236</v>
      </c>
      <c r="Q34" s="233">
        <v>168375</v>
      </c>
      <c r="R34" s="235">
        <v>165518</v>
      </c>
      <c r="S34" s="233">
        <v>2857</v>
      </c>
      <c r="T34" s="233">
        <v>252933</v>
      </c>
      <c r="U34" s="233">
        <v>252305</v>
      </c>
      <c r="V34" s="233">
        <v>628</v>
      </c>
      <c r="W34" s="233">
        <v>188673</v>
      </c>
      <c r="X34" s="233">
        <v>187882</v>
      </c>
      <c r="Y34" s="233">
        <v>791</v>
      </c>
    </row>
    <row r="35" spans="1:25" ht="18" customHeight="1">
      <c r="A35" s="133" t="s">
        <v>513</v>
      </c>
      <c r="B35" s="300">
        <v>179112</v>
      </c>
      <c r="C35" s="233">
        <v>179112</v>
      </c>
      <c r="D35" s="233">
        <v>0</v>
      </c>
      <c r="E35" s="233">
        <v>153069</v>
      </c>
      <c r="F35" s="233">
        <v>153069</v>
      </c>
      <c r="G35" s="233">
        <v>0</v>
      </c>
      <c r="H35" s="233">
        <v>202573</v>
      </c>
      <c r="I35" s="233">
        <v>202573</v>
      </c>
      <c r="J35" s="233">
        <v>0</v>
      </c>
      <c r="K35" s="233">
        <v>160304</v>
      </c>
      <c r="L35" s="233">
        <v>160304</v>
      </c>
      <c r="M35" s="233">
        <v>0</v>
      </c>
      <c r="N35" s="233">
        <v>180581</v>
      </c>
      <c r="O35" s="233">
        <v>175152</v>
      </c>
      <c r="P35" s="233">
        <v>5429</v>
      </c>
      <c r="Q35" s="233">
        <v>169358</v>
      </c>
      <c r="R35" s="235">
        <v>169145</v>
      </c>
      <c r="S35" s="233">
        <v>213</v>
      </c>
      <c r="T35" s="233">
        <v>240520</v>
      </c>
      <c r="U35" s="233">
        <v>240520</v>
      </c>
      <c r="V35" s="233">
        <v>0</v>
      </c>
      <c r="W35" s="233">
        <v>189006</v>
      </c>
      <c r="X35" s="233">
        <v>189006</v>
      </c>
      <c r="Y35" s="233">
        <v>0</v>
      </c>
    </row>
    <row r="36" spans="1:25" ht="18" customHeight="1">
      <c r="A36" s="133" t="s">
        <v>514</v>
      </c>
      <c r="B36" s="300">
        <v>178964</v>
      </c>
      <c r="C36" s="233">
        <v>178964</v>
      </c>
      <c r="D36" s="233">
        <v>0</v>
      </c>
      <c r="E36" s="233">
        <v>235753</v>
      </c>
      <c r="F36" s="233">
        <v>153189</v>
      </c>
      <c r="G36" s="233">
        <v>82564</v>
      </c>
      <c r="H36" s="233">
        <v>203405</v>
      </c>
      <c r="I36" s="233">
        <v>203405</v>
      </c>
      <c r="J36" s="233">
        <v>0</v>
      </c>
      <c r="K36" s="233">
        <v>157568</v>
      </c>
      <c r="L36" s="233">
        <v>157568</v>
      </c>
      <c r="M36" s="233">
        <v>0</v>
      </c>
      <c r="N36" s="233">
        <v>179775</v>
      </c>
      <c r="O36" s="233">
        <v>176649</v>
      </c>
      <c r="P36" s="233">
        <v>3126</v>
      </c>
      <c r="Q36" s="233">
        <v>192203</v>
      </c>
      <c r="R36" s="235">
        <v>173183</v>
      </c>
      <c r="S36" s="233">
        <v>19020</v>
      </c>
      <c r="T36" s="233">
        <v>333963</v>
      </c>
      <c r="U36" s="233">
        <v>243848</v>
      </c>
      <c r="V36" s="233">
        <v>90115</v>
      </c>
      <c r="W36" s="233">
        <v>221836</v>
      </c>
      <c r="X36" s="233">
        <v>187694</v>
      </c>
      <c r="Y36" s="233">
        <v>34142</v>
      </c>
    </row>
    <row r="37" spans="1:25" ht="18" customHeight="1">
      <c r="A37" s="133" t="s">
        <v>515</v>
      </c>
      <c r="B37" s="300">
        <v>175048</v>
      </c>
      <c r="C37" s="233">
        <v>175048</v>
      </c>
      <c r="D37" s="233">
        <v>0</v>
      </c>
      <c r="E37" s="233">
        <v>159707</v>
      </c>
      <c r="F37" s="233">
        <v>159707</v>
      </c>
      <c r="G37" s="233">
        <v>0</v>
      </c>
      <c r="H37" s="233">
        <v>200830</v>
      </c>
      <c r="I37" s="233">
        <v>200830</v>
      </c>
      <c r="J37" s="233">
        <v>0</v>
      </c>
      <c r="K37" s="233">
        <v>194609</v>
      </c>
      <c r="L37" s="233">
        <v>162487</v>
      </c>
      <c r="M37" s="233">
        <v>32122</v>
      </c>
      <c r="N37" s="233">
        <v>179395</v>
      </c>
      <c r="O37" s="233">
        <v>179035</v>
      </c>
      <c r="P37" s="233">
        <v>360</v>
      </c>
      <c r="Q37" s="233">
        <v>197343</v>
      </c>
      <c r="R37" s="235">
        <v>197343</v>
      </c>
      <c r="S37" s="233">
        <v>0</v>
      </c>
      <c r="T37" s="233">
        <v>247802</v>
      </c>
      <c r="U37" s="233">
        <v>246333</v>
      </c>
      <c r="V37" s="233">
        <v>1469</v>
      </c>
      <c r="W37" s="233">
        <v>186611</v>
      </c>
      <c r="X37" s="233">
        <v>186215</v>
      </c>
      <c r="Y37" s="233">
        <v>396</v>
      </c>
    </row>
    <row r="38" spans="1:25" ht="18" customHeight="1">
      <c r="A38" s="147"/>
      <c r="B38" s="300"/>
      <c r="C38" s="233"/>
      <c r="D38" s="233"/>
      <c r="E38" s="302"/>
      <c r="F38" s="233"/>
      <c r="G38" s="233"/>
      <c r="H38" s="233"/>
      <c r="I38" s="233"/>
      <c r="J38" s="233"/>
      <c r="K38" s="233"/>
      <c r="L38" s="233"/>
      <c r="M38" s="233"/>
      <c r="N38" s="233"/>
      <c r="O38" s="233"/>
      <c r="P38" s="233"/>
      <c r="Q38" s="233"/>
      <c r="R38" s="235"/>
      <c r="S38" s="233"/>
      <c r="T38" s="233"/>
      <c r="U38" s="233"/>
      <c r="V38" s="233"/>
      <c r="W38" s="233"/>
      <c r="X38" s="233"/>
      <c r="Y38" s="233"/>
    </row>
    <row r="39" spans="1:25" ht="18" customHeight="1">
      <c r="A39" s="133" t="s">
        <v>516</v>
      </c>
      <c r="B39" s="300">
        <v>182842</v>
      </c>
      <c r="C39" s="233">
        <v>179391</v>
      </c>
      <c r="D39" s="233">
        <v>3451</v>
      </c>
      <c r="E39" s="233">
        <v>176320</v>
      </c>
      <c r="F39" s="233">
        <v>172725</v>
      </c>
      <c r="G39" s="233">
        <v>3595</v>
      </c>
      <c r="H39" s="233">
        <v>214301</v>
      </c>
      <c r="I39" s="233">
        <v>207370</v>
      </c>
      <c r="J39" s="233">
        <v>6931</v>
      </c>
      <c r="K39" s="233">
        <v>171005</v>
      </c>
      <c r="L39" s="233">
        <v>169802</v>
      </c>
      <c r="M39" s="233">
        <v>1203</v>
      </c>
      <c r="N39" s="233">
        <v>185866</v>
      </c>
      <c r="O39" s="233">
        <v>181446</v>
      </c>
      <c r="P39" s="233">
        <v>4420</v>
      </c>
      <c r="Q39" s="233">
        <v>196215</v>
      </c>
      <c r="R39" s="235">
        <v>192150</v>
      </c>
      <c r="S39" s="233">
        <v>4065</v>
      </c>
      <c r="T39" s="233">
        <v>258474</v>
      </c>
      <c r="U39" s="233">
        <v>254502</v>
      </c>
      <c r="V39" s="233">
        <v>3972</v>
      </c>
      <c r="W39" s="233">
        <v>186842</v>
      </c>
      <c r="X39" s="233">
        <v>185705</v>
      </c>
      <c r="Y39" s="233">
        <v>1137</v>
      </c>
    </row>
    <row r="40" spans="1:25" ht="18" customHeight="1">
      <c r="A40" s="133" t="s">
        <v>517</v>
      </c>
      <c r="B40" s="300">
        <v>240645</v>
      </c>
      <c r="C40" s="233">
        <v>185464</v>
      </c>
      <c r="D40" s="233">
        <v>55181</v>
      </c>
      <c r="E40" s="233">
        <v>261172</v>
      </c>
      <c r="F40" s="233">
        <v>178587</v>
      </c>
      <c r="G40" s="233">
        <v>82585</v>
      </c>
      <c r="H40" s="233">
        <v>386569</v>
      </c>
      <c r="I40" s="233">
        <v>214144</v>
      </c>
      <c r="J40" s="233">
        <v>172425</v>
      </c>
      <c r="K40" s="233">
        <v>285636</v>
      </c>
      <c r="L40" s="233">
        <v>170848</v>
      </c>
      <c r="M40" s="233">
        <v>114788</v>
      </c>
      <c r="N40" s="233">
        <v>239549</v>
      </c>
      <c r="O40" s="233">
        <v>183379</v>
      </c>
      <c r="P40" s="233">
        <v>56170</v>
      </c>
      <c r="Q40" s="233">
        <v>340935</v>
      </c>
      <c r="R40" s="235">
        <v>196946</v>
      </c>
      <c r="S40" s="233">
        <v>143989</v>
      </c>
      <c r="T40" s="233">
        <v>690362</v>
      </c>
      <c r="U40" s="233">
        <v>253899</v>
      </c>
      <c r="V40" s="233">
        <v>436463</v>
      </c>
      <c r="W40" s="233">
        <v>378048</v>
      </c>
      <c r="X40" s="233">
        <v>184158</v>
      </c>
      <c r="Y40" s="233">
        <v>193890</v>
      </c>
    </row>
    <row r="41" spans="1:25" ht="18" customHeight="1">
      <c r="A41" s="133" t="s">
        <v>518</v>
      </c>
      <c r="B41" s="300">
        <v>315832</v>
      </c>
      <c r="C41" s="233">
        <v>183293</v>
      </c>
      <c r="D41" s="233">
        <v>132539</v>
      </c>
      <c r="E41" s="233">
        <v>397201</v>
      </c>
      <c r="F41" s="233">
        <v>181582</v>
      </c>
      <c r="G41" s="233">
        <v>215619</v>
      </c>
      <c r="H41" s="233">
        <v>338834</v>
      </c>
      <c r="I41" s="233">
        <v>210491</v>
      </c>
      <c r="J41" s="233">
        <v>128343</v>
      </c>
      <c r="K41" s="233">
        <v>302386</v>
      </c>
      <c r="L41" s="233">
        <v>167669</v>
      </c>
      <c r="M41" s="233">
        <v>134717</v>
      </c>
      <c r="N41" s="233">
        <v>336782</v>
      </c>
      <c r="O41" s="233">
        <v>182194</v>
      </c>
      <c r="P41" s="233">
        <v>154588</v>
      </c>
      <c r="Q41" s="233">
        <v>313717</v>
      </c>
      <c r="R41" s="235">
        <v>197157</v>
      </c>
      <c r="S41" s="233">
        <v>116560</v>
      </c>
      <c r="T41" s="233">
        <v>576141</v>
      </c>
      <c r="U41" s="233">
        <v>265493</v>
      </c>
      <c r="V41" s="233">
        <v>310648</v>
      </c>
      <c r="W41" s="233">
        <v>225241</v>
      </c>
      <c r="X41" s="233">
        <v>184331</v>
      </c>
      <c r="Y41" s="233">
        <v>40910</v>
      </c>
    </row>
    <row r="42" spans="1:25" ht="18" customHeight="1">
      <c r="A42" s="133" t="s">
        <v>519</v>
      </c>
      <c r="B42" s="300">
        <v>232576</v>
      </c>
      <c r="C42" s="233">
        <v>178553</v>
      </c>
      <c r="D42" s="233">
        <v>54023</v>
      </c>
      <c r="E42" s="233">
        <v>212471</v>
      </c>
      <c r="F42" s="233">
        <v>188471</v>
      </c>
      <c r="G42" s="233">
        <v>24000</v>
      </c>
      <c r="H42" s="233">
        <v>236802</v>
      </c>
      <c r="I42" s="233">
        <v>195337</v>
      </c>
      <c r="J42" s="233">
        <v>41465</v>
      </c>
      <c r="K42" s="233">
        <v>197933</v>
      </c>
      <c r="L42" s="233">
        <v>173099</v>
      </c>
      <c r="M42" s="233">
        <v>24834</v>
      </c>
      <c r="N42" s="233">
        <v>276116</v>
      </c>
      <c r="O42" s="233">
        <v>183242</v>
      </c>
      <c r="P42" s="233">
        <v>92874</v>
      </c>
      <c r="Q42" s="233">
        <v>242506</v>
      </c>
      <c r="R42" s="235">
        <v>192487</v>
      </c>
      <c r="S42" s="233">
        <v>50019</v>
      </c>
      <c r="T42" s="233">
        <v>298273</v>
      </c>
      <c r="U42" s="233">
        <v>261190</v>
      </c>
      <c r="V42" s="233">
        <v>37083</v>
      </c>
      <c r="W42" s="233">
        <v>271091</v>
      </c>
      <c r="X42" s="233">
        <v>190575</v>
      </c>
      <c r="Y42" s="233">
        <v>80516</v>
      </c>
    </row>
    <row r="43" spans="1:25" ht="18" customHeight="1">
      <c r="A43" s="147"/>
      <c r="B43" s="300"/>
      <c r="C43" s="233"/>
      <c r="D43" s="233"/>
      <c r="E43" s="233"/>
      <c r="F43" s="233"/>
      <c r="G43" s="233"/>
      <c r="H43" s="233"/>
      <c r="I43" s="233"/>
      <c r="J43" s="233"/>
      <c r="K43" s="233"/>
      <c r="L43" s="233"/>
      <c r="M43" s="233"/>
      <c r="N43" s="233"/>
      <c r="O43" s="233"/>
      <c r="P43" s="233"/>
      <c r="Q43" s="233"/>
      <c r="R43" s="235"/>
      <c r="S43" s="233"/>
      <c r="T43" s="233"/>
      <c r="U43" s="233"/>
      <c r="V43" s="233"/>
      <c r="W43" s="233"/>
      <c r="X43" s="233"/>
      <c r="Y43" s="233"/>
    </row>
    <row r="44" spans="1:25" ht="18" customHeight="1">
      <c r="A44" s="133" t="s">
        <v>520</v>
      </c>
      <c r="B44" s="300">
        <v>181977</v>
      </c>
      <c r="C44" s="233">
        <v>181977</v>
      </c>
      <c r="D44" s="233">
        <v>0</v>
      </c>
      <c r="E44" s="233">
        <v>193846</v>
      </c>
      <c r="F44" s="233">
        <v>181768</v>
      </c>
      <c r="G44" s="233">
        <v>12078</v>
      </c>
      <c r="H44" s="233">
        <v>213104</v>
      </c>
      <c r="I44" s="233">
        <v>212936</v>
      </c>
      <c r="J44" s="233">
        <v>168</v>
      </c>
      <c r="K44" s="233">
        <v>175965</v>
      </c>
      <c r="L44" s="233">
        <v>175965</v>
      </c>
      <c r="M44" s="233">
        <v>0</v>
      </c>
      <c r="N44" s="233">
        <v>186343</v>
      </c>
      <c r="O44" s="233">
        <v>184499</v>
      </c>
      <c r="P44" s="233">
        <v>1844</v>
      </c>
      <c r="Q44" s="233">
        <v>203013</v>
      </c>
      <c r="R44" s="235">
        <v>197424</v>
      </c>
      <c r="S44" s="233">
        <v>5589</v>
      </c>
      <c r="T44" s="233">
        <v>257701</v>
      </c>
      <c r="U44" s="233">
        <v>255655</v>
      </c>
      <c r="V44" s="233">
        <v>2046</v>
      </c>
      <c r="W44" s="233">
        <v>190233</v>
      </c>
      <c r="X44" s="233">
        <v>189233</v>
      </c>
      <c r="Y44" s="233">
        <v>1000</v>
      </c>
    </row>
    <row r="45" spans="1:25" ht="18" customHeight="1">
      <c r="A45" s="133" t="s">
        <v>521</v>
      </c>
      <c r="B45" s="300">
        <v>191225</v>
      </c>
      <c r="C45" s="233">
        <v>191225</v>
      </c>
      <c r="D45" s="233">
        <v>0</v>
      </c>
      <c r="E45" s="233">
        <v>189260</v>
      </c>
      <c r="F45" s="233">
        <v>189260</v>
      </c>
      <c r="G45" s="233">
        <v>0</v>
      </c>
      <c r="H45" s="233">
        <v>212860</v>
      </c>
      <c r="I45" s="233">
        <v>212860</v>
      </c>
      <c r="J45" s="233">
        <v>0</v>
      </c>
      <c r="K45" s="233">
        <v>177312</v>
      </c>
      <c r="L45" s="233">
        <v>177312</v>
      </c>
      <c r="M45" s="233">
        <v>0</v>
      </c>
      <c r="N45" s="233">
        <v>186971</v>
      </c>
      <c r="O45" s="233">
        <v>186310</v>
      </c>
      <c r="P45" s="233">
        <v>661</v>
      </c>
      <c r="Q45" s="233">
        <v>197929</v>
      </c>
      <c r="R45" s="235">
        <v>197929</v>
      </c>
      <c r="S45" s="233">
        <v>0</v>
      </c>
      <c r="T45" s="233">
        <v>265000</v>
      </c>
      <c r="U45" s="233">
        <v>264005</v>
      </c>
      <c r="V45" s="233">
        <v>995</v>
      </c>
      <c r="W45" s="233">
        <v>203651</v>
      </c>
      <c r="X45" s="233">
        <v>195267</v>
      </c>
      <c r="Y45" s="233">
        <v>8384</v>
      </c>
    </row>
    <row r="46" spans="1:25" ht="18" customHeight="1">
      <c r="A46" s="133" t="s">
        <v>522</v>
      </c>
      <c r="B46" s="300">
        <v>191894</v>
      </c>
      <c r="C46" s="233">
        <v>191894</v>
      </c>
      <c r="D46" s="233">
        <v>0</v>
      </c>
      <c r="E46" s="233">
        <v>186505</v>
      </c>
      <c r="F46" s="233">
        <v>186505</v>
      </c>
      <c r="G46" s="233">
        <v>0</v>
      </c>
      <c r="H46" s="233">
        <v>214168</v>
      </c>
      <c r="I46" s="233">
        <v>214168</v>
      </c>
      <c r="J46" s="233">
        <v>0</v>
      </c>
      <c r="K46" s="233">
        <v>175091</v>
      </c>
      <c r="L46" s="233">
        <v>175091</v>
      </c>
      <c r="M46" s="233">
        <v>0</v>
      </c>
      <c r="N46" s="233">
        <v>184149</v>
      </c>
      <c r="O46" s="233">
        <v>184127</v>
      </c>
      <c r="P46" s="233">
        <v>22</v>
      </c>
      <c r="Q46" s="233">
        <v>197700</v>
      </c>
      <c r="R46" s="235">
        <v>197670</v>
      </c>
      <c r="S46" s="233">
        <v>30</v>
      </c>
      <c r="T46" s="233">
        <v>311891</v>
      </c>
      <c r="U46" s="233">
        <v>266011</v>
      </c>
      <c r="V46" s="233">
        <v>45880</v>
      </c>
      <c r="W46" s="233">
        <v>193782</v>
      </c>
      <c r="X46" s="233">
        <v>193679</v>
      </c>
      <c r="Y46" s="233">
        <v>103</v>
      </c>
    </row>
    <row r="47" spans="1:25" ht="18" customHeight="1">
      <c r="A47" s="133" t="s">
        <v>523</v>
      </c>
      <c r="B47" s="300">
        <v>417649</v>
      </c>
      <c r="C47" s="233">
        <v>191018</v>
      </c>
      <c r="D47" s="233">
        <v>226631</v>
      </c>
      <c r="E47" s="233">
        <v>519566</v>
      </c>
      <c r="F47" s="233">
        <v>183074</v>
      </c>
      <c r="G47" s="233">
        <v>336492</v>
      </c>
      <c r="H47" s="233">
        <v>601866</v>
      </c>
      <c r="I47" s="233">
        <v>214530</v>
      </c>
      <c r="J47" s="233">
        <v>387336</v>
      </c>
      <c r="K47" s="233">
        <v>507584</v>
      </c>
      <c r="L47" s="233">
        <v>173192</v>
      </c>
      <c r="M47" s="233">
        <v>334392</v>
      </c>
      <c r="N47" s="233">
        <v>519858</v>
      </c>
      <c r="O47" s="233">
        <v>182834</v>
      </c>
      <c r="P47" s="233">
        <v>337024</v>
      </c>
      <c r="Q47" s="233">
        <v>515237</v>
      </c>
      <c r="R47" s="235">
        <v>195677</v>
      </c>
      <c r="S47" s="233">
        <v>319560</v>
      </c>
      <c r="T47" s="233">
        <v>1042006</v>
      </c>
      <c r="U47" s="233">
        <v>262048</v>
      </c>
      <c r="V47" s="233">
        <v>779958</v>
      </c>
      <c r="W47" s="233">
        <v>557257</v>
      </c>
      <c r="X47" s="233">
        <v>196745</v>
      </c>
      <c r="Y47" s="233">
        <v>360512</v>
      </c>
    </row>
    <row r="48" spans="1:25" ht="18" customHeight="1">
      <c r="A48" s="65"/>
      <c r="B48" s="300"/>
      <c r="C48" s="233"/>
      <c r="D48" s="233"/>
      <c r="E48" s="233"/>
      <c r="F48" s="233"/>
      <c r="G48" s="233"/>
      <c r="H48" s="233"/>
      <c r="I48" s="233"/>
      <c r="J48" s="233"/>
      <c r="K48" s="233"/>
      <c r="L48" s="233"/>
      <c r="M48" s="233"/>
      <c r="N48" s="233"/>
      <c r="O48" s="233"/>
      <c r="P48" s="233"/>
      <c r="Q48" s="233"/>
      <c r="R48" s="235"/>
      <c r="S48" s="233"/>
      <c r="T48" s="233"/>
      <c r="U48" s="233"/>
      <c r="V48" s="233"/>
      <c r="W48" s="233"/>
      <c r="X48" s="233"/>
      <c r="Y48" s="233"/>
    </row>
    <row r="49" spans="1:25" ht="18" customHeight="1">
      <c r="A49" s="113" t="s">
        <v>139</v>
      </c>
      <c r="B49" s="300"/>
      <c r="C49" s="302"/>
      <c r="D49" s="233"/>
      <c r="E49" s="233"/>
      <c r="F49" s="233"/>
      <c r="G49" s="233"/>
      <c r="H49" s="233"/>
      <c r="I49" s="233"/>
      <c r="J49" s="233"/>
      <c r="K49" s="233"/>
      <c r="L49" s="233"/>
      <c r="M49" s="233"/>
      <c r="N49" s="233"/>
      <c r="O49" s="233"/>
      <c r="P49" s="233"/>
      <c r="Q49" s="233"/>
      <c r="R49" s="235"/>
      <c r="S49" s="233"/>
      <c r="T49" s="233"/>
      <c r="U49" s="233"/>
      <c r="V49" s="233"/>
      <c r="W49" s="233"/>
      <c r="X49" s="233"/>
      <c r="Y49" s="233"/>
    </row>
    <row r="50" spans="1:25" ht="18" customHeight="1">
      <c r="A50" s="26" t="s">
        <v>259</v>
      </c>
      <c r="B50" s="300">
        <v>100497</v>
      </c>
      <c r="C50" s="233">
        <v>78564</v>
      </c>
      <c r="D50" s="233">
        <v>21933</v>
      </c>
      <c r="E50" s="233">
        <v>137906</v>
      </c>
      <c r="F50" s="233">
        <v>107296</v>
      </c>
      <c r="G50" s="233">
        <v>30610</v>
      </c>
      <c r="H50" s="233">
        <v>136138</v>
      </c>
      <c r="I50" s="233">
        <v>101388</v>
      </c>
      <c r="J50" s="233">
        <v>34750</v>
      </c>
      <c r="K50" s="233">
        <v>97671</v>
      </c>
      <c r="L50" s="233">
        <v>75729</v>
      </c>
      <c r="M50" s="233">
        <v>21942</v>
      </c>
      <c r="N50" s="233">
        <v>103616</v>
      </c>
      <c r="O50" s="233">
        <v>82294</v>
      </c>
      <c r="P50" s="233">
        <v>21322</v>
      </c>
      <c r="Q50" s="233">
        <v>119308</v>
      </c>
      <c r="R50" s="235">
        <v>88860</v>
      </c>
      <c r="S50" s="233">
        <v>30448</v>
      </c>
      <c r="T50" s="233">
        <v>190604</v>
      </c>
      <c r="U50" s="233">
        <v>134626</v>
      </c>
      <c r="V50" s="233">
        <v>55978</v>
      </c>
      <c r="W50" s="233">
        <v>150297</v>
      </c>
      <c r="X50" s="233">
        <v>109470</v>
      </c>
      <c r="Y50" s="233">
        <v>40827</v>
      </c>
    </row>
    <row r="51" spans="1:25" ht="18" customHeight="1">
      <c r="A51" s="133" t="s">
        <v>511</v>
      </c>
      <c r="B51" s="300">
        <v>103986</v>
      </c>
      <c r="C51" s="233">
        <v>82285</v>
      </c>
      <c r="D51" s="233">
        <v>21701</v>
      </c>
      <c r="E51" s="233">
        <v>146485</v>
      </c>
      <c r="F51" s="233">
        <v>113204</v>
      </c>
      <c r="G51" s="233">
        <v>33281</v>
      </c>
      <c r="H51" s="233">
        <v>144234</v>
      </c>
      <c r="I51" s="233">
        <v>109783</v>
      </c>
      <c r="J51" s="233">
        <v>34451</v>
      </c>
      <c r="K51" s="233">
        <v>107355</v>
      </c>
      <c r="L51" s="233">
        <v>81337</v>
      </c>
      <c r="M51" s="233">
        <v>26018</v>
      </c>
      <c r="N51" s="233">
        <v>112470</v>
      </c>
      <c r="O51" s="233">
        <v>88692</v>
      </c>
      <c r="P51" s="233">
        <v>23778</v>
      </c>
      <c r="Q51" s="233">
        <v>126775</v>
      </c>
      <c r="R51" s="235">
        <v>95588</v>
      </c>
      <c r="S51" s="233">
        <v>31187</v>
      </c>
      <c r="T51" s="233">
        <v>200338</v>
      </c>
      <c r="U51" s="233">
        <v>140324</v>
      </c>
      <c r="V51" s="233">
        <v>60014</v>
      </c>
      <c r="W51" s="233">
        <v>158377</v>
      </c>
      <c r="X51" s="233">
        <v>118985</v>
      </c>
      <c r="Y51" s="233">
        <v>39392</v>
      </c>
    </row>
    <row r="52" spans="1:25" s="37" customFormat="1" ht="18" customHeight="1">
      <c r="A52" s="197" t="s">
        <v>512</v>
      </c>
      <c r="B52" s="301">
        <f>AVERAGE(B54:B57,B59:B62,B64:B67)</f>
        <v>115105.83333333333</v>
      </c>
      <c r="C52" s="238">
        <f>AVERAGE(C54:C57,C59:C62,C64:C67)</f>
        <v>94245.41666666667</v>
      </c>
      <c r="D52" s="238">
        <v>20861</v>
      </c>
      <c r="E52" s="238">
        <f aca="true" t="shared" si="4" ref="E52:L52">AVERAGE(E54:E57,E59:E62,E64:E67)</f>
        <v>149871.41666666666</v>
      </c>
      <c r="F52" s="238">
        <f t="shared" si="4"/>
        <v>115002.41666666667</v>
      </c>
      <c r="G52" s="238">
        <f t="shared" si="4"/>
        <v>34869</v>
      </c>
      <c r="H52" s="238">
        <f t="shared" si="4"/>
        <v>146761.91666666666</v>
      </c>
      <c r="I52" s="238">
        <f t="shared" si="4"/>
        <v>114186.66666666667</v>
      </c>
      <c r="J52" s="238">
        <f t="shared" si="4"/>
        <v>32575.25</v>
      </c>
      <c r="K52" s="238">
        <f t="shared" si="4"/>
        <v>109607.91666666667</v>
      </c>
      <c r="L52" s="238">
        <f t="shared" si="4"/>
        <v>84305.41666666667</v>
      </c>
      <c r="M52" s="238">
        <v>25303</v>
      </c>
      <c r="N52" s="238">
        <f aca="true" t="shared" si="5" ref="N52:U52">AVERAGE(N54:N57,N59:N62,N64:N67)</f>
        <v>121178.66666666667</v>
      </c>
      <c r="O52" s="238">
        <f t="shared" si="5"/>
        <v>92945.91666666667</v>
      </c>
      <c r="P52" s="238">
        <f t="shared" si="5"/>
        <v>28232.75</v>
      </c>
      <c r="Q52" s="238">
        <f t="shared" si="5"/>
        <v>155148</v>
      </c>
      <c r="R52" s="239">
        <f t="shared" si="5"/>
        <v>127141.58333333333</v>
      </c>
      <c r="S52" s="238">
        <f t="shared" si="5"/>
        <v>28006.416666666668</v>
      </c>
      <c r="T52" s="238">
        <f t="shared" si="5"/>
        <v>195558.16666666666</v>
      </c>
      <c r="U52" s="238">
        <f t="shared" si="5"/>
        <v>135088.58333333334</v>
      </c>
      <c r="V52" s="238">
        <v>60469</v>
      </c>
      <c r="W52" s="238">
        <f>AVERAGE(W54:W57,W59:W62,W64:W67)</f>
        <v>198749.41666666666</v>
      </c>
      <c r="X52" s="238">
        <f>AVERAGE(X54:X57,X59:X62,X64:X67)</f>
        <v>142957</v>
      </c>
      <c r="Y52" s="238">
        <f>AVERAGE(Y54:Y57,Y59:Y62,Y64:Y67)</f>
        <v>55792.416666666664</v>
      </c>
    </row>
    <row r="53" spans="1:25" ht="18" customHeight="1">
      <c r="A53" s="147"/>
      <c r="B53" s="300"/>
      <c r="C53" s="238"/>
      <c r="D53" s="233"/>
      <c r="E53" s="233"/>
      <c r="F53" s="233"/>
      <c r="G53" s="233"/>
      <c r="H53" s="233"/>
      <c r="I53" s="233"/>
      <c r="J53" s="233"/>
      <c r="K53" s="233"/>
      <c r="L53" s="233"/>
      <c r="M53" s="233"/>
      <c r="N53" s="233"/>
      <c r="O53" s="233"/>
      <c r="P53" s="233"/>
      <c r="Q53" s="233"/>
      <c r="R53" s="235"/>
      <c r="S53" s="233"/>
      <c r="T53" s="233"/>
      <c r="U53" s="233"/>
      <c r="V53" s="233"/>
      <c r="W53" s="233"/>
      <c r="X53" s="233"/>
      <c r="Y53" s="233"/>
    </row>
    <row r="54" spans="1:25" ht="18" customHeight="1">
      <c r="A54" s="133" t="s">
        <v>257</v>
      </c>
      <c r="B54" s="300">
        <v>84616</v>
      </c>
      <c r="C54" s="233">
        <v>84616</v>
      </c>
      <c r="D54" s="233">
        <v>0</v>
      </c>
      <c r="E54" s="233">
        <v>107030</v>
      </c>
      <c r="F54" s="233">
        <v>107030</v>
      </c>
      <c r="G54" s="233">
        <v>0</v>
      </c>
      <c r="H54" s="233">
        <v>111392</v>
      </c>
      <c r="I54" s="233">
        <v>111392</v>
      </c>
      <c r="J54" s="233">
        <v>0</v>
      </c>
      <c r="K54" s="233">
        <v>84407</v>
      </c>
      <c r="L54" s="233">
        <v>84407</v>
      </c>
      <c r="M54" s="233">
        <v>0</v>
      </c>
      <c r="N54" s="233">
        <v>118329</v>
      </c>
      <c r="O54" s="233">
        <v>90125</v>
      </c>
      <c r="P54" s="233">
        <v>28204</v>
      </c>
      <c r="Q54" s="233">
        <v>96326</v>
      </c>
      <c r="R54" s="235">
        <v>96208</v>
      </c>
      <c r="S54" s="233">
        <v>118</v>
      </c>
      <c r="T54" s="233">
        <v>136388</v>
      </c>
      <c r="U54" s="233">
        <v>135628</v>
      </c>
      <c r="V54" s="233">
        <v>760</v>
      </c>
      <c r="W54" s="233">
        <v>120401</v>
      </c>
      <c r="X54" s="233">
        <v>120240</v>
      </c>
      <c r="Y54" s="233">
        <v>161</v>
      </c>
    </row>
    <row r="55" spans="1:25" ht="18" customHeight="1">
      <c r="A55" s="133" t="s">
        <v>513</v>
      </c>
      <c r="B55" s="300">
        <v>88895</v>
      </c>
      <c r="C55" s="233">
        <v>88895</v>
      </c>
      <c r="D55" s="233">
        <v>0</v>
      </c>
      <c r="E55" s="233">
        <v>111410</v>
      </c>
      <c r="F55" s="233">
        <v>111410</v>
      </c>
      <c r="G55" s="233">
        <v>0</v>
      </c>
      <c r="H55" s="233">
        <v>112101</v>
      </c>
      <c r="I55" s="233">
        <v>112101</v>
      </c>
      <c r="J55" s="233">
        <v>0</v>
      </c>
      <c r="K55" s="233">
        <v>84520</v>
      </c>
      <c r="L55" s="233">
        <v>84520</v>
      </c>
      <c r="M55" s="233">
        <v>0</v>
      </c>
      <c r="N55" s="233">
        <v>93367</v>
      </c>
      <c r="O55" s="233">
        <v>92573</v>
      </c>
      <c r="P55" s="233">
        <v>794</v>
      </c>
      <c r="Q55" s="233">
        <v>94639</v>
      </c>
      <c r="R55" s="235">
        <v>94639</v>
      </c>
      <c r="S55" s="233">
        <v>0</v>
      </c>
      <c r="T55" s="233">
        <v>135090</v>
      </c>
      <c r="U55" s="233">
        <v>135090</v>
      </c>
      <c r="V55" s="233">
        <v>0</v>
      </c>
      <c r="W55" s="233">
        <v>140094</v>
      </c>
      <c r="X55" s="233">
        <v>140094</v>
      </c>
      <c r="Y55" s="233">
        <v>0</v>
      </c>
    </row>
    <row r="56" spans="1:25" ht="18" customHeight="1">
      <c r="A56" s="133" t="s">
        <v>514</v>
      </c>
      <c r="B56" s="300">
        <v>87056</v>
      </c>
      <c r="C56" s="233">
        <v>87056</v>
      </c>
      <c r="D56" s="233">
        <v>0</v>
      </c>
      <c r="E56" s="233">
        <v>125244</v>
      </c>
      <c r="F56" s="233">
        <v>110292</v>
      </c>
      <c r="G56" s="233">
        <v>14952</v>
      </c>
      <c r="H56" s="233">
        <v>115331</v>
      </c>
      <c r="I56" s="233">
        <v>115331</v>
      </c>
      <c r="J56" s="233">
        <v>0</v>
      </c>
      <c r="K56" s="233">
        <v>84092</v>
      </c>
      <c r="L56" s="233">
        <v>84092</v>
      </c>
      <c r="M56" s="233">
        <v>0</v>
      </c>
      <c r="N56" s="233">
        <v>90852</v>
      </c>
      <c r="O56" s="233">
        <v>90691</v>
      </c>
      <c r="P56" s="233">
        <v>161</v>
      </c>
      <c r="Q56" s="233">
        <v>95478</v>
      </c>
      <c r="R56" s="235">
        <v>92547</v>
      </c>
      <c r="S56" s="233">
        <v>2931</v>
      </c>
      <c r="T56" s="233">
        <v>165985</v>
      </c>
      <c r="U56" s="233">
        <v>144956</v>
      </c>
      <c r="V56" s="233">
        <v>21029</v>
      </c>
      <c r="W56" s="233">
        <v>146405</v>
      </c>
      <c r="X56" s="233">
        <v>118771</v>
      </c>
      <c r="Y56" s="233">
        <v>27634</v>
      </c>
    </row>
    <row r="57" spans="1:25" ht="18" customHeight="1">
      <c r="A57" s="133" t="s">
        <v>515</v>
      </c>
      <c r="B57" s="300">
        <v>91526</v>
      </c>
      <c r="C57" s="233">
        <v>91526</v>
      </c>
      <c r="D57" s="233">
        <v>0</v>
      </c>
      <c r="E57" s="233">
        <v>109051</v>
      </c>
      <c r="F57" s="233">
        <v>109051</v>
      </c>
      <c r="G57" s="233">
        <v>0</v>
      </c>
      <c r="H57" s="233">
        <v>113721</v>
      </c>
      <c r="I57" s="233">
        <v>113721</v>
      </c>
      <c r="J57" s="233">
        <v>0</v>
      </c>
      <c r="K57" s="233">
        <v>85804</v>
      </c>
      <c r="L57" s="233">
        <v>82991</v>
      </c>
      <c r="M57" s="233">
        <v>2813</v>
      </c>
      <c r="N57" s="233">
        <v>93943</v>
      </c>
      <c r="O57" s="233">
        <v>93816</v>
      </c>
      <c r="P57" s="233">
        <v>127</v>
      </c>
      <c r="Q57" s="233">
        <v>135569</v>
      </c>
      <c r="R57" s="235">
        <v>135569</v>
      </c>
      <c r="S57" s="233">
        <v>0</v>
      </c>
      <c r="T57" s="233">
        <v>131262</v>
      </c>
      <c r="U57" s="233">
        <v>130553</v>
      </c>
      <c r="V57" s="233">
        <v>709</v>
      </c>
      <c r="W57" s="233">
        <v>147134</v>
      </c>
      <c r="X57" s="233">
        <v>147134</v>
      </c>
      <c r="Y57" s="233">
        <v>0</v>
      </c>
    </row>
    <row r="58" spans="1:25" ht="18" customHeight="1">
      <c r="A58" s="147"/>
      <c r="B58" s="300"/>
      <c r="C58" s="233"/>
      <c r="D58" s="233"/>
      <c r="E58" s="233"/>
      <c r="F58" s="233"/>
      <c r="G58" s="233"/>
      <c r="H58" s="233"/>
      <c r="I58" s="233"/>
      <c r="J58" s="233"/>
      <c r="K58" s="233"/>
      <c r="L58" s="233"/>
      <c r="M58" s="233"/>
      <c r="N58" s="233"/>
      <c r="O58" s="233"/>
      <c r="P58" s="233"/>
      <c r="Q58" s="233"/>
      <c r="R58" s="235"/>
      <c r="S58" s="233"/>
      <c r="T58" s="233"/>
      <c r="U58" s="233"/>
      <c r="V58" s="233"/>
      <c r="W58" s="233"/>
      <c r="X58" s="233"/>
      <c r="Y58" s="233"/>
    </row>
    <row r="59" spans="1:25" ht="18" customHeight="1">
      <c r="A59" s="133" t="s">
        <v>516</v>
      </c>
      <c r="B59" s="300">
        <v>96001</v>
      </c>
      <c r="C59" s="233">
        <v>92891</v>
      </c>
      <c r="D59" s="233">
        <v>3110</v>
      </c>
      <c r="E59" s="233">
        <v>119587</v>
      </c>
      <c r="F59" s="233">
        <v>117277</v>
      </c>
      <c r="G59" s="233">
        <v>2310</v>
      </c>
      <c r="H59" s="233">
        <v>117364</v>
      </c>
      <c r="I59" s="233">
        <v>115000</v>
      </c>
      <c r="J59" s="233">
        <v>2364</v>
      </c>
      <c r="K59" s="233">
        <v>82414</v>
      </c>
      <c r="L59" s="233">
        <v>82023</v>
      </c>
      <c r="M59" s="233">
        <v>391</v>
      </c>
      <c r="N59" s="233">
        <v>94461</v>
      </c>
      <c r="O59" s="233">
        <v>93623</v>
      </c>
      <c r="P59" s="233">
        <v>838</v>
      </c>
      <c r="Q59" s="233">
        <v>138582</v>
      </c>
      <c r="R59" s="235">
        <v>136758</v>
      </c>
      <c r="S59" s="233">
        <v>1824</v>
      </c>
      <c r="T59" s="233">
        <v>131280</v>
      </c>
      <c r="U59" s="233">
        <v>128118</v>
      </c>
      <c r="V59" s="233">
        <v>3162</v>
      </c>
      <c r="W59" s="233">
        <v>145727</v>
      </c>
      <c r="X59" s="233">
        <v>145727</v>
      </c>
      <c r="Y59" s="233">
        <v>0</v>
      </c>
    </row>
    <row r="60" spans="1:25" ht="18" customHeight="1">
      <c r="A60" s="133" t="s">
        <v>517</v>
      </c>
      <c r="B60" s="300">
        <v>98587</v>
      </c>
      <c r="C60" s="233">
        <v>97557</v>
      </c>
      <c r="D60" s="233">
        <v>1030</v>
      </c>
      <c r="E60" s="233">
        <v>144158</v>
      </c>
      <c r="F60" s="233">
        <v>117393</v>
      </c>
      <c r="G60" s="233">
        <v>26765</v>
      </c>
      <c r="H60" s="233">
        <v>176378</v>
      </c>
      <c r="I60" s="233">
        <v>119188</v>
      </c>
      <c r="J60" s="233">
        <v>57190</v>
      </c>
      <c r="K60" s="233">
        <v>112251</v>
      </c>
      <c r="L60" s="233">
        <v>86437</v>
      </c>
      <c r="M60" s="233">
        <v>25814</v>
      </c>
      <c r="N60" s="233">
        <v>108487</v>
      </c>
      <c r="O60" s="233">
        <v>93574</v>
      </c>
      <c r="P60" s="233">
        <v>14913</v>
      </c>
      <c r="Q60" s="233">
        <v>207135</v>
      </c>
      <c r="R60" s="235">
        <v>139139</v>
      </c>
      <c r="S60" s="233">
        <v>67996</v>
      </c>
      <c r="T60" s="233">
        <v>290043</v>
      </c>
      <c r="U60" s="233">
        <v>130914</v>
      </c>
      <c r="V60" s="233">
        <v>159129</v>
      </c>
      <c r="W60" s="233">
        <v>357264</v>
      </c>
      <c r="X60" s="233">
        <v>144785</v>
      </c>
      <c r="Y60" s="233">
        <v>212479</v>
      </c>
    </row>
    <row r="61" spans="1:25" ht="18" customHeight="1">
      <c r="A61" s="133" t="s">
        <v>518</v>
      </c>
      <c r="B61" s="300">
        <v>216528</v>
      </c>
      <c r="C61" s="233">
        <v>98285</v>
      </c>
      <c r="D61" s="233">
        <v>118243</v>
      </c>
      <c r="E61" s="233">
        <v>235062</v>
      </c>
      <c r="F61" s="233">
        <v>118545</v>
      </c>
      <c r="G61" s="233">
        <v>116517</v>
      </c>
      <c r="H61" s="233">
        <v>214536</v>
      </c>
      <c r="I61" s="233">
        <v>111134</v>
      </c>
      <c r="J61" s="233">
        <v>103402</v>
      </c>
      <c r="K61" s="233">
        <v>198695</v>
      </c>
      <c r="L61" s="233">
        <v>86452</v>
      </c>
      <c r="M61" s="233">
        <v>112243</v>
      </c>
      <c r="N61" s="233">
        <v>192892</v>
      </c>
      <c r="O61" s="233">
        <v>93194</v>
      </c>
      <c r="P61" s="233">
        <v>99698</v>
      </c>
      <c r="Q61" s="233">
        <v>198212</v>
      </c>
      <c r="R61" s="235">
        <v>141549</v>
      </c>
      <c r="S61" s="233">
        <v>56663</v>
      </c>
      <c r="T61" s="233">
        <v>299962</v>
      </c>
      <c r="U61" s="233">
        <v>134673</v>
      </c>
      <c r="V61" s="233">
        <v>165289</v>
      </c>
      <c r="W61" s="233">
        <v>154984</v>
      </c>
      <c r="X61" s="233">
        <v>142098</v>
      </c>
      <c r="Y61" s="233">
        <v>12886</v>
      </c>
    </row>
    <row r="62" spans="1:25" ht="18" customHeight="1">
      <c r="A62" s="133" t="s">
        <v>519</v>
      </c>
      <c r="B62" s="300">
        <v>112221</v>
      </c>
      <c r="C62" s="233">
        <v>93605</v>
      </c>
      <c r="D62" s="233">
        <v>18616</v>
      </c>
      <c r="E62" s="233">
        <v>171996</v>
      </c>
      <c r="F62" s="233">
        <v>121475</v>
      </c>
      <c r="G62" s="233">
        <v>50521</v>
      </c>
      <c r="H62" s="233">
        <v>127368</v>
      </c>
      <c r="I62" s="233">
        <v>112371</v>
      </c>
      <c r="J62" s="233">
        <v>14997</v>
      </c>
      <c r="K62" s="233">
        <v>88909</v>
      </c>
      <c r="L62" s="233">
        <v>82575</v>
      </c>
      <c r="M62" s="233">
        <v>6334</v>
      </c>
      <c r="N62" s="233">
        <v>123193</v>
      </c>
      <c r="O62" s="233">
        <v>92128</v>
      </c>
      <c r="P62" s="233">
        <v>31065</v>
      </c>
      <c r="Q62" s="233">
        <v>142999</v>
      </c>
      <c r="R62" s="235">
        <v>129284</v>
      </c>
      <c r="S62" s="233">
        <v>13715</v>
      </c>
      <c r="T62" s="233">
        <v>148501</v>
      </c>
      <c r="U62" s="233">
        <v>137298</v>
      </c>
      <c r="V62" s="233">
        <v>11203</v>
      </c>
      <c r="W62" s="233">
        <v>194818</v>
      </c>
      <c r="X62" s="233">
        <v>144597</v>
      </c>
      <c r="Y62" s="233">
        <v>50221</v>
      </c>
    </row>
    <row r="63" spans="1:25" ht="18" customHeight="1">
      <c r="A63" s="147"/>
      <c r="B63" s="300"/>
      <c r="C63" s="233"/>
      <c r="D63" s="302"/>
      <c r="E63" s="233"/>
      <c r="F63" s="233"/>
      <c r="G63" s="233"/>
      <c r="H63" s="233"/>
      <c r="I63" s="233"/>
      <c r="J63" s="233"/>
      <c r="K63" s="233"/>
      <c r="L63" s="233"/>
      <c r="M63" s="233"/>
      <c r="N63" s="233"/>
      <c r="O63" s="233"/>
      <c r="P63" s="233"/>
      <c r="Q63" s="233"/>
      <c r="R63" s="303"/>
      <c r="S63" s="233"/>
      <c r="T63" s="233"/>
      <c r="U63" s="233"/>
      <c r="V63" s="233"/>
      <c r="W63" s="233"/>
      <c r="X63" s="233"/>
      <c r="Y63" s="233"/>
    </row>
    <row r="64" spans="1:25" ht="18" customHeight="1">
      <c r="A64" s="133" t="s">
        <v>520</v>
      </c>
      <c r="B64" s="300">
        <v>96952</v>
      </c>
      <c r="C64" s="233">
        <v>96952</v>
      </c>
      <c r="D64" s="233">
        <v>0</v>
      </c>
      <c r="E64" s="233">
        <v>120745</v>
      </c>
      <c r="F64" s="233">
        <v>114354</v>
      </c>
      <c r="G64" s="233">
        <v>6391</v>
      </c>
      <c r="H64" s="233">
        <v>114083</v>
      </c>
      <c r="I64" s="233">
        <v>113919</v>
      </c>
      <c r="J64" s="233">
        <v>164</v>
      </c>
      <c r="K64" s="233">
        <v>84100</v>
      </c>
      <c r="L64" s="233">
        <v>84100</v>
      </c>
      <c r="M64" s="233">
        <v>0</v>
      </c>
      <c r="N64" s="233">
        <v>96118</v>
      </c>
      <c r="O64" s="233">
        <v>93123</v>
      </c>
      <c r="P64" s="233">
        <v>2995</v>
      </c>
      <c r="Q64" s="233">
        <v>140148</v>
      </c>
      <c r="R64" s="235">
        <v>131320</v>
      </c>
      <c r="S64" s="233">
        <v>8828</v>
      </c>
      <c r="T64" s="233">
        <v>134611</v>
      </c>
      <c r="U64" s="233">
        <v>134150</v>
      </c>
      <c r="V64" s="233">
        <v>461</v>
      </c>
      <c r="W64" s="233">
        <v>150160</v>
      </c>
      <c r="X64" s="233">
        <v>150144</v>
      </c>
      <c r="Y64" s="233">
        <v>16</v>
      </c>
    </row>
    <row r="65" spans="1:25" ht="18" customHeight="1">
      <c r="A65" s="133" t="s">
        <v>521</v>
      </c>
      <c r="B65" s="300">
        <v>99246</v>
      </c>
      <c r="C65" s="235">
        <v>99246</v>
      </c>
      <c r="D65" s="235">
        <v>0</v>
      </c>
      <c r="E65" s="235">
        <v>121498</v>
      </c>
      <c r="F65" s="235">
        <v>121498</v>
      </c>
      <c r="G65" s="235">
        <v>0</v>
      </c>
      <c r="H65" s="235">
        <v>115255</v>
      </c>
      <c r="I65" s="235">
        <v>115255</v>
      </c>
      <c r="J65" s="235">
        <v>0</v>
      </c>
      <c r="K65" s="235">
        <v>86433</v>
      </c>
      <c r="L65" s="235">
        <v>86433</v>
      </c>
      <c r="M65" s="235">
        <v>0</v>
      </c>
      <c r="N65" s="235">
        <v>94633</v>
      </c>
      <c r="O65" s="235">
        <v>94418</v>
      </c>
      <c r="P65" s="235">
        <v>215</v>
      </c>
      <c r="Q65" s="235">
        <v>146329</v>
      </c>
      <c r="R65" s="235">
        <v>146329</v>
      </c>
      <c r="S65" s="235">
        <v>0</v>
      </c>
      <c r="T65" s="235">
        <v>138564</v>
      </c>
      <c r="U65" s="235">
        <v>137493</v>
      </c>
      <c r="V65" s="235">
        <v>1071</v>
      </c>
      <c r="W65" s="235">
        <v>200608</v>
      </c>
      <c r="X65" s="235">
        <v>155915</v>
      </c>
      <c r="Y65" s="235">
        <v>44693</v>
      </c>
    </row>
    <row r="66" spans="1:25" ht="18" customHeight="1">
      <c r="A66" s="133" t="s">
        <v>522</v>
      </c>
      <c r="B66" s="300">
        <v>99666</v>
      </c>
      <c r="C66" s="235">
        <v>99666</v>
      </c>
      <c r="D66" s="235">
        <v>0</v>
      </c>
      <c r="E66" s="235">
        <v>116777</v>
      </c>
      <c r="F66" s="235">
        <v>116777</v>
      </c>
      <c r="G66" s="235">
        <v>0</v>
      </c>
      <c r="H66" s="235">
        <v>114671</v>
      </c>
      <c r="I66" s="235">
        <v>114671</v>
      </c>
      <c r="J66" s="235">
        <v>0</v>
      </c>
      <c r="K66" s="235">
        <v>85260</v>
      </c>
      <c r="L66" s="235">
        <v>85242</v>
      </c>
      <c r="M66" s="235">
        <v>18</v>
      </c>
      <c r="N66" s="235">
        <v>93987</v>
      </c>
      <c r="O66" s="235">
        <v>93986</v>
      </c>
      <c r="P66" s="235">
        <v>1</v>
      </c>
      <c r="Q66" s="235">
        <v>138996</v>
      </c>
      <c r="R66" s="235">
        <v>138996</v>
      </c>
      <c r="S66" s="235">
        <v>0</v>
      </c>
      <c r="T66" s="235">
        <v>143496</v>
      </c>
      <c r="U66" s="235">
        <v>132513</v>
      </c>
      <c r="V66" s="235">
        <v>10983</v>
      </c>
      <c r="W66" s="235">
        <v>151474</v>
      </c>
      <c r="X66" s="235">
        <v>151460</v>
      </c>
      <c r="Y66" s="235">
        <v>14</v>
      </c>
    </row>
    <row r="67" spans="1:25" ht="18" customHeight="1">
      <c r="A67" s="193" t="s">
        <v>523</v>
      </c>
      <c r="B67" s="304">
        <v>209976</v>
      </c>
      <c r="C67" s="270">
        <v>100650</v>
      </c>
      <c r="D67" s="270">
        <v>109326</v>
      </c>
      <c r="E67" s="270">
        <v>315899</v>
      </c>
      <c r="F67" s="270">
        <v>114927</v>
      </c>
      <c r="G67" s="270">
        <v>200972</v>
      </c>
      <c r="H67" s="270">
        <v>328943</v>
      </c>
      <c r="I67" s="270">
        <v>116157</v>
      </c>
      <c r="J67" s="270">
        <v>212786</v>
      </c>
      <c r="K67" s="270">
        <v>238410</v>
      </c>
      <c r="L67" s="270">
        <v>82393</v>
      </c>
      <c r="M67" s="270">
        <v>156017</v>
      </c>
      <c r="N67" s="270">
        <v>253882</v>
      </c>
      <c r="O67" s="270">
        <v>94100</v>
      </c>
      <c r="P67" s="270">
        <v>159782</v>
      </c>
      <c r="Q67" s="270">
        <v>327363</v>
      </c>
      <c r="R67" s="270">
        <v>143361</v>
      </c>
      <c r="S67" s="270">
        <v>184002</v>
      </c>
      <c r="T67" s="270">
        <v>491516</v>
      </c>
      <c r="U67" s="270">
        <v>139677</v>
      </c>
      <c r="V67" s="270">
        <v>351839</v>
      </c>
      <c r="W67" s="270">
        <v>475924</v>
      </c>
      <c r="X67" s="270">
        <v>154519</v>
      </c>
      <c r="Y67" s="270">
        <v>321405</v>
      </c>
    </row>
    <row r="68" spans="1:25" ht="14.25">
      <c r="A68" s="7"/>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row>
  </sheetData>
  <sheetProtection/>
  <mergeCells count="35">
    <mergeCell ref="B5:P5"/>
    <mergeCell ref="Q5:S6"/>
    <mergeCell ref="T5:V6"/>
    <mergeCell ref="W5:Y6"/>
    <mergeCell ref="B6:D6"/>
    <mergeCell ref="E6:G6"/>
    <mergeCell ref="H6:J6"/>
    <mergeCell ref="K6:M6"/>
    <mergeCell ref="N6:P6"/>
    <mergeCell ref="E7:E8"/>
    <mergeCell ref="F7:F8"/>
    <mergeCell ref="G7:G8"/>
    <mergeCell ref="H7:H8"/>
    <mergeCell ref="A7:A8"/>
    <mergeCell ref="B7:B8"/>
    <mergeCell ref="C7:C8"/>
    <mergeCell ref="D7:D8"/>
    <mergeCell ref="M7:M8"/>
    <mergeCell ref="N7:N8"/>
    <mergeCell ref="O7:O8"/>
    <mergeCell ref="P7:P8"/>
    <mergeCell ref="I7:I8"/>
    <mergeCell ref="J7:J8"/>
    <mergeCell ref="K7:K8"/>
    <mergeCell ref="L7:L8"/>
    <mergeCell ref="A3:Y3"/>
    <mergeCell ref="Y7:Y8"/>
    <mergeCell ref="U7:U8"/>
    <mergeCell ref="V7:V8"/>
    <mergeCell ref="W7:W8"/>
    <mergeCell ref="X7:X8"/>
    <mergeCell ref="Q7:Q8"/>
    <mergeCell ref="R7:R8"/>
    <mergeCell ref="S7:S8"/>
    <mergeCell ref="T7:T8"/>
  </mergeCells>
  <printOptions horizontalCentered="1"/>
  <pageMargins left="0.7874015748031497" right="0.7874015748031497" top="0.3937007874015748" bottom="0.3937007874015748" header="0.35433070866141736" footer="0.35433070866141736"/>
  <pageSetup fitToHeight="1" fitToWidth="1" horizontalDpi="300" verticalDpi="300" orientation="landscape" paperSize="8" scale="6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Y68"/>
  <sheetViews>
    <sheetView zoomScaleSheetLayoutView="75" zoomScalePageLayoutView="0" workbookViewId="0" topLeftCell="D35">
      <selection activeCell="A1" sqref="A1"/>
    </sheetView>
  </sheetViews>
  <sheetFormatPr defaultColWidth="9.00390625" defaultRowHeight="13.5"/>
  <cols>
    <col min="1" max="1" width="15.125" style="0" customWidth="1"/>
    <col min="2" max="2" width="11.375" style="0" customWidth="1"/>
    <col min="3" max="3" width="11.625" style="0" customWidth="1"/>
    <col min="4" max="4" width="11.25390625" style="0" customWidth="1"/>
    <col min="5" max="5" width="10.375" style="0" customWidth="1"/>
    <col min="6" max="6" width="10.875" style="0" customWidth="1"/>
    <col min="7" max="8" width="10.25390625" style="0" customWidth="1"/>
    <col min="9" max="9" width="10.875" style="0" customWidth="1"/>
    <col min="10" max="10" width="9.75390625" style="0" customWidth="1"/>
    <col min="11" max="12" width="10.875" style="0" customWidth="1"/>
    <col min="13" max="13" width="9.75390625" style="0" customWidth="1"/>
    <col min="14" max="14" width="10.25390625" style="0" customWidth="1"/>
    <col min="15" max="15" width="12.875" style="0" customWidth="1"/>
    <col min="16" max="16" width="11.375" style="0" customWidth="1"/>
    <col min="17" max="17" width="12.75390625" style="0" customWidth="1"/>
    <col min="18" max="18" width="11.125" style="0" customWidth="1"/>
    <col min="19" max="19" width="10.875" style="0" customWidth="1"/>
  </cols>
  <sheetData>
    <row r="1" spans="1:19" ht="15" customHeight="1">
      <c r="A1" s="105" t="s">
        <v>281</v>
      </c>
      <c r="B1" s="106"/>
      <c r="C1" s="106"/>
      <c r="D1" s="106"/>
      <c r="E1" s="106"/>
      <c r="F1" s="106"/>
      <c r="G1" s="106"/>
      <c r="H1" s="106"/>
      <c r="I1" s="106"/>
      <c r="J1" s="106"/>
      <c r="K1" s="106"/>
      <c r="L1" s="106"/>
      <c r="M1" s="106"/>
      <c r="N1" s="106"/>
      <c r="O1" s="106"/>
      <c r="P1" s="106"/>
      <c r="Q1" s="106"/>
      <c r="R1" s="106"/>
      <c r="S1" s="3" t="s">
        <v>282</v>
      </c>
    </row>
    <row r="2" spans="1:19" ht="15" customHeight="1">
      <c r="A2" s="106"/>
      <c r="B2" s="106"/>
      <c r="C2" s="106"/>
      <c r="D2" s="106"/>
      <c r="E2" s="106"/>
      <c r="F2" s="106"/>
      <c r="G2" s="106"/>
      <c r="H2" s="106"/>
      <c r="I2" s="106"/>
      <c r="J2" s="106"/>
      <c r="K2" s="106"/>
      <c r="L2" s="106"/>
      <c r="M2" s="106"/>
      <c r="N2" s="106"/>
      <c r="O2" s="106"/>
      <c r="P2" s="106"/>
      <c r="Q2" s="106"/>
      <c r="R2" s="106"/>
      <c r="S2" s="106"/>
    </row>
    <row r="3" spans="1:25" ht="18" customHeight="1">
      <c r="A3" s="443" t="s">
        <v>524</v>
      </c>
      <c r="B3" s="443"/>
      <c r="C3" s="443"/>
      <c r="D3" s="443"/>
      <c r="E3" s="443"/>
      <c r="F3" s="443"/>
      <c r="G3" s="443"/>
      <c r="H3" s="443"/>
      <c r="I3" s="443"/>
      <c r="J3" s="443"/>
      <c r="K3" s="443"/>
      <c r="L3" s="443"/>
      <c r="M3" s="443"/>
      <c r="N3" s="443"/>
      <c r="O3" s="443"/>
      <c r="P3" s="443"/>
      <c r="Q3" s="443"/>
      <c r="R3" s="443"/>
      <c r="S3" s="443"/>
      <c r="T3" s="260"/>
      <c r="U3" s="260"/>
      <c r="V3" s="260"/>
      <c r="W3" s="260"/>
      <c r="X3" s="260"/>
      <c r="Y3" s="260"/>
    </row>
    <row r="4" spans="1:19" ht="15" customHeight="1" thickBot="1">
      <c r="A4" s="106"/>
      <c r="B4" s="46"/>
      <c r="C4" s="106"/>
      <c r="D4" s="106"/>
      <c r="E4" s="106"/>
      <c r="F4" s="106"/>
      <c r="G4" s="106"/>
      <c r="H4" s="106"/>
      <c r="I4" s="106"/>
      <c r="J4" s="106"/>
      <c r="K4" s="106"/>
      <c r="L4" s="106"/>
      <c r="M4" s="106"/>
      <c r="N4" s="106"/>
      <c r="O4" s="106"/>
      <c r="P4" s="106"/>
      <c r="Q4" s="106"/>
      <c r="R4" s="106"/>
      <c r="S4" s="9" t="s">
        <v>510</v>
      </c>
    </row>
    <row r="5" spans="1:19" ht="15" customHeight="1">
      <c r="A5" s="63" t="s">
        <v>132</v>
      </c>
      <c r="B5" s="550" t="s">
        <v>228</v>
      </c>
      <c r="C5" s="551"/>
      <c r="D5" s="554"/>
      <c r="E5" s="514" t="s">
        <v>142</v>
      </c>
      <c r="F5" s="515"/>
      <c r="G5" s="515"/>
      <c r="H5" s="515"/>
      <c r="I5" s="515"/>
      <c r="J5" s="515"/>
      <c r="K5" s="515"/>
      <c r="L5" s="515"/>
      <c r="M5" s="515"/>
      <c r="N5" s="515"/>
      <c r="O5" s="515"/>
      <c r="P5" s="515"/>
      <c r="Q5" s="515"/>
      <c r="R5" s="515"/>
      <c r="S5" s="515"/>
    </row>
    <row r="6" spans="1:19" ht="15" customHeight="1">
      <c r="A6" s="66"/>
      <c r="B6" s="552"/>
      <c r="C6" s="553"/>
      <c r="D6" s="555"/>
      <c r="E6" s="544" t="s">
        <v>143</v>
      </c>
      <c r="F6" s="545"/>
      <c r="G6" s="546"/>
      <c r="H6" s="544" t="s">
        <v>144</v>
      </c>
      <c r="I6" s="545"/>
      <c r="J6" s="546"/>
      <c r="K6" s="544" t="s">
        <v>145</v>
      </c>
      <c r="L6" s="545"/>
      <c r="M6" s="546"/>
      <c r="N6" s="544" t="s">
        <v>527</v>
      </c>
      <c r="O6" s="545"/>
      <c r="P6" s="546"/>
      <c r="Q6" s="544" t="s">
        <v>146</v>
      </c>
      <c r="R6" s="545"/>
      <c r="S6" s="545"/>
    </row>
    <row r="7" spans="1:19" ht="15" customHeight="1">
      <c r="A7" s="542" t="s">
        <v>147</v>
      </c>
      <c r="B7" s="541" t="s">
        <v>141</v>
      </c>
      <c r="C7" s="540" t="s">
        <v>137</v>
      </c>
      <c r="D7" s="540" t="s">
        <v>138</v>
      </c>
      <c r="E7" s="541" t="s">
        <v>141</v>
      </c>
      <c r="F7" s="540" t="s">
        <v>137</v>
      </c>
      <c r="G7" s="540" t="s">
        <v>138</v>
      </c>
      <c r="H7" s="541" t="s">
        <v>141</v>
      </c>
      <c r="I7" s="540" t="s">
        <v>137</v>
      </c>
      <c r="J7" s="540" t="s">
        <v>138</v>
      </c>
      <c r="K7" s="541" t="s">
        <v>141</v>
      </c>
      <c r="L7" s="540" t="s">
        <v>137</v>
      </c>
      <c r="M7" s="540" t="s">
        <v>138</v>
      </c>
      <c r="N7" s="541" t="s">
        <v>141</v>
      </c>
      <c r="O7" s="540" t="s">
        <v>137</v>
      </c>
      <c r="P7" s="540" t="s">
        <v>138</v>
      </c>
      <c r="Q7" s="541" t="s">
        <v>141</v>
      </c>
      <c r="R7" s="540" t="s">
        <v>137</v>
      </c>
      <c r="S7" s="539" t="s">
        <v>138</v>
      </c>
    </row>
    <row r="8" spans="1:19" ht="15" customHeight="1">
      <c r="A8" s="543"/>
      <c r="B8" s="530"/>
      <c r="C8" s="527"/>
      <c r="D8" s="527"/>
      <c r="E8" s="530"/>
      <c r="F8" s="527"/>
      <c r="G8" s="527"/>
      <c r="H8" s="530"/>
      <c r="I8" s="527"/>
      <c r="J8" s="527"/>
      <c r="K8" s="530"/>
      <c r="L8" s="527"/>
      <c r="M8" s="527"/>
      <c r="N8" s="530"/>
      <c r="O8" s="527"/>
      <c r="P8" s="527"/>
      <c r="Q8" s="530"/>
      <c r="R8" s="527"/>
      <c r="S8" s="377"/>
    </row>
    <row r="9" spans="1:19" ht="15" customHeight="1">
      <c r="A9" s="189" t="s">
        <v>179</v>
      </c>
      <c r="B9" s="198"/>
      <c r="C9" s="106"/>
      <c r="D9" s="106"/>
      <c r="E9" s="106"/>
      <c r="F9" s="106"/>
      <c r="G9" s="106"/>
      <c r="H9" s="106"/>
      <c r="I9" s="106"/>
      <c r="J9" s="106"/>
      <c r="K9" s="106"/>
      <c r="L9" s="106"/>
      <c r="M9" s="106"/>
      <c r="N9" s="106"/>
      <c r="O9" s="106"/>
      <c r="P9" s="106"/>
      <c r="Q9" s="106"/>
      <c r="R9" s="106"/>
      <c r="S9" s="106"/>
    </row>
    <row r="10" spans="1:19" ht="15" customHeight="1">
      <c r="A10" s="26" t="s">
        <v>259</v>
      </c>
      <c r="B10" s="300">
        <v>261842</v>
      </c>
      <c r="C10" s="235">
        <v>191066</v>
      </c>
      <c r="D10" s="235">
        <v>70776</v>
      </c>
      <c r="E10" s="235">
        <v>216123</v>
      </c>
      <c r="F10" s="235">
        <v>157020</v>
      </c>
      <c r="G10" s="235">
        <v>59103</v>
      </c>
      <c r="H10" s="235">
        <v>112816</v>
      </c>
      <c r="I10" s="235">
        <v>103075</v>
      </c>
      <c r="J10" s="235">
        <v>9741</v>
      </c>
      <c r="K10" s="235">
        <v>213675</v>
      </c>
      <c r="L10" s="235">
        <v>156263</v>
      </c>
      <c r="M10" s="235">
        <v>57412</v>
      </c>
      <c r="N10" s="235">
        <v>288336</v>
      </c>
      <c r="O10" s="235">
        <v>195674</v>
      </c>
      <c r="P10" s="235">
        <v>92662</v>
      </c>
      <c r="Q10" s="235">
        <v>218093</v>
      </c>
      <c r="R10" s="235">
        <v>156796</v>
      </c>
      <c r="S10" s="235">
        <v>61297</v>
      </c>
    </row>
    <row r="11" spans="1:19" ht="15" customHeight="1">
      <c r="A11" s="133" t="s">
        <v>511</v>
      </c>
      <c r="B11" s="300">
        <v>283625</v>
      </c>
      <c r="C11" s="235">
        <v>208234</v>
      </c>
      <c r="D11" s="235">
        <v>75391</v>
      </c>
      <c r="E11" s="235">
        <v>232214</v>
      </c>
      <c r="F11" s="235">
        <v>170589</v>
      </c>
      <c r="G11" s="235">
        <v>61625</v>
      </c>
      <c r="H11" s="235">
        <v>124304</v>
      </c>
      <c r="I11" s="235">
        <v>114036</v>
      </c>
      <c r="J11" s="235">
        <v>10268</v>
      </c>
      <c r="K11" s="235">
        <v>220226</v>
      </c>
      <c r="L11" s="235">
        <v>166816</v>
      </c>
      <c r="M11" s="235">
        <v>53410</v>
      </c>
      <c r="N11" s="235">
        <v>311656</v>
      </c>
      <c r="O11" s="235">
        <v>212991</v>
      </c>
      <c r="P11" s="235">
        <v>98665</v>
      </c>
      <c r="Q11" s="235">
        <v>232142</v>
      </c>
      <c r="R11" s="235">
        <v>167968</v>
      </c>
      <c r="S11" s="235">
        <v>64174</v>
      </c>
    </row>
    <row r="12" spans="1:19" s="37" customFormat="1" ht="15" customHeight="1">
      <c r="A12" s="197" t="s">
        <v>512</v>
      </c>
      <c r="B12" s="301">
        <f aca="true" t="shared" si="0" ref="B12:K12">AVERAGE(B14:B17,B19:B22,B24:B27)</f>
        <v>313456.6666666667</v>
      </c>
      <c r="C12" s="239">
        <f t="shared" si="0"/>
        <v>232698.58333333334</v>
      </c>
      <c r="D12" s="239">
        <f t="shared" si="0"/>
        <v>80758.08333333333</v>
      </c>
      <c r="E12" s="239">
        <f t="shared" si="0"/>
        <v>249587.83333333334</v>
      </c>
      <c r="F12" s="239">
        <f t="shared" si="0"/>
        <v>180755.66666666666</v>
      </c>
      <c r="G12" s="239">
        <f t="shared" si="0"/>
        <v>68832.16666666667</v>
      </c>
      <c r="H12" s="239">
        <f t="shared" si="0"/>
        <v>135488.16666666666</v>
      </c>
      <c r="I12" s="239">
        <f t="shared" si="0"/>
        <v>117852.83333333333</v>
      </c>
      <c r="J12" s="239">
        <f t="shared" si="0"/>
        <v>17635.333333333332</v>
      </c>
      <c r="K12" s="239">
        <f t="shared" si="0"/>
        <v>235394.83333333334</v>
      </c>
      <c r="L12" s="239">
        <v>172052</v>
      </c>
      <c r="M12" s="239">
        <f aca="true" t="shared" si="1" ref="M12:R12">AVERAGE(M14:M17,M19:M22,M24:M27)</f>
        <v>63342.916666666664</v>
      </c>
      <c r="N12" s="239">
        <f t="shared" si="1"/>
        <v>326187.6666666667</v>
      </c>
      <c r="O12" s="239">
        <f t="shared" si="1"/>
        <v>228181.83333333334</v>
      </c>
      <c r="P12" s="239">
        <f t="shared" si="1"/>
        <v>98005.83333333333</v>
      </c>
      <c r="Q12" s="239">
        <f t="shared" si="1"/>
        <v>263450.0833333333</v>
      </c>
      <c r="R12" s="239">
        <f t="shared" si="1"/>
        <v>183099.83333333334</v>
      </c>
      <c r="S12" s="239">
        <v>80350</v>
      </c>
    </row>
    <row r="13" spans="1:19" ht="15" customHeight="1">
      <c r="A13" s="147"/>
      <c r="B13" s="300"/>
      <c r="C13" s="235"/>
      <c r="D13" s="235"/>
      <c r="E13" s="235"/>
      <c r="F13" s="235"/>
      <c r="G13" s="235"/>
      <c r="H13" s="235"/>
      <c r="I13" s="235"/>
      <c r="J13" s="235"/>
      <c r="K13" s="235"/>
      <c r="L13" s="235"/>
      <c r="M13" s="235"/>
      <c r="N13" s="235"/>
      <c r="O13" s="235"/>
      <c r="P13" s="235"/>
      <c r="Q13" s="235"/>
      <c r="R13" s="235"/>
      <c r="S13" s="235"/>
    </row>
    <row r="14" spans="1:19" ht="15" customHeight="1">
      <c r="A14" s="133" t="s">
        <v>257</v>
      </c>
      <c r="B14" s="300">
        <v>215803</v>
      </c>
      <c r="C14" s="235">
        <v>215803</v>
      </c>
      <c r="D14" s="235">
        <v>0</v>
      </c>
      <c r="E14" s="235">
        <v>187126</v>
      </c>
      <c r="F14" s="235">
        <v>175691</v>
      </c>
      <c r="G14" s="235">
        <v>11435</v>
      </c>
      <c r="H14" s="235">
        <v>119332</v>
      </c>
      <c r="I14" s="235">
        <v>119332</v>
      </c>
      <c r="J14" s="235">
        <v>0</v>
      </c>
      <c r="K14" s="235">
        <v>161473</v>
      </c>
      <c r="L14" s="235">
        <v>161473</v>
      </c>
      <c r="M14" s="235">
        <v>0</v>
      </c>
      <c r="N14" s="235">
        <v>251757</v>
      </c>
      <c r="O14" s="235">
        <v>227035</v>
      </c>
      <c r="P14" s="235">
        <v>24722</v>
      </c>
      <c r="Q14" s="235">
        <v>187506</v>
      </c>
      <c r="R14" s="235">
        <v>171277</v>
      </c>
      <c r="S14" s="235">
        <v>16229</v>
      </c>
    </row>
    <row r="15" spans="1:19" ht="15" customHeight="1">
      <c r="A15" s="133" t="s">
        <v>513</v>
      </c>
      <c r="B15" s="300">
        <v>215035</v>
      </c>
      <c r="C15" s="235">
        <v>215035</v>
      </c>
      <c r="D15" s="235">
        <v>0</v>
      </c>
      <c r="E15" s="235">
        <v>183932</v>
      </c>
      <c r="F15" s="235">
        <v>178343</v>
      </c>
      <c r="G15" s="235">
        <v>5589</v>
      </c>
      <c r="H15" s="235">
        <v>118491</v>
      </c>
      <c r="I15" s="235">
        <v>118491</v>
      </c>
      <c r="J15" s="235">
        <v>0</v>
      </c>
      <c r="K15" s="235">
        <v>173364</v>
      </c>
      <c r="L15" s="235">
        <v>165124</v>
      </c>
      <c r="M15" s="235">
        <v>8240</v>
      </c>
      <c r="N15" s="235">
        <v>238178</v>
      </c>
      <c r="O15" s="235">
        <v>227751</v>
      </c>
      <c r="P15" s="235">
        <v>10427</v>
      </c>
      <c r="Q15" s="235">
        <v>178559</v>
      </c>
      <c r="R15" s="235">
        <v>177682</v>
      </c>
      <c r="S15" s="235">
        <v>877</v>
      </c>
    </row>
    <row r="16" spans="1:19" ht="15" customHeight="1">
      <c r="A16" s="133" t="s">
        <v>514</v>
      </c>
      <c r="B16" s="300">
        <v>247227</v>
      </c>
      <c r="C16" s="235">
        <v>213511</v>
      </c>
      <c r="D16" s="235">
        <v>33716</v>
      </c>
      <c r="E16" s="235">
        <v>229630</v>
      </c>
      <c r="F16" s="235">
        <v>176960</v>
      </c>
      <c r="G16" s="235">
        <v>52670</v>
      </c>
      <c r="H16" s="235">
        <v>112755</v>
      </c>
      <c r="I16" s="235">
        <v>112755</v>
      </c>
      <c r="J16" s="235">
        <v>0</v>
      </c>
      <c r="K16" s="235">
        <v>193832</v>
      </c>
      <c r="L16" s="235">
        <v>165706</v>
      </c>
      <c r="M16" s="235">
        <v>28126</v>
      </c>
      <c r="N16" s="235">
        <v>329178</v>
      </c>
      <c r="O16" s="235">
        <v>228302</v>
      </c>
      <c r="P16" s="235">
        <v>100876</v>
      </c>
      <c r="Q16" s="235">
        <v>235081</v>
      </c>
      <c r="R16" s="235">
        <v>174784</v>
      </c>
      <c r="S16" s="235">
        <v>60297</v>
      </c>
    </row>
    <row r="17" spans="1:19" ht="15" customHeight="1">
      <c r="A17" s="133" t="s">
        <v>515</v>
      </c>
      <c r="B17" s="300">
        <v>233898</v>
      </c>
      <c r="C17" s="235">
        <v>233898</v>
      </c>
      <c r="D17" s="235">
        <v>0</v>
      </c>
      <c r="E17" s="235">
        <v>181709</v>
      </c>
      <c r="F17" s="235">
        <v>181635</v>
      </c>
      <c r="G17" s="235">
        <v>74</v>
      </c>
      <c r="H17" s="235">
        <v>117557</v>
      </c>
      <c r="I17" s="235">
        <v>117557</v>
      </c>
      <c r="J17" s="235">
        <v>0</v>
      </c>
      <c r="K17" s="235">
        <v>180502</v>
      </c>
      <c r="L17" s="235">
        <v>180189</v>
      </c>
      <c r="M17" s="235">
        <v>313</v>
      </c>
      <c r="N17" s="235">
        <v>228016</v>
      </c>
      <c r="O17" s="235">
        <v>228016</v>
      </c>
      <c r="P17" s="235">
        <v>0</v>
      </c>
      <c r="Q17" s="235">
        <v>181456</v>
      </c>
      <c r="R17" s="235">
        <v>181456</v>
      </c>
      <c r="S17" s="235">
        <v>0</v>
      </c>
    </row>
    <row r="18" spans="1:19" ht="15" customHeight="1">
      <c r="A18" s="147"/>
      <c r="B18" s="300"/>
      <c r="C18" s="235"/>
      <c r="D18" s="235"/>
      <c r="E18" s="235"/>
      <c r="F18" s="235"/>
      <c r="G18" s="235"/>
      <c r="H18" s="235"/>
      <c r="I18" s="235"/>
      <c r="J18" s="235"/>
      <c r="K18" s="235"/>
      <c r="L18" s="235"/>
      <c r="M18" s="235"/>
      <c r="N18" s="235"/>
      <c r="O18" s="235"/>
      <c r="P18" s="235"/>
      <c r="Q18" s="235"/>
      <c r="R18" s="235"/>
      <c r="S18" s="235"/>
    </row>
    <row r="19" spans="1:19" ht="15" customHeight="1">
      <c r="A19" s="133" t="s">
        <v>516</v>
      </c>
      <c r="B19" s="300">
        <v>227366</v>
      </c>
      <c r="C19" s="235">
        <v>227366</v>
      </c>
      <c r="D19" s="235">
        <v>0</v>
      </c>
      <c r="E19" s="235">
        <v>194928</v>
      </c>
      <c r="F19" s="235">
        <v>181137</v>
      </c>
      <c r="G19" s="235">
        <v>13791</v>
      </c>
      <c r="H19" s="235">
        <v>171169</v>
      </c>
      <c r="I19" s="235">
        <v>115214</v>
      </c>
      <c r="J19" s="235">
        <v>55955</v>
      </c>
      <c r="K19" s="235">
        <v>175914</v>
      </c>
      <c r="L19" s="235">
        <v>173900</v>
      </c>
      <c r="M19" s="235">
        <v>2014</v>
      </c>
      <c r="N19" s="235">
        <v>227275</v>
      </c>
      <c r="O19" s="235">
        <v>227275</v>
      </c>
      <c r="P19" s="235">
        <v>0</v>
      </c>
      <c r="Q19" s="235">
        <v>195109</v>
      </c>
      <c r="R19" s="235">
        <v>187932</v>
      </c>
      <c r="S19" s="235">
        <v>7177</v>
      </c>
    </row>
    <row r="20" spans="1:19" ht="15" customHeight="1">
      <c r="A20" s="133" t="s">
        <v>517</v>
      </c>
      <c r="B20" s="300">
        <v>625395</v>
      </c>
      <c r="C20" s="235">
        <v>237413</v>
      </c>
      <c r="D20" s="235">
        <v>387982</v>
      </c>
      <c r="E20" s="235">
        <v>393929</v>
      </c>
      <c r="F20" s="235">
        <v>180549</v>
      </c>
      <c r="G20" s="235">
        <v>213380</v>
      </c>
      <c r="H20" s="235">
        <v>122593</v>
      </c>
      <c r="I20" s="235">
        <v>121596</v>
      </c>
      <c r="J20" s="235">
        <v>997</v>
      </c>
      <c r="K20" s="235">
        <v>390261</v>
      </c>
      <c r="L20" s="235">
        <v>171679</v>
      </c>
      <c r="M20" s="235">
        <v>218582</v>
      </c>
      <c r="N20" s="235">
        <v>610017</v>
      </c>
      <c r="O20" s="235">
        <v>227049</v>
      </c>
      <c r="P20" s="235">
        <v>382968</v>
      </c>
      <c r="Q20" s="235">
        <v>369099</v>
      </c>
      <c r="R20" s="235">
        <v>183027</v>
      </c>
      <c r="S20" s="235">
        <v>186072</v>
      </c>
    </row>
    <row r="21" spans="1:19" ht="15" customHeight="1">
      <c r="A21" s="133" t="s">
        <v>518</v>
      </c>
      <c r="B21" s="300">
        <v>239460</v>
      </c>
      <c r="C21" s="235">
        <v>239460</v>
      </c>
      <c r="D21" s="235">
        <v>0</v>
      </c>
      <c r="E21" s="235">
        <v>220657</v>
      </c>
      <c r="F21" s="235">
        <v>180229</v>
      </c>
      <c r="G21" s="235">
        <v>40428</v>
      </c>
      <c r="H21" s="235">
        <v>164915</v>
      </c>
      <c r="I21" s="235">
        <v>114366</v>
      </c>
      <c r="J21" s="235">
        <v>50549</v>
      </c>
      <c r="K21" s="235">
        <v>213882</v>
      </c>
      <c r="L21" s="235">
        <v>171225</v>
      </c>
      <c r="M21" s="235">
        <v>42657</v>
      </c>
      <c r="N21" s="235">
        <v>227628</v>
      </c>
      <c r="O21" s="235">
        <v>227619</v>
      </c>
      <c r="P21" s="235">
        <v>9</v>
      </c>
      <c r="Q21" s="235">
        <v>261825</v>
      </c>
      <c r="R21" s="235">
        <v>186698</v>
      </c>
      <c r="S21" s="235">
        <v>75127</v>
      </c>
    </row>
    <row r="22" spans="1:19" ht="15" customHeight="1">
      <c r="A22" s="133" t="s">
        <v>519</v>
      </c>
      <c r="B22" s="300">
        <v>264414</v>
      </c>
      <c r="C22" s="235">
        <v>235990</v>
      </c>
      <c r="D22" s="235">
        <v>28424</v>
      </c>
      <c r="E22" s="235">
        <v>244754</v>
      </c>
      <c r="F22" s="235">
        <v>181031</v>
      </c>
      <c r="G22" s="235">
        <v>63723</v>
      </c>
      <c r="H22" s="235">
        <v>139809</v>
      </c>
      <c r="I22" s="235">
        <v>113728</v>
      </c>
      <c r="J22" s="235">
        <v>26081</v>
      </c>
      <c r="K22" s="235">
        <v>210331</v>
      </c>
      <c r="L22" s="235">
        <v>173670</v>
      </c>
      <c r="M22" s="235">
        <v>36661</v>
      </c>
      <c r="N22" s="235">
        <v>284155</v>
      </c>
      <c r="O22" s="235">
        <v>227912</v>
      </c>
      <c r="P22" s="235">
        <v>56243</v>
      </c>
      <c r="Q22" s="235">
        <v>312213</v>
      </c>
      <c r="R22" s="235">
        <v>186519</v>
      </c>
      <c r="S22" s="235">
        <v>125694</v>
      </c>
    </row>
    <row r="23" spans="1:19" ht="15" customHeight="1">
      <c r="A23" s="147"/>
      <c r="B23" s="300"/>
      <c r="C23" s="235"/>
      <c r="D23" s="235"/>
      <c r="E23" s="235"/>
      <c r="F23" s="235"/>
      <c r="G23" s="235"/>
      <c r="H23" s="235"/>
      <c r="I23" s="235"/>
      <c r="J23" s="235"/>
      <c r="K23" s="235"/>
      <c r="L23" s="235"/>
      <c r="M23" s="235"/>
      <c r="N23" s="235"/>
      <c r="O23" s="235"/>
      <c r="P23" s="235"/>
      <c r="Q23" s="235"/>
      <c r="R23" s="235"/>
      <c r="S23" s="235"/>
    </row>
    <row r="24" spans="1:19" ht="15" customHeight="1">
      <c r="A24" s="133" t="s">
        <v>520</v>
      </c>
      <c r="B24" s="300">
        <v>240325</v>
      </c>
      <c r="C24" s="235">
        <v>240325</v>
      </c>
      <c r="D24" s="235">
        <v>0</v>
      </c>
      <c r="E24" s="235">
        <v>178762</v>
      </c>
      <c r="F24" s="235">
        <v>178747</v>
      </c>
      <c r="G24" s="235">
        <v>15</v>
      </c>
      <c r="H24" s="235">
        <v>110276</v>
      </c>
      <c r="I24" s="235">
        <v>110276</v>
      </c>
      <c r="J24" s="235">
        <v>0</v>
      </c>
      <c r="K24" s="235">
        <v>173679</v>
      </c>
      <c r="L24" s="235">
        <v>173618</v>
      </c>
      <c r="M24" s="235">
        <v>61</v>
      </c>
      <c r="N24" s="235">
        <v>225288</v>
      </c>
      <c r="O24" s="235">
        <v>225288</v>
      </c>
      <c r="P24" s="235">
        <v>0</v>
      </c>
      <c r="Q24" s="235">
        <v>182746</v>
      </c>
      <c r="R24" s="235">
        <v>182746</v>
      </c>
      <c r="S24" s="235">
        <v>0</v>
      </c>
    </row>
    <row r="25" spans="1:19" ht="15" customHeight="1">
      <c r="A25" s="133" t="s">
        <v>521</v>
      </c>
      <c r="B25" s="300">
        <v>245952</v>
      </c>
      <c r="C25" s="235">
        <v>245952</v>
      </c>
      <c r="D25" s="235">
        <v>0</v>
      </c>
      <c r="E25" s="235">
        <v>184851</v>
      </c>
      <c r="F25" s="235">
        <v>182199</v>
      </c>
      <c r="G25" s="235">
        <v>2652</v>
      </c>
      <c r="H25" s="235">
        <v>108909</v>
      </c>
      <c r="I25" s="235">
        <v>108909</v>
      </c>
      <c r="J25" s="235">
        <v>0</v>
      </c>
      <c r="K25" s="235">
        <v>186282</v>
      </c>
      <c r="L25" s="235">
        <v>175509</v>
      </c>
      <c r="M25" s="235">
        <v>10773</v>
      </c>
      <c r="N25" s="235">
        <v>231378</v>
      </c>
      <c r="O25" s="235">
        <v>231378</v>
      </c>
      <c r="P25" s="235">
        <v>0</v>
      </c>
      <c r="Q25" s="235">
        <v>188792</v>
      </c>
      <c r="R25" s="235">
        <v>188792</v>
      </c>
      <c r="S25" s="235">
        <v>0</v>
      </c>
    </row>
    <row r="26" spans="1:19" ht="15" customHeight="1">
      <c r="A26" s="133" t="s">
        <v>522</v>
      </c>
      <c r="B26" s="300">
        <v>243584</v>
      </c>
      <c r="C26" s="235">
        <v>243584</v>
      </c>
      <c r="D26" s="235">
        <v>0</v>
      </c>
      <c r="E26" s="235">
        <v>186320</v>
      </c>
      <c r="F26" s="235">
        <v>186045</v>
      </c>
      <c r="G26" s="235">
        <v>275</v>
      </c>
      <c r="H26" s="235">
        <v>131968</v>
      </c>
      <c r="I26" s="235">
        <v>131968</v>
      </c>
      <c r="J26" s="235">
        <v>0</v>
      </c>
      <c r="K26" s="235">
        <v>176189</v>
      </c>
      <c r="L26" s="235">
        <v>175411</v>
      </c>
      <c r="M26" s="235">
        <v>778</v>
      </c>
      <c r="N26" s="235">
        <v>228301</v>
      </c>
      <c r="O26" s="235">
        <v>228022</v>
      </c>
      <c r="P26" s="235">
        <v>279</v>
      </c>
      <c r="Q26" s="235">
        <v>189914</v>
      </c>
      <c r="R26" s="235">
        <v>189914</v>
      </c>
      <c r="S26" s="235">
        <v>0</v>
      </c>
    </row>
    <row r="27" spans="1:19" ht="15" customHeight="1">
      <c r="A27" s="133" t="s">
        <v>523</v>
      </c>
      <c r="B27" s="300">
        <v>763021</v>
      </c>
      <c r="C27" s="235">
        <v>244046</v>
      </c>
      <c r="D27" s="235">
        <v>518975</v>
      </c>
      <c r="E27" s="236">
        <v>608456</v>
      </c>
      <c r="F27" s="235">
        <v>186502</v>
      </c>
      <c r="G27" s="235">
        <v>421954</v>
      </c>
      <c r="H27" s="235">
        <v>208084</v>
      </c>
      <c r="I27" s="235">
        <v>130042</v>
      </c>
      <c r="J27" s="235">
        <v>78042</v>
      </c>
      <c r="K27" s="235">
        <v>589029</v>
      </c>
      <c r="L27" s="235">
        <v>177119</v>
      </c>
      <c r="M27" s="235">
        <v>411910</v>
      </c>
      <c r="N27" s="305">
        <v>833081</v>
      </c>
      <c r="O27" s="235">
        <v>232535</v>
      </c>
      <c r="P27" s="235">
        <v>600546</v>
      </c>
      <c r="Q27" s="235">
        <v>679101</v>
      </c>
      <c r="R27" s="235">
        <v>186371</v>
      </c>
      <c r="S27" s="235">
        <v>492730</v>
      </c>
    </row>
    <row r="28" spans="1:19" ht="15" customHeight="1">
      <c r="A28" s="65"/>
      <c r="B28" s="300"/>
      <c r="C28" s="235"/>
      <c r="D28" s="235"/>
      <c r="E28" s="235"/>
      <c r="F28" s="235"/>
      <c r="G28" s="235"/>
      <c r="H28" s="235"/>
      <c r="I28" s="235"/>
      <c r="J28" s="235"/>
      <c r="K28" s="235"/>
      <c r="L28" s="235"/>
      <c r="M28" s="235"/>
      <c r="N28" s="235"/>
      <c r="O28" s="235"/>
      <c r="P28" s="235"/>
      <c r="Q28" s="235"/>
      <c r="R28" s="235"/>
      <c r="S28" s="235"/>
    </row>
    <row r="29" spans="1:19" ht="15" customHeight="1">
      <c r="A29" s="113" t="s">
        <v>2</v>
      </c>
      <c r="B29" s="300"/>
      <c r="C29" s="235"/>
      <c r="D29" s="235"/>
      <c r="E29" s="235"/>
      <c r="F29" s="235"/>
      <c r="G29" s="235"/>
      <c r="H29" s="235"/>
      <c r="I29" s="235"/>
      <c r="J29" s="235"/>
      <c r="K29" s="235"/>
      <c r="L29" s="235"/>
      <c r="M29" s="235"/>
      <c r="N29" s="235"/>
      <c r="O29" s="235"/>
      <c r="P29" s="235"/>
      <c r="Q29" s="235"/>
      <c r="R29" s="235"/>
      <c r="S29" s="235"/>
    </row>
    <row r="30" spans="1:19" ht="15" customHeight="1">
      <c r="A30" s="26" t="s">
        <v>259</v>
      </c>
      <c r="B30" s="300">
        <v>270464</v>
      </c>
      <c r="C30" s="235">
        <v>197641</v>
      </c>
      <c r="D30" s="235">
        <v>72823</v>
      </c>
      <c r="E30" s="235">
        <v>268258</v>
      </c>
      <c r="F30" s="235">
        <v>191165</v>
      </c>
      <c r="G30" s="235">
        <v>77093</v>
      </c>
      <c r="H30" s="235">
        <v>135731</v>
      </c>
      <c r="I30" s="235">
        <v>116996</v>
      </c>
      <c r="J30" s="235">
        <v>18735</v>
      </c>
      <c r="K30" s="235">
        <v>311536</v>
      </c>
      <c r="L30" s="235">
        <v>229016</v>
      </c>
      <c r="M30" s="235">
        <v>82520</v>
      </c>
      <c r="N30" s="235">
        <v>325306</v>
      </c>
      <c r="O30" s="235">
        <v>220122</v>
      </c>
      <c r="P30" s="235">
        <v>105184</v>
      </c>
      <c r="Q30" s="235">
        <v>246673</v>
      </c>
      <c r="R30" s="235">
        <v>177731</v>
      </c>
      <c r="S30" s="235">
        <v>68942</v>
      </c>
    </row>
    <row r="31" spans="1:19" ht="15" customHeight="1">
      <c r="A31" s="133" t="s">
        <v>511</v>
      </c>
      <c r="B31" s="300">
        <v>293987</v>
      </c>
      <c r="C31" s="235">
        <v>215910</v>
      </c>
      <c r="D31" s="235">
        <v>78077</v>
      </c>
      <c r="E31" s="235">
        <v>288929</v>
      </c>
      <c r="F31" s="235">
        <v>207797</v>
      </c>
      <c r="G31" s="235">
        <v>81132</v>
      </c>
      <c r="H31" s="235">
        <v>145050</v>
      </c>
      <c r="I31" s="235">
        <v>124927</v>
      </c>
      <c r="J31" s="235">
        <v>20123</v>
      </c>
      <c r="K31" s="235">
        <v>328413</v>
      </c>
      <c r="L31" s="235">
        <v>249558</v>
      </c>
      <c r="M31" s="235">
        <v>78855</v>
      </c>
      <c r="N31" s="235">
        <v>351871</v>
      </c>
      <c r="O31" s="235">
        <v>240475</v>
      </c>
      <c r="P31" s="235">
        <v>111396</v>
      </c>
      <c r="Q31" s="235">
        <v>262373</v>
      </c>
      <c r="R31" s="235">
        <v>189972</v>
      </c>
      <c r="S31" s="235">
        <v>72401</v>
      </c>
    </row>
    <row r="32" spans="1:19" s="37" customFormat="1" ht="15" customHeight="1">
      <c r="A32" s="197" t="s">
        <v>512</v>
      </c>
      <c r="B32" s="301">
        <f>AVERAGE(B34:B37,B39:B42,B44:B47)</f>
        <v>322922.4166666667</v>
      </c>
      <c r="C32" s="239">
        <f>AVERAGE(C34:C37,C39:C42,C44:C47)</f>
        <v>239954.83333333334</v>
      </c>
      <c r="D32" s="239">
        <v>82967</v>
      </c>
      <c r="E32" s="239">
        <f>AVERAGE(E34:E37,E39:E42,E44:E47)</f>
        <v>312127.8333333333</v>
      </c>
      <c r="F32" s="239">
        <f>AVERAGE(F34:F37,F39:F42,F44:F47)</f>
        <v>222642.16666666666</v>
      </c>
      <c r="G32" s="239">
        <f>AVERAGE(G34:G37,G39:G42,G44:G47)</f>
        <v>89485.66666666667</v>
      </c>
      <c r="H32" s="239">
        <f aca="true" t="shared" si="2" ref="H32:S32">AVERAGE(H34:H37,H39:H42,H44:H47)</f>
        <v>177294.33333333334</v>
      </c>
      <c r="I32" s="239">
        <f t="shared" si="2"/>
        <v>143771.33333333334</v>
      </c>
      <c r="J32" s="239">
        <f t="shared" si="2"/>
        <v>33523</v>
      </c>
      <c r="K32" s="239">
        <f t="shared" si="2"/>
        <v>349488.9166666667</v>
      </c>
      <c r="L32" s="239">
        <f t="shared" si="2"/>
        <v>259964.58333333334</v>
      </c>
      <c r="M32" s="239">
        <f t="shared" si="2"/>
        <v>89524.33333333333</v>
      </c>
      <c r="N32" s="239">
        <f t="shared" si="2"/>
        <v>356942.25</v>
      </c>
      <c r="O32" s="239">
        <f t="shared" si="2"/>
        <v>251069.91666666666</v>
      </c>
      <c r="P32" s="239">
        <f t="shared" si="2"/>
        <v>105872.33333333333</v>
      </c>
      <c r="Q32" s="239">
        <f t="shared" si="2"/>
        <v>293088.0833333333</v>
      </c>
      <c r="R32" s="239">
        <f t="shared" si="2"/>
        <v>204562.16666666666</v>
      </c>
      <c r="S32" s="239">
        <f t="shared" si="2"/>
        <v>88525.91666666667</v>
      </c>
    </row>
    <row r="33" spans="1:19" ht="15" customHeight="1">
      <c r="A33" s="147"/>
      <c r="B33" s="300"/>
      <c r="C33" s="235"/>
      <c r="D33" s="235"/>
      <c r="E33" s="235"/>
      <c r="F33" s="235"/>
      <c r="G33" s="235"/>
      <c r="H33" s="235"/>
      <c r="I33" s="235"/>
      <c r="J33" s="235"/>
      <c r="K33" s="235"/>
      <c r="L33" s="235"/>
      <c r="M33" s="235"/>
      <c r="N33" s="235"/>
      <c r="O33" s="235"/>
      <c r="P33" s="235"/>
      <c r="Q33" s="235"/>
      <c r="R33" s="235"/>
      <c r="S33" s="235"/>
    </row>
    <row r="34" spans="1:19" ht="15" customHeight="1">
      <c r="A34" s="133" t="s">
        <v>257</v>
      </c>
      <c r="B34" s="300">
        <v>223268</v>
      </c>
      <c r="C34" s="235">
        <v>223268</v>
      </c>
      <c r="D34" s="235">
        <v>0</v>
      </c>
      <c r="E34" s="235">
        <v>227989</v>
      </c>
      <c r="F34" s="235">
        <v>215830</v>
      </c>
      <c r="G34" s="235">
        <v>12159</v>
      </c>
      <c r="H34" s="235">
        <v>127446</v>
      </c>
      <c r="I34" s="235">
        <v>127446</v>
      </c>
      <c r="J34" s="235">
        <v>0</v>
      </c>
      <c r="K34" s="235">
        <v>250736</v>
      </c>
      <c r="L34" s="235">
        <v>250736</v>
      </c>
      <c r="M34" s="235">
        <v>0</v>
      </c>
      <c r="N34" s="235">
        <v>268327</v>
      </c>
      <c r="O34" s="235">
        <v>255920</v>
      </c>
      <c r="P34" s="235">
        <v>12407</v>
      </c>
      <c r="Q34" s="235">
        <v>212087</v>
      </c>
      <c r="R34" s="235">
        <v>191637</v>
      </c>
      <c r="S34" s="235">
        <v>20450</v>
      </c>
    </row>
    <row r="35" spans="1:19" ht="15" customHeight="1">
      <c r="A35" s="133" t="s">
        <v>513</v>
      </c>
      <c r="B35" s="300">
        <v>222764</v>
      </c>
      <c r="C35" s="235">
        <v>222764</v>
      </c>
      <c r="D35" s="235">
        <v>0</v>
      </c>
      <c r="E35" s="235">
        <v>226719</v>
      </c>
      <c r="F35" s="235">
        <v>221229</v>
      </c>
      <c r="G35" s="235">
        <v>5490</v>
      </c>
      <c r="H35" s="235">
        <v>128783</v>
      </c>
      <c r="I35" s="235">
        <v>128783</v>
      </c>
      <c r="J35" s="235">
        <v>0</v>
      </c>
      <c r="K35" s="235">
        <v>268456</v>
      </c>
      <c r="L35" s="235">
        <v>256313</v>
      </c>
      <c r="M35" s="235">
        <v>12143</v>
      </c>
      <c r="N35" s="235">
        <v>268837</v>
      </c>
      <c r="O35" s="235">
        <v>259674</v>
      </c>
      <c r="P35" s="235">
        <v>9163</v>
      </c>
      <c r="Q35" s="235">
        <v>202243</v>
      </c>
      <c r="R35" s="235">
        <v>201164</v>
      </c>
      <c r="S35" s="235">
        <v>1079</v>
      </c>
    </row>
    <row r="36" spans="1:19" ht="15" customHeight="1">
      <c r="A36" s="133" t="s">
        <v>514</v>
      </c>
      <c r="B36" s="300">
        <v>254202</v>
      </c>
      <c r="C36" s="235">
        <v>220297</v>
      </c>
      <c r="D36" s="235">
        <v>33905</v>
      </c>
      <c r="E36" s="235">
        <v>296314</v>
      </c>
      <c r="F36" s="235">
        <v>222519</v>
      </c>
      <c r="G36" s="235">
        <v>73795</v>
      </c>
      <c r="H36" s="235">
        <v>130985</v>
      </c>
      <c r="I36" s="235">
        <v>130985</v>
      </c>
      <c r="J36" s="235">
        <v>0</v>
      </c>
      <c r="K36" s="235">
        <v>313903</v>
      </c>
      <c r="L36" s="235">
        <v>261944</v>
      </c>
      <c r="M36" s="235">
        <v>51959</v>
      </c>
      <c r="N36" s="235">
        <v>377441</v>
      </c>
      <c r="O36" s="235">
        <v>262533</v>
      </c>
      <c r="P36" s="235">
        <v>114908</v>
      </c>
      <c r="Q36" s="235">
        <v>264915</v>
      </c>
      <c r="R36" s="235">
        <v>199046</v>
      </c>
      <c r="S36" s="235">
        <v>65869</v>
      </c>
    </row>
    <row r="37" spans="1:19" ht="15" customHeight="1">
      <c r="A37" s="133" t="s">
        <v>515</v>
      </c>
      <c r="B37" s="300">
        <v>240381</v>
      </c>
      <c r="C37" s="235">
        <v>240381</v>
      </c>
      <c r="D37" s="235">
        <v>0</v>
      </c>
      <c r="E37" s="235">
        <v>223099</v>
      </c>
      <c r="F37" s="235">
        <v>222999</v>
      </c>
      <c r="G37" s="235">
        <v>100</v>
      </c>
      <c r="H37" s="235">
        <v>146421</v>
      </c>
      <c r="I37" s="235">
        <v>146421</v>
      </c>
      <c r="J37" s="235">
        <v>0</v>
      </c>
      <c r="K37" s="235">
        <v>274567</v>
      </c>
      <c r="L37" s="235">
        <v>273650</v>
      </c>
      <c r="M37" s="235">
        <v>917</v>
      </c>
      <c r="N37" s="235">
        <v>248118</v>
      </c>
      <c r="O37" s="235">
        <v>248118</v>
      </c>
      <c r="P37" s="235">
        <v>0</v>
      </c>
      <c r="Q37" s="235">
        <v>203048</v>
      </c>
      <c r="R37" s="235">
        <v>203048</v>
      </c>
      <c r="S37" s="235">
        <v>0</v>
      </c>
    </row>
    <row r="38" spans="1:19" ht="15" customHeight="1">
      <c r="A38" s="147"/>
      <c r="B38" s="300"/>
      <c r="C38" s="235"/>
      <c r="D38" s="235"/>
      <c r="E38" s="235"/>
      <c r="F38" s="235"/>
      <c r="G38" s="235"/>
      <c r="H38" s="235"/>
      <c r="I38" s="235"/>
      <c r="J38" s="235"/>
      <c r="K38" s="235"/>
      <c r="L38" s="235"/>
      <c r="M38" s="235"/>
      <c r="N38" s="235"/>
      <c r="O38" s="235"/>
      <c r="P38" s="235"/>
      <c r="Q38" s="235"/>
      <c r="R38" s="235"/>
      <c r="S38" s="235"/>
    </row>
    <row r="39" spans="1:19" ht="15" customHeight="1">
      <c r="A39" s="133" t="s">
        <v>516</v>
      </c>
      <c r="B39" s="300">
        <v>234963</v>
      </c>
      <c r="C39" s="235">
        <v>234963</v>
      </c>
      <c r="D39" s="235">
        <v>0</v>
      </c>
      <c r="E39" s="235">
        <v>234425</v>
      </c>
      <c r="F39" s="235">
        <v>224254</v>
      </c>
      <c r="G39" s="235">
        <v>10171</v>
      </c>
      <c r="H39" s="235">
        <v>216615</v>
      </c>
      <c r="I39" s="235">
        <v>152721</v>
      </c>
      <c r="J39" s="235">
        <v>63894</v>
      </c>
      <c r="K39" s="235">
        <v>270163</v>
      </c>
      <c r="L39" s="235">
        <v>261985</v>
      </c>
      <c r="M39" s="235">
        <v>8178</v>
      </c>
      <c r="N39" s="235">
        <v>246396</v>
      </c>
      <c r="O39" s="235">
        <v>246396</v>
      </c>
      <c r="P39" s="235">
        <v>0</v>
      </c>
      <c r="Q39" s="235">
        <v>216592</v>
      </c>
      <c r="R39" s="235">
        <v>209108</v>
      </c>
      <c r="S39" s="235">
        <v>7484</v>
      </c>
    </row>
    <row r="40" spans="1:19" ht="15" customHeight="1">
      <c r="A40" s="133" t="s">
        <v>517</v>
      </c>
      <c r="B40" s="300">
        <v>642952</v>
      </c>
      <c r="C40" s="235">
        <v>244240</v>
      </c>
      <c r="D40" s="235">
        <v>398712</v>
      </c>
      <c r="E40" s="235">
        <v>507592</v>
      </c>
      <c r="F40" s="235">
        <v>221801</v>
      </c>
      <c r="G40" s="235">
        <v>285791</v>
      </c>
      <c r="H40" s="235">
        <v>158943</v>
      </c>
      <c r="I40" s="235">
        <v>155993</v>
      </c>
      <c r="J40" s="235">
        <v>2950</v>
      </c>
      <c r="K40" s="235">
        <v>576315</v>
      </c>
      <c r="L40" s="235">
        <v>255227</v>
      </c>
      <c r="M40" s="235">
        <v>321088</v>
      </c>
      <c r="N40" s="235">
        <v>666404</v>
      </c>
      <c r="O40" s="235">
        <v>247809</v>
      </c>
      <c r="P40" s="235">
        <v>418595</v>
      </c>
      <c r="Q40" s="235">
        <v>414325</v>
      </c>
      <c r="R40" s="235">
        <v>202317</v>
      </c>
      <c r="S40" s="235">
        <v>212008</v>
      </c>
    </row>
    <row r="41" spans="1:19" ht="15" customHeight="1">
      <c r="A41" s="133" t="s">
        <v>518</v>
      </c>
      <c r="B41" s="300">
        <v>247142</v>
      </c>
      <c r="C41" s="235">
        <v>247142</v>
      </c>
      <c r="D41" s="235">
        <v>0</v>
      </c>
      <c r="E41" s="235">
        <v>269796</v>
      </c>
      <c r="F41" s="235">
        <v>223548</v>
      </c>
      <c r="G41" s="235">
        <v>46248</v>
      </c>
      <c r="H41" s="235">
        <v>278970</v>
      </c>
      <c r="I41" s="235">
        <v>152072</v>
      </c>
      <c r="J41" s="235">
        <v>126898</v>
      </c>
      <c r="K41" s="235">
        <v>303076</v>
      </c>
      <c r="L41" s="235">
        <v>256861</v>
      </c>
      <c r="M41" s="235">
        <v>46215</v>
      </c>
      <c r="N41" s="235">
        <v>248352</v>
      </c>
      <c r="O41" s="235">
        <v>248346</v>
      </c>
      <c r="P41" s="235">
        <v>6</v>
      </c>
      <c r="Q41" s="235">
        <v>279455</v>
      </c>
      <c r="R41" s="235">
        <v>206696</v>
      </c>
      <c r="S41" s="235">
        <v>72759</v>
      </c>
    </row>
    <row r="42" spans="1:19" ht="15" customHeight="1">
      <c r="A42" s="133" t="s">
        <v>519</v>
      </c>
      <c r="B42" s="300">
        <v>273176</v>
      </c>
      <c r="C42" s="235">
        <v>243245</v>
      </c>
      <c r="D42" s="235">
        <v>29931</v>
      </c>
      <c r="E42" s="235">
        <v>312447</v>
      </c>
      <c r="F42" s="235">
        <v>223727</v>
      </c>
      <c r="G42" s="235">
        <v>88720</v>
      </c>
      <c r="H42" s="235">
        <v>193618</v>
      </c>
      <c r="I42" s="235">
        <v>151025</v>
      </c>
      <c r="J42" s="235">
        <v>42593</v>
      </c>
      <c r="K42" s="235">
        <v>303711</v>
      </c>
      <c r="L42" s="235">
        <v>255237</v>
      </c>
      <c r="M42" s="235">
        <v>48474</v>
      </c>
      <c r="N42" s="235">
        <v>311555</v>
      </c>
      <c r="O42" s="235">
        <v>248778</v>
      </c>
      <c r="P42" s="235">
        <v>62777</v>
      </c>
      <c r="Q42" s="235">
        <v>347148</v>
      </c>
      <c r="R42" s="235">
        <v>207293</v>
      </c>
      <c r="S42" s="235">
        <v>139855</v>
      </c>
    </row>
    <row r="43" spans="1:19" ht="15" customHeight="1">
      <c r="A43" s="147"/>
      <c r="B43" s="300"/>
      <c r="C43" s="235"/>
      <c r="D43" s="235"/>
      <c r="E43" s="235"/>
      <c r="F43" s="235"/>
      <c r="G43" s="235"/>
      <c r="H43" s="235"/>
      <c r="I43" s="235"/>
      <c r="J43" s="235"/>
      <c r="K43" s="235"/>
      <c r="L43" s="235"/>
      <c r="M43" s="235"/>
      <c r="N43" s="235"/>
      <c r="O43" s="235"/>
      <c r="P43" s="235"/>
      <c r="Q43" s="235"/>
      <c r="R43" s="235"/>
      <c r="S43" s="235"/>
    </row>
    <row r="44" spans="1:19" ht="15" customHeight="1">
      <c r="A44" s="133" t="s">
        <v>520</v>
      </c>
      <c r="B44" s="300">
        <v>247746</v>
      </c>
      <c r="C44" s="235">
        <v>247746</v>
      </c>
      <c r="D44" s="235">
        <v>0</v>
      </c>
      <c r="E44" s="235">
        <v>219908</v>
      </c>
      <c r="F44" s="235">
        <v>219900</v>
      </c>
      <c r="G44" s="235">
        <v>8</v>
      </c>
      <c r="H44" s="235">
        <v>140164</v>
      </c>
      <c r="I44" s="235">
        <v>140164</v>
      </c>
      <c r="J44" s="235">
        <v>0</v>
      </c>
      <c r="K44" s="235">
        <v>257505</v>
      </c>
      <c r="L44" s="235">
        <v>257434</v>
      </c>
      <c r="M44" s="235">
        <v>71</v>
      </c>
      <c r="N44" s="235">
        <v>245567</v>
      </c>
      <c r="O44" s="235">
        <v>245567</v>
      </c>
      <c r="P44" s="235">
        <v>0</v>
      </c>
      <c r="Q44" s="235">
        <v>203473</v>
      </c>
      <c r="R44" s="235">
        <v>203473</v>
      </c>
      <c r="S44" s="235">
        <v>0</v>
      </c>
    </row>
    <row r="45" spans="1:19" ht="15" customHeight="1">
      <c r="A45" s="133" t="s">
        <v>521</v>
      </c>
      <c r="B45" s="300">
        <v>253421</v>
      </c>
      <c r="C45" s="235">
        <v>253421</v>
      </c>
      <c r="D45" s="235">
        <v>0</v>
      </c>
      <c r="E45" s="235">
        <v>222394</v>
      </c>
      <c r="F45" s="235">
        <v>220890</v>
      </c>
      <c r="G45" s="235">
        <v>1504</v>
      </c>
      <c r="H45" s="235">
        <v>111933</v>
      </c>
      <c r="I45" s="235">
        <v>111933</v>
      </c>
      <c r="J45" s="235">
        <v>0</v>
      </c>
      <c r="K45" s="235">
        <v>276797</v>
      </c>
      <c r="L45" s="235">
        <v>263609</v>
      </c>
      <c r="M45" s="235">
        <v>13188</v>
      </c>
      <c r="N45" s="235">
        <v>247902</v>
      </c>
      <c r="O45" s="235">
        <v>247902</v>
      </c>
      <c r="P45" s="235">
        <v>0</v>
      </c>
      <c r="Q45" s="235">
        <v>212099</v>
      </c>
      <c r="R45" s="235">
        <v>212099</v>
      </c>
      <c r="S45" s="235">
        <v>0</v>
      </c>
    </row>
    <row r="46" spans="1:19" ht="15" customHeight="1">
      <c r="A46" s="133" t="s">
        <v>522</v>
      </c>
      <c r="B46" s="300">
        <v>250737</v>
      </c>
      <c r="C46" s="235">
        <v>250737</v>
      </c>
      <c r="D46" s="235">
        <v>0</v>
      </c>
      <c r="E46" s="235">
        <v>227643</v>
      </c>
      <c r="F46" s="235">
        <v>227437</v>
      </c>
      <c r="G46" s="235">
        <v>206</v>
      </c>
      <c r="H46" s="235">
        <v>161712</v>
      </c>
      <c r="I46" s="235">
        <v>161712</v>
      </c>
      <c r="J46" s="235">
        <v>0</v>
      </c>
      <c r="K46" s="235">
        <v>265451</v>
      </c>
      <c r="L46" s="235">
        <v>263905</v>
      </c>
      <c r="M46" s="235">
        <v>1546</v>
      </c>
      <c r="N46" s="235">
        <v>249056</v>
      </c>
      <c r="O46" s="235">
        <v>248983</v>
      </c>
      <c r="P46" s="235">
        <v>73</v>
      </c>
      <c r="Q46" s="235">
        <v>211617</v>
      </c>
      <c r="R46" s="235">
        <v>211617</v>
      </c>
      <c r="S46" s="235">
        <v>0</v>
      </c>
    </row>
    <row r="47" spans="1:19" ht="15" customHeight="1">
      <c r="A47" s="133" t="s">
        <v>523</v>
      </c>
      <c r="B47" s="300">
        <v>784317</v>
      </c>
      <c r="C47" s="235">
        <v>251254</v>
      </c>
      <c r="D47" s="235">
        <v>533063</v>
      </c>
      <c r="E47" s="235">
        <v>777208</v>
      </c>
      <c r="F47" s="235">
        <v>227572</v>
      </c>
      <c r="G47" s="235">
        <v>549636</v>
      </c>
      <c r="H47" s="235">
        <v>331942</v>
      </c>
      <c r="I47" s="235">
        <v>166001</v>
      </c>
      <c r="J47" s="235">
        <v>165941</v>
      </c>
      <c r="K47" s="235">
        <v>833187</v>
      </c>
      <c r="L47" s="235">
        <v>262674</v>
      </c>
      <c r="M47" s="235">
        <v>570513</v>
      </c>
      <c r="N47" s="305">
        <v>905352</v>
      </c>
      <c r="O47" s="235">
        <v>252813</v>
      </c>
      <c r="P47" s="235">
        <v>652539</v>
      </c>
      <c r="Q47" s="235">
        <v>750055</v>
      </c>
      <c r="R47" s="235">
        <v>207248</v>
      </c>
      <c r="S47" s="235">
        <v>542807</v>
      </c>
    </row>
    <row r="48" spans="1:19" ht="15" customHeight="1">
      <c r="A48" s="65"/>
      <c r="B48" s="300"/>
      <c r="C48" s="302"/>
      <c r="D48" s="235"/>
      <c r="E48" s="235"/>
      <c r="F48" s="235"/>
      <c r="G48" s="235"/>
      <c r="H48" s="235"/>
      <c r="I48" s="235"/>
      <c r="J48" s="235"/>
      <c r="K48" s="235"/>
      <c r="L48" s="235"/>
      <c r="M48" s="235"/>
      <c r="N48" s="235"/>
      <c r="O48" s="235"/>
      <c r="P48" s="235"/>
      <c r="Q48" s="235"/>
      <c r="R48" s="235"/>
      <c r="S48" s="235"/>
    </row>
    <row r="49" spans="1:19" ht="15" customHeight="1">
      <c r="A49" s="113" t="s">
        <v>139</v>
      </c>
      <c r="B49" s="300"/>
      <c r="C49" s="235"/>
      <c r="D49" s="235"/>
      <c r="E49" s="235"/>
      <c r="F49" s="235"/>
      <c r="G49" s="235"/>
      <c r="H49" s="235"/>
      <c r="I49" s="235"/>
      <c r="J49" s="235"/>
      <c r="K49" s="235"/>
      <c r="L49" s="235"/>
      <c r="M49" s="235"/>
      <c r="N49" s="235"/>
      <c r="O49" s="235"/>
      <c r="P49" s="235"/>
      <c r="Q49" s="235"/>
      <c r="R49" s="235"/>
      <c r="S49" s="235"/>
    </row>
    <row r="50" spans="1:19" ht="15" customHeight="1">
      <c r="A50" s="26" t="s">
        <v>259</v>
      </c>
      <c r="B50" s="300">
        <v>176217</v>
      </c>
      <c r="C50" s="235">
        <v>125986</v>
      </c>
      <c r="D50" s="235">
        <v>50232</v>
      </c>
      <c r="E50" s="235">
        <v>164905</v>
      </c>
      <c r="F50" s="235">
        <v>123256</v>
      </c>
      <c r="G50" s="235">
        <v>41649</v>
      </c>
      <c r="H50" s="235">
        <v>101717</v>
      </c>
      <c r="I50" s="235">
        <v>96388</v>
      </c>
      <c r="J50" s="235">
        <v>5329</v>
      </c>
      <c r="K50" s="235">
        <v>178825</v>
      </c>
      <c r="L50" s="235">
        <v>130289</v>
      </c>
      <c r="M50" s="235">
        <v>48536</v>
      </c>
      <c r="N50" s="235">
        <v>229077</v>
      </c>
      <c r="O50" s="235">
        <v>156463</v>
      </c>
      <c r="P50" s="235">
        <v>72614</v>
      </c>
      <c r="Q50" s="235">
        <v>154187</v>
      </c>
      <c r="R50" s="235">
        <v>109227</v>
      </c>
      <c r="S50" s="235">
        <v>44960</v>
      </c>
    </row>
    <row r="51" spans="1:19" ht="15" customHeight="1">
      <c r="A51" s="133" t="s">
        <v>511</v>
      </c>
      <c r="B51" s="300">
        <v>184891</v>
      </c>
      <c r="C51" s="235">
        <v>134926</v>
      </c>
      <c r="D51" s="235">
        <v>49965</v>
      </c>
      <c r="E51" s="235">
        <v>178462</v>
      </c>
      <c r="F51" s="235">
        <v>135091</v>
      </c>
      <c r="G51" s="235">
        <v>43371</v>
      </c>
      <c r="H51" s="235">
        <v>114494</v>
      </c>
      <c r="I51" s="235">
        <v>108849</v>
      </c>
      <c r="J51" s="235">
        <v>5645</v>
      </c>
      <c r="K51" s="235">
        <v>183796</v>
      </c>
      <c r="L51" s="235">
        <v>138883</v>
      </c>
      <c r="M51" s="235">
        <v>44913</v>
      </c>
      <c r="N51" s="235">
        <v>250604</v>
      </c>
      <c r="O51" s="235">
        <v>170924</v>
      </c>
      <c r="P51" s="235">
        <v>79680</v>
      </c>
      <c r="Q51" s="235">
        <v>163974</v>
      </c>
      <c r="R51" s="235">
        <v>117877</v>
      </c>
      <c r="S51" s="235">
        <v>46097</v>
      </c>
    </row>
    <row r="52" spans="1:19" s="37" customFormat="1" ht="15" customHeight="1">
      <c r="A52" s="197" t="s">
        <v>512</v>
      </c>
      <c r="B52" s="301">
        <f aca="true" t="shared" si="3" ref="B52:H52">AVERAGE(B54:B57,B59:B62,B64:B67)</f>
        <v>191364.33333333334</v>
      </c>
      <c r="C52" s="239">
        <f t="shared" si="3"/>
        <v>141002.66666666666</v>
      </c>
      <c r="D52" s="239">
        <f t="shared" si="3"/>
        <v>50361.416666666664</v>
      </c>
      <c r="E52" s="239">
        <f t="shared" si="3"/>
        <v>182996.33333333334</v>
      </c>
      <c r="F52" s="239">
        <f t="shared" si="3"/>
        <v>136548.41666666666</v>
      </c>
      <c r="G52" s="239">
        <f t="shared" si="3"/>
        <v>46447.916666666664</v>
      </c>
      <c r="H52" s="239">
        <f t="shared" si="3"/>
        <v>119741.58333333333</v>
      </c>
      <c r="I52" s="239">
        <v>108009</v>
      </c>
      <c r="J52" s="239">
        <f>AVERAGE(J54:J57,J59:J62,J64:J67)</f>
        <v>11732.666666666666</v>
      </c>
      <c r="K52" s="239">
        <f>AVERAGE(K54:K57,K59:K62,K64:K67)</f>
        <v>198538.41666666666</v>
      </c>
      <c r="L52" s="239">
        <f>AVERAGE(L54:L57,L59:L62,L64:L67)</f>
        <v>143665.25</v>
      </c>
      <c r="M52" s="239">
        <f>AVERAGE(M54:M57,M59:M62,M64:M67)</f>
        <v>54873.166666666664</v>
      </c>
      <c r="N52" s="239">
        <f aca="true" t="shared" si="4" ref="N52:S52">AVERAGE(N54:N57,N59:N62,N64:N67)</f>
        <v>257168.83333333334</v>
      </c>
      <c r="O52" s="239">
        <f t="shared" si="4"/>
        <v>178807.5</v>
      </c>
      <c r="P52" s="239">
        <f t="shared" si="4"/>
        <v>78361.33333333333</v>
      </c>
      <c r="Q52" s="239">
        <f t="shared" si="4"/>
        <v>172406.33333333334</v>
      </c>
      <c r="R52" s="239">
        <f t="shared" si="4"/>
        <v>117995.91666666667</v>
      </c>
      <c r="S52" s="239">
        <f t="shared" si="4"/>
        <v>54410.416666666664</v>
      </c>
    </row>
    <row r="53" spans="1:19" ht="15" customHeight="1">
      <c r="A53" s="147"/>
      <c r="B53" s="300"/>
      <c r="C53" s="235"/>
      <c r="D53" s="235"/>
      <c r="E53" s="235"/>
      <c r="F53" s="235"/>
      <c r="G53" s="235"/>
      <c r="H53" s="235"/>
      <c r="I53" s="235"/>
      <c r="J53" s="235"/>
      <c r="K53" s="235"/>
      <c r="L53" s="235"/>
      <c r="M53" s="235"/>
      <c r="N53" s="235"/>
      <c r="O53" s="235"/>
      <c r="P53" s="235"/>
      <c r="Q53" s="235"/>
      <c r="R53" s="235"/>
      <c r="S53" s="235"/>
    </row>
    <row r="54" spans="1:19" ht="15" customHeight="1">
      <c r="A54" s="133" t="s">
        <v>257</v>
      </c>
      <c r="B54" s="300">
        <v>142922</v>
      </c>
      <c r="C54" s="235">
        <v>142922</v>
      </c>
      <c r="D54" s="235">
        <v>0</v>
      </c>
      <c r="E54" s="235">
        <v>149538</v>
      </c>
      <c r="F54" s="235">
        <v>138768</v>
      </c>
      <c r="G54" s="235">
        <v>10770</v>
      </c>
      <c r="H54" s="235">
        <v>115567</v>
      </c>
      <c r="I54" s="235">
        <v>115567</v>
      </c>
      <c r="J54" s="235">
        <v>0</v>
      </c>
      <c r="K54" s="235">
        <v>132616</v>
      </c>
      <c r="L54" s="235">
        <v>132616</v>
      </c>
      <c r="M54" s="235">
        <v>0</v>
      </c>
      <c r="N54" s="235">
        <v>226909</v>
      </c>
      <c r="O54" s="235">
        <v>183720</v>
      </c>
      <c r="P54" s="235">
        <v>43189</v>
      </c>
      <c r="Q54" s="235">
        <v>128638</v>
      </c>
      <c r="R54" s="235">
        <v>122517</v>
      </c>
      <c r="S54" s="235">
        <v>6121</v>
      </c>
    </row>
    <row r="55" spans="1:19" ht="15" customHeight="1">
      <c r="A55" s="133" t="s">
        <v>513</v>
      </c>
      <c r="B55" s="300">
        <v>140338</v>
      </c>
      <c r="C55" s="235">
        <v>140338</v>
      </c>
      <c r="D55" s="235">
        <v>0</v>
      </c>
      <c r="E55" s="235">
        <v>144294</v>
      </c>
      <c r="F55" s="235">
        <v>138614</v>
      </c>
      <c r="G55" s="235">
        <v>5680</v>
      </c>
      <c r="H55" s="235">
        <v>113170</v>
      </c>
      <c r="I55" s="235">
        <v>113170</v>
      </c>
      <c r="J55" s="235">
        <v>0</v>
      </c>
      <c r="K55" s="235">
        <v>142722</v>
      </c>
      <c r="L55" s="235">
        <v>135740</v>
      </c>
      <c r="M55" s="235">
        <v>6982</v>
      </c>
      <c r="N55" s="235">
        <v>192195</v>
      </c>
      <c r="O55" s="235">
        <v>179871</v>
      </c>
      <c r="P55" s="235">
        <v>12324</v>
      </c>
      <c r="Q55" s="235">
        <v>121324</v>
      </c>
      <c r="R55" s="235">
        <v>120935</v>
      </c>
      <c r="S55" s="235">
        <v>389</v>
      </c>
    </row>
    <row r="56" spans="1:19" ht="15" customHeight="1">
      <c r="A56" s="133" t="s">
        <v>514</v>
      </c>
      <c r="B56" s="300">
        <v>180301</v>
      </c>
      <c r="C56" s="235">
        <v>148399</v>
      </c>
      <c r="D56" s="235">
        <v>31902</v>
      </c>
      <c r="E56" s="235">
        <v>168286</v>
      </c>
      <c r="F56" s="235">
        <v>135049</v>
      </c>
      <c r="G56" s="235">
        <v>33237</v>
      </c>
      <c r="H56" s="235">
        <v>103386</v>
      </c>
      <c r="I56" s="235">
        <v>104386</v>
      </c>
      <c r="J56" s="235">
        <v>0</v>
      </c>
      <c r="K56" s="235">
        <v>155870</v>
      </c>
      <c r="L56" s="235">
        <v>135279</v>
      </c>
      <c r="M56" s="235">
        <v>20591</v>
      </c>
      <c r="N56" s="235">
        <v>256804</v>
      </c>
      <c r="O56" s="235">
        <v>176971</v>
      </c>
      <c r="P56" s="235">
        <v>79833</v>
      </c>
      <c r="Q56" s="235">
        <v>165886</v>
      </c>
      <c r="R56" s="235">
        <v>118512</v>
      </c>
      <c r="S56" s="235">
        <v>47374</v>
      </c>
    </row>
    <row r="57" spans="1:19" ht="15" customHeight="1">
      <c r="A57" s="133" t="s">
        <v>515</v>
      </c>
      <c r="B57" s="300">
        <v>143896</v>
      </c>
      <c r="C57" s="235">
        <v>143896</v>
      </c>
      <c r="D57" s="235">
        <v>0</v>
      </c>
      <c r="E57" s="235">
        <v>136583</v>
      </c>
      <c r="F57" s="235">
        <v>136537</v>
      </c>
      <c r="G57" s="235">
        <v>46</v>
      </c>
      <c r="H57" s="235">
        <v>107486</v>
      </c>
      <c r="I57" s="235">
        <v>107486</v>
      </c>
      <c r="J57" s="235">
        <v>0</v>
      </c>
      <c r="K57" s="235">
        <v>150723</v>
      </c>
      <c r="L57" s="235">
        <v>150601</v>
      </c>
      <c r="M57" s="235">
        <v>122</v>
      </c>
      <c r="N57" s="235">
        <v>177411</v>
      </c>
      <c r="O57" s="235">
        <v>177411</v>
      </c>
      <c r="P57" s="235">
        <v>0</v>
      </c>
      <c r="Q57" s="235">
        <v>113340</v>
      </c>
      <c r="R57" s="235">
        <v>113340</v>
      </c>
      <c r="S57" s="235">
        <v>0</v>
      </c>
    </row>
    <row r="58" spans="1:19" ht="15" customHeight="1">
      <c r="A58" s="147"/>
      <c r="B58" s="300"/>
      <c r="C58" s="235"/>
      <c r="D58" s="235"/>
      <c r="E58" s="235"/>
      <c r="F58" s="235"/>
      <c r="G58" s="235"/>
      <c r="H58" s="235"/>
      <c r="I58" s="235"/>
      <c r="J58" s="235"/>
      <c r="K58" s="235"/>
      <c r="L58" s="235"/>
      <c r="M58" s="235"/>
      <c r="N58" s="235"/>
      <c r="O58" s="235"/>
      <c r="P58" s="235"/>
      <c r="Q58" s="235"/>
      <c r="R58" s="235"/>
      <c r="S58" s="235"/>
    </row>
    <row r="59" spans="1:19" ht="15" customHeight="1">
      <c r="A59" s="133" t="s">
        <v>516</v>
      </c>
      <c r="B59" s="300">
        <v>128798</v>
      </c>
      <c r="C59" s="235">
        <v>128798</v>
      </c>
      <c r="D59" s="235">
        <v>0</v>
      </c>
      <c r="E59" s="235">
        <v>151892</v>
      </c>
      <c r="F59" s="235">
        <v>134157</v>
      </c>
      <c r="G59" s="235">
        <v>17735</v>
      </c>
      <c r="H59" s="235">
        <v>155717</v>
      </c>
      <c r="I59" s="235">
        <v>102461</v>
      </c>
      <c r="J59" s="235">
        <v>53256</v>
      </c>
      <c r="K59" s="235">
        <v>146104</v>
      </c>
      <c r="L59" s="235">
        <v>146039</v>
      </c>
      <c r="M59" s="235">
        <v>65</v>
      </c>
      <c r="N59" s="235">
        <v>178833</v>
      </c>
      <c r="O59" s="235">
        <v>178833</v>
      </c>
      <c r="P59" s="235">
        <v>0</v>
      </c>
      <c r="Q59" s="235">
        <v>123650</v>
      </c>
      <c r="R59" s="235">
        <v>117494</v>
      </c>
      <c r="S59" s="235">
        <v>6156</v>
      </c>
    </row>
    <row r="60" spans="1:19" ht="15" customHeight="1">
      <c r="A60" s="133" t="s">
        <v>517</v>
      </c>
      <c r="B60" s="300">
        <v>393734</v>
      </c>
      <c r="C60" s="235">
        <v>147336</v>
      </c>
      <c r="D60" s="235">
        <v>246398</v>
      </c>
      <c r="E60" s="235">
        <v>270256</v>
      </c>
      <c r="F60" s="235">
        <v>135664</v>
      </c>
      <c r="G60" s="235">
        <v>134592</v>
      </c>
      <c r="H60" s="235">
        <v>110279</v>
      </c>
      <c r="I60" s="235">
        <v>109944</v>
      </c>
      <c r="J60" s="235">
        <v>335</v>
      </c>
      <c r="K60" s="235">
        <v>330448</v>
      </c>
      <c r="L60" s="235">
        <v>144820</v>
      </c>
      <c r="M60" s="235">
        <v>185628</v>
      </c>
      <c r="N60" s="235">
        <v>468949</v>
      </c>
      <c r="O60" s="235">
        <v>175112</v>
      </c>
      <c r="P60" s="235">
        <v>293837</v>
      </c>
      <c r="Q60" s="235">
        <v>218294</v>
      </c>
      <c r="R60" s="235">
        <v>118704</v>
      </c>
      <c r="S60" s="235">
        <v>99590</v>
      </c>
    </row>
    <row r="61" spans="1:19" ht="15" customHeight="1">
      <c r="A61" s="133" t="s">
        <v>518</v>
      </c>
      <c r="B61" s="300">
        <v>136330</v>
      </c>
      <c r="C61" s="235">
        <v>136330</v>
      </c>
      <c r="D61" s="235">
        <v>0</v>
      </c>
      <c r="E61" s="235">
        <v>166735</v>
      </c>
      <c r="F61" s="235">
        <v>132694</v>
      </c>
      <c r="G61" s="235">
        <v>34041</v>
      </c>
      <c r="H61" s="235">
        <v>125032</v>
      </c>
      <c r="I61" s="235">
        <v>101181</v>
      </c>
      <c r="J61" s="235">
        <v>23851</v>
      </c>
      <c r="K61" s="235">
        <v>184596</v>
      </c>
      <c r="L61" s="235">
        <v>143108</v>
      </c>
      <c r="M61" s="235">
        <v>41488</v>
      </c>
      <c r="N61" s="235">
        <v>175798</v>
      </c>
      <c r="O61" s="235">
        <v>175782</v>
      </c>
      <c r="P61" s="235">
        <v>16</v>
      </c>
      <c r="Q61" s="235">
        <v>202855</v>
      </c>
      <c r="R61" s="235">
        <v>119808</v>
      </c>
      <c r="S61" s="235">
        <v>83047</v>
      </c>
    </row>
    <row r="62" spans="1:19" ht="15" customHeight="1">
      <c r="A62" s="133" t="s">
        <v>519</v>
      </c>
      <c r="B62" s="300">
        <v>145813</v>
      </c>
      <c r="C62" s="235">
        <v>137795</v>
      </c>
      <c r="D62" s="235">
        <v>8018</v>
      </c>
      <c r="E62" s="235">
        <v>169921</v>
      </c>
      <c r="F62" s="235">
        <v>133832</v>
      </c>
      <c r="G62" s="235">
        <v>36089</v>
      </c>
      <c r="H62" s="235">
        <v>120230</v>
      </c>
      <c r="I62" s="235">
        <v>100157</v>
      </c>
      <c r="J62" s="235">
        <v>20073</v>
      </c>
      <c r="K62" s="235">
        <v>179351</v>
      </c>
      <c r="L62" s="235">
        <v>146609</v>
      </c>
      <c r="M62" s="235">
        <v>32742</v>
      </c>
      <c r="N62" s="235">
        <v>215675</v>
      </c>
      <c r="O62" s="235">
        <v>175762</v>
      </c>
      <c r="P62" s="235">
        <v>39913</v>
      </c>
      <c r="Q62" s="235">
        <v>197002</v>
      </c>
      <c r="R62" s="235">
        <v>118008</v>
      </c>
      <c r="S62" s="235">
        <v>78994</v>
      </c>
    </row>
    <row r="63" spans="1:19" ht="15" customHeight="1">
      <c r="A63" s="147"/>
      <c r="B63" s="300"/>
      <c r="C63" s="235"/>
      <c r="D63" s="235"/>
      <c r="E63" s="235"/>
      <c r="F63" s="235"/>
      <c r="G63" s="235"/>
      <c r="H63" s="235"/>
      <c r="I63" s="235"/>
      <c r="J63" s="235"/>
      <c r="K63" s="235"/>
      <c r="L63" s="235"/>
      <c r="M63" s="235"/>
      <c r="N63" s="235"/>
      <c r="O63" s="235"/>
      <c r="P63" s="235"/>
      <c r="Q63" s="235"/>
      <c r="R63" s="235"/>
      <c r="S63" s="235"/>
    </row>
    <row r="64" spans="1:19" ht="15" customHeight="1">
      <c r="A64" s="133" t="s">
        <v>520</v>
      </c>
      <c r="B64" s="300">
        <v>139768</v>
      </c>
      <c r="C64" s="235">
        <v>139768</v>
      </c>
      <c r="D64" s="235">
        <v>0</v>
      </c>
      <c r="E64" s="235">
        <v>133045</v>
      </c>
      <c r="F64" s="235">
        <v>133022</v>
      </c>
      <c r="G64" s="235">
        <v>23</v>
      </c>
      <c r="H64" s="235">
        <v>98601</v>
      </c>
      <c r="I64" s="235">
        <v>98601</v>
      </c>
      <c r="J64" s="235">
        <v>0</v>
      </c>
      <c r="K64" s="235">
        <v>146115</v>
      </c>
      <c r="L64" s="235">
        <v>146057</v>
      </c>
      <c r="M64" s="235">
        <v>58</v>
      </c>
      <c r="N64" s="235">
        <v>174614</v>
      </c>
      <c r="O64" s="235">
        <v>174614</v>
      </c>
      <c r="P64" s="235">
        <v>0</v>
      </c>
      <c r="Q64" s="235">
        <v>116303</v>
      </c>
      <c r="R64" s="235">
        <v>116303</v>
      </c>
      <c r="S64" s="235">
        <v>0</v>
      </c>
    </row>
    <row r="65" spans="1:19" ht="15" customHeight="1">
      <c r="A65" s="133" t="s">
        <v>521</v>
      </c>
      <c r="B65" s="300">
        <v>142648</v>
      </c>
      <c r="C65" s="235">
        <v>142648</v>
      </c>
      <c r="D65" s="235">
        <v>0</v>
      </c>
      <c r="E65" s="235">
        <v>142783</v>
      </c>
      <c r="F65" s="235">
        <v>138844</v>
      </c>
      <c r="G65" s="235">
        <v>3939</v>
      </c>
      <c r="H65" s="235">
        <v>107606</v>
      </c>
      <c r="I65" s="235">
        <v>107606</v>
      </c>
      <c r="J65" s="235">
        <v>0</v>
      </c>
      <c r="K65" s="235">
        <v>156949</v>
      </c>
      <c r="L65" s="235">
        <v>146959</v>
      </c>
      <c r="M65" s="235">
        <v>9990</v>
      </c>
      <c r="N65" s="235">
        <v>190171</v>
      </c>
      <c r="O65" s="235">
        <v>190171</v>
      </c>
      <c r="P65" s="235">
        <v>0</v>
      </c>
      <c r="Q65" s="235">
        <v>114630</v>
      </c>
      <c r="R65" s="235">
        <v>114630</v>
      </c>
      <c r="S65" s="235">
        <v>0</v>
      </c>
    </row>
    <row r="66" spans="1:19" ht="15" customHeight="1">
      <c r="A66" s="133" t="s">
        <v>522</v>
      </c>
      <c r="B66" s="300">
        <v>142579</v>
      </c>
      <c r="C66" s="235">
        <v>142576</v>
      </c>
      <c r="D66" s="235">
        <v>0</v>
      </c>
      <c r="E66" s="235">
        <v>140628</v>
      </c>
      <c r="F66" s="235">
        <v>140278</v>
      </c>
      <c r="G66" s="235">
        <v>350</v>
      </c>
      <c r="H66" s="235">
        <v>120728</v>
      </c>
      <c r="I66" s="235">
        <v>120728</v>
      </c>
      <c r="J66" s="235">
        <v>0</v>
      </c>
      <c r="K66" s="235">
        <v>147416</v>
      </c>
      <c r="L66" s="235">
        <v>146885</v>
      </c>
      <c r="M66" s="235">
        <v>531</v>
      </c>
      <c r="N66" s="235">
        <v>176450</v>
      </c>
      <c r="O66" s="235">
        <v>175654</v>
      </c>
      <c r="P66" s="235">
        <v>796</v>
      </c>
      <c r="Q66" s="235">
        <v>116646</v>
      </c>
      <c r="R66" s="235">
        <v>116646</v>
      </c>
      <c r="S66" s="235">
        <v>0</v>
      </c>
    </row>
    <row r="67" spans="1:19" ht="15" customHeight="1">
      <c r="A67" s="193" t="s">
        <v>523</v>
      </c>
      <c r="B67" s="304">
        <v>459245</v>
      </c>
      <c r="C67" s="270">
        <v>141226</v>
      </c>
      <c r="D67" s="270">
        <v>318019</v>
      </c>
      <c r="E67" s="270">
        <v>421995</v>
      </c>
      <c r="F67" s="270">
        <v>141122</v>
      </c>
      <c r="G67" s="270">
        <v>280873</v>
      </c>
      <c r="H67" s="270">
        <v>159097</v>
      </c>
      <c r="I67" s="270">
        <v>115820</v>
      </c>
      <c r="J67" s="270">
        <v>43277</v>
      </c>
      <c r="K67" s="270">
        <v>509551</v>
      </c>
      <c r="L67" s="270">
        <v>149270</v>
      </c>
      <c r="M67" s="270">
        <v>360281</v>
      </c>
      <c r="N67" s="270">
        <v>652217</v>
      </c>
      <c r="O67" s="270">
        <v>181789</v>
      </c>
      <c r="P67" s="270">
        <v>470428</v>
      </c>
      <c r="Q67" s="270">
        <v>450308</v>
      </c>
      <c r="R67" s="270">
        <v>119054</v>
      </c>
      <c r="S67" s="270">
        <v>331254</v>
      </c>
    </row>
    <row r="68" spans="1:19" ht="14.25">
      <c r="A68" s="7"/>
      <c r="B68" s="106"/>
      <c r="C68" s="106"/>
      <c r="D68" s="106"/>
      <c r="E68" s="106"/>
      <c r="F68" s="106"/>
      <c r="G68" s="106"/>
      <c r="H68" s="106"/>
      <c r="I68" s="106"/>
      <c r="J68" s="106"/>
      <c r="K68" s="106"/>
      <c r="L68" s="106"/>
      <c r="M68" s="106"/>
      <c r="N68" s="106"/>
      <c r="O68" s="106"/>
      <c r="P68" s="106"/>
      <c r="Q68" s="106"/>
      <c r="R68" s="106"/>
      <c r="S68" s="106"/>
    </row>
  </sheetData>
  <sheetProtection/>
  <mergeCells count="27">
    <mergeCell ref="Q6:S6"/>
    <mergeCell ref="A7:A8"/>
    <mergeCell ref="B7:B8"/>
    <mergeCell ref="C7:C8"/>
    <mergeCell ref="D7:D8"/>
    <mergeCell ref="B5:D6"/>
    <mergeCell ref="E5:S5"/>
    <mergeCell ref="E6:G6"/>
    <mergeCell ref="H6:J6"/>
    <mergeCell ref="K6:M6"/>
    <mergeCell ref="J7:J8"/>
    <mergeCell ref="K7:K8"/>
    <mergeCell ref="L7:L8"/>
    <mergeCell ref="E7:E8"/>
    <mergeCell ref="F7:F8"/>
    <mergeCell ref="G7:G8"/>
    <mergeCell ref="H7:H8"/>
    <mergeCell ref="A3:S3"/>
    <mergeCell ref="Q7:Q8"/>
    <mergeCell ref="R7:R8"/>
    <mergeCell ref="S7:S8"/>
    <mergeCell ref="M7:M8"/>
    <mergeCell ref="N7:N8"/>
    <mergeCell ref="O7:O8"/>
    <mergeCell ref="P7:P8"/>
    <mergeCell ref="N6:P6"/>
    <mergeCell ref="I7:I8"/>
  </mergeCells>
  <printOptions horizontalCentered="1"/>
  <pageMargins left="0.7874015748031497" right="0.7874015748031497" top="0.3937007874015748" bottom="0.3937007874015748" header="0.35433070866141736" footer="0.35433070866141736"/>
  <pageSetup fitToHeight="1" fitToWidth="1" horizontalDpi="300" verticalDpi="300" orientation="landscape" paperSize="8"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川向　裕</cp:lastModifiedBy>
  <cp:lastPrinted>2014-06-30T07:36:58Z</cp:lastPrinted>
  <dcterms:created xsi:type="dcterms:W3CDTF">2004-02-06T10:31:03Z</dcterms:created>
  <dcterms:modified xsi:type="dcterms:W3CDTF">2016-03-29T02:08:12Z</dcterms:modified>
  <cp:category/>
  <cp:version/>
  <cp:contentType/>
  <cp:contentStatus/>
</cp:coreProperties>
</file>