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0"/>
  </bookViews>
  <sheets>
    <sheet name="286" sheetId="1" r:id="rId1"/>
    <sheet name="288" sheetId="2" r:id="rId2"/>
    <sheet name="290" sheetId="3" r:id="rId3"/>
    <sheet name="292" sheetId="4" r:id="rId4"/>
    <sheet name="294" sheetId="5" r:id="rId5"/>
    <sheet name="296" sheetId="6" r:id="rId6"/>
    <sheet name="298" sheetId="7" r:id="rId7"/>
    <sheet name="300" sheetId="8" r:id="rId8"/>
  </sheets>
  <definedNames>
    <definedName name="_xlnm.Print_Area" localSheetId="0">'286'!$A$1:$AF$78</definedName>
    <definedName name="_xlnm.Print_Area" localSheetId="1">'288'!$A$1:$W$58</definedName>
    <definedName name="_xlnm.Print_Area" localSheetId="2">'290'!$A$1:$V$64</definedName>
    <definedName name="_xlnm.Print_Area" localSheetId="3">'292'!$A$1:$Z$63</definedName>
    <definedName name="_xlnm.Print_Area" localSheetId="4">'294'!$A$1:$AD$69</definedName>
    <definedName name="_xlnm.Print_Area" localSheetId="5">'296'!$A$1:$W$63</definedName>
    <definedName name="_xlnm.Print_Area" localSheetId="6">'298'!$A$1:$AC$61</definedName>
    <definedName name="_xlnm.Print_Area" localSheetId="7">'300'!$A$1:$M$56</definedName>
    <definedName name="Z_21719BC7_213D_42D8_8798_AE23EDFE215C_.wvu.PrintArea" localSheetId="0" hidden="1">'286'!$A$1:$AF$78</definedName>
    <definedName name="Z_21719BC7_213D_42D8_8798_AE23EDFE215C_.wvu.PrintArea" localSheetId="1" hidden="1">'288'!$A$1:$W$58</definedName>
    <definedName name="Z_21719BC7_213D_42D8_8798_AE23EDFE215C_.wvu.PrintArea" localSheetId="2" hidden="1">'290'!$A$1:$V$64</definedName>
    <definedName name="Z_21719BC7_213D_42D8_8798_AE23EDFE215C_.wvu.PrintArea" localSheetId="3" hidden="1">'292'!$A$1:$Z$63</definedName>
    <definedName name="Z_21719BC7_213D_42D8_8798_AE23EDFE215C_.wvu.PrintArea" localSheetId="4" hidden="1">'294'!$A$1:$AD$69</definedName>
    <definedName name="Z_21719BC7_213D_42D8_8798_AE23EDFE215C_.wvu.PrintArea" localSheetId="5" hidden="1">'296'!$A$1:$W$63</definedName>
    <definedName name="Z_21719BC7_213D_42D8_8798_AE23EDFE215C_.wvu.PrintArea" localSheetId="6" hidden="1">'298'!$A$1:$AC$61</definedName>
    <definedName name="Z_21719BC7_213D_42D8_8798_AE23EDFE215C_.wvu.PrintArea" localSheetId="7" hidden="1">'300'!$A$1:$M$56</definedName>
    <definedName name="Z_B170B53C_0B85_4C35_89B5_E1EA4FBE0C93_.wvu.PrintArea" localSheetId="0" hidden="1">'286'!$A$1:$AF$78</definedName>
    <definedName name="Z_B170B53C_0B85_4C35_89B5_E1EA4FBE0C93_.wvu.PrintArea" localSheetId="1" hidden="1">'288'!$A$1:$W$58</definedName>
    <definedName name="Z_B170B53C_0B85_4C35_89B5_E1EA4FBE0C93_.wvu.PrintArea" localSheetId="2" hidden="1">'290'!$A$1:$V$64</definedName>
    <definedName name="Z_B170B53C_0B85_4C35_89B5_E1EA4FBE0C93_.wvu.PrintArea" localSheetId="3" hidden="1">'292'!$A$1:$Z$63</definedName>
    <definedName name="Z_B170B53C_0B85_4C35_89B5_E1EA4FBE0C93_.wvu.PrintArea" localSheetId="4" hidden="1">'294'!$A$1:$AD$69</definedName>
    <definedName name="Z_B170B53C_0B85_4C35_89B5_E1EA4FBE0C93_.wvu.PrintArea" localSheetId="5" hidden="1">'296'!$A$1:$W$63</definedName>
    <definedName name="Z_B170B53C_0B85_4C35_89B5_E1EA4FBE0C93_.wvu.PrintArea" localSheetId="6" hidden="1">'298'!$A$1:$AC$61</definedName>
    <definedName name="Z_B170B53C_0B85_4C35_89B5_E1EA4FBE0C93_.wvu.PrintArea" localSheetId="7" hidden="1">'300'!$A$1:$AF$57</definedName>
  </definedNames>
  <calcPr fullCalcOnLoad="1"/>
</workbook>
</file>

<file path=xl/sharedStrings.xml><?xml version="1.0" encoding="utf-8"?>
<sst xmlns="http://schemas.openxmlformats.org/spreadsheetml/2006/main" count="2055" uniqueCount="539">
  <si>
    <t>事業所数</t>
  </si>
  <si>
    <t>被保険者数</t>
  </si>
  <si>
    <t>平均標準報酬月額</t>
  </si>
  <si>
    <t>件数</t>
  </si>
  <si>
    <t>金額</t>
  </si>
  <si>
    <t>総数</t>
  </si>
  <si>
    <t>一般診療</t>
  </si>
  <si>
    <t>歯科診療</t>
  </si>
  <si>
    <t>薬剤支給</t>
  </si>
  <si>
    <t>療養費</t>
  </si>
  <si>
    <t>10月</t>
  </si>
  <si>
    <t>11月</t>
  </si>
  <si>
    <t>12月</t>
  </si>
  <si>
    <t>高額療養費</t>
  </si>
  <si>
    <t>看護費</t>
  </si>
  <si>
    <t>傷病手当金</t>
  </si>
  <si>
    <t>埋葬料</t>
  </si>
  <si>
    <t>分娩費</t>
  </si>
  <si>
    <t>出産手当金</t>
  </si>
  <si>
    <t>育児手当金</t>
  </si>
  <si>
    <t>移送費</t>
  </si>
  <si>
    <t>家族埋葬料</t>
  </si>
  <si>
    <t>配偶者分娩費</t>
  </si>
  <si>
    <t>（単位　金額千円）</t>
  </si>
  <si>
    <t>286　社会保障</t>
  </si>
  <si>
    <t>平均標準報酬月報</t>
  </si>
  <si>
    <t>年度</t>
  </si>
  <si>
    <t>脱退手当金</t>
  </si>
  <si>
    <t>障害手当金</t>
  </si>
  <si>
    <t>その他の</t>
  </si>
  <si>
    <t>船舶所有者数</t>
  </si>
  <si>
    <t>船舶数</t>
  </si>
  <si>
    <t>標準報酬月額統計</t>
  </si>
  <si>
    <t>適用状況</t>
  </si>
  <si>
    <t>（単位　金額千円）</t>
  </si>
  <si>
    <t>老齢年金</t>
  </si>
  <si>
    <t>一時金</t>
  </si>
  <si>
    <t>障害年金</t>
  </si>
  <si>
    <t>通算老齢年金</t>
  </si>
  <si>
    <t>通算遺族年金</t>
  </si>
  <si>
    <t>徴収決定金額</t>
  </si>
  <si>
    <t>収入済額</t>
  </si>
  <si>
    <t>疾病給付</t>
  </si>
  <si>
    <t>失業給付</t>
  </si>
  <si>
    <t>年金給付</t>
  </si>
  <si>
    <t>保険料収入</t>
  </si>
  <si>
    <t>保険給付</t>
  </si>
  <si>
    <t>288　社会保障</t>
  </si>
  <si>
    <t>経営主体別</t>
  </si>
  <si>
    <t>市町村</t>
  </si>
  <si>
    <t>国保組合</t>
  </si>
  <si>
    <t>保険者数</t>
  </si>
  <si>
    <t>世帯数</t>
  </si>
  <si>
    <t>事務職員数</t>
  </si>
  <si>
    <t>予算現額</t>
  </si>
  <si>
    <t>決算額</t>
  </si>
  <si>
    <t>計</t>
  </si>
  <si>
    <t>事務費負担金</t>
  </si>
  <si>
    <t>普通調整交付金</t>
  </si>
  <si>
    <t>特別調整交付金</t>
  </si>
  <si>
    <t>助産費補助金</t>
  </si>
  <si>
    <t>その他</t>
  </si>
  <si>
    <t>都道府県支出金</t>
  </si>
  <si>
    <t>基金等</t>
  </si>
  <si>
    <t>直診勘定</t>
  </si>
  <si>
    <t>その他の収入</t>
  </si>
  <si>
    <t>市町村債（組合債）</t>
  </si>
  <si>
    <t>国庫支出金</t>
  </si>
  <si>
    <t>繰入金</t>
  </si>
  <si>
    <t>総額</t>
  </si>
  <si>
    <t>総務費</t>
  </si>
  <si>
    <t>小計</t>
  </si>
  <si>
    <t>助産諸費</t>
  </si>
  <si>
    <t>葬祭諸費</t>
  </si>
  <si>
    <t>育児諸費</t>
  </si>
  <si>
    <t>保健施設費</t>
  </si>
  <si>
    <t>公債費</t>
  </si>
  <si>
    <t>その他の支出</t>
  </si>
  <si>
    <t>前年度繰上充用金</t>
  </si>
  <si>
    <t>予備費</t>
  </si>
  <si>
    <t>調定額</t>
  </si>
  <si>
    <t>収納額</t>
  </si>
  <si>
    <t>未収額</t>
  </si>
  <si>
    <t>支払義務額</t>
  </si>
  <si>
    <t>支払済額</t>
  </si>
  <si>
    <t>徴収金等</t>
  </si>
  <si>
    <t>現年分</t>
  </si>
  <si>
    <t>繰越分</t>
  </si>
  <si>
    <t>療養の給付</t>
  </si>
  <si>
    <t>現年度分</t>
  </si>
  <si>
    <t>費用額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</si>
  <si>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</si>
  <si>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</si>
  <si>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</si>
  <si>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</si>
  <si>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</si>
  <si>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</si>
  <si>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</si>
  <si>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療　養　費</t>
  </si>
  <si>
    <t>（参考）</t>
  </si>
  <si>
    <t>日数</t>
  </si>
  <si>
    <t>受診率</t>
  </si>
  <si>
    <t>入院外</t>
  </si>
  <si>
    <t>入　院</t>
  </si>
  <si>
    <t>費用額　　　（千円）</t>
  </si>
  <si>
    <t>助産給付</t>
  </si>
  <si>
    <t>育児手当</t>
  </si>
  <si>
    <t>葬祭給付</t>
  </si>
  <si>
    <t>傷病手当</t>
  </si>
  <si>
    <t>給付額</t>
  </si>
  <si>
    <t>290　社会保障</t>
  </si>
  <si>
    <t>4人以下</t>
  </si>
  <si>
    <t>500人以上</t>
  </si>
  <si>
    <t>農業</t>
  </si>
  <si>
    <t>林、狩、水産業</t>
  </si>
  <si>
    <t>鉱業</t>
  </si>
  <si>
    <t>建設業</t>
  </si>
  <si>
    <t>製造業</t>
  </si>
  <si>
    <t>繊維関係工業</t>
  </si>
  <si>
    <t>木材家具関係工業</t>
  </si>
  <si>
    <t>パルプ、出版関係工業</t>
  </si>
  <si>
    <t>鉄鋼業</t>
  </si>
  <si>
    <t>非鉄金属製品製造業</t>
  </si>
  <si>
    <t>金属製品製造業</t>
  </si>
  <si>
    <t>機械関係工業</t>
  </si>
  <si>
    <t>その他の製造業</t>
  </si>
  <si>
    <t>卸売業・小売業</t>
  </si>
  <si>
    <t>金融保険・不動産業</t>
  </si>
  <si>
    <t>運輸・通信・その他</t>
  </si>
  <si>
    <t>の公益事業</t>
  </si>
  <si>
    <t>電気・ガス・水道業</t>
  </si>
  <si>
    <t>サービス業</t>
  </si>
  <si>
    <t>公務</t>
  </si>
  <si>
    <t>社会保障　291</t>
  </si>
  <si>
    <t>徴収決定額</t>
  </si>
  <si>
    <t>収入済額</t>
  </si>
  <si>
    <t>収入未済額</t>
  </si>
  <si>
    <t>不納欠損額</t>
  </si>
  <si>
    <t>人員</t>
  </si>
  <si>
    <t>求職者給付支給数（所定日数内給付）</t>
  </si>
  <si>
    <t>離職票　　　　提出件数</t>
  </si>
  <si>
    <t>初　　　回　受給者数</t>
  </si>
  <si>
    <t>安定所別</t>
  </si>
  <si>
    <t>支給額</t>
  </si>
  <si>
    <t>特例一時金</t>
  </si>
  <si>
    <t>求職者給付</t>
  </si>
  <si>
    <t>常用就職支度金</t>
  </si>
  <si>
    <t>移転費</t>
  </si>
  <si>
    <t>広域求職活動費</t>
  </si>
  <si>
    <t>労働者数</t>
  </si>
  <si>
    <t>遺族</t>
  </si>
  <si>
    <t>葬祭</t>
  </si>
  <si>
    <t>平均賃金</t>
  </si>
  <si>
    <t>保険料　　収入済額</t>
  </si>
  <si>
    <t>千円</t>
  </si>
  <si>
    <t>円</t>
  </si>
  <si>
    <t>292　社会保障</t>
  </si>
  <si>
    <t>新規</t>
  </si>
  <si>
    <t>業務災害</t>
  </si>
  <si>
    <t>通勤災害</t>
  </si>
  <si>
    <t>社会保障　293</t>
  </si>
  <si>
    <t>市郡別</t>
  </si>
  <si>
    <t>施設数</t>
  </si>
  <si>
    <t>定員</t>
  </si>
  <si>
    <t>教護院</t>
  </si>
  <si>
    <t>養護施設</t>
  </si>
  <si>
    <t>乳児院</t>
  </si>
  <si>
    <t>精薄児施設</t>
  </si>
  <si>
    <t>助産施設</t>
  </si>
  <si>
    <t>母子寮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</si>
  <si>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</si>
  <si>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</si>
  <si>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</si>
  <si>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</si>
  <si>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</si>
  <si>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</si>
  <si>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</si>
  <si>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</si>
  <si>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</si>
  <si>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</si>
  <si>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</si>
  <si>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</si>
  <si>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</si>
  <si>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</si>
  <si>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</si>
  <si>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</si>
  <si>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保育所数</t>
  </si>
  <si>
    <t>保育児童定員</t>
  </si>
  <si>
    <t>措置人員</t>
  </si>
  <si>
    <t>10月</t>
  </si>
  <si>
    <t>11月</t>
  </si>
  <si>
    <t>12月</t>
  </si>
  <si>
    <t>男</t>
  </si>
  <si>
    <t>女</t>
  </si>
  <si>
    <t>294　社会保障</t>
  </si>
  <si>
    <t>年度及び月次</t>
  </si>
  <si>
    <t>実数</t>
  </si>
  <si>
    <t>延人数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</si>
  <si>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</si>
  <si>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</si>
  <si>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</si>
  <si>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</si>
  <si>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</si>
  <si>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</si>
  <si>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</si>
  <si>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人数</t>
  </si>
  <si>
    <t>延人員</t>
  </si>
  <si>
    <t>保護の種類別</t>
  </si>
  <si>
    <t>社会保障　295</t>
  </si>
  <si>
    <t>（単位　金額千円）</t>
  </si>
  <si>
    <t>保護施設事務費及び委託事務費</t>
  </si>
  <si>
    <t>296　社会保障</t>
  </si>
  <si>
    <t>298　社会保障</t>
  </si>
  <si>
    <t>救援施設</t>
  </si>
  <si>
    <t>入所定員</t>
  </si>
  <si>
    <t>点字図書館</t>
  </si>
  <si>
    <t>家族関係</t>
  </si>
  <si>
    <t>問題別相談・</t>
  </si>
  <si>
    <t>人</t>
  </si>
  <si>
    <t>特別養護老人ホーム</t>
  </si>
  <si>
    <t>養護老人ホーム</t>
  </si>
  <si>
    <t>特Ａ型</t>
  </si>
  <si>
    <t>Ａ型</t>
  </si>
  <si>
    <t>Ｂ型</t>
  </si>
  <si>
    <t>老人福祉センター</t>
  </si>
  <si>
    <t>婦人保護施設</t>
  </si>
  <si>
    <t>売春防止法関係</t>
  </si>
  <si>
    <t>注　1.特Ａ型建物面積800㎡以上の施設　　　</t>
  </si>
  <si>
    <t>指導件数</t>
  </si>
  <si>
    <t>事故・災害</t>
  </si>
  <si>
    <t>生活費</t>
  </si>
  <si>
    <t>年金・保険</t>
  </si>
  <si>
    <t>生活環境</t>
  </si>
  <si>
    <t>市町村数</t>
  </si>
  <si>
    <t>老人家庭奉仕人員</t>
  </si>
  <si>
    <t>運営委託</t>
  </si>
  <si>
    <t>老人世帯</t>
  </si>
  <si>
    <t>その他の世帯</t>
  </si>
  <si>
    <t>派遣対象世帯数</t>
  </si>
  <si>
    <t>注　1.「運営委託」は「設置」の再掲である。</t>
  </si>
  <si>
    <t>一般健康診査</t>
  </si>
  <si>
    <t>訪問健康診査</t>
  </si>
  <si>
    <t>一般診査受診率</t>
  </si>
  <si>
    <t>連絡員設置人員</t>
  </si>
  <si>
    <t>人</t>
  </si>
  <si>
    <t>％</t>
  </si>
  <si>
    <t>入院</t>
  </si>
  <si>
    <t>注　この数には停止分も含まれている。</t>
  </si>
  <si>
    <t>被保護世帯</t>
  </si>
  <si>
    <t>社会保障　287</t>
  </si>
  <si>
    <t>年度及び月次</t>
  </si>
  <si>
    <t>遺族年金（寡婦かん夫）</t>
  </si>
  <si>
    <t>重症心身障害児施設</t>
  </si>
  <si>
    <t>社会保障　297</t>
  </si>
  <si>
    <t>299　社会保障</t>
  </si>
  <si>
    <t>軽費老人ホーム</t>
  </si>
  <si>
    <t>300　社会保障</t>
  </si>
  <si>
    <t>　　2.「被保護世帯」とは、生活保護法による保護（一時扶助の単給を除く）を受けている世帯をいう。</t>
  </si>
  <si>
    <t>　　3.「老人世帯」とは、60歳以上の者のみで構成されている世帯をいう。</t>
  </si>
  <si>
    <t>　　4.「その他の世帯」とは、60歳以上の老人と60歳未満のもので構成されている世帯をいう。</t>
  </si>
  <si>
    <t>保　　　　　険　　　　　料　　　　(税)</t>
  </si>
  <si>
    <t>一部負担金</t>
  </si>
  <si>
    <t>臨時調整補助金</t>
  </si>
  <si>
    <t>一般会計（市町村費補助）</t>
  </si>
  <si>
    <t>療養諸費</t>
  </si>
  <si>
    <t>手数料</t>
  </si>
  <si>
    <t>戻入未済額</t>
  </si>
  <si>
    <t>過年度分</t>
  </si>
  <si>
    <t>窯業・土石製品製造業</t>
  </si>
  <si>
    <t>有資格者</t>
  </si>
  <si>
    <t>無資格者</t>
  </si>
  <si>
    <t>保険給付費</t>
  </si>
  <si>
    <t>療養費</t>
  </si>
  <si>
    <t>化学関係工業</t>
  </si>
  <si>
    <t>保険金　　　支出済額</t>
  </si>
  <si>
    <t>移送料</t>
  </si>
  <si>
    <t>療養給付費負担金</t>
  </si>
  <si>
    <t>就職促進給付</t>
  </si>
  <si>
    <t>生活保護法関係</t>
  </si>
  <si>
    <t>重度身体障害者     授産施設</t>
  </si>
  <si>
    <t>昭和54年度平均</t>
  </si>
  <si>
    <t>昭和54年4月</t>
  </si>
  <si>
    <t>昭和55年1月</t>
  </si>
  <si>
    <t>143　　厚　　　　　生　　　　　年　　　　　金</t>
  </si>
  <si>
    <t>昭和54年度平均</t>
  </si>
  <si>
    <t>昭和50年度</t>
  </si>
  <si>
    <t>世帯主数</t>
  </si>
  <si>
    <t>精神薄弱者福祉法関係</t>
  </si>
  <si>
    <t>援護施設</t>
  </si>
  <si>
    <t>-</t>
  </si>
  <si>
    <t>…</t>
  </si>
  <si>
    <t>-</t>
  </si>
  <si>
    <t>（単位　金額千円）</t>
  </si>
  <si>
    <t>…</t>
  </si>
  <si>
    <t>繰越金</t>
  </si>
  <si>
    <t>-</t>
  </si>
  <si>
    <t>-</t>
  </si>
  <si>
    <t>-</t>
  </si>
  <si>
    <t>（5）30</t>
  </si>
  <si>
    <t>（40）360</t>
  </si>
  <si>
    <t xml:space="preserve"> </t>
  </si>
  <si>
    <t>資料　石川県保険課調「政府管掌健康保険事業統計表」による。</t>
  </si>
  <si>
    <t>　</t>
  </si>
  <si>
    <t>21　　社　　　　　　　　　　会　　　　　　　　　　保　　　　　　　　　　障</t>
  </si>
  <si>
    <t>142　　健　　　　　　　　康　　　　　　　　保　　　　　　　　険</t>
  </si>
  <si>
    <t>（１）　　健　　　康　　　保　　　険　　　適　　　用　　　状　　　況　（昭和54年度）</t>
  </si>
  <si>
    <t>区　　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</si>
  <si>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</si>
  <si>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</si>
  <si>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</si>
  <si>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</si>
  <si>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</si>
  <si>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</si>
  <si>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</si>
  <si>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</si>
  <si>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</si>
  <si>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（２）　　保　　　険　　　給　　　付　　　の　　　状　　　況　（昭和50～54年度）</t>
  </si>
  <si>
    <t>ア　　被　　　　　保　　　　　険　　　　　者</t>
  </si>
  <si>
    <t>総　　　　　数</t>
  </si>
  <si>
    <t>金　　額</t>
  </si>
  <si>
    <t>昭 和 50 年 度</t>
  </si>
  <si>
    <t>イ　　被　　　　　扶　　　　　養　　　　　者</t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</si>
  <si>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</si>
  <si>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</si>
  <si>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</si>
  <si>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</si>
  <si>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</si>
  <si>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</si>
  <si>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</si>
  <si>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</si>
  <si>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</si>
  <si>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</si>
  <si>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昭和 54 年 4 月</t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</si>
  <si>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</si>
  <si>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</si>
  <si>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</si>
  <si>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</si>
  <si>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</si>
  <si>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</si>
  <si>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</si>
  <si>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</si>
  <si>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昭和 55 年 1 月</t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</si>
  <si>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</si>
  <si>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 xml:space="preserve">昭和59年  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</si>
  <si>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区　　　分</t>
  </si>
  <si>
    <t>９月</t>
  </si>
  <si>
    <t>１月</t>
  </si>
  <si>
    <t>２　月</t>
  </si>
  <si>
    <t>３　月</t>
  </si>
  <si>
    <t>注　第四種分は除く。</t>
  </si>
  <si>
    <t>社会保障　289</t>
  </si>
  <si>
    <t>（１）　　厚　　生　　年　　金　　適　　用　　状　　況　（昭和54年度）</t>
  </si>
  <si>
    <t>（２）　　保　　険　　給　　付　　の　　状　　況　（昭和50～54年度）</t>
  </si>
  <si>
    <t>総　　　数</t>
  </si>
  <si>
    <t>資料　石川県保険課調「厚生年金保険事業統計」による。</t>
  </si>
  <si>
    <t>注　　本表に関する保険給付の裁定及び支払は、昭和42年度より、脱退手当金を除き、一括、社会保険庁において行われるよう変更された結果、年度末現在者分のみを掲げた。</t>
  </si>
  <si>
    <t>昭　和　50　年　度</t>
  </si>
  <si>
    <t>昭和54年4月</t>
  </si>
  <si>
    <t>資料　石川県保険課調「船員保険事業状況統計表」による。</t>
  </si>
  <si>
    <t>144　　船　　　　　員　　　　　保　　　　　険　（昭和50～54年度）</t>
  </si>
  <si>
    <t>145　　国　民　健　康　保　険　（昭和54年度）</t>
  </si>
  <si>
    <t>（１）　　一　　　般　　　状　　　況</t>
  </si>
  <si>
    <t>-</t>
  </si>
  <si>
    <t>前年度末</t>
  </si>
  <si>
    <t>（２）　　経　　　理　　　状　　　況</t>
  </si>
  <si>
    <t>ア　　収　　　支　　　状　　　況</t>
  </si>
  <si>
    <t>（単位　千円）</t>
  </si>
  <si>
    <t>本年度中増減　保 険 者 数</t>
  </si>
  <si>
    <t>本年度末</t>
  </si>
  <si>
    <t>収　　　　　　　　入</t>
  </si>
  <si>
    <t>支　　　　　　　　出</t>
  </si>
  <si>
    <t>科　　　　　目</t>
  </si>
  <si>
    <t>イ　　収　　納　　状　　況</t>
  </si>
  <si>
    <t>ウ　　支　　払　　状　　況</t>
  </si>
  <si>
    <t>　計</t>
  </si>
  <si>
    <t>収納率　％</t>
  </si>
  <si>
    <t>種　　別</t>
  </si>
  <si>
    <t>そ の 他 の　　　保 険 給 付</t>
  </si>
  <si>
    <t>総　　　額</t>
  </si>
  <si>
    <t>-</t>
  </si>
  <si>
    <t>-</t>
  </si>
  <si>
    <t>-</t>
  </si>
  <si>
    <t>-</t>
  </si>
  <si>
    <t>-</t>
  </si>
  <si>
    <t>５月31日現在基金等保有額</t>
  </si>
  <si>
    <t>（３）　　保　　険　　給　　付　　状　　況</t>
  </si>
  <si>
    <t>ア　　療　養　諸　費　費　用　額　負　担　区　分</t>
  </si>
  <si>
    <t>点　　数</t>
  </si>
  <si>
    <t>１件当たり　日　　数</t>
  </si>
  <si>
    <t>１件当たり　費用額（円）</t>
  </si>
  <si>
    <t>１人当たり費用額（円）</t>
  </si>
  <si>
    <t>資料　石川県保険課調「国民健康保険事業状況報告書（年報）」による。</t>
  </si>
  <si>
    <t>ウ　　高　額　療　養　費　・　そ　の　他　の　保　険　給　付　状　況</t>
  </si>
  <si>
    <t>イ　　療　　養　　の　　給　　付　（　診　療　費　）　内　　訳</t>
  </si>
  <si>
    <t>種　　　　　別</t>
  </si>
  <si>
    <t>　年間平均世帯数</t>
  </si>
  <si>
    <t>　年間平均被保険者数</t>
  </si>
  <si>
    <t>保健婦数</t>
  </si>
  <si>
    <t>収支差引残</t>
  </si>
  <si>
    <t>直診勘定繰出金</t>
  </si>
  <si>
    <t>(料)　保険税</t>
  </si>
  <si>
    <t>負担金一　部　　　　　　</t>
  </si>
  <si>
    <t>給　付　療養の</t>
  </si>
  <si>
    <t>保険者数　　　　　　　43</t>
  </si>
  <si>
    <t>　</t>
  </si>
  <si>
    <t>該当なし</t>
  </si>
  <si>
    <t>146　　雇　　　用　　　保　　　険</t>
  </si>
  <si>
    <t>（１）　　産業別、規模別適用事業所数及び被保険者数（昭和55.3.31現在）</t>
  </si>
  <si>
    <t>5～29</t>
  </si>
  <si>
    <t>30～99</t>
  </si>
  <si>
    <t>100～499</t>
  </si>
  <si>
    <t>産　　　業　　　別</t>
  </si>
  <si>
    <t>総　　　　　　　数</t>
  </si>
  <si>
    <t>（２）　　保険料収入及び給付状況（昭和50～54年度）</t>
  </si>
  <si>
    <t>総　　数</t>
  </si>
  <si>
    <t>一　　般</t>
  </si>
  <si>
    <t>日　　雇</t>
  </si>
  <si>
    <t>金　　沢</t>
  </si>
  <si>
    <t>小　　松</t>
  </si>
  <si>
    <t>七　　尾</t>
  </si>
  <si>
    <t>能　　都</t>
  </si>
  <si>
    <t>加　　賀</t>
  </si>
  <si>
    <t>羽　　咋</t>
  </si>
  <si>
    <t>穴　　水</t>
  </si>
  <si>
    <t>（３）　　失業給付の支給状況（昭和54年度）</t>
  </si>
  <si>
    <t>-</t>
  </si>
  <si>
    <t>資料　石川県雇用保険課調「雇用保険業務概況」による。</t>
  </si>
  <si>
    <t>147　　労　　災　　保　　険　（昭和50～54年度）</t>
  </si>
  <si>
    <t>１件当たり遺族補償費　　　及び葬祭料</t>
  </si>
  <si>
    <t>１件当たり　障害補償費</t>
  </si>
  <si>
    <t>１日当たり　休業補償費</t>
  </si>
  <si>
    <t>１日当たり　療養補償費</t>
  </si>
  <si>
    <t>労災保険　　加　　　入　事業所数</t>
  </si>
  <si>
    <t>（１）　　労災保険事業成績及び各種補償費平均支給額</t>
  </si>
  <si>
    <t>資料　石川県労働基準局調「労災保険事業概況」による。</t>
  </si>
  <si>
    <t>食料品製造業</t>
  </si>
  <si>
    <t>年度及び　　月　　次</t>
  </si>
  <si>
    <t>療　　　養</t>
  </si>
  <si>
    <t>休　　　業</t>
  </si>
  <si>
    <t>（２）　　労　働　者　災　害　補　償　保　険　給　付　状　況</t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</si>
  <si>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</si>
  <si>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</si>
  <si>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</si>
  <si>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</si>
  <si>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</si>
  <si>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</si>
  <si>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</si>
  <si>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</si>
  <si>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</si>
  <si>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</si>
  <si>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労　働　者　災　害　補　償　保　険　給　付　状　況（つづき）</t>
  </si>
  <si>
    <t>障　　　　　害</t>
  </si>
  <si>
    <t>遺　　　　　族</t>
  </si>
  <si>
    <t>葬　　　　　祭</t>
  </si>
  <si>
    <t>年 金 等 給 付</t>
  </si>
  <si>
    <t>昭 和 54 年 4 月</t>
  </si>
  <si>
    <t>注　　通勤災害は年度分である。</t>
  </si>
  <si>
    <t>昭 和 55 年 1 月</t>
  </si>
  <si>
    <t>-</t>
  </si>
  <si>
    <t>年 度 及 び 月 次</t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</si>
  <si>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5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</si>
  <si>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6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</si>
  <si>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7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</si>
  <si>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8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</si>
  <si>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9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</si>
  <si>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10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</si>
  <si>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11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</si>
  <si>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12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</si>
  <si>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2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</si>
  <si>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 和 59 年</t>
    </r>
    <r>
      <rPr>
        <sz val="12"/>
        <rFont val="ＭＳ 明朝"/>
        <family val="1"/>
      </rPr>
      <t xml:space="preserve"> 3 </t>
    </r>
    <r>
      <rPr>
        <sz val="12"/>
        <color indexed="9"/>
        <rFont val="ＭＳ 明朝"/>
        <family val="1"/>
      </rPr>
      <t>月</t>
    </r>
  </si>
  <si>
    <t>資料　石川労働基準局調「労災保険事業概況」による。</t>
  </si>
  <si>
    <t>148　　児　　童　　福　　祉　　状　　況</t>
  </si>
  <si>
    <t>（１）　　市　郡　別　施　設　数　及　び　定　員　数　（昭和55.3.31現在）</t>
  </si>
  <si>
    <t>し体不自由児施設</t>
  </si>
  <si>
    <t>資料　石川県婦人児童課、障害福祉課調。</t>
  </si>
  <si>
    <t>資料　石川県婦人児童課調「児童福祉統計」による。</t>
  </si>
  <si>
    <t>（２）　　市　　郡　　別　　保　　育　　状　　況　（昭和55.3.31現在）</t>
  </si>
  <si>
    <t>市　　郡　　別</t>
  </si>
  <si>
    <t>保　　　母　　　数</t>
  </si>
  <si>
    <t>性　　　別</t>
  </si>
  <si>
    <t>総　　　　　　数</t>
  </si>
  <si>
    <t>４月</t>
  </si>
  <si>
    <t>５月</t>
  </si>
  <si>
    <t>６月</t>
  </si>
  <si>
    <t>７月</t>
  </si>
  <si>
    <t>８月</t>
  </si>
  <si>
    <t>２月</t>
  </si>
  <si>
    <t>３月</t>
  </si>
  <si>
    <t>（３）　　月　別　児　童　相　談　所　取　扱　件　数　（昭和54年度）</t>
  </si>
  <si>
    <t>（1ヵ月平均）</t>
  </si>
  <si>
    <t>ア　　月　別　保　護　人　員（昭和50～54年度）</t>
  </si>
  <si>
    <t>（１）　　生　　活　　保　　護　　人　　員</t>
  </si>
  <si>
    <t>149　　生　活　保　護　状　況</t>
  </si>
  <si>
    <t>資料　石川県民生課調「生活保護統計調査」による。</t>
  </si>
  <si>
    <t>注　　四捨五入のため計と内訳不一致の場合がある。</t>
  </si>
  <si>
    <t>イ　　市　郡　別　保　護　人　員（昭和55年3月分）</t>
  </si>
  <si>
    <t>イ　　市　郡　別　保　護　費　支　出　状　況（昭和54年度）</t>
  </si>
  <si>
    <t>総　数</t>
  </si>
  <si>
    <t>（２）　　生　活　保　護　費　支　出　状　況</t>
  </si>
  <si>
    <t>ア　　月　別　保　護　費　支　出　状　況（昭和50～54年度）</t>
  </si>
  <si>
    <t>注　　（　）の数値は通所で外数。</t>
  </si>
  <si>
    <t>資料　石川県民生課調「社会福祉統計」、婦人児童課、障害福祉課調による。</t>
  </si>
  <si>
    <t xml:space="preserve"> 更 生 施 設 　（肢体不自由者）</t>
  </si>
  <si>
    <t>身体障害者       療護施設</t>
  </si>
  <si>
    <t>身体障　害者福　祉工場</t>
  </si>
  <si>
    <t>老　　人　　福　　祉　　法　　関　　係　（55.3.31現在）</t>
  </si>
  <si>
    <t>身　 体　 障　 害　 者　 福　 祉　 法　 関　 係</t>
  </si>
  <si>
    <t>老　人　憩の家</t>
  </si>
  <si>
    <t>婦　人　相談所</t>
  </si>
  <si>
    <t>（5）30</t>
  </si>
  <si>
    <t>（70）410</t>
  </si>
  <si>
    <t>（30）　-</t>
  </si>
  <si>
    <t>150　　市　郡　別　社　会　福　祉　施　設　数　及　び　入　所　定　員　数　（昭和54.12.31現在）</t>
  </si>
  <si>
    <t>資料　石川県民生課調「厚生省報告例」による。</t>
  </si>
  <si>
    <t>市　郡　別</t>
  </si>
  <si>
    <t>定　　数</t>
  </si>
  <si>
    <t>住　居</t>
  </si>
  <si>
    <t>健　　康</t>
  </si>
  <si>
    <t>仕　事</t>
  </si>
  <si>
    <t>151　　市　郡　別　民　生　委　員　（　児　童　委　員　）　の　活　動　状　況　（昭和54年度）</t>
  </si>
  <si>
    <t>　　2.Ａ　型　　〃　495.5㎡以上　〃　　　</t>
  </si>
  <si>
    <t>　　3.Ｂ　型　　〃　165㎡以上495.5㎡未満　〃　　　</t>
  </si>
  <si>
    <t>資料　石川県民生課調</t>
  </si>
  <si>
    <t>　　各年度末現在</t>
  </si>
  <si>
    <t>152　　老　　人　　福　　祉　　状　　況</t>
  </si>
  <si>
    <t>（１）　　老　人　家　庭　奉　仕　員　の　派　遣　状　況（昭和50～54年度）</t>
  </si>
  <si>
    <t>年　　度</t>
  </si>
  <si>
    <t>設　　　置</t>
  </si>
  <si>
    <t>（２）　　老人健康診査実施状況（昭和50～54年度）</t>
  </si>
  <si>
    <t>一般診査　受診人員</t>
  </si>
  <si>
    <t>一般診査　　受診人員</t>
  </si>
  <si>
    <t>精密診査　　　受診人員</t>
  </si>
  <si>
    <t>（３）老人福祉連絡員設置状況</t>
  </si>
  <si>
    <t>（４）　　老　人　医　療　費　支　出　状　況（老人福祉法）（昭和50～54年度）</t>
  </si>
  <si>
    <t>（単位：金額千円）　</t>
  </si>
  <si>
    <t>合　　　計</t>
  </si>
  <si>
    <t>医　　　　　科</t>
  </si>
  <si>
    <t>歯　　科</t>
  </si>
  <si>
    <t>調　　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</si>
</sst>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  <numFmt numFmtId="180" formatCode="#,##0;&quot;△ &quot;#,##0"/>
    <numFmt numFmtId="181" formatCode="#,##0;[Red]#,##0"/>
    <numFmt numFmtId="182" formatCode="#,##0.0;[Red]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3" fillId="0" borderId="2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48" applyNumberFormat="1" applyFont="1" applyFill="1" applyAlignment="1">
      <alignment horizontal="right" vertical="center"/>
    </xf>
    <xf numFmtId="181" fontId="3" fillId="0" borderId="0" xfId="48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0" fontId="10" fillId="0" borderId="27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textRotation="255" wrapText="1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distributed" vertical="center"/>
    </xf>
    <xf numFmtId="3" fontId="7" fillId="0" borderId="0" xfId="0" applyNumberFormat="1" applyFont="1" applyFill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30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10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27</xdr:row>
      <xdr:rowOff>38100</xdr:rowOff>
    </xdr:from>
    <xdr:to>
      <xdr:col>1</xdr:col>
      <xdr:colOff>200025</xdr:colOff>
      <xdr:row>34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628650" y="6210300"/>
          <a:ext cx="66675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26</xdr:row>
      <xdr:rowOff>38100</xdr:rowOff>
    </xdr:from>
    <xdr:to>
      <xdr:col>6</xdr:col>
      <xdr:colOff>542925</xdr:colOff>
      <xdr:row>35</xdr:row>
      <xdr:rowOff>171450</xdr:rowOff>
    </xdr:to>
    <xdr:sp>
      <xdr:nvSpPr>
        <xdr:cNvPr id="2" name="AutoShape 9"/>
        <xdr:cNvSpPr>
          <a:spLocks/>
        </xdr:cNvSpPr>
      </xdr:nvSpPr>
      <xdr:spPr>
        <a:xfrm>
          <a:off x="5772150" y="5981700"/>
          <a:ext cx="114300" cy="2190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1343025</xdr:colOff>
      <xdr:row>10</xdr:row>
      <xdr:rowOff>171450</xdr:rowOff>
    </xdr:from>
    <xdr:to>
      <xdr:col>13</xdr:col>
      <xdr:colOff>1409700</xdr:colOff>
      <xdr:row>14</xdr:row>
      <xdr:rowOff>28575</xdr:rowOff>
    </xdr:to>
    <xdr:sp>
      <xdr:nvSpPr>
        <xdr:cNvPr id="3" name="AutoShape 17"/>
        <xdr:cNvSpPr>
          <a:spLocks/>
        </xdr:cNvSpPr>
      </xdr:nvSpPr>
      <xdr:spPr>
        <a:xfrm>
          <a:off x="12696825" y="2457450"/>
          <a:ext cx="666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1352550</xdr:colOff>
      <xdr:row>15</xdr:row>
      <xdr:rowOff>19050</xdr:rowOff>
    </xdr:from>
    <xdr:to>
      <xdr:col>13</xdr:col>
      <xdr:colOff>1419225</xdr:colOff>
      <xdr:row>17</xdr:row>
      <xdr:rowOff>171450</xdr:rowOff>
    </xdr:to>
    <xdr:sp>
      <xdr:nvSpPr>
        <xdr:cNvPr id="4" name="AutoShape 18"/>
        <xdr:cNvSpPr>
          <a:spLocks/>
        </xdr:cNvSpPr>
      </xdr:nvSpPr>
      <xdr:spPr>
        <a:xfrm>
          <a:off x="12706350" y="3448050"/>
          <a:ext cx="6667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36</xdr:row>
      <xdr:rowOff>38100</xdr:rowOff>
    </xdr:from>
    <xdr:to>
      <xdr:col>13</xdr:col>
      <xdr:colOff>847725</xdr:colOff>
      <xdr:row>39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2087225" y="82677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28575</xdr:rowOff>
    </xdr:from>
    <xdr:to>
      <xdr:col>1</xdr:col>
      <xdr:colOff>219075</xdr:colOff>
      <xdr:row>40</xdr:row>
      <xdr:rowOff>161925</xdr:rowOff>
    </xdr:to>
    <xdr:sp>
      <xdr:nvSpPr>
        <xdr:cNvPr id="6" name="AutoShape 21"/>
        <xdr:cNvSpPr>
          <a:spLocks/>
        </xdr:cNvSpPr>
      </xdr:nvSpPr>
      <xdr:spPr>
        <a:xfrm>
          <a:off x="647700" y="8715375"/>
          <a:ext cx="66675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53</xdr:row>
      <xdr:rowOff>9525</xdr:rowOff>
    </xdr:from>
    <xdr:to>
      <xdr:col>1</xdr:col>
      <xdr:colOff>142875</xdr:colOff>
      <xdr:row>55</xdr:row>
      <xdr:rowOff>228600</xdr:rowOff>
    </xdr:to>
    <xdr:sp>
      <xdr:nvSpPr>
        <xdr:cNvPr id="7" name="AutoShape 22"/>
        <xdr:cNvSpPr>
          <a:spLocks/>
        </xdr:cNvSpPr>
      </xdr:nvSpPr>
      <xdr:spPr>
        <a:xfrm>
          <a:off x="485775" y="1212532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53</xdr:row>
      <xdr:rowOff>19050</xdr:rowOff>
    </xdr:from>
    <xdr:to>
      <xdr:col>7</xdr:col>
      <xdr:colOff>0</xdr:colOff>
      <xdr:row>55</xdr:row>
      <xdr:rowOff>228600</xdr:rowOff>
    </xdr:to>
    <xdr:sp>
      <xdr:nvSpPr>
        <xdr:cNvPr id="8" name="AutoShape 23"/>
        <xdr:cNvSpPr>
          <a:spLocks/>
        </xdr:cNvSpPr>
      </xdr:nvSpPr>
      <xdr:spPr>
        <a:xfrm>
          <a:off x="5829300" y="1213485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57</xdr:row>
      <xdr:rowOff>19050</xdr:rowOff>
    </xdr:from>
    <xdr:to>
      <xdr:col>7</xdr:col>
      <xdr:colOff>9525</xdr:colOff>
      <xdr:row>60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5800725" y="13049250"/>
          <a:ext cx="1143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161925</xdr:colOff>
      <xdr:row>59</xdr:row>
      <xdr:rowOff>228600</xdr:rowOff>
    </xdr:to>
    <xdr:sp>
      <xdr:nvSpPr>
        <xdr:cNvPr id="10" name="AutoShape 27"/>
        <xdr:cNvSpPr>
          <a:spLocks/>
        </xdr:cNvSpPr>
      </xdr:nvSpPr>
      <xdr:spPr>
        <a:xfrm>
          <a:off x="504825" y="13030200"/>
          <a:ext cx="1524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27</xdr:row>
      <xdr:rowOff>9525</xdr:rowOff>
    </xdr:from>
    <xdr:to>
      <xdr:col>8</xdr:col>
      <xdr:colOff>0</xdr:colOff>
      <xdr:row>30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6248400" y="6181725"/>
          <a:ext cx="2952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54</xdr:row>
      <xdr:rowOff>9525</xdr:rowOff>
    </xdr:from>
    <xdr:to>
      <xdr:col>1</xdr:col>
      <xdr:colOff>152400</xdr:colOff>
      <xdr:row>55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095375" y="12353925"/>
          <a:ext cx="476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50</xdr:row>
      <xdr:rowOff>85725</xdr:rowOff>
    </xdr:from>
    <xdr:to>
      <xdr:col>13</xdr:col>
      <xdr:colOff>180975</xdr:colOff>
      <xdr:row>54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1296650" y="115157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28575</xdr:rowOff>
    </xdr:from>
    <xdr:to>
      <xdr:col>13</xdr:col>
      <xdr:colOff>133350</xdr:colOff>
      <xdr:row>55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11296650" y="12372975"/>
          <a:ext cx="285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28575</xdr:rowOff>
    </xdr:from>
    <xdr:to>
      <xdr:col>13</xdr:col>
      <xdr:colOff>133350</xdr:colOff>
      <xdr:row>57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11296650" y="12830175"/>
          <a:ext cx="285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28575</xdr:rowOff>
    </xdr:from>
    <xdr:to>
      <xdr:col>13</xdr:col>
      <xdr:colOff>133350</xdr:colOff>
      <xdr:row>57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11296650" y="12830175"/>
          <a:ext cx="285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28575</xdr:rowOff>
    </xdr:from>
    <xdr:to>
      <xdr:col>13</xdr:col>
      <xdr:colOff>133350</xdr:colOff>
      <xdr:row>57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11296650" y="12830175"/>
          <a:ext cx="285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56</xdr:row>
      <xdr:rowOff>9525</xdr:rowOff>
    </xdr:from>
    <xdr:to>
      <xdr:col>1</xdr:col>
      <xdr:colOff>152400</xdr:colOff>
      <xdr:row>57</xdr:row>
      <xdr:rowOff>161925</xdr:rowOff>
    </xdr:to>
    <xdr:sp>
      <xdr:nvSpPr>
        <xdr:cNvPr id="7" name="AutoShape 14"/>
        <xdr:cNvSpPr>
          <a:spLocks/>
        </xdr:cNvSpPr>
      </xdr:nvSpPr>
      <xdr:spPr>
        <a:xfrm>
          <a:off x="1095375" y="12811125"/>
          <a:ext cx="476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9525</xdr:rowOff>
    </xdr:from>
    <xdr:to>
      <xdr:col>1</xdr:col>
      <xdr:colOff>152400</xdr:colOff>
      <xdr:row>51</xdr:row>
      <xdr:rowOff>161925</xdr:rowOff>
    </xdr:to>
    <xdr:sp>
      <xdr:nvSpPr>
        <xdr:cNvPr id="8" name="AutoShape 16"/>
        <xdr:cNvSpPr>
          <a:spLocks/>
        </xdr:cNvSpPr>
      </xdr:nvSpPr>
      <xdr:spPr>
        <a:xfrm>
          <a:off x="1095375" y="11439525"/>
          <a:ext cx="476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52</xdr:row>
      <xdr:rowOff>9525</xdr:rowOff>
    </xdr:from>
    <xdr:to>
      <xdr:col>1</xdr:col>
      <xdr:colOff>152400</xdr:colOff>
      <xdr:row>53</xdr:row>
      <xdr:rowOff>161925</xdr:rowOff>
    </xdr:to>
    <xdr:sp>
      <xdr:nvSpPr>
        <xdr:cNvPr id="9" name="AutoShape 17"/>
        <xdr:cNvSpPr>
          <a:spLocks/>
        </xdr:cNvSpPr>
      </xdr:nvSpPr>
      <xdr:spPr>
        <a:xfrm>
          <a:off x="1095375" y="11896725"/>
          <a:ext cx="476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50</xdr:row>
      <xdr:rowOff>57150</xdr:rowOff>
    </xdr:from>
    <xdr:to>
      <xdr:col>4</xdr:col>
      <xdr:colOff>257175</xdr:colOff>
      <xdr:row>53</xdr:row>
      <xdr:rowOff>209550</xdr:rowOff>
    </xdr:to>
    <xdr:sp>
      <xdr:nvSpPr>
        <xdr:cNvPr id="1" name="右中かっこ 1"/>
        <xdr:cNvSpPr>
          <a:spLocks/>
        </xdr:cNvSpPr>
      </xdr:nvSpPr>
      <xdr:spPr>
        <a:xfrm>
          <a:off x="2952750" y="11487150"/>
          <a:ext cx="171450" cy="838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54</xdr:row>
      <xdr:rowOff>28575</xdr:rowOff>
    </xdr:from>
    <xdr:to>
      <xdr:col>4</xdr:col>
      <xdr:colOff>247650</xdr:colOff>
      <xdr:row>55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2962275" y="12372975"/>
          <a:ext cx="152400" cy="400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47625</xdr:rowOff>
    </xdr:from>
    <xdr:to>
      <xdr:col>4</xdr:col>
      <xdr:colOff>257175</xdr:colOff>
      <xdr:row>57</xdr:row>
      <xdr:rowOff>219075</xdr:rowOff>
    </xdr:to>
    <xdr:sp>
      <xdr:nvSpPr>
        <xdr:cNvPr id="3" name="右中かっこ 3"/>
        <xdr:cNvSpPr>
          <a:spLocks/>
        </xdr:cNvSpPr>
      </xdr:nvSpPr>
      <xdr:spPr>
        <a:xfrm>
          <a:off x="2924175" y="12849225"/>
          <a:ext cx="200025" cy="400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tabSelected="1" zoomScalePageLayoutView="0" workbookViewId="0" topLeftCell="A48">
      <selection activeCell="A55" sqref="A55:B55"/>
    </sheetView>
  </sheetViews>
  <sheetFormatPr defaultColWidth="9.00390625" defaultRowHeight="13.5"/>
  <cols>
    <col min="1" max="4" width="9.00390625" style="1" customWidth="1"/>
    <col min="5" max="5" width="14.125" style="1" bestFit="1" customWidth="1"/>
    <col min="6" max="6" width="9.00390625" style="1" customWidth="1"/>
    <col min="7" max="7" width="13.125" style="1" customWidth="1"/>
    <col min="8" max="8" width="13.75390625" style="1" customWidth="1"/>
    <col min="9" max="9" width="11.75390625" style="1" customWidth="1"/>
    <col min="10" max="10" width="12.75390625" style="1" customWidth="1"/>
    <col min="11" max="11" width="11.875" style="1" customWidth="1"/>
    <col min="12" max="12" width="12.125" style="1" customWidth="1"/>
    <col min="13" max="13" width="13.00390625" style="1" customWidth="1"/>
    <col min="14" max="14" width="11.25390625" style="1" customWidth="1"/>
    <col min="15" max="15" width="9.00390625" style="1" customWidth="1"/>
    <col min="16" max="16" width="12.75390625" style="1" bestFit="1" customWidth="1"/>
    <col min="17" max="17" width="13.375" style="1" bestFit="1" customWidth="1"/>
    <col min="18" max="18" width="9.375" style="1" bestFit="1" customWidth="1"/>
    <col min="19" max="20" width="10.125" style="1" bestFit="1" customWidth="1"/>
    <col min="21" max="21" width="13.125" style="1" bestFit="1" customWidth="1"/>
    <col min="22" max="22" width="10.125" style="1" bestFit="1" customWidth="1"/>
    <col min="23" max="23" width="10.25390625" style="1" bestFit="1" customWidth="1"/>
    <col min="24" max="24" width="10.125" style="1" bestFit="1" customWidth="1"/>
    <col min="25" max="25" width="10.25390625" style="1" bestFit="1" customWidth="1"/>
    <col min="26" max="26" width="9.75390625" style="1" customWidth="1"/>
    <col min="27" max="27" width="9.375" style="1" customWidth="1"/>
    <col min="28" max="28" width="8.875" style="1" customWidth="1"/>
    <col min="29" max="29" width="9.75390625" style="1" customWidth="1"/>
    <col min="30" max="30" width="8.00390625" style="1" customWidth="1"/>
    <col min="31" max="32" width="5.25390625" style="1" customWidth="1"/>
    <col min="33" max="16384" width="9.00390625" style="1" customWidth="1"/>
  </cols>
  <sheetData>
    <row r="1" spans="1:32" ht="17.25" customHeight="1">
      <c r="A1" s="3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70" t="s">
        <v>249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2" ht="1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1" customHeight="1">
      <c r="A3" s="171" t="s">
        <v>303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2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8" customHeight="1">
      <c r="A5" s="172" t="s">
        <v>304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</row>
    <row r="6" spans="1:32" ht="17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7.25" customHeight="1">
      <c r="A7" s="173" t="s">
        <v>305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spans="1:32" ht="17.25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6" t="s">
        <v>209</v>
      </c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</row>
    <row r="9" spans="1:32" ht="17.25" customHeight="1">
      <c r="A9" s="152" t="s">
        <v>306</v>
      </c>
      <c r="B9" s="153"/>
      <c r="C9" s="188" t="s">
        <v>280</v>
      </c>
      <c r="D9" s="189"/>
      <c r="E9" s="186" t="s">
        <v>307</v>
      </c>
      <c r="F9" s="153"/>
      <c r="G9" s="186" t="s">
        <v>308</v>
      </c>
      <c r="H9" s="153"/>
      <c r="I9" s="186" t="s">
        <v>309</v>
      </c>
      <c r="J9" s="153"/>
      <c r="K9" s="186" t="s">
        <v>310</v>
      </c>
      <c r="L9" s="153"/>
      <c r="M9" s="186" t="s">
        <v>311</v>
      </c>
      <c r="N9" s="152"/>
      <c r="O9" s="10"/>
      <c r="P9" s="152" t="s">
        <v>312</v>
      </c>
      <c r="Q9" s="153"/>
      <c r="R9" s="186" t="s">
        <v>10</v>
      </c>
      <c r="S9" s="153"/>
      <c r="T9" s="186" t="s">
        <v>11</v>
      </c>
      <c r="U9" s="153"/>
      <c r="V9" s="186" t="s">
        <v>12</v>
      </c>
      <c r="W9" s="153"/>
      <c r="X9" s="186" t="s">
        <v>313</v>
      </c>
      <c r="Y9" s="153"/>
      <c r="Z9" s="186" t="s">
        <v>314</v>
      </c>
      <c r="AA9" s="152"/>
      <c r="AB9" s="153"/>
      <c r="AC9" s="186" t="s">
        <v>315</v>
      </c>
      <c r="AD9" s="152"/>
      <c r="AE9" s="152"/>
      <c r="AF9" s="152"/>
    </row>
    <row r="10" spans="1:32" ht="17.25" customHeight="1">
      <c r="A10" s="154"/>
      <c r="B10" s="155"/>
      <c r="C10" s="190"/>
      <c r="D10" s="191"/>
      <c r="E10" s="187"/>
      <c r="F10" s="155"/>
      <c r="G10" s="187"/>
      <c r="H10" s="155"/>
      <c r="I10" s="187"/>
      <c r="J10" s="155"/>
      <c r="K10" s="187"/>
      <c r="L10" s="155"/>
      <c r="M10" s="187"/>
      <c r="N10" s="154"/>
      <c r="O10" s="10"/>
      <c r="P10" s="154"/>
      <c r="Q10" s="155"/>
      <c r="R10" s="187"/>
      <c r="S10" s="155"/>
      <c r="T10" s="187"/>
      <c r="U10" s="155"/>
      <c r="V10" s="187"/>
      <c r="W10" s="155"/>
      <c r="X10" s="187"/>
      <c r="Y10" s="155"/>
      <c r="Z10" s="187"/>
      <c r="AA10" s="154"/>
      <c r="AB10" s="155"/>
      <c r="AC10" s="187"/>
      <c r="AD10" s="154"/>
      <c r="AE10" s="154"/>
      <c r="AF10" s="154"/>
    </row>
    <row r="11" spans="1:32" ht="17.25" customHeight="1">
      <c r="A11" s="25"/>
      <c r="B11" s="27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1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7.25" customHeight="1">
      <c r="A12" s="192" t="s">
        <v>0</v>
      </c>
      <c r="B12" s="193"/>
      <c r="C12" s="175">
        <v>10730</v>
      </c>
      <c r="D12" s="176"/>
      <c r="E12" s="176">
        <v>10552</v>
      </c>
      <c r="F12" s="176"/>
      <c r="G12" s="176">
        <v>10604</v>
      </c>
      <c r="H12" s="176"/>
      <c r="I12" s="176">
        <v>10652</v>
      </c>
      <c r="J12" s="176"/>
      <c r="K12" s="176">
        <v>10688</v>
      </c>
      <c r="L12" s="176"/>
      <c r="M12" s="176">
        <v>10709</v>
      </c>
      <c r="N12" s="176"/>
      <c r="O12" s="49"/>
      <c r="P12" s="176">
        <v>10722</v>
      </c>
      <c r="Q12" s="176"/>
      <c r="R12" s="176">
        <v>10751</v>
      </c>
      <c r="S12" s="176"/>
      <c r="T12" s="176">
        <v>10777</v>
      </c>
      <c r="U12" s="176"/>
      <c r="V12" s="176">
        <v>10808</v>
      </c>
      <c r="W12" s="176"/>
      <c r="X12" s="176">
        <v>10821</v>
      </c>
      <c r="Y12" s="176"/>
      <c r="Z12" s="176">
        <v>10832</v>
      </c>
      <c r="AA12" s="176"/>
      <c r="AB12" s="176"/>
      <c r="AC12" s="176">
        <v>10846</v>
      </c>
      <c r="AD12" s="176"/>
      <c r="AE12" s="176"/>
      <c r="AF12" s="176"/>
    </row>
    <row r="13" spans="1:32" ht="17.25" customHeight="1">
      <c r="A13" s="194" t="s">
        <v>1</v>
      </c>
      <c r="B13" s="193"/>
      <c r="C13" s="175">
        <v>189937</v>
      </c>
      <c r="D13" s="176"/>
      <c r="E13" s="161">
        <v>187950</v>
      </c>
      <c r="F13" s="161"/>
      <c r="G13" s="161">
        <v>188982</v>
      </c>
      <c r="H13" s="161"/>
      <c r="I13" s="161">
        <v>189743</v>
      </c>
      <c r="J13" s="161"/>
      <c r="K13" s="161">
        <v>190290</v>
      </c>
      <c r="L13" s="161"/>
      <c r="M13" s="161">
        <v>189983</v>
      </c>
      <c r="N13" s="161"/>
      <c r="O13" s="49"/>
      <c r="P13" s="176">
        <v>189707</v>
      </c>
      <c r="Q13" s="176"/>
      <c r="R13" s="161">
        <v>190078</v>
      </c>
      <c r="S13" s="161"/>
      <c r="T13" s="161">
        <v>190659</v>
      </c>
      <c r="U13" s="161"/>
      <c r="V13" s="161">
        <v>190741</v>
      </c>
      <c r="W13" s="161"/>
      <c r="X13" s="161">
        <v>189938</v>
      </c>
      <c r="Y13" s="161"/>
      <c r="Z13" s="161">
        <v>189948</v>
      </c>
      <c r="AA13" s="161"/>
      <c r="AB13" s="161"/>
      <c r="AC13" s="161">
        <v>191232</v>
      </c>
      <c r="AD13" s="161"/>
      <c r="AE13" s="161"/>
      <c r="AF13" s="161"/>
    </row>
    <row r="14" spans="1:32" ht="17.25" customHeight="1">
      <c r="A14" s="194" t="s">
        <v>2</v>
      </c>
      <c r="B14" s="193"/>
      <c r="C14" s="175">
        <v>144</v>
      </c>
      <c r="D14" s="176"/>
      <c r="E14" s="161">
        <v>138</v>
      </c>
      <c r="F14" s="161"/>
      <c r="G14" s="161">
        <v>138</v>
      </c>
      <c r="H14" s="161"/>
      <c r="I14" s="161">
        <v>138</v>
      </c>
      <c r="J14" s="161"/>
      <c r="K14" s="161">
        <v>139</v>
      </c>
      <c r="L14" s="161"/>
      <c r="M14" s="161">
        <v>142</v>
      </c>
      <c r="N14" s="161"/>
      <c r="O14" s="49"/>
      <c r="P14" s="176">
        <v>143</v>
      </c>
      <c r="Q14" s="176"/>
      <c r="R14" s="161">
        <v>147</v>
      </c>
      <c r="S14" s="161"/>
      <c r="T14" s="161">
        <v>147</v>
      </c>
      <c r="U14" s="161"/>
      <c r="V14" s="161">
        <v>148</v>
      </c>
      <c r="W14" s="161"/>
      <c r="X14" s="161">
        <v>148</v>
      </c>
      <c r="Y14" s="161"/>
      <c r="Z14" s="161">
        <v>148</v>
      </c>
      <c r="AA14" s="161"/>
      <c r="AB14" s="161"/>
      <c r="AC14" s="161">
        <v>147</v>
      </c>
      <c r="AD14" s="161"/>
      <c r="AE14" s="161"/>
      <c r="AF14" s="161"/>
    </row>
    <row r="15" spans="1:32" ht="17.25" customHeight="1">
      <c r="A15" s="162"/>
      <c r="B15" s="163"/>
      <c r="C15" s="177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0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</row>
    <row r="16" spans="1:32" ht="17.25" customHeight="1">
      <c r="A16" s="10" t="s">
        <v>302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7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7.25" customHeight="1">
      <c r="A18" s="173" t="s">
        <v>316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</row>
    <row r="19" spans="1:32" ht="17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7.25" customHeight="1">
      <c r="A20" s="150" t="s">
        <v>317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  <row r="21" spans="1:32" ht="17.2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66" t="s">
        <v>23</v>
      </c>
      <c r="AA21" s="166"/>
      <c r="AB21" s="166"/>
      <c r="AC21" s="166"/>
      <c r="AD21" s="166"/>
      <c r="AE21" s="166"/>
      <c r="AF21" s="166"/>
    </row>
    <row r="22" spans="1:32" ht="17.25" customHeight="1">
      <c r="A22" s="152" t="s">
        <v>250</v>
      </c>
      <c r="B22" s="153"/>
      <c r="C22" s="156" t="s">
        <v>318</v>
      </c>
      <c r="D22" s="157"/>
      <c r="E22" s="157"/>
      <c r="F22" s="158"/>
      <c r="G22" s="156" t="s">
        <v>6</v>
      </c>
      <c r="H22" s="158"/>
      <c r="I22" s="156" t="s">
        <v>7</v>
      </c>
      <c r="J22" s="158"/>
      <c r="K22" s="156" t="s">
        <v>9</v>
      </c>
      <c r="L22" s="157"/>
      <c r="M22" s="156" t="s">
        <v>14</v>
      </c>
      <c r="N22" s="157"/>
      <c r="O22" s="11"/>
      <c r="P22" s="157" t="s">
        <v>15</v>
      </c>
      <c r="Q22" s="158"/>
      <c r="R22" s="156" t="s">
        <v>16</v>
      </c>
      <c r="S22" s="158"/>
      <c r="T22" s="156" t="s">
        <v>17</v>
      </c>
      <c r="U22" s="158"/>
      <c r="V22" s="156" t="s">
        <v>18</v>
      </c>
      <c r="W22" s="158"/>
      <c r="X22" s="156" t="s">
        <v>19</v>
      </c>
      <c r="Y22" s="158"/>
      <c r="Z22" s="156" t="s">
        <v>275</v>
      </c>
      <c r="AA22" s="158"/>
      <c r="AB22" s="156" t="s">
        <v>8</v>
      </c>
      <c r="AC22" s="158"/>
      <c r="AD22" s="156" t="s">
        <v>61</v>
      </c>
      <c r="AE22" s="157"/>
      <c r="AF22" s="157"/>
    </row>
    <row r="23" spans="1:32" ht="17.25" customHeight="1">
      <c r="A23" s="154"/>
      <c r="B23" s="155"/>
      <c r="C23" s="159" t="s">
        <v>3</v>
      </c>
      <c r="D23" s="160"/>
      <c r="E23" s="159" t="s">
        <v>319</v>
      </c>
      <c r="F23" s="160"/>
      <c r="G23" s="8" t="s">
        <v>3</v>
      </c>
      <c r="H23" s="8" t="s">
        <v>4</v>
      </c>
      <c r="I23" s="8" t="s">
        <v>3</v>
      </c>
      <c r="J23" s="8" t="s">
        <v>4</v>
      </c>
      <c r="K23" s="8" t="s">
        <v>3</v>
      </c>
      <c r="L23" s="8" t="s">
        <v>4</v>
      </c>
      <c r="M23" s="8" t="s">
        <v>3</v>
      </c>
      <c r="N23" s="18" t="s">
        <v>4</v>
      </c>
      <c r="O23" s="10"/>
      <c r="P23" s="19" t="s">
        <v>3</v>
      </c>
      <c r="Q23" s="8" t="s">
        <v>4</v>
      </c>
      <c r="R23" s="8" t="s">
        <v>3</v>
      </c>
      <c r="S23" s="8" t="s">
        <v>4</v>
      </c>
      <c r="T23" s="8" t="s">
        <v>3</v>
      </c>
      <c r="U23" s="8" t="s">
        <v>4</v>
      </c>
      <c r="V23" s="8" t="s">
        <v>3</v>
      </c>
      <c r="W23" s="18" t="s">
        <v>4</v>
      </c>
      <c r="X23" s="8" t="s">
        <v>3</v>
      </c>
      <c r="Y23" s="8" t="s">
        <v>4</v>
      </c>
      <c r="Z23" s="8" t="s">
        <v>3</v>
      </c>
      <c r="AA23" s="8" t="s">
        <v>4</v>
      </c>
      <c r="AB23" s="8" t="s">
        <v>3</v>
      </c>
      <c r="AC23" s="8" t="s">
        <v>4</v>
      </c>
      <c r="AD23" s="8" t="s">
        <v>3</v>
      </c>
      <c r="AE23" s="167" t="s">
        <v>4</v>
      </c>
      <c r="AF23" s="168"/>
    </row>
    <row r="24" spans="1:32" ht="17.25" customHeight="1">
      <c r="A24" s="169"/>
      <c r="B24" s="184"/>
      <c r="C24" s="185"/>
      <c r="D24" s="169"/>
      <c r="E24" s="169"/>
      <c r="F24" s="16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69"/>
      <c r="AF24" s="169"/>
    </row>
    <row r="25" spans="1:32" ht="17.25" customHeight="1">
      <c r="A25" s="173" t="s">
        <v>320</v>
      </c>
      <c r="B25" s="174"/>
      <c r="C25" s="175">
        <v>1343928</v>
      </c>
      <c r="D25" s="161"/>
      <c r="E25" s="161">
        <f>SUM(H25,J25,L25,N25,Q25,S25,U25,W25,Y25,AA25,AC25,AE25)</f>
        <v>14366405</v>
      </c>
      <c r="F25" s="161"/>
      <c r="G25" s="49">
        <v>1100130</v>
      </c>
      <c r="H25" s="49">
        <v>11427816</v>
      </c>
      <c r="I25" s="49">
        <v>185061</v>
      </c>
      <c r="J25" s="49">
        <v>1394518</v>
      </c>
      <c r="K25" s="49">
        <v>16575</v>
      </c>
      <c r="L25" s="49">
        <v>89182</v>
      </c>
      <c r="M25" s="49">
        <v>51</v>
      </c>
      <c r="N25" s="49">
        <v>3994</v>
      </c>
      <c r="O25" s="49"/>
      <c r="P25" s="49">
        <v>17223</v>
      </c>
      <c r="Q25" s="49">
        <v>783855</v>
      </c>
      <c r="R25" s="49">
        <v>399</v>
      </c>
      <c r="S25" s="49">
        <v>42178</v>
      </c>
      <c r="T25" s="49">
        <v>4623</v>
      </c>
      <c r="U25" s="49">
        <v>256842</v>
      </c>
      <c r="V25" s="49">
        <v>4112</v>
      </c>
      <c r="W25" s="49">
        <v>312525</v>
      </c>
      <c r="X25" s="49">
        <v>4485</v>
      </c>
      <c r="Y25" s="49">
        <v>8970</v>
      </c>
      <c r="Z25" s="49">
        <v>2</v>
      </c>
      <c r="AA25" s="49">
        <v>30</v>
      </c>
      <c r="AB25" s="49">
        <v>11267</v>
      </c>
      <c r="AC25" s="49">
        <v>46495</v>
      </c>
      <c r="AD25" s="49" t="s">
        <v>291</v>
      </c>
      <c r="AE25" s="161" t="s">
        <v>291</v>
      </c>
      <c r="AF25" s="161"/>
    </row>
    <row r="26" spans="1:32" ht="17.25" customHeight="1">
      <c r="A26" s="173">
        <v>51</v>
      </c>
      <c r="B26" s="174"/>
      <c r="C26" s="161">
        <v>1368569</v>
      </c>
      <c r="D26" s="161"/>
      <c r="E26" s="161">
        <v>16544250</v>
      </c>
      <c r="F26" s="161"/>
      <c r="G26" s="49">
        <v>1113516</v>
      </c>
      <c r="H26" s="49">
        <v>13203526</v>
      </c>
      <c r="I26" s="49">
        <v>190182</v>
      </c>
      <c r="J26" s="49">
        <v>1631150</v>
      </c>
      <c r="K26" s="49">
        <v>21195</v>
      </c>
      <c r="L26" s="49">
        <v>135642</v>
      </c>
      <c r="M26" s="49">
        <v>29</v>
      </c>
      <c r="N26" s="49">
        <v>3263</v>
      </c>
      <c r="O26" s="49"/>
      <c r="P26" s="49">
        <v>15842</v>
      </c>
      <c r="Q26" s="49">
        <v>804885</v>
      </c>
      <c r="R26" s="49">
        <v>414</v>
      </c>
      <c r="S26" s="49">
        <v>49031</v>
      </c>
      <c r="T26" s="49">
        <v>4217</v>
      </c>
      <c r="U26" s="49">
        <v>327780</v>
      </c>
      <c r="V26" s="49">
        <v>3655</v>
      </c>
      <c r="W26" s="49">
        <v>309729</v>
      </c>
      <c r="X26" s="49">
        <v>4094</v>
      </c>
      <c r="Y26" s="49">
        <v>8188</v>
      </c>
      <c r="Z26" s="49">
        <v>1</v>
      </c>
      <c r="AA26" s="49">
        <v>5</v>
      </c>
      <c r="AB26" s="49">
        <v>15424</v>
      </c>
      <c r="AC26" s="49">
        <v>71051</v>
      </c>
      <c r="AD26" s="49" t="s">
        <v>291</v>
      </c>
      <c r="AE26" s="161" t="s">
        <v>291</v>
      </c>
      <c r="AF26" s="161"/>
    </row>
    <row r="27" spans="1:32" ht="17.25" customHeight="1">
      <c r="A27" s="173">
        <v>52</v>
      </c>
      <c r="B27" s="174"/>
      <c r="C27" s="161">
        <v>1409361</v>
      </c>
      <c r="D27" s="161"/>
      <c r="E27" s="161">
        <v>18287794</v>
      </c>
      <c r="F27" s="161"/>
      <c r="G27" s="49">
        <v>1123078</v>
      </c>
      <c r="H27" s="49">
        <v>14339646</v>
      </c>
      <c r="I27" s="49">
        <v>202878</v>
      </c>
      <c r="J27" s="49">
        <v>1889547</v>
      </c>
      <c r="K27" s="49">
        <v>27953</v>
      </c>
      <c r="L27" s="49">
        <v>183140</v>
      </c>
      <c r="M27" s="49">
        <v>41</v>
      </c>
      <c r="N27" s="49">
        <v>3639</v>
      </c>
      <c r="O27" s="49"/>
      <c r="P27" s="49">
        <v>16956</v>
      </c>
      <c r="Q27" s="49">
        <v>953493</v>
      </c>
      <c r="R27" s="49">
        <v>379</v>
      </c>
      <c r="S27" s="49">
        <v>50450</v>
      </c>
      <c r="T27" s="49">
        <v>4235</v>
      </c>
      <c r="U27" s="49">
        <v>391130</v>
      </c>
      <c r="V27" s="49">
        <v>3662</v>
      </c>
      <c r="W27" s="49">
        <v>339140</v>
      </c>
      <c r="X27" s="49">
        <v>4097</v>
      </c>
      <c r="Y27" s="49">
        <v>8194</v>
      </c>
      <c r="Z27" s="49">
        <v>2</v>
      </c>
      <c r="AA27" s="49">
        <v>62</v>
      </c>
      <c r="AB27" s="49">
        <v>26080</v>
      </c>
      <c r="AC27" s="49">
        <v>129350</v>
      </c>
      <c r="AD27" s="49" t="s">
        <v>291</v>
      </c>
      <c r="AE27" s="161" t="s">
        <v>291</v>
      </c>
      <c r="AF27" s="161"/>
    </row>
    <row r="28" spans="1:32" ht="17.25" customHeight="1">
      <c r="A28" s="173">
        <v>53</v>
      </c>
      <c r="B28" s="174"/>
      <c r="C28" s="161">
        <v>1392489</v>
      </c>
      <c r="D28" s="161"/>
      <c r="E28" s="161">
        <v>20544084</v>
      </c>
      <c r="F28" s="161"/>
      <c r="G28" s="49">
        <v>1091124</v>
      </c>
      <c r="H28" s="49">
        <v>15876086</v>
      </c>
      <c r="I28" s="49">
        <v>208705</v>
      </c>
      <c r="J28" s="49">
        <v>2362149</v>
      </c>
      <c r="K28" s="49">
        <v>30400</v>
      </c>
      <c r="L28" s="49">
        <v>200575</v>
      </c>
      <c r="M28" s="49">
        <v>27</v>
      </c>
      <c r="N28" s="49">
        <v>1894</v>
      </c>
      <c r="O28" s="49"/>
      <c r="P28" s="49">
        <v>17737</v>
      </c>
      <c r="Q28" s="49">
        <v>1190098</v>
      </c>
      <c r="R28" s="49">
        <v>374</v>
      </c>
      <c r="S28" s="49">
        <v>56774</v>
      </c>
      <c r="T28" s="49">
        <v>3745</v>
      </c>
      <c r="U28" s="49">
        <v>345325</v>
      </c>
      <c r="V28" s="49">
        <v>3230</v>
      </c>
      <c r="W28" s="49">
        <v>322687</v>
      </c>
      <c r="X28" s="49">
        <v>3641</v>
      </c>
      <c r="Y28" s="49">
        <v>7282</v>
      </c>
      <c r="Z28" s="49" t="s">
        <v>291</v>
      </c>
      <c r="AA28" s="49" t="s">
        <v>291</v>
      </c>
      <c r="AB28" s="49">
        <v>33506</v>
      </c>
      <c r="AC28" s="49">
        <v>181210</v>
      </c>
      <c r="AD28" s="49" t="s">
        <v>291</v>
      </c>
      <c r="AE28" s="161" t="s">
        <v>291</v>
      </c>
      <c r="AF28" s="161"/>
    </row>
    <row r="29" spans="1:32" ht="17.25" customHeight="1">
      <c r="A29" s="180">
        <v>54</v>
      </c>
      <c r="B29" s="181"/>
      <c r="C29" s="151">
        <f>SUM(C31:D34,C36:D39,C41:D44)</f>
        <v>1450893</v>
      </c>
      <c r="D29" s="151"/>
      <c r="E29" s="151">
        <v>22279747</v>
      </c>
      <c r="F29" s="151">
        <f>SUM(F31:F34,F36:F39,F41:F44)</f>
        <v>0</v>
      </c>
      <c r="G29" s="107">
        <f>SUM(G31:G34,G36:G39,G41:G44)</f>
        <v>1128838</v>
      </c>
      <c r="H29" s="107">
        <v>17051023</v>
      </c>
      <c r="I29" s="107">
        <f>SUM(I31:I34,I36:I39,I41:I44)</f>
        <v>215685</v>
      </c>
      <c r="J29" s="107">
        <v>2662126</v>
      </c>
      <c r="K29" s="107">
        <f>SUM(K31:K34,K36:K39,K41:K44)</f>
        <v>36399</v>
      </c>
      <c r="L29" s="107">
        <v>230608</v>
      </c>
      <c r="M29" s="107">
        <f>SUM(M31:M34,M36:M39,M41:M44)</f>
        <v>48</v>
      </c>
      <c r="N29" s="107">
        <v>4277</v>
      </c>
      <c r="O29" s="107"/>
      <c r="P29" s="107">
        <f>SUM(P31:P34,P36:P39,P41:P44)</f>
        <v>18434</v>
      </c>
      <c r="Q29" s="107">
        <v>1350789</v>
      </c>
      <c r="R29" s="107">
        <f>SUM(R31:R34,R36:R39,R41:R44)</f>
        <v>380</v>
      </c>
      <c r="S29" s="107">
        <f>SUM(S31:S34,S36:S39,S41:S44)</f>
        <v>61302</v>
      </c>
      <c r="T29" s="107">
        <f>SUM(T31:T34,T36:T39,T41:T44)</f>
        <v>3664</v>
      </c>
      <c r="U29" s="107">
        <f>SUM(U31:U34,U36:U39,U41:U44)</f>
        <v>338890</v>
      </c>
      <c r="V29" s="107">
        <f>SUM(V31:V34,V36:V39,V41:V44)</f>
        <v>3065</v>
      </c>
      <c r="W29" s="107">
        <v>327326</v>
      </c>
      <c r="X29" s="107">
        <f>SUM(X31:X34,X36:X39,X41:X44)</f>
        <v>3572</v>
      </c>
      <c r="Y29" s="107">
        <v>7144</v>
      </c>
      <c r="Z29" s="107">
        <f>SUM(Z31:Z34,Z36:Z39,Z41:Z44)</f>
        <v>0</v>
      </c>
      <c r="AA29" s="107">
        <f>SUM(AA31:AA34,AA36:AA39,AA41:AA44)</f>
        <v>0</v>
      </c>
      <c r="AB29" s="107">
        <f>SUM(AB31:AB34,AB36:AB39,AB41:AB44)</f>
        <v>40808</v>
      </c>
      <c r="AC29" s="107">
        <v>246260</v>
      </c>
      <c r="AD29" s="107" t="s">
        <v>289</v>
      </c>
      <c r="AE29" s="151" t="s">
        <v>289</v>
      </c>
      <c r="AF29" s="151"/>
    </row>
    <row r="30" spans="1:32" ht="17.25" customHeight="1">
      <c r="A30" s="178"/>
      <c r="B30" s="179"/>
      <c r="C30" s="161"/>
      <c r="D30" s="161"/>
      <c r="E30" s="161"/>
      <c r="F30" s="16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161"/>
      <c r="AF30" s="161"/>
    </row>
    <row r="31" spans="1:32" ht="17.25" customHeight="1">
      <c r="A31" s="150" t="s">
        <v>332</v>
      </c>
      <c r="B31" s="174"/>
      <c r="C31" s="161">
        <v>111881</v>
      </c>
      <c r="D31" s="161"/>
      <c r="E31" s="161">
        <v>1659418</v>
      </c>
      <c r="F31" s="161"/>
      <c r="G31" s="49">
        <v>87494</v>
      </c>
      <c r="H31" s="49">
        <v>1282832</v>
      </c>
      <c r="I31" s="49">
        <v>17210</v>
      </c>
      <c r="J31" s="49">
        <v>196177</v>
      </c>
      <c r="K31" s="49">
        <v>2318</v>
      </c>
      <c r="L31" s="49">
        <v>15500</v>
      </c>
      <c r="M31" s="49">
        <v>5</v>
      </c>
      <c r="N31" s="49">
        <v>433</v>
      </c>
      <c r="O31" s="49"/>
      <c r="P31" s="49">
        <v>1365</v>
      </c>
      <c r="Q31" s="49">
        <v>98662</v>
      </c>
      <c r="R31" s="49">
        <v>28</v>
      </c>
      <c r="S31" s="49">
        <v>4018</v>
      </c>
      <c r="T31" s="49">
        <v>261</v>
      </c>
      <c r="U31" s="49">
        <v>23550</v>
      </c>
      <c r="V31" s="49">
        <v>205</v>
      </c>
      <c r="W31" s="49">
        <v>22289</v>
      </c>
      <c r="X31" s="49">
        <v>251</v>
      </c>
      <c r="Y31" s="49">
        <v>502</v>
      </c>
      <c r="Z31" s="49">
        <v>0</v>
      </c>
      <c r="AA31" s="49">
        <v>0</v>
      </c>
      <c r="AB31" s="49">
        <v>2744</v>
      </c>
      <c r="AC31" s="49">
        <v>15451</v>
      </c>
      <c r="AD31" s="49" t="s">
        <v>291</v>
      </c>
      <c r="AE31" s="161" t="s">
        <v>291</v>
      </c>
      <c r="AF31" s="161"/>
    </row>
    <row r="32" spans="1:32" ht="17.25" customHeight="1">
      <c r="A32" s="150" t="s">
        <v>333</v>
      </c>
      <c r="B32" s="174"/>
      <c r="C32" s="161">
        <v>123299</v>
      </c>
      <c r="D32" s="161"/>
      <c r="E32" s="161">
        <v>1882511</v>
      </c>
      <c r="F32" s="161"/>
      <c r="G32" s="49">
        <v>95325</v>
      </c>
      <c r="H32" s="49">
        <v>1409705</v>
      </c>
      <c r="I32" s="49">
        <v>18246</v>
      </c>
      <c r="J32" s="49">
        <v>215331</v>
      </c>
      <c r="K32" s="49">
        <v>3555</v>
      </c>
      <c r="L32" s="49">
        <v>23091</v>
      </c>
      <c r="M32" s="49">
        <v>3</v>
      </c>
      <c r="N32" s="49">
        <v>230</v>
      </c>
      <c r="O32" s="49"/>
      <c r="P32" s="49">
        <v>1966</v>
      </c>
      <c r="Q32" s="49">
        <v>140918</v>
      </c>
      <c r="R32" s="49">
        <v>40</v>
      </c>
      <c r="S32" s="49">
        <v>6186</v>
      </c>
      <c r="T32" s="49">
        <v>380</v>
      </c>
      <c r="U32" s="49">
        <v>35355</v>
      </c>
      <c r="V32" s="49">
        <v>327</v>
      </c>
      <c r="W32" s="49">
        <v>33772</v>
      </c>
      <c r="X32" s="49">
        <v>368</v>
      </c>
      <c r="Y32" s="49">
        <v>736</v>
      </c>
      <c r="Z32" s="49">
        <v>0</v>
      </c>
      <c r="AA32" s="49">
        <v>0</v>
      </c>
      <c r="AB32" s="49">
        <v>3089</v>
      </c>
      <c r="AC32" s="49">
        <v>17185</v>
      </c>
      <c r="AD32" s="49" t="s">
        <v>291</v>
      </c>
      <c r="AE32" s="161" t="s">
        <v>291</v>
      </c>
      <c r="AF32" s="161"/>
    </row>
    <row r="33" spans="1:32" ht="17.25" customHeight="1">
      <c r="A33" s="150" t="s">
        <v>334</v>
      </c>
      <c r="B33" s="174"/>
      <c r="C33" s="161">
        <v>123631</v>
      </c>
      <c r="D33" s="161"/>
      <c r="E33" s="161">
        <v>1844037</v>
      </c>
      <c r="F33" s="161"/>
      <c r="G33" s="49">
        <v>94997</v>
      </c>
      <c r="H33" s="49">
        <v>1421454</v>
      </c>
      <c r="I33" s="49">
        <v>18791</v>
      </c>
      <c r="J33" s="49">
        <v>218457</v>
      </c>
      <c r="K33" s="49">
        <v>3911</v>
      </c>
      <c r="L33" s="49">
        <v>23825</v>
      </c>
      <c r="M33" s="49">
        <v>2</v>
      </c>
      <c r="N33" s="49">
        <v>113</v>
      </c>
      <c r="O33" s="49"/>
      <c r="P33" s="49">
        <v>1510</v>
      </c>
      <c r="Q33" s="49">
        <v>106212</v>
      </c>
      <c r="R33" s="49">
        <v>30</v>
      </c>
      <c r="S33" s="49">
        <v>4452</v>
      </c>
      <c r="T33" s="49">
        <v>284</v>
      </c>
      <c r="U33" s="49">
        <v>26500</v>
      </c>
      <c r="V33" s="49">
        <v>214</v>
      </c>
      <c r="W33" s="49">
        <v>22073</v>
      </c>
      <c r="X33" s="49">
        <v>276</v>
      </c>
      <c r="Y33" s="49">
        <v>552</v>
      </c>
      <c r="Z33" s="49">
        <v>0</v>
      </c>
      <c r="AA33" s="49">
        <v>0</v>
      </c>
      <c r="AB33" s="49">
        <v>3616</v>
      </c>
      <c r="AC33" s="49">
        <v>20395</v>
      </c>
      <c r="AD33" s="49" t="s">
        <v>291</v>
      </c>
      <c r="AE33" s="161" t="s">
        <v>291</v>
      </c>
      <c r="AF33" s="161"/>
    </row>
    <row r="34" spans="1:32" ht="17.25" customHeight="1">
      <c r="A34" s="150" t="s">
        <v>335</v>
      </c>
      <c r="B34" s="174"/>
      <c r="C34" s="161">
        <v>120354</v>
      </c>
      <c r="D34" s="161"/>
      <c r="E34" s="161">
        <v>1888264</v>
      </c>
      <c r="F34" s="161"/>
      <c r="G34" s="49">
        <v>93239</v>
      </c>
      <c r="H34" s="49">
        <v>1458090</v>
      </c>
      <c r="I34" s="49">
        <v>18555</v>
      </c>
      <c r="J34" s="49">
        <v>220211</v>
      </c>
      <c r="K34" s="49">
        <v>2577</v>
      </c>
      <c r="L34" s="49">
        <v>16192</v>
      </c>
      <c r="M34" s="49">
        <v>5</v>
      </c>
      <c r="N34" s="49">
        <v>755</v>
      </c>
      <c r="O34" s="49"/>
      <c r="P34" s="49">
        <v>1587</v>
      </c>
      <c r="Q34" s="49">
        <v>114012</v>
      </c>
      <c r="R34" s="49">
        <v>27</v>
      </c>
      <c r="S34" s="49">
        <v>4234</v>
      </c>
      <c r="T34" s="49">
        <v>308</v>
      </c>
      <c r="U34" s="49">
        <v>28475</v>
      </c>
      <c r="V34" s="49">
        <v>253</v>
      </c>
      <c r="W34" s="49">
        <v>25788</v>
      </c>
      <c r="X34" s="49">
        <v>302</v>
      </c>
      <c r="Y34" s="49">
        <v>604</v>
      </c>
      <c r="Z34" s="49">
        <v>0</v>
      </c>
      <c r="AA34" s="49">
        <v>0</v>
      </c>
      <c r="AB34" s="49">
        <v>3501</v>
      </c>
      <c r="AC34" s="49">
        <v>19899</v>
      </c>
      <c r="AD34" s="49" t="s">
        <v>291</v>
      </c>
      <c r="AE34" s="161" t="s">
        <v>291</v>
      </c>
      <c r="AF34" s="161"/>
    </row>
    <row r="35" spans="1:32" ht="17.25" customHeight="1">
      <c r="A35" s="150"/>
      <c r="B35" s="174"/>
      <c r="C35" s="161"/>
      <c r="D35" s="161"/>
      <c r="E35" s="161" t="s">
        <v>300</v>
      </c>
      <c r="F35" s="161"/>
      <c r="G35" s="49"/>
      <c r="H35" s="49"/>
      <c r="I35" s="49"/>
      <c r="J35" s="49"/>
      <c r="K35" s="78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161"/>
      <c r="AF35" s="161"/>
    </row>
    <row r="36" spans="1:32" ht="17.25" customHeight="1">
      <c r="A36" s="150" t="s">
        <v>336</v>
      </c>
      <c r="B36" s="174"/>
      <c r="C36" s="161">
        <v>115380</v>
      </c>
      <c r="D36" s="161"/>
      <c r="E36" s="161">
        <v>1720344</v>
      </c>
      <c r="F36" s="161"/>
      <c r="G36" s="49">
        <v>90961</v>
      </c>
      <c r="H36" s="49">
        <v>1386971</v>
      </c>
      <c r="I36" s="49">
        <v>16775</v>
      </c>
      <c r="J36" s="49">
        <v>182492</v>
      </c>
      <c r="K36" s="49">
        <v>2658</v>
      </c>
      <c r="L36" s="49">
        <v>14939</v>
      </c>
      <c r="M36" s="49">
        <v>1</v>
      </c>
      <c r="N36" s="49">
        <v>202</v>
      </c>
      <c r="O36" s="49"/>
      <c r="P36" s="49">
        <v>1003</v>
      </c>
      <c r="Q36" s="49">
        <v>72959</v>
      </c>
      <c r="R36" s="49">
        <v>20</v>
      </c>
      <c r="S36" s="49">
        <v>3176</v>
      </c>
      <c r="T36" s="49">
        <v>206</v>
      </c>
      <c r="U36" s="49">
        <v>19450</v>
      </c>
      <c r="V36" s="49">
        <v>184</v>
      </c>
      <c r="W36" s="49">
        <v>19302</v>
      </c>
      <c r="X36" s="49">
        <v>201</v>
      </c>
      <c r="Y36" s="49">
        <v>402</v>
      </c>
      <c r="Z36" s="49">
        <v>0</v>
      </c>
      <c r="AA36" s="49">
        <v>0</v>
      </c>
      <c r="AB36" s="49">
        <v>3371</v>
      </c>
      <c r="AC36" s="49">
        <v>20448</v>
      </c>
      <c r="AD36" s="49" t="s">
        <v>291</v>
      </c>
      <c r="AE36" s="161" t="s">
        <v>291</v>
      </c>
      <c r="AF36" s="161"/>
    </row>
    <row r="37" spans="1:32" ht="17.25" customHeight="1">
      <c r="A37" s="150" t="s">
        <v>337</v>
      </c>
      <c r="B37" s="174"/>
      <c r="C37" s="161">
        <v>118521</v>
      </c>
      <c r="D37" s="161"/>
      <c r="E37" s="161">
        <v>1819049</v>
      </c>
      <c r="F37" s="161"/>
      <c r="G37" s="49">
        <v>91632</v>
      </c>
      <c r="H37" s="49">
        <v>1358110</v>
      </c>
      <c r="I37" s="49">
        <v>16981</v>
      </c>
      <c r="J37" s="49">
        <v>197936</v>
      </c>
      <c r="K37" s="49">
        <v>3453</v>
      </c>
      <c r="L37" s="49">
        <v>21514</v>
      </c>
      <c r="M37" s="49">
        <v>6</v>
      </c>
      <c r="N37" s="49">
        <v>336</v>
      </c>
      <c r="O37" s="49"/>
      <c r="P37" s="49">
        <v>1938</v>
      </c>
      <c r="Q37" s="49">
        <v>139452</v>
      </c>
      <c r="R37" s="49">
        <v>37</v>
      </c>
      <c r="S37" s="49">
        <v>5926</v>
      </c>
      <c r="T37" s="49">
        <v>408</v>
      </c>
      <c r="U37" s="49">
        <v>38005</v>
      </c>
      <c r="V37" s="49">
        <v>349</v>
      </c>
      <c r="W37" s="49">
        <v>37270</v>
      </c>
      <c r="X37" s="49">
        <v>394</v>
      </c>
      <c r="Y37" s="49">
        <v>788</v>
      </c>
      <c r="Z37" s="49">
        <v>0</v>
      </c>
      <c r="AA37" s="49">
        <v>0</v>
      </c>
      <c r="AB37" s="49">
        <v>3323</v>
      </c>
      <c r="AC37" s="49">
        <v>19709</v>
      </c>
      <c r="AD37" s="49" t="s">
        <v>291</v>
      </c>
      <c r="AE37" s="161" t="s">
        <v>291</v>
      </c>
      <c r="AF37" s="161"/>
    </row>
    <row r="38" spans="1:32" ht="17.25" customHeight="1">
      <c r="A38" s="150" t="s">
        <v>338</v>
      </c>
      <c r="B38" s="174"/>
      <c r="C38" s="161">
        <v>123661</v>
      </c>
      <c r="D38" s="161"/>
      <c r="E38" s="161">
        <v>1894043</v>
      </c>
      <c r="F38" s="161"/>
      <c r="G38" s="49">
        <v>97100</v>
      </c>
      <c r="H38" s="49">
        <v>1476649</v>
      </c>
      <c r="I38" s="49">
        <v>18593</v>
      </c>
      <c r="J38" s="49">
        <v>226068</v>
      </c>
      <c r="K38" s="49">
        <v>2257</v>
      </c>
      <c r="L38" s="49">
        <v>14796</v>
      </c>
      <c r="M38" s="49">
        <v>3</v>
      </c>
      <c r="N38" s="49">
        <v>183</v>
      </c>
      <c r="O38" s="49"/>
      <c r="P38" s="49">
        <v>1359</v>
      </c>
      <c r="Q38" s="49">
        <v>99051</v>
      </c>
      <c r="R38" s="49">
        <v>23</v>
      </c>
      <c r="S38" s="49">
        <v>4204</v>
      </c>
      <c r="T38" s="49">
        <v>266</v>
      </c>
      <c r="U38" s="49">
        <v>24800</v>
      </c>
      <c r="V38" s="49">
        <v>231</v>
      </c>
      <c r="W38" s="49">
        <v>25589</v>
      </c>
      <c r="X38" s="49">
        <v>262</v>
      </c>
      <c r="Y38" s="49">
        <v>524</v>
      </c>
      <c r="Z38" s="49">
        <v>0</v>
      </c>
      <c r="AA38" s="49">
        <v>0</v>
      </c>
      <c r="AB38" s="49">
        <v>3567</v>
      </c>
      <c r="AC38" s="49">
        <v>22176</v>
      </c>
      <c r="AD38" s="49" t="s">
        <v>291</v>
      </c>
      <c r="AE38" s="161" t="s">
        <v>291</v>
      </c>
      <c r="AF38" s="161"/>
    </row>
    <row r="39" spans="1:32" ht="17.25" customHeight="1">
      <c r="A39" s="150" t="s">
        <v>339</v>
      </c>
      <c r="B39" s="174"/>
      <c r="C39" s="161">
        <v>121514</v>
      </c>
      <c r="D39" s="161"/>
      <c r="E39" s="161">
        <v>1887081</v>
      </c>
      <c r="F39" s="161"/>
      <c r="G39" s="49">
        <v>91692</v>
      </c>
      <c r="H39" s="49">
        <v>1377647</v>
      </c>
      <c r="I39" s="49">
        <v>18954</v>
      </c>
      <c r="J39" s="49">
        <v>241101</v>
      </c>
      <c r="K39" s="49">
        <v>4652</v>
      </c>
      <c r="L39" s="49">
        <v>30068</v>
      </c>
      <c r="M39" s="49">
        <v>5</v>
      </c>
      <c r="N39" s="49">
        <v>434</v>
      </c>
      <c r="O39" s="49"/>
      <c r="P39" s="49">
        <v>1905</v>
      </c>
      <c r="Q39" s="49">
        <v>141372</v>
      </c>
      <c r="R39" s="49">
        <v>36</v>
      </c>
      <c r="S39" s="49">
        <v>5538</v>
      </c>
      <c r="T39" s="49">
        <v>372</v>
      </c>
      <c r="U39" s="49">
        <v>34385</v>
      </c>
      <c r="V39" s="49">
        <v>328</v>
      </c>
      <c r="W39" s="49">
        <v>35301</v>
      </c>
      <c r="X39" s="49">
        <v>365</v>
      </c>
      <c r="Y39" s="49">
        <v>730</v>
      </c>
      <c r="Z39" s="49">
        <v>0</v>
      </c>
      <c r="AA39" s="49">
        <v>0</v>
      </c>
      <c r="AB39" s="49">
        <v>3205</v>
      </c>
      <c r="AC39" s="49">
        <v>20502</v>
      </c>
      <c r="AD39" s="49" t="s">
        <v>291</v>
      </c>
      <c r="AE39" s="161" t="s">
        <v>291</v>
      </c>
      <c r="AF39" s="161"/>
    </row>
    <row r="40" spans="1:32" ht="17.25" customHeight="1">
      <c r="A40" s="150"/>
      <c r="B40" s="174"/>
      <c r="C40" s="161"/>
      <c r="D40" s="161"/>
      <c r="E40" s="161" t="s">
        <v>300</v>
      </c>
      <c r="F40" s="161"/>
      <c r="G40" s="49"/>
      <c r="H40" s="49"/>
      <c r="I40" s="49"/>
      <c r="J40" s="78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161"/>
      <c r="AF40" s="161"/>
    </row>
    <row r="41" spans="1:32" ht="17.25" customHeight="1">
      <c r="A41" s="150" t="s">
        <v>340</v>
      </c>
      <c r="B41" s="174"/>
      <c r="C41" s="161">
        <v>120511</v>
      </c>
      <c r="D41" s="161"/>
      <c r="E41" s="161">
        <v>1887893</v>
      </c>
      <c r="F41" s="161"/>
      <c r="G41" s="49">
        <v>92993</v>
      </c>
      <c r="H41" s="49">
        <v>1428933</v>
      </c>
      <c r="I41" s="49">
        <v>17954</v>
      </c>
      <c r="J41" s="49">
        <v>239155</v>
      </c>
      <c r="K41" s="49">
        <v>3676</v>
      </c>
      <c r="L41" s="49">
        <v>23339</v>
      </c>
      <c r="M41" s="49">
        <v>1</v>
      </c>
      <c r="N41" s="49">
        <v>85</v>
      </c>
      <c r="O41" s="49"/>
      <c r="P41" s="49">
        <v>1576</v>
      </c>
      <c r="Q41" s="49">
        <v>116834</v>
      </c>
      <c r="R41" s="49">
        <v>42</v>
      </c>
      <c r="S41" s="49">
        <v>6860</v>
      </c>
      <c r="T41" s="49">
        <v>268</v>
      </c>
      <c r="U41" s="49">
        <v>24650</v>
      </c>
      <c r="V41" s="49">
        <v>225</v>
      </c>
      <c r="W41" s="49">
        <v>23877</v>
      </c>
      <c r="X41" s="49">
        <v>259</v>
      </c>
      <c r="Y41" s="49">
        <v>518</v>
      </c>
      <c r="Z41" s="49">
        <v>0</v>
      </c>
      <c r="AA41" s="49">
        <v>0</v>
      </c>
      <c r="AB41" s="49">
        <v>3517</v>
      </c>
      <c r="AC41" s="49">
        <v>23639</v>
      </c>
      <c r="AD41" s="49" t="s">
        <v>291</v>
      </c>
      <c r="AE41" s="161" t="s">
        <v>291</v>
      </c>
      <c r="AF41" s="161"/>
    </row>
    <row r="42" spans="1:32" ht="17.25" customHeight="1">
      <c r="A42" s="150" t="s">
        <v>341</v>
      </c>
      <c r="B42" s="174"/>
      <c r="C42" s="161">
        <v>115512</v>
      </c>
      <c r="D42" s="161"/>
      <c r="E42" s="161">
        <v>1807900</v>
      </c>
      <c r="F42" s="161"/>
      <c r="G42" s="49">
        <v>90250</v>
      </c>
      <c r="H42" s="49">
        <v>1399491</v>
      </c>
      <c r="I42" s="49">
        <v>16931</v>
      </c>
      <c r="J42" s="49">
        <v>209494</v>
      </c>
      <c r="K42" s="49">
        <v>2738</v>
      </c>
      <c r="L42" s="49">
        <v>17865</v>
      </c>
      <c r="M42" s="49">
        <v>6</v>
      </c>
      <c r="N42" s="49">
        <v>728</v>
      </c>
      <c r="O42" s="49"/>
      <c r="P42" s="49">
        <v>1318</v>
      </c>
      <c r="Q42" s="49">
        <v>100961</v>
      </c>
      <c r="R42" s="49">
        <v>38</v>
      </c>
      <c r="S42" s="49">
        <v>5894</v>
      </c>
      <c r="T42" s="49">
        <v>281</v>
      </c>
      <c r="U42" s="49">
        <v>26100</v>
      </c>
      <c r="V42" s="49">
        <v>235</v>
      </c>
      <c r="W42" s="49">
        <v>26255</v>
      </c>
      <c r="X42" s="49">
        <v>274</v>
      </c>
      <c r="Y42" s="49">
        <v>548</v>
      </c>
      <c r="Z42" s="49">
        <v>0</v>
      </c>
      <c r="AA42" s="49">
        <v>0</v>
      </c>
      <c r="AB42" s="49">
        <v>3441</v>
      </c>
      <c r="AC42" s="49">
        <v>20561</v>
      </c>
      <c r="AD42" s="49" t="s">
        <v>291</v>
      </c>
      <c r="AE42" s="161" t="s">
        <v>291</v>
      </c>
      <c r="AF42" s="161"/>
    </row>
    <row r="43" spans="1:32" ht="17.25" customHeight="1">
      <c r="A43" s="150" t="s">
        <v>342</v>
      </c>
      <c r="B43" s="174"/>
      <c r="C43" s="161">
        <v>124423</v>
      </c>
      <c r="D43" s="161"/>
      <c r="E43" s="161">
        <v>1931413</v>
      </c>
      <c r="F43" s="161"/>
      <c r="G43" s="49">
        <v>98733</v>
      </c>
      <c r="H43" s="49">
        <v>1502535</v>
      </c>
      <c r="I43" s="49">
        <v>17869</v>
      </c>
      <c r="J43" s="49">
        <v>239383</v>
      </c>
      <c r="K43" s="49">
        <v>2261</v>
      </c>
      <c r="L43" s="49">
        <v>13772</v>
      </c>
      <c r="M43" s="49">
        <v>3</v>
      </c>
      <c r="N43" s="49">
        <v>207</v>
      </c>
      <c r="O43" s="49"/>
      <c r="P43" s="49">
        <v>1305</v>
      </c>
      <c r="Q43" s="49">
        <v>100399</v>
      </c>
      <c r="R43" s="49">
        <v>30</v>
      </c>
      <c r="S43" s="49">
        <v>5260</v>
      </c>
      <c r="T43" s="49">
        <v>267</v>
      </c>
      <c r="U43" s="49">
        <v>24620</v>
      </c>
      <c r="V43" s="49">
        <v>220</v>
      </c>
      <c r="W43" s="49">
        <v>23660</v>
      </c>
      <c r="X43" s="49">
        <v>258</v>
      </c>
      <c r="Y43" s="49">
        <v>516</v>
      </c>
      <c r="Z43" s="49">
        <v>0</v>
      </c>
      <c r="AA43" s="49">
        <v>0</v>
      </c>
      <c r="AB43" s="49">
        <v>3477</v>
      </c>
      <c r="AC43" s="49">
        <v>21059</v>
      </c>
      <c r="AD43" s="49" t="s">
        <v>291</v>
      </c>
      <c r="AE43" s="161" t="s">
        <v>291</v>
      </c>
      <c r="AF43" s="161"/>
    </row>
    <row r="44" spans="1:32" ht="17.25" customHeight="1">
      <c r="A44" s="150" t="s">
        <v>343</v>
      </c>
      <c r="B44" s="174"/>
      <c r="C44" s="161">
        <v>132206</v>
      </c>
      <c r="D44" s="161"/>
      <c r="E44" s="161">
        <v>2057789</v>
      </c>
      <c r="F44" s="161"/>
      <c r="G44" s="49">
        <v>104422</v>
      </c>
      <c r="H44" s="49">
        <v>1548602</v>
      </c>
      <c r="I44" s="49">
        <v>18826</v>
      </c>
      <c r="J44" s="49">
        <v>276315</v>
      </c>
      <c r="K44" s="49">
        <v>2343</v>
      </c>
      <c r="L44" s="49">
        <v>15700</v>
      </c>
      <c r="M44" s="49">
        <v>8</v>
      </c>
      <c r="N44" s="49">
        <v>566</v>
      </c>
      <c r="O44" s="49"/>
      <c r="P44" s="49">
        <v>1602</v>
      </c>
      <c r="Q44" s="49">
        <v>119951</v>
      </c>
      <c r="R44" s="49">
        <v>29</v>
      </c>
      <c r="S44" s="49">
        <v>5554</v>
      </c>
      <c r="T44" s="49">
        <v>363</v>
      </c>
      <c r="U44" s="49">
        <v>33000</v>
      </c>
      <c r="V44" s="49">
        <v>294</v>
      </c>
      <c r="W44" s="49">
        <v>32144</v>
      </c>
      <c r="X44" s="49">
        <v>362</v>
      </c>
      <c r="Y44" s="49">
        <v>724</v>
      </c>
      <c r="Z44" s="49">
        <v>0</v>
      </c>
      <c r="AA44" s="49">
        <v>0</v>
      </c>
      <c r="AB44" s="49">
        <v>3957</v>
      </c>
      <c r="AC44" s="49">
        <v>25230</v>
      </c>
      <c r="AD44" s="49" t="s">
        <v>291</v>
      </c>
      <c r="AE44" s="161" t="s">
        <v>291</v>
      </c>
      <c r="AF44" s="161"/>
    </row>
    <row r="45" spans="1:32" ht="17.25" customHeight="1">
      <c r="A45" s="162"/>
      <c r="B45" s="163"/>
      <c r="C45" s="164"/>
      <c r="D45" s="165"/>
      <c r="E45" s="165"/>
      <c r="F45" s="16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165"/>
      <c r="AF45" s="165"/>
    </row>
    <row r="46" spans="1:32" ht="17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7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28:32" ht="17.25" customHeight="1">
      <c r="AB48" s="22"/>
      <c r="AC48" s="22"/>
      <c r="AD48" s="22"/>
      <c r="AE48" s="22"/>
      <c r="AF48" s="22"/>
    </row>
    <row r="49" spans="1:32" ht="17.25" customHeight="1">
      <c r="A49" s="150" t="s">
        <v>321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0"/>
      <c r="AE49" s="10"/>
      <c r="AF49" s="10"/>
    </row>
    <row r="50" spans="1:32" ht="17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1"/>
      <c r="AC50" s="10"/>
      <c r="AD50" s="10"/>
      <c r="AE50" s="10"/>
      <c r="AF50" s="10"/>
    </row>
    <row r="51" spans="1:32" ht="17.25" customHeight="1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1"/>
      <c r="X51" s="21"/>
      <c r="Y51" s="21"/>
      <c r="Z51" s="21"/>
      <c r="AA51" s="20"/>
      <c r="AB51" s="21"/>
      <c r="AC51" s="20" t="s">
        <v>292</v>
      </c>
      <c r="AD51" s="10"/>
      <c r="AE51" s="10"/>
      <c r="AF51" s="10"/>
    </row>
    <row r="52" spans="1:32" ht="17.25" customHeight="1">
      <c r="A52" s="152" t="s">
        <v>250</v>
      </c>
      <c r="B52" s="153"/>
      <c r="C52" s="156" t="s">
        <v>5</v>
      </c>
      <c r="D52" s="157"/>
      <c r="E52" s="157"/>
      <c r="F52" s="158"/>
      <c r="G52" s="156" t="s">
        <v>6</v>
      </c>
      <c r="H52" s="158"/>
      <c r="I52" s="156" t="s">
        <v>7</v>
      </c>
      <c r="J52" s="158"/>
      <c r="K52" s="156" t="s">
        <v>9</v>
      </c>
      <c r="L52" s="157"/>
      <c r="M52" s="156" t="s">
        <v>14</v>
      </c>
      <c r="N52" s="157"/>
      <c r="O52" s="11"/>
      <c r="P52" s="157" t="s">
        <v>21</v>
      </c>
      <c r="Q52" s="158"/>
      <c r="R52" s="156" t="s">
        <v>22</v>
      </c>
      <c r="S52" s="158"/>
      <c r="T52" s="156" t="s">
        <v>19</v>
      </c>
      <c r="U52" s="158"/>
      <c r="V52" s="156" t="s">
        <v>20</v>
      </c>
      <c r="W52" s="157"/>
      <c r="X52" s="156" t="s">
        <v>13</v>
      </c>
      <c r="Y52" s="158"/>
      <c r="Z52" s="156" t="s">
        <v>8</v>
      </c>
      <c r="AA52" s="157"/>
      <c r="AB52" s="156" t="s">
        <v>61</v>
      </c>
      <c r="AC52" s="157"/>
      <c r="AD52" s="10"/>
      <c r="AE52" s="10"/>
      <c r="AF52" s="10"/>
    </row>
    <row r="53" spans="1:32" ht="17.25" customHeight="1">
      <c r="A53" s="154"/>
      <c r="B53" s="155"/>
      <c r="C53" s="159" t="s">
        <v>3</v>
      </c>
      <c r="D53" s="160"/>
      <c r="E53" s="159" t="s">
        <v>4</v>
      </c>
      <c r="F53" s="160"/>
      <c r="G53" s="8" t="s">
        <v>3</v>
      </c>
      <c r="H53" s="8" t="s">
        <v>4</v>
      </c>
      <c r="I53" s="8" t="s">
        <v>3</v>
      </c>
      <c r="J53" s="8" t="s">
        <v>4</v>
      </c>
      <c r="K53" s="8" t="s">
        <v>3</v>
      </c>
      <c r="L53" s="8" t="s">
        <v>4</v>
      </c>
      <c r="M53" s="8" t="s">
        <v>3</v>
      </c>
      <c r="N53" s="18" t="s">
        <v>4</v>
      </c>
      <c r="O53" s="10"/>
      <c r="P53" s="19" t="s">
        <v>3</v>
      </c>
      <c r="Q53" s="8" t="s">
        <v>4</v>
      </c>
      <c r="R53" s="8" t="s">
        <v>3</v>
      </c>
      <c r="S53" s="8" t="s">
        <v>4</v>
      </c>
      <c r="T53" s="8" t="s">
        <v>3</v>
      </c>
      <c r="U53" s="8" t="s">
        <v>4</v>
      </c>
      <c r="V53" s="8" t="s">
        <v>3</v>
      </c>
      <c r="W53" s="18" t="s">
        <v>4</v>
      </c>
      <c r="X53" s="8" t="s">
        <v>3</v>
      </c>
      <c r="Y53" s="8" t="s">
        <v>4</v>
      </c>
      <c r="Z53" s="8" t="s">
        <v>3</v>
      </c>
      <c r="AA53" s="18" t="s">
        <v>4</v>
      </c>
      <c r="AB53" s="8" t="s">
        <v>3</v>
      </c>
      <c r="AC53" s="18" t="s">
        <v>4</v>
      </c>
      <c r="AD53" s="10"/>
      <c r="AE53" s="10"/>
      <c r="AF53" s="10"/>
    </row>
    <row r="54" spans="1:32" ht="17.25" customHeight="1">
      <c r="A54" s="169"/>
      <c r="B54" s="184"/>
      <c r="C54" s="185"/>
      <c r="D54" s="169"/>
      <c r="E54" s="169"/>
      <c r="F54" s="16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4"/>
      <c r="AA54" s="14"/>
      <c r="AB54" s="14"/>
      <c r="AC54" s="14"/>
      <c r="AD54" s="10"/>
      <c r="AE54" s="10"/>
      <c r="AF54" s="10"/>
    </row>
    <row r="55" spans="1:32" ht="17.25" customHeight="1">
      <c r="A55" s="173" t="s">
        <v>320</v>
      </c>
      <c r="B55" s="174"/>
      <c r="C55" s="175">
        <v>1179911</v>
      </c>
      <c r="D55" s="176"/>
      <c r="E55" s="161">
        <v>6604521</v>
      </c>
      <c r="F55" s="161"/>
      <c r="G55" s="49">
        <v>1005282</v>
      </c>
      <c r="H55" s="49">
        <v>5645851</v>
      </c>
      <c r="I55" s="49">
        <v>140370</v>
      </c>
      <c r="J55" s="49">
        <v>507632</v>
      </c>
      <c r="K55" s="49">
        <v>14248</v>
      </c>
      <c r="L55" s="109">
        <v>55171</v>
      </c>
      <c r="M55" s="49">
        <v>20</v>
      </c>
      <c r="N55" s="49">
        <v>1270</v>
      </c>
      <c r="O55" s="49"/>
      <c r="P55" s="49">
        <v>747</v>
      </c>
      <c r="Q55" s="49">
        <v>22354</v>
      </c>
      <c r="R55" s="49">
        <v>3962</v>
      </c>
      <c r="S55" s="49">
        <v>237420</v>
      </c>
      <c r="T55" s="49">
        <v>3891</v>
      </c>
      <c r="U55" s="111">
        <v>7782</v>
      </c>
      <c r="V55" s="49" t="s">
        <v>291</v>
      </c>
      <c r="W55" s="49" t="s">
        <v>291</v>
      </c>
      <c r="X55" s="49">
        <v>5628</v>
      </c>
      <c r="Y55" s="49">
        <v>116619</v>
      </c>
      <c r="Z55" s="49">
        <v>5763</v>
      </c>
      <c r="AA55" s="49">
        <v>10423</v>
      </c>
      <c r="AB55" s="49" t="s">
        <v>291</v>
      </c>
      <c r="AC55" s="49" t="s">
        <v>291</v>
      </c>
      <c r="AD55" s="10"/>
      <c r="AE55" s="10"/>
      <c r="AF55" s="10"/>
    </row>
    <row r="56" spans="1:32" ht="17.25" customHeight="1">
      <c r="A56" s="173">
        <v>51</v>
      </c>
      <c r="B56" s="174"/>
      <c r="C56" s="175">
        <v>1255446</v>
      </c>
      <c r="D56" s="176"/>
      <c r="E56" s="161">
        <v>8332873</v>
      </c>
      <c r="F56" s="161"/>
      <c r="G56" s="49">
        <v>1067431</v>
      </c>
      <c r="H56" s="49">
        <v>7136422</v>
      </c>
      <c r="I56" s="49">
        <v>150588</v>
      </c>
      <c r="J56" s="49">
        <v>618947</v>
      </c>
      <c r="K56" s="49">
        <v>16713</v>
      </c>
      <c r="L56" s="109">
        <v>74046</v>
      </c>
      <c r="M56" s="49">
        <v>51</v>
      </c>
      <c r="N56" s="49">
        <v>2988</v>
      </c>
      <c r="O56" s="49"/>
      <c r="P56" s="49">
        <v>777</v>
      </c>
      <c r="Q56" s="49">
        <v>32430</v>
      </c>
      <c r="R56" s="49">
        <v>3639</v>
      </c>
      <c r="S56" s="49">
        <v>309480</v>
      </c>
      <c r="T56" s="49">
        <v>3569</v>
      </c>
      <c r="U56" s="111">
        <v>7138</v>
      </c>
      <c r="V56" s="49">
        <v>1</v>
      </c>
      <c r="W56" s="49">
        <v>13</v>
      </c>
      <c r="X56" s="49">
        <v>5252</v>
      </c>
      <c r="Y56" s="49">
        <v>136004</v>
      </c>
      <c r="Z56" s="49">
        <v>7425</v>
      </c>
      <c r="AA56" s="49">
        <v>15405</v>
      </c>
      <c r="AB56" s="49" t="s">
        <v>291</v>
      </c>
      <c r="AC56" s="49" t="s">
        <v>291</v>
      </c>
      <c r="AD56" s="10"/>
      <c r="AE56" s="10"/>
      <c r="AF56" s="10"/>
    </row>
    <row r="57" spans="1:32" ht="17.25" customHeight="1">
      <c r="A57" s="173">
        <v>52</v>
      </c>
      <c r="B57" s="174"/>
      <c r="C57" s="175">
        <v>1327817</v>
      </c>
      <c r="D57" s="176"/>
      <c r="E57" s="161">
        <v>9728359</v>
      </c>
      <c r="F57" s="161"/>
      <c r="G57" s="49">
        <v>1114510</v>
      </c>
      <c r="H57" s="111">
        <v>8257284</v>
      </c>
      <c r="I57" s="49">
        <v>167020</v>
      </c>
      <c r="J57" s="49">
        <v>765807</v>
      </c>
      <c r="K57" s="49">
        <v>21461</v>
      </c>
      <c r="L57" s="109">
        <v>99278</v>
      </c>
      <c r="M57" s="49">
        <v>52</v>
      </c>
      <c r="N57" s="49">
        <v>3388</v>
      </c>
      <c r="O57" s="49"/>
      <c r="P57" s="49">
        <v>928</v>
      </c>
      <c r="Q57" s="49">
        <v>45780</v>
      </c>
      <c r="R57" s="49">
        <v>3680</v>
      </c>
      <c r="S57" s="49">
        <v>367960</v>
      </c>
      <c r="T57" s="49">
        <v>3587</v>
      </c>
      <c r="U57" s="111">
        <v>7174</v>
      </c>
      <c r="V57" s="49" t="s">
        <v>291</v>
      </c>
      <c r="W57" s="49" t="s">
        <v>291</v>
      </c>
      <c r="X57" s="49">
        <v>5405</v>
      </c>
      <c r="Y57" s="49">
        <v>153766</v>
      </c>
      <c r="Z57" s="49">
        <v>11174</v>
      </c>
      <c r="AA57" s="49">
        <v>27920</v>
      </c>
      <c r="AB57" s="49" t="s">
        <v>291</v>
      </c>
      <c r="AC57" s="49" t="s">
        <v>291</v>
      </c>
      <c r="AD57" s="10"/>
      <c r="AE57" s="10"/>
      <c r="AF57" s="10"/>
    </row>
    <row r="58" spans="1:32" ht="17.25" customHeight="1">
      <c r="A58" s="173">
        <v>53</v>
      </c>
      <c r="B58" s="174"/>
      <c r="C58" s="175">
        <v>1328877</v>
      </c>
      <c r="D58" s="176"/>
      <c r="E58" s="161">
        <v>11794861</v>
      </c>
      <c r="F58" s="161"/>
      <c r="G58" s="49">
        <v>1101442</v>
      </c>
      <c r="H58" s="49">
        <v>10009322</v>
      </c>
      <c r="I58" s="49">
        <v>174975</v>
      </c>
      <c r="J58" s="49">
        <v>990098</v>
      </c>
      <c r="K58" s="49">
        <v>23868</v>
      </c>
      <c r="L58" s="110">
        <v>115673</v>
      </c>
      <c r="M58" s="49">
        <v>45</v>
      </c>
      <c r="N58" s="49">
        <v>2977</v>
      </c>
      <c r="O58" s="49"/>
      <c r="P58" s="49">
        <v>870</v>
      </c>
      <c r="Q58" s="49">
        <v>43500</v>
      </c>
      <c r="R58" s="49">
        <v>3545</v>
      </c>
      <c r="S58" s="49">
        <v>354460</v>
      </c>
      <c r="T58" s="49">
        <v>3458</v>
      </c>
      <c r="U58" s="111">
        <v>6916</v>
      </c>
      <c r="V58" s="49">
        <v>1</v>
      </c>
      <c r="W58" s="49">
        <v>12</v>
      </c>
      <c r="X58" s="49">
        <v>6842</v>
      </c>
      <c r="Y58" s="49">
        <v>230539</v>
      </c>
      <c r="Z58" s="49">
        <v>13831</v>
      </c>
      <c r="AA58" s="49">
        <v>41361</v>
      </c>
      <c r="AB58" s="49" t="s">
        <v>291</v>
      </c>
      <c r="AC58" s="49" t="s">
        <v>291</v>
      </c>
      <c r="AD58" s="10"/>
      <c r="AE58" s="10"/>
      <c r="AF58" s="10"/>
    </row>
    <row r="59" spans="1:32" ht="17.25" customHeight="1">
      <c r="A59" s="180">
        <v>54</v>
      </c>
      <c r="B59" s="181"/>
      <c r="C59" s="182">
        <f>SUM(C61:D64,C66:D69,C71:D74)</f>
        <v>1393659</v>
      </c>
      <c r="D59" s="183"/>
      <c r="E59" s="151">
        <v>13207428</v>
      </c>
      <c r="F59" s="151">
        <f>SUM(F61:F64,F66:F69,F71:F74)</f>
        <v>0</v>
      </c>
      <c r="G59" s="107">
        <f>SUM(G61:G64,G66:G69,G71:G74)</f>
        <v>1149124</v>
      </c>
      <c r="H59" s="107">
        <v>11236920</v>
      </c>
      <c r="I59" s="107">
        <f>SUM(I61:I64,I66:I69,I71:I74)</f>
        <v>184319</v>
      </c>
      <c r="J59" s="107">
        <v>1115975</v>
      </c>
      <c r="K59" s="107">
        <f>SUM(K61:K64,K66:K69,K71:K74)</f>
        <v>28682</v>
      </c>
      <c r="L59" s="107">
        <v>134840</v>
      </c>
      <c r="M59" s="107">
        <f>SUM(M61:M64,M66:M69,M71:M74)</f>
        <v>103</v>
      </c>
      <c r="N59" s="107">
        <v>7938</v>
      </c>
      <c r="O59" s="107"/>
      <c r="P59" s="107">
        <f aca="true" t="shared" si="0" ref="P59:X59">SUM(P61:P64,P66:P69,P71:P74)</f>
        <v>815</v>
      </c>
      <c r="Q59" s="107">
        <f t="shared" si="0"/>
        <v>40750</v>
      </c>
      <c r="R59" s="107">
        <f t="shared" si="0"/>
        <v>3306</v>
      </c>
      <c r="S59" s="107">
        <f t="shared" si="0"/>
        <v>330600</v>
      </c>
      <c r="T59" s="107">
        <f t="shared" si="0"/>
        <v>3244</v>
      </c>
      <c r="U59" s="107">
        <f t="shared" si="0"/>
        <v>6488</v>
      </c>
      <c r="V59" s="107">
        <f t="shared" si="0"/>
        <v>0</v>
      </c>
      <c r="W59" s="107">
        <f t="shared" si="0"/>
        <v>0</v>
      </c>
      <c r="X59" s="107">
        <f t="shared" si="0"/>
        <v>7520</v>
      </c>
      <c r="Y59" s="107">
        <v>281202</v>
      </c>
      <c r="Z59" s="107">
        <f>SUM(Z61:Z64,Z66:Z69,Z71:Z74)</f>
        <v>16546</v>
      </c>
      <c r="AA59" s="107">
        <v>52712</v>
      </c>
      <c r="AB59" s="107" t="s">
        <v>289</v>
      </c>
      <c r="AC59" s="107" t="s">
        <v>289</v>
      </c>
      <c r="AD59" s="107" t="s">
        <v>300</v>
      </c>
      <c r="AE59" s="151" t="s">
        <v>300</v>
      </c>
      <c r="AF59" s="151"/>
    </row>
    <row r="60" spans="1:32" ht="17.25" customHeight="1">
      <c r="A60" s="178"/>
      <c r="B60" s="179"/>
      <c r="C60" s="175"/>
      <c r="D60" s="176"/>
      <c r="E60" s="161"/>
      <c r="F60" s="161"/>
      <c r="G60" s="49"/>
      <c r="H60" s="49"/>
      <c r="I60" s="49"/>
      <c r="J60" s="49"/>
      <c r="K60" s="49"/>
      <c r="L60" s="107"/>
      <c r="M60" s="49"/>
      <c r="N60" s="49"/>
      <c r="O60" s="49"/>
      <c r="P60" s="49"/>
      <c r="Q60" s="49"/>
      <c r="R60" s="49"/>
      <c r="S60" s="49"/>
      <c r="T60" s="49"/>
      <c r="U60" s="78"/>
      <c r="V60" s="49"/>
      <c r="W60" s="49"/>
      <c r="X60" s="49"/>
      <c r="Y60" s="49"/>
      <c r="Z60" s="49"/>
      <c r="AA60" s="49"/>
      <c r="AB60" s="49"/>
      <c r="AC60" s="49"/>
      <c r="AD60" s="10"/>
      <c r="AE60" s="10"/>
      <c r="AF60" s="10"/>
    </row>
    <row r="61" spans="1:32" ht="17.25" customHeight="1">
      <c r="A61" s="150" t="s">
        <v>332</v>
      </c>
      <c r="B61" s="174"/>
      <c r="C61" s="175">
        <v>108036</v>
      </c>
      <c r="D61" s="176"/>
      <c r="E61" s="161">
        <v>979919</v>
      </c>
      <c r="F61" s="161"/>
      <c r="G61" s="49">
        <v>89964</v>
      </c>
      <c r="H61" s="49">
        <v>842972</v>
      </c>
      <c r="I61" s="49">
        <v>14192</v>
      </c>
      <c r="J61" s="49">
        <v>81892</v>
      </c>
      <c r="K61" s="49">
        <v>1752</v>
      </c>
      <c r="L61" s="49">
        <v>8207</v>
      </c>
      <c r="M61" s="49">
        <v>8</v>
      </c>
      <c r="N61" s="49">
        <v>668</v>
      </c>
      <c r="O61" s="49"/>
      <c r="P61" s="49">
        <v>62</v>
      </c>
      <c r="Q61" s="49">
        <v>3100</v>
      </c>
      <c r="R61" s="49">
        <v>275</v>
      </c>
      <c r="S61" s="49">
        <v>27500</v>
      </c>
      <c r="T61" s="49">
        <v>272</v>
      </c>
      <c r="U61" s="78">
        <v>544</v>
      </c>
      <c r="V61" s="49">
        <v>0</v>
      </c>
      <c r="W61" s="49">
        <v>0</v>
      </c>
      <c r="X61" s="49">
        <v>366</v>
      </c>
      <c r="Y61" s="49">
        <v>11510</v>
      </c>
      <c r="Z61" s="49">
        <v>1145</v>
      </c>
      <c r="AA61" s="49">
        <v>3522</v>
      </c>
      <c r="AB61" s="49" t="s">
        <v>291</v>
      </c>
      <c r="AC61" s="49" t="s">
        <v>291</v>
      </c>
      <c r="AD61" s="10"/>
      <c r="AE61" s="10"/>
      <c r="AF61" s="10"/>
    </row>
    <row r="62" spans="1:32" ht="17.25" customHeight="1">
      <c r="A62" s="150" t="s">
        <v>333</v>
      </c>
      <c r="B62" s="174"/>
      <c r="C62" s="175">
        <v>127452</v>
      </c>
      <c r="D62" s="176"/>
      <c r="E62" s="161">
        <v>1135081</v>
      </c>
      <c r="F62" s="161"/>
      <c r="G62" s="49">
        <v>104686</v>
      </c>
      <c r="H62" s="49">
        <v>945136</v>
      </c>
      <c r="I62" s="49">
        <v>16784</v>
      </c>
      <c r="J62" s="49">
        <v>94281</v>
      </c>
      <c r="K62" s="49">
        <v>2711</v>
      </c>
      <c r="L62" s="49">
        <v>12814</v>
      </c>
      <c r="M62" s="49">
        <v>9</v>
      </c>
      <c r="N62" s="49">
        <v>533</v>
      </c>
      <c r="O62" s="49"/>
      <c r="P62" s="49">
        <v>105</v>
      </c>
      <c r="Q62" s="49">
        <v>5250</v>
      </c>
      <c r="R62" s="78">
        <v>396</v>
      </c>
      <c r="S62" s="49">
        <v>39600</v>
      </c>
      <c r="T62" s="49">
        <v>388</v>
      </c>
      <c r="U62" s="78">
        <v>776</v>
      </c>
      <c r="V62" s="49">
        <v>0</v>
      </c>
      <c r="W62" s="49">
        <v>0</v>
      </c>
      <c r="X62" s="49">
        <v>1062</v>
      </c>
      <c r="Y62" s="49">
        <v>32716</v>
      </c>
      <c r="Z62" s="49">
        <v>1311</v>
      </c>
      <c r="AA62" s="49">
        <v>3973</v>
      </c>
      <c r="AB62" s="49" t="s">
        <v>291</v>
      </c>
      <c r="AC62" s="49" t="s">
        <v>291</v>
      </c>
      <c r="AD62" s="10"/>
      <c r="AE62" s="10"/>
      <c r="AF62" s="10"/>
    </row>
    <row r="63" spans="1:32" ht="17.25" customHeight="1">
      <c r="A63" s="150" t="s">
        <v>334</v>
      </c>
      <c r="B63" s="174"/>
      <c r="C63" s="175">
        <v>124725</v>
      </c>
      <c r="D63" s="176"/>
      <c r="E63" s="161">
        <v>1100128</v>
      </c>
      <c r="F63" s="161"/>
      <c r="G63" s="49">
        <v>99427</v>
      </c>
      <c r="H63" s="49">
        <v>928481</v>
      </c>
      <c r="I63" s="49">
        <v>19515</v>
      </c>
      <c r="J63" s="49">
        <v>105521</v>
      </c>
      <c r="K63" s="49">
        <v>3330</v>
      </c>
      <c r="L63" s="49">
        <v>14838</v>
      </c>
      <c r="M63" s="49">
        <v>21</v>
      </c>
      <c r="N63" s="49">
        <v>2184</v>
      </c>
      <c r="O63" s="49"/>
      <c r="P63" s="49">
        <v>54</v>
      </c>
      <c r="Q63" s="49">
        <v>2700</v>
      </c>
      <c r="R63" s="49">
        <v>243</v>
      </c>
      <c r="S63" s="49">
        <v>24300</v>
      </c>
      <c r="T63" s="49">
        <v>239</v>
      </c>
      <c r="U63" s="78">
        <v>478</v>
      </c>
      <c r="V63" s="49">
        <v>0</v>
      </c>
      <c r="W63" s="49">
        <v>0</v>
      </c>
      <c r="X63" s="49">
        <v>442</v>
      </c>
      <c r="Y63" s="49">
        <v>17440</v>
      </c>
      <c r="Z63" s="49">
        <v>1454</v>
      </c>
      <c r="AA63" s="49">
        <v>4184</v>
      </c>
      <c r="AB63" s="49" t="s">
        <v>291</v>
      </c>
      <c r="AC63" s="49" t="s">
        <v>291</v>
      </c>
      <c r="AD63" s="10"/>
      <c r="AE63" s="10"/>
      <c r="AF63" s="10"/>
    </row>
    <row r="64" spans="1:32" ht="17.25" customHeight="1">
      <c r="A64" s="150" t="s">
        <v>335</v>
      </c>
      <c r="B64" s="174"/>
      <c r="C64" s="175">
        <v>120858</v>
      </c>
      <c r="D64" s="176"/>
      <c r="E64" s="161">
        <v>1113693</v>
      </c>
      <c r="F64" s="161"/>
      <c r="G64" s="49">
        <v>97111</v>
      </c>
      <c r="H64" s="49">
        <v>938541</v>
      </c>
      <c r="I64" s="49">
        <v>18755</v>
      </c>
      <c r="J64" s="49">
        <v>105615</v>
      </c>
      <c r="K64" s="49">
        <v>2306</v>
      </c>
      <c r="L64" s="49">
        <v>10689</v>
      </c>
      <c r="M64" s="49">
        <v>4</v>
      </c>
      <c r="N64" s="49">
        <v>264</v>
      </c>
      <c r="O64" s="49"/>
      <c r="P64" s="49">
        <v>62</v>
      </c>
      <c r="Q64" s="49">
        <v>3100</v>
      </c>
      <c r="R64" s="49">
        <v>263</v>
      </c>
      <c r="S64" s="49">
        <v>26300</v>
      </c>
      <c r="T64" s="49">
        <v>257</v>
      </c>
      <c r="U64" s="78">
        <v>514</v>
      </c>
      <c r="V64" s="49">
        <v>0</v>
      </c>
      <c r="W64" s="49">
        <v>0</v>
      </c>
      <c r="X64" s="49">
        <v>668</v>
      </c>
      <c r="Y64" s="49">
        <v>24442</v>
      </c>
      <c r="Z64" s="49">
        <v>1432</v>
      </c>
      <c r="AA64" s="49">
        <v>4226</v>
      </c>
      <c r="AB64" s="49" t="s">
        <v>291</v>
      </c>
      <c r="AC64" s="49" t="s">
        <v>291</v>
      </c>
      <c r="AD64" s="10"/>
      <c r="AE64" s="10"/>
      <c r="AF64" s="10"/>
    </row>
    <row r="65" spans="1:32" ht="17.25" customHeight="1">
      <c r="A65" s="150"/>
      <c r="B65" s="174"/>
      <c r="C65" s="175"/>
      <c r="D65" s="176"/>
      <c r="E65" s="161"/>
      <c r="F65" s="161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78"/>
      <c r="V65" s="49"/>
      <c r="W65" s="49"/>
      <c r="X65" s="49"/>
      <c r="Y65" s="49"/>
      <c r="Z65" s="49"/>
      <c r="AA65" s="49"/>
      <c r="AB65" s="49"/>
      <c r="AC65" s="49"/>
      <c r="AD65" s="10"/>
      <c r="AE65" s="10"/>
      <c r="AF65" s="10"/>
    </row>
    <row r="66" spans="1:32" ht="17.25" customHeight="1">
      <c r="A66" s="150" t="s">
        <v>336</v>
      </c>
      <c r="B66" s="174"/>
      <c r="C66" s="175">
        <v>119166</v>
      </c>
      <c r="D66" s="176"/>
      <c r="E66" s="161">
        <v>1078394</v>
      </c>
      <c r="F66" s="161"/>
      <c r="G66" s="49">
        <v>94344</v>
      </c>
      <c r="H66" s="49">
        <v>913130</v>
      </c>
      <c r="I66" s="49">
        <v>20507</v>
      </c>
      <c r="J66" s="49">
        <v>118480</v>
      </c>
      <c r="K66" s="49">
        <v>2088</v>
      </c>
      <c r="L66" s="49">
        <v>8648</v>
      </c>
      <c r="M66" s="49">
        <v>0</v>
      </c>
      <c r="N66" s="49">
        <v>0</v>
      </c>
      <c r="O66" s="49"/>
      <c r="P66" s="49">
        <v>46</v>
      </c>
      <c r="Q66" s="49">
        <v>2300</v>
      </c>
      <c r="R66" s="49">
        <v>168</v>
      </c>
      <c r="S66" s="49">
        <v>16800</v>
      </c>
      <c r="T66" s="49">
        <v>166</v>
      </c>
      <c r="U66" s="78">
        <v>332</v>
      </c>
      <c r="V66" s="49">
        <v>0</v>
      </c>
      <c r="W66" s="49">
        <v>0</v>
      </c>
      <c r="X66" s="49">
        <v>419</v>
      </c>
      <c r="Y66" s="49">
        <v>14410</v>
      </c>
      <c r="Z66" s="49">
        <v>1428</v>
      </c>
      <c r="AA66" s="49">
        <v>4293</v>
      </c>
      <c r="AB66" s="49" t="s">
        <v>291</v>
      </c>
      <c r="AC66" s="49" t="s">
        <v>291</v>
      </c>
      <c r="AD66" s="10"/>
      <c r="AE66" s="10"/>
      <c r="AF66" s="10"/>
    </row>
    <row r="67" spans="1:32" ht="17.25" customHeight="1">
      <c r="A67" s="150" t="s">
        <v>337</v>
      </c>
      <c r="B67" s="174"/>
      <c r="C67" s="175">
        <v>109987</v>
      </c>
      <c r="D67" s="176"/>
      <c r="E67" s="161">
        <v>1062681</v>
      </c>
      <c r="F67" s="161"/>
      <c r="G67" s="49">
        <v>90085</v>
      </c>
      <c r="H67" s="49">
        <v>893825</v>
      </c>
      <c r="I67" s="49">
        <v>14411</v>
      </c>
      <c r="J67" s="49">
        <v>83613</v>
      </c>
      <c r="K67" s="49">
        <v>2707</v>
      </c>
      <c r="L67" s="49">
        <v>12342</v>
      </c>
      <c r="M67" s="49">
        <v>11</v>
      </c>
      <c r="N67" s="49">
        <v>841</v>
      </c>
      <c r="O67" s="49"/>
      <c r="P67" s="49">
        <v>80</v>
      </c>
      <c r="Q67" s="49">
        <v>4000</v>
      </c>
      <c r="R67" s="49">
        <v>350</v>
      </c>
      <c r="S67" s="49">
        <v>35000</v>
      </c>
      <c r="T67" s="49">
        <v>342</v>
      </c>
      <c r="U67" s="78">
        <v>684</v>
      </c>
      <c r="V67" s="49">
        <v>0</v>
      </c>
      <c r="W67" s="49">
        <v>0</v>
      </c>
      <c r="X67" s="49">
        <v>709</v>
      </c>
      <c r="Y67" s="49">
        <v>28291</v>
      </c>
      <c r="Z67" s="49">
        <v>1292</v>
      </c>
      <c r="AA67" s="49">
        <v>4081</v>
      </c>
      <c r="AB67" s="49" t="s">
        <v>291</v>
      </c>
      <c r="AC67" s="49" t="s">
        <v>291</v>
      </c>
      <c r="AD67" s="10"/>
      <c r="AE67" s="10"/>
      <c r="AF67" s="10"/>
    </row>
    <row r="68" spans="1:32" ht="17.25" customHeight="1">
      <c r="A68" s="150" t="s">
        <v>338</v>
      </c>
      <c r="B68" s="174"/>
      <c r="C68" s="175">
        <v>114946</v>
      </c>
      <c r="D68" s="176"/>
      <c r="E68" s="161">
        <v>1130254</v>
      </c>
      <c r="F68" s="161"/>
      <c r="G68" s="49">
        <v>96342</v>
      </c>
      <c r="H68" s="49">
        <v>974717</v>
      </c>
      <c r="I68" s="49">
        <v>14187</v>
      </c>
      <c r="J68" s="49">
        <v>88513</v>
      </c>
      <c r="K68" s="49">
        <v>1772</v>
      </c>
      <c r="L68" s="49">
        <v>8904</v>
      </c>
      <c r="M68" s="49">
        <v>6</v>
      </c>
      <c r="N68" s="49">
        <v>341</v>
      </c>
      <c r="O68" s="49"/>
      <c r="P68" s="49">
        <v>63</v>
      </c>
      <c r="Q68" s="49">
        <v>3150</v>
      </c>
      <c r="R68" s="49">
        <v>257</v>
      </c>
      <c r="S68" s="49">
        <v>25700</v>
      </c>
      <c r="T68" s="49">
        <v>255</v>
      </c>
      <c r="U68" s="78">
        <v>510</v>
      </c>
      <c r="V68" s="49">
        <v>0</v>
      </c>
      <c r="W68" s="49">
        <v>0</v>
      </c>
      <c r="X68" s="49">
        <v>695</v>
      </c>
      <c r="Y68" s="49">
        <v>23943</v>
      </c>
      <c r="Z68" s="49">
        <v>1369</v>
      </c>
      <c r="AA68" s="49">
        <v>4473</v>
      </c>
      <c r="AB68" s="49" t="s">
        <v>291</v>
      </c>
      <c r="AC68" s="49" t="s">
        <v>291</v>
      </c>
      <c r="AD68" s="10"/>
      <c r="AE68" s="10"/>
      <c r="AF68" s="10"/>
    </row>
    <row r="69" spans="1:32" ht="17.25" customHeight="1">
      <c r="A69" s="150" t="s">
        <v>339</v>
      </c>
      <c r="B69" s="174"/>
      <c r="C69" s="175">
        <v>111370</v>
      </c>
      <c r="D69" s="176"/>
      <c r="E69" s="161">
        <v>1099233</v>
      </c>
      <c r="F69" s="161"/>
      <c r="G69" s="49">
        <v>91710</v>
      </c>
      <c r="H69" s="49">
        <v>924596</v>
      </c>
      <c r="I69" s="49">
        <v>13438</v>
      </c>
      <c r="J69" s="49">
        <v>87324</v>
      </c>
      <c r="K69" s="49">
        <v>3597</v>
      </c>
      <c r="L69" s="49">
        <v>17600</v>
      </c>
      <c r="M69" s="49">
        <v>9</v>
      </c>
      <c r="N69" s="49">
        <v>693</v>
      </c>
      <c r="O69" s="49"/>
      <c r="P69" s="49">
        <v>73</v>
      </c>
      <c r="Q69" s="49">
        <v>3650</v>
      </c>
      <c r="R69" s="49">
        <v>346</v>
      </c>
      <c r="S69" s="49">
        <v>34600</v>
      </c>
      <c r="T69" s="49">
        <v>338</v>
      </c>
      <c r="U69" s="78">
        <v>676</v>
      </c>
      <c r="V69" s="49">
        <v>0</v>
      </c>
      <c r="W69" s="49">
        <v>0</v>
      </c>
      <c r="X69" s="49">
        <v>610</v>
      </c>
      <c r="Y69" s="49">
        <v>25906</v>
      </c>
      <c r="Z69" s="49">
        <v>1249</v>
      </c>
      <c r="AA69" s="49">
        <v>4185</v>
      </c>
      <c r="AB69" s="49" t="s">
        <v>291</v>
      </c>
      <c r="AC69" s="49" t="s">
        <v>291</v>
      </c>
      <c r="AD69" s="10"/>
      <c r="AE69" s="10"/>
      <c r="AF69" s="10"/>
    </row>
    <row r="70" spans="1:32" ht="17.25" customHeight="1">
      <c r="A70" s="150"/>
      <c r="B70" s="174"/>
      <c r="C70" s="175"/>
      <c r="D70" s="176"/>
      <c r="E70" s="161"/>
      <c r="F70" s="16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78"/>
      <c r="V70" s="49"/>
      <c r="W70" s="49"/>
      <c r="X70" s="49"/>
      <c r="Y70" s="49"/>
      <c r="Z70" s="49"/>
      <c r="AA70" s="49"/>
      <c r="AB70" s="49"/>
      <c r="AC70" s="49"/>
      <c r="AD70" s="10"/>
      <c r="AE70" s="10"/>
      <c r="AF70" s="10"/>
    </row>
    <row r="71" spans="1:32" ht="17.25" customHeight="1">
      <c r="A71" s="150" t="s">
        <v>340</v>
      </c>
      <c r="B71" s="174"/>
      <c r="C71" s="175">
        <v>115935</v>
      </c>
      <c r="D71" s="176"/>
      <c r="E71" s="161">
        <v>1139500</v>
      </c>
      <c r="F71" s="161"/>
      <c r="G71" s="49">
        <v>96665</v>
      </c>
      <c r="H71" s="49">
        <v>970436</v>
      </c>
      <c r="I71" s="49">
        <v>13512</v>
      </c>
      <c r="J71" s="49">
        <v>91007</v>
      </c>
      <c r="K71" s="49">
        <v>2979</v>
      </c>
      <c r="L71" s="49">
        <v>14153</v>
      </c>
      <c r="M71" s="49">
        <v>10</v>
      </c>
      <c r="N71" s="49">
        <v>601</v>
      </c>
      <c r="O71" s="49"/>
      <c r="P71" s="49">
        <v>67</v>
      </c>
      <c r="Q71" s="49">
        <v>3350</v>
      </c>
      <c r="R71" s="49">
        <v>266</v>
      </c>
      <c r="S71" s="49">
        <v>26600</v>
      </c>
      <c r="T71" s="49">
        <v>263</v>
      </c>
      <c r="U71" s="78">
        <v>526</v>
      </c>
      <c r="V71" s="49">
        <v>0</v>
      </c>
      <c r="W71" s="49">
        <v>0</v>
      </c>
      <c r="X71" s="49">
        <v>752</v>
      </c>
      <c r="Y71" s="49">
        <v>27704</v>
      </c>
      <c r="Z71" s="49">
        <v>1421</v>
      </c>
      <c r="AA71" s="49">
        <v>5121</v>
      </c>
      <c r="AB71" s="49" t="s">
        <v>291</v>
      </c>
      <c r="AC71" s="49" t="s">
        <v>291</v>
      </c>
      <c r="AD71" s="10"/>
      <c r="AE71" s="10"/>
      <c r="AF71" s="10"/>
    </row>
    <row r="72" spans="1:32" ht="17.25" customHeight="1">
      <c r="A72" s="150" t="s">
        <v>341</v>
      </c>
      <c r="B72" s="174"/>
      <c r="C72" s="175">
        <v>103200</v>
      </c>
      <c r="D72" s="176"/>
      <c r="E72" s="161">
        <v>1064872</v>
      </c>
      <c r="F72" s="161"/>
      <c r="G72" s="49">
        <v>86750</v>
      </c>
      <c r="H72" s="49">
        <v>925142</v>
      </c>
      <c r="I72" s="49">
        <v>11873</v>
      </c>
      <c r="J72" s="49">
        <v>72489</v>
      </c>
      <c r="K72" s="49">
        <v>2039</v>
      </c>
      <c r="L72" s="49">
        <v>9475</v>
      </c>
      <c r="M72" s="49">
        <v>9</v>
      </c>
      <c r="N72" s="49">
        <v>929</v>
      </c>
      <c r="O72" s="49"/>
      <c r="P72" s="49">
        <v>59</v>
      </c>
      <c r="Q72" s="49">
        <v>2950</v>
      </c>
      <c r="R72" s="49">
        <v>244</v>
      </c>
      <c r="S72" s="49">
        <v>24400</v>
      </c>
      <c r="T72" s="49">
        <v>239</v>
      </c>
      <c r="U72" s="78">
        <v>478</v>
      </c>
      <c r="V72" s="49">
        <v>0</v>
      </c>
      <c r="W72" s="49">
        <v>0</v>
      </c>
      <c r="X72" s="49">
        <v>590</v>
      </c>
      <c r="Y72" s="49">
        <v>24585</v>
      </c>
      <c r="Z72" s="49">
        <v>1397</v>
      </c>
      <c r="AA72" s="49">
        <v>4422</v>
      </c>
      <c r="AB72" s="49" t="s">
        <v>291</v>
      </c>
      <c r="AC72" s="49" t="s">
        <v>291</v>
      </c>
      <c r="AD72" s="10"/>
      <c r="AE72" s="10"/>
      <c r="AF72" s="10"/>
    </row>
    <row r="73" spans="1:32" ht="17.25" customHeight="1">
      <c r="A73" s="150" t="s">
        <v>342</v>
      </c>
      <c r="B73" s="174"/>
      <c r="C73" s="175">
        <v>114237</v>
      </c>
      <c r="D73" s="176"/>
      <c r="E73" s="161">
        <v>1093911</v>
      </c>
      <c r="F73" s="161"/>
      <c r="G73" s="49">
        <v>98058</v>
      </c>
      <c r="H73" s="49">
        <v>953329</v>
      </c>
      <c r="I73" s="49">
        <v>12115</v>
      </c>
      <c r="J73" s="49">
        <v>81178</v>
      </c>
      <c r="K73" s="49">
        <v>1765</v>
      </c>
      <c r="L73" s="49">
        <v>8657</v>
      </c>
      <c r="M73" s="49">
        <v>7</v>
      </c>
      <c r="N73" s="49">
        <v>339</v>
      </c>
      <c r="O73" s="49"/>
      <c r="P73" s="49">
        <v>61</v>
      </c>
      <c r="Q73" s="49">
        <v>3050</v>
      </c>
      <c r="R73" s="49">
        <v>225</v>
      </c>
      <c r="S73" s="49">
        <v>22500</v>
      </c>
      <c r="T73" s="49">
        <v>217</v>
      </c>
      <c r="U73" s="78">
        <v>434</v>
      </c>
      <c r="V73" s="49">
        <v>0</v>
      </c>
      <c r="W73" s="49">
        <v>0</v>
      </c>
      <c r="X73" s="49">
        <v>466</v>
      </c>
      <c r="Y73" s="49">
        <v>20093</v>
      </c>
      <c r="Z73" s="49">
        <v>1323</v>
      </c>
      <c r="AA73" s="49">
        <v>4328</v>
      </c>
      <c r="AB73" s="49" t="s">
        <v>291</v>
      </c>
      <c r="AC73" s="49" t="s">
        <v>291</v>
      </c>
      <c r="AD73" s="10"/>
      <c r="AE73" s="10"/>
      <c r="AF73" s="10"/>
    </row>
    <row r="74" spans="1:32" ht="17.25" customHeight="1">
      <c r="A74" s="150" t="s">
        <v>343</v>
      </c>
      <c r="B74" s="174"/>
      <c r="C74" s="175">
        <v>123747</v>
      </c>
      <c r="D74" s="176"/>
      <c r="E74" s="161">
        <v>1209755</v>
      </c>
      <c r="F74" s="161"/>
      <c r="G74" s="49">
        <v>103982</v>
      </c>
      <c r="H74" s="49">
        <v>1026609</v>
      </c>
      <c r="I74" s="49">
        <v>15030</v>
      </c>
      <c r="J74" s="49">
        <v>106057</v>
      </c>
      <c r="K74" s="49">
        <v>1636</v>
      </c>
      <c r="L74" s="49">
        <v>8507</v>
      </c>
      <c r="M74" s="49">
        <v>9</v>
      </c>
      <c r="N74" s="49">
        <v>538</v>
      </c>
      <c r="O74" s="49"/>
      <c r="P74" s="49">
        <v>83</v>
      </c>
      <c r="Q74" s="49">
        <v>4150</v>
      </c>
      <c r="R74" s="49">
        <v>273</v>
      </c>
      <c r="S74" s="49">
        <v>27300</v>
      </c>
      <c r="T74" s="49">
        <v>268</v>
      </c>
      <c r="U74" s="78">
        <v>536</v>
      </c>
      <c r="V74" s="49">
        <v>0</v>
      </c>
      <c r="W74" s="49">
        <v>0</v>
      </c>
      <c r="X74" s="49">
        <v>741</v>
      </c>
      <c r="Y74" s="49">
        <v>30157</v>
      </c>
      <c r="Z74" s="49">
        <v>1725</v>
      </c>
      <c r="AA74" s="49">
        <v>5898</v>
      </c>
      <c r="AB74" s="49" t="s">
        <v>291</v>
      </c>
      <c r="AC74" s="49" t="s">
        <v>291</v>
      </c>
      <c r="AD74" s="10"/>
      <c r="AE74" s="10"/>
      <c r="AF74" s="10"/>
    </row>
    <row r="75" spans="1:32" ht="17.25" customHeight="1">
      <c r="A75" s="162"/>
      <c r="B75" s="163"/>
      <c r="C75" s="177"/>
      <c r="D75" s="162"/>
      <c r="E75" s="162"/>
      <c r="F75" s="16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4"/>
      <c r="AA75" s="14"/>
      <c r="AB75" s="15"/>
      <c r="AC75" s="14"/>
      <c r="AD75" s="11"/>
      <c r="AE75" s="11"/>
      <c r="AF75" s="11"/>
    </row>
    <row r="76" spans="1:32" ht="17.25" customHeight="1">
      <c r="A76" s="106" t="s">
        <v>301</v>
      </c>
      <c r="B76" s="13"/>
      <c r="C76" s="13"/>
      <c r="D76" s="13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0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1"/>
      <c r="AC76" s="12"/>
      <c r="AD76" s="11"/>
      <c r="AE76" s="11"/>
      <c r="AF76" s="11"/>
    </row>
    <row r="77" spans="2:32" ht="17.2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4.25">
      <c r="A105" s="9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</sheetData>
  <sheetProtection/>
  <mergeCells count="266">
    <mergeCell ref="X15:Y15"/>
    <mergeCell ref="A18:AF18"/>
    <mergeCell ref="A20:AF20"/>
    <mergeCell ref="Z12:AB12"/>
    <mergeCell ref="AC12:AF12"/>
    <mergeCell ref="X12:Y12"/>
    <mergeCell ref="A12:B12"/>
    <mergeCell ref="A13:B13"/>
    <mergeCell ref="A14:B14"/>
    <mergeCell ref="A15:B15"/>
    <mergeCell ref="AB52:AC52"/>
    <mergeCell ref="V9:W10"/>
    <mergeCell ref="Z9:AB10"/>
    <mergeCell ref="AC9:AF10"/>
    <mergeCell ref="Z15:AB15"/>
    <mergeCell ref="AC15:AF15"/>
    <mergeCell ref="X9:Y10"/>
    <mergeCell ref="V14:W14"/>
    <mergeCell ref="Z14:AB14"/>
    <mergeCell ref="AC14:AF14"/>
    <mergeCell ref="T12:U12"/>
    <mergeCell ref="V12:W12"/>
    <mergeCell ref="E12:F12"/>
    <mergeCell ref="E13:F13"/>
    <mergeCell ref="E14:F14"/>
    <mergeCell ref="E15:F15"/>
    <mergeCell ref="K13:L13"/>
    <mergeCell ref="M13:N13"/>
    <mergeCell ref="K12:L12"/>
    <mergeCell ref="M12:N12"/>
    <mergeCell ref="G13:H13"/>
    <mergeCell ref="I13:J13"/>
    <mergeCell ref="G12:H12"/>
    <mergeCell ref="I12:J12"/>
    <mergeCell ref="G15:H15"/>
    <mergeCell ref="I15:J15"/>
    <mergeCell ref="K15:L15"/>
    <mergeCell ref="M15:N15"/>
    <mergeCell ref="G14:H14"/>
    <mergeCell ref="I14:J14"/>
    <mergeCell ref="K14:L14"/>
    <mergeCell ref="M14:N14"/>
    <mergeCell ref="K9:L10"/>
    <mergeCell ref="M9:N10"/>
    <mergeCell ref="T9:U10"/>
    <mergeCell ref="A9:B10"/>
    <mergeCell ref="C9:D10"/>
    <mergeCell ref="E9:F10"/>
    <mergeCell ref="G9:H10"/>
    <mergeCell ref="P9:Q10"/>
    <mergeCell ref="R9:S10"/>
    <mergeCell ref="A22:B23"/>
    <mergeCell ref="A25:B25"/>
    <mergeCell ref="A26:B26"/>
    <mergeCell ref="A27:B27"/>
    <mergeCell ref="A24:B24"/>
    <mergeCell ref="I9:J10"/>
    <mergeCell ref="C12:D12"/>
    <mergeCell ref="C13:D13"/>
    <mergeCell ref="C14:D14"/>
    <mergeCell ref="C15:D15"/>
    <mergeCell ref="A40:B40"/>
    <mergeCell ref="A33:B33"/>
    <mergeCell ref="A34:B34"/>
    <mergeCell ref="A35:B35"/>
    <mergeCell ref="A36:B36"/>
    <mergeCell ref="A28:B28"/>
    <mergeCell ref="A29:B29"/>
    <mergeCell ref="A31:B31"/>
    <mergeCell ref="A32:B32"/>
    <mergeCell ref="A30:B30"/>
    <mergeCell ref="P12:Q12"/>
    <mergeCell ref="R12:S12"/>
    <mergeCell ref="P13:Q13"/>
    <mergeCell ref="R13:S13"/>
    <mergeCell ref="G22:H22"/>
    <mergeCell ref="C22:F22"/>
    <mergeCell ref="I22:J22"/>
    <mergeCell ref="K22:L22"/>
    <mergeCell ref="P14:Q14"/>
    <mergeCell ref="R14:S14"/>
    <mergeCell ref="C23:D23"/>
    <mergeCell ref="E23:F23"/>
    <mergeCell ref="A41:B41"/>
    <mergeCell ref="A42:B42"/>
    <mergeCell ref="A43:B43"/>
    <mergeCell ref="A44:B44"/>
    <mergeCell ref="A37:B37"/>
    <mergeCell ref="A38:B38"/>
    <mergeCell ref="A39:B39"/>
    <mergeCell ref="C24:D24"/>
    <mergeCell ref="C33:D33"/>
    <mergeCell ref="E33:F33"/>
    <mergeCell ref="E24:F24"/>
    <mergeCell ref="C25:D25"/>
    <mergeCell ref="E25:F25"/>
    <mergeCell ref="E45:F45"/>
    <mergeCell ref="C26:D26"/>
    <mergeCell ref="E26:F26"/>
    <mergeCell ref="C29:D29"/>
    <mergeCell ref="E29:F29"/>
    <mergeCell ref="C31:D31"/>
    <mergeCell ref="E31:F31"/>
    <mergeCell ref="C32:D32"/>
    <mergeCell ref="E32:F32"/>
    <mergeCell ref="C27:D27"/>
    <mergeCell ref="E27:F27"/>
    <mergeCell ref="C28:D28"/>
    <mergeCell ref="E28:F28"/>
    <mergeCell ref="C30:D30"/>
    <mergeCell ref="E30:F30"/>
    <mergeCell ref="C35:D35"/>
    <mergeCell ref="E35:F35"/>
    <mergeCell ref="C36:D36"/>
    <mergeCell ref="E36:F36"/>
    <mergeCell ref="C34:D34"/>
    <mergeCell ref="E34:F34"/>
    <mergeCell ref="C39:D39"/>
    <mergeCell ref="E39:F39"/>
    <mergeCell ref="C40:D40"/>
    <mergeCell ref="E40:F40"/>
    <mergeCell ref="C37:D37"/>
    <mergeCell ref="E37:F37"/>
    <mergeCell ref="C38:D38"/>
    <mergeCell ref="E38:F38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X14:Y14"/>
    <mergeCell ref="T13:U13"/>
    <mergeCell ref="V13:W13"/>
    <mergeCell ref="Z13:AB13"/>
    <mergeCell ref="AC13:AF13"/>
    <mergeCell ref="X13:Y13"/>
    <mergeCell ref="P1:AF1"/>
    <mergeCell ref="P8:AF8"/>
    <mergeCell ref="A3:AF3"/>
    <mergeCell ref="A5:AF5"/>
    <mergeCell ref="A7:AF7"/>
    <mergeCell ref="P15:Q15"/>
    <mergeCell ref="R15:S15"/>
    <mergeCell ref="T15:U15"/>
    <mergeCell ref="V15:W15"/>
    <mergeCell ref="T14:U14"/>
    <mergeCell ref="X22:Y22"/>
    <mergeCell ref="Z22:AA22"/>
    <mergeCell ref="AB22:AC22"/>
    <mergeCell ref="M22:N22"/>
    <mergeCell ref="P22:Q22"/>
    <mergeCell ref="R22:S22"/>
    <mergeCell ref="T22:U22"/>
    <mergeCell ref="V22:W22"/>
    <mergeCell ref="P52:Q52"/>
    <mergeCell ref="R52:S52"/>
    <mergeCell ref="T52:U52"/>
    <mergeCell ref="V52:W52"/>
    <mergeCell ref="X52:Y52"/>
    <mergeCell ref="Z52:AA52"/>
    <mergeCell ref="AE30:AF30"/>
    <mergeCell ref="AE31:AF31"/>
    <mergeCell ref="AE32:AF32"/>
    <mergeCell ref="AE33:AF33"/>
    <mergeCell ref="AD22:AF22"/>
    <mergeCell ref="Z21:AF21"/>
    <mergeCell ref="AE23:AF23"/>
    <mergeCell ref="AE24:AF24"/>
    <mergeCell ref="AE34:AF34"/>
    <mergeCell ref="AE35:AF35"/>
    <mergeCell ref="AE36:AF36"/>
    <mergeCell ref="AE37:AF37"/>
    <mergeCell ref="AE25:AF25"/>
    <mergeCell ref="AE45:AF45"/>
    <mergeCell ref="AE26:AF26"/>
    <mergeCell ref="AE27:AF27"/>
    <mergeCell ref="AE28:AF28"/>
    <mergeCell ref="AE29:AF29"/>
    <mergeCell ref="A45:B45"/>
    <mergeCell ref="C45:D45"/>
    <mergeCell ref="AE38:AF38"/>
    <mergeCell ref="AE39:AF39"/>
    <mergeCell ref="AE40:AF40"/>
    <mergeCell ref="AE41:AF41"/>
    <mergeCell ref="C41:D41"/>
    <mergeCell ref="E41:F41"/>
    <mergeCell ref="C42:D42"/>
    <mergeCell ref="E42:F42"/>
    <mergeCell ref="AE42:AF42"/>
    <mergeCell ref="AE43:AF43"/>
    <mergeCell ref="AE44:AF44"/>
    <mergeCell ref="C43:D43"/>
    <mergeCell ref="E43:F43"/>
    <mergeCell ref="C44:D44"/>
    <mergeCell ref="E44:F44"/>
    <mergeCell ref="A49:AC49"/>
    <mergeCell ref="AE59:AF59"/>
    <mergeCell ref="A52:B53"/>
    <mergeCell ref="C52:F52"/>
    <mergeCell ref="K52:L52"/>
    <mergeCell ref="M52:N52"/>
    <mergeCell ref="C53:D53"/>
    <mergeCell ref="E53:F53"/>
    <mergeCell ref="G52:H52"/>
    <mergeCell ref="I52:J5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zoomScalePageLayoutView="0" workbookViewId="0" topLeftCell="A42">
      <selection activeCell="A57" sqref="A57:H57"/>
    </sheetView>
  </sheetViews>
  <sheetFormatPr defaultColWidth="9.00390625" defaultRowHeight="13.5"/>
  <cols>
    <col min="1" max="1" width="14.125" style="1" customWidth="1"/>
    <col min="2" max="2" width="9.25390625" style="1" bestFit="1" customWidth="1"/>
    <col min="3" max="3" width="11.75390625" style="1" bestFit="1" customWidth="1"/>
    <col min="4" max="4" width="9.125" style="1" bestFit="1" customWidth="1"/>
    <col min="5" max="5" width="11.625" style="1" bestFit="1" customWidth="1"/>
    <col min="6" max="6" width="9.25390625" style="1" bestFit="1" customWidth="1"/>
    <col min="7" max="7" width="11.625" style="1" bestFit="1" customWidth="1"/>
    <col min="8" max="8" width="9.25390625" style="1" bestFit="1" customWidth="1"/>
    <col min="9" max="11" width="14.50390625" style="1" customWidth="1"/>
    <col min="12" max="12" width="9.00390625" style="1" customWidth="1"/>
    <col min="13" max="13" width="9.25390625" style="1" bestFit="1" customWidth="1"/>
    <col min="14" max="14" width="10.50390625" style="1" bestFit="1" customWidth="1"/>
    <col min="15" max="15" width="14.50390625" style="1" customWidth="1"/>
    <col min="16" max="16" width="10.50390625" style="1" bestFit="1" customWidth="1"/>
    <col min="17" max="17" width="14.25390625" style="1" customWidth="1"/>
    <col min="18" max="18" width="11.75390625" style="1" customWidth="1"/>
    <col min="19" max="20" width="14.625" style="1" bestFit="1" customWidth="1"/>
    <col min="21" max="21" width="14.75390625" style="1" bestFit="1" customWidth="1"/>
    <col min="22" max="22" width="9.25390625" style="1" bestFit="1" customWidth="1"/>
    <col min="23" max="23" width="10.75390625" style="1" bestFit="1" customWidth="1"/>
    <col min="24" max="16384" width="9.00390625" style="1" customWidth="1"/>
  </cols>
  <sheetData>
    <row r="1" spans="1:32" ht="19.5" customHeight="1">
      <c r="A1" s="3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70" t="s">
        <v>350</v>
      </c>
      <c r="W1" s="17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8" customHeight="1">
      <c r="A3" s="172" t="s">
        <v>283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28"/>
      <c r="Y3" s="28"/>
      <c r="Z3" s="28"/>
      <c r="AA3" s="28"/>
      <c r="AB3" s="28"/>
      <c r="AC3" s="28"/>
      <c r="AD3" s="28"/>
      <c r="AE3" s="28"/>
      <c r="AF3" s="28"/>
    </row>
    <row r="4" spans="1:32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9.5" customHeight="1">
      <c r="A5" s="173" t="s">
        <v>351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"/>
      <c r="Y5" s="17"/>
      <c r="Z5" s="17"/>
      <c r="AA5" s="17"/>
      <c r="AB5" s="17"/>
      <c r="AC5" s="17"/>
      <c r="AD5" s="17"/>
      <c r="AE5" s="17"/>
      <c r="AF5" s="17"/>
    </row>
    <row r="6" spans="1:32" ht="19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66" t="s">
        <v>209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0"/>
      <c r="Y6" s="10"/>
      <c r="Z6" s="10"/>
      <c r="AA6" s="10"/>
      <c r="AB6" s="10"/>
      <c r="AC6" s="10"/>
      <c r="AD6" s="10"/>
      <c r="AE6" s="10"/>
      <c r="AF6" s="10"/>
    </row>
    <row r="7" spans="1:32" ht="19.5" customHeight="1">
      <c r="A7" s="153" t="s">
        <v>344</v>
      </c>
      <c r="B7" s="203"/>
      <c r="C7" s="188" t="s">
        <v>284</v>
      </c>
      <c r="D7" s="189"/>
      <c r="E7" s="203" t="s">
        <v>307</v>
      </c>
      <c r="F7" s="203"/>
      <c r="G7" s="203" t="s">
        <v>308</v>
      </c>
      <c r="H7" s="203"/>
      <c r="I7" s="203" t="s">
        <v>309</v>
      </c>
      <c r="J7" s="203" t="s">
        <v>310</v>
      </c>
      <c r="K7" s="186" t="s">
        <v>311</v>
      </c>
      <c r="L7" s="10"/>
      <c r="M7" s="153" t="s">
        <v>345</v>
      </c>
      <c r="N7" s="203"/>
      <c r="O7" s="203" t="s">
        <v>10</v>
      </c>
      <c r="P7" s="203"/>
      <c r="Q7" s="203" t="s">
        <v>11</v>
      </c>
      <c r="R7" s="203"/>
      <c r="S7" s="186" t="s">
        <v>12</v>
      </c>
      <c r="T7" s="153"/>
      <c r="U7" s="203" t="s">
        <v>346</v>
      </c>
      <c r="V7" s="200" t="s">
        <v>347</v>
      </c>
      <c r="W7" s="188" t="s">
        <v>348</v>
      </c>
      <c r="X7" s="10"/>
      <c r="Y7" s="10"/>
      <c r="Z7" s="10"/>
      <c r="AA7" s="10"/>
      <c r="AB7" s="10"/>
      <c r="AC7" s="10"/>
      <c r="AD7" s="10"/>
      <c r="AE7" s="10"/>
      <c r="AF7" s="10"/>
    </row>
    <row r="8" spans="1:32" ht="19.5" customHeight="1">
      <c r="A8" s="155"/>
      <c r="B8" s="204"/>
      <c r="C8" s="190"/>
      <c r="D8" s="191"/>
      <c r="E8" s="204"/>
      <c r="F8" s="204"/>
      <c r="G8" s="204"/>
      <c r="H8" s="204"/>
      <c r="I8" s="204"/>
      <c r="J8" s="204"/>
      <c r="K8" s="187"/>
      <c r="L8" s="10"/>
      <c r="M8" s="155"/>
      <c r="N8" s="204"/>
      <c r="O8" s="204"/>
      <c r="P8" s="204"/>
      <c r="Q8" s="204"/>
      <c r="R8" s="204"/>
      <c r="S8" s="187"/>
      <c r="T8" s="155"/>
      <c r="U8" s="204"/>
      <c r="V8" s="201"/>
      <c r="W8" s="19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5" customHeight="1">
      <c r="A9" s="178"/>
      <c r="B9" s="178"/>
      <c r="C9" s="215"/>
      <c r="D9" s="216"/>
      <c r="E9" s="178"/>
      <c r="F9" s="178"/>
      <c r="G9" s="178"/>
      <c r="H9" s="178"/>
      <c r="I9" s="10"/>
      <c r="J9" s="10"/>
      <c r="K9" s="10"/>
      <c r="L9" s="10"/>
      <c r="M9" s="169"/>
      <c r="N9" s="169"/>
      <c r="O9" s="178"/>
      <c r="P9" s="178"/>
      <c r="Q9" s="178"/>
      <c r="R9" s="178"/>
      <c r="S9" s="169"/>
      <c r="T9" s="16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5" customHeight="1">
      <c r="A10" s="194" t="s">
        <v>0</v>
      </c>
      <c r="B10" s="194"/>
      <c r="C10" s="175">
        <f>AVERAGE(E10:K10,M10:W10)</f>
        <v>10922.333333333334</v>
      </c>
      <c r="D10" s="176"/>
      <c r="E10" s="161">
        <v>10744</v>
      </c>
      <c r="F10" s="161"/>
      <c r="G10" s="161">
        <v>10796</v>
      </c>
      <c r="H10" s="161"/>
      <c r="I10" s="49">
        <v>10844</v>
      </c>
      <c r="J10" s="49">
        <v>10878</v>
      </c>
      <c r="K10" s="49">
        <v>10900</v>
      </c>
      <c r="L10" s="49"/>
      <c r="M10" s="176">
        <v>10913</v>
      </c>
      <c r="N10" s="176"/>
      <c r="O10" s="161">
        <v>10943</v>
      </c>
      <c r="P10" s="161"/>
      <c r="Q10" s="161">
        <v>10970</v>
      </c>
      <c r="R10" s="161"/>
      <c r="S10" s="161">
        <v>11001</v>
      </c>
      <c r="T10" s="161"/>
      <c r="U10" s="49">
        <v>11014</v>
      </c>
      <c r="V10" s="49">
        <v>11025</v>
      </c>
      <c r="W10" s="49">
        <v>11040</v>
      </c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9.5" customHeight="1">
      <c r="A11" s="194" t="s">
        <v>1</v>
      </c>
      <c r="B11" s="194"/>
      <c r="C11" s="175">
        <v>229350</v>
      </c>
      <c r="D11" s="176"/>
      <c r="E11" s="161">
        <v>228325</v>
      </c>
      <c r="F11" s="161"/>
      <c r="G11" s="161">
        <v>229265</v>
      </c>
      <c r="H11" s="161"/>
      <c r="I11" s="49">
        <v>229727</v>
      </c>
      <c r="J11" s="49">
        <v>230133</v>
      </c>
      <c r="K11" s="49">
        <v>229646</v>
      </c>
      <c r="L11" s="49"/>
      <c r="M11" s="176">
        <v>229117</v>
      </c>
      <c r="N11" s="176"/>
      <c r="O11" s="161">
        <v>229412</v>
      </c>
      <c r="P11" s="161"/>
      <c r="Q11" s="161">
        <v>229905</v>
      </c>
      <c r="R11" s="161"/>
      <c r="S11" s="161">
        <v>229671</v>
      </c>
      <c r="T11" s="161"/>
      <c r="U11" s="49">
        <v>228405</v>
      </c>
      <c r="V11" s="49">
        <v>228317</v>
      </c>
      <c r="W11" s="49">
        <v>230281</v>
      </c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9.5" customHeight="1">
      <c r="A12" s="194" t="s">
        <v>25</v>
      </c>
      <c r="B12" s="194"/>
      <c r="C12" s="175">
        <v>150478</v>
      </c>
      <c r="D12" s="176"/>
      <c r="E12" s="161">
        <v>144841</v>
      </c>
      <c r="F12" s="161"/>
      <c r="G12" s="161">
        <v>144747</v>
      </c>
      <c r="H12" s="161"/>
      <c r="I12" s="49">
        <v>144749</v>
      </c>
      <c r="J12" s="49">
        <v>145866</v>
      </c>
      <c r="K12" s="49">
        <v>148991</v>
      </c>
      <c r="L12" s="49"/>
      <c r="M12" s="176">
        <v>150321</v>
      </c>
      <c r="N12" s="176"/>
      <c r="O12" s="161">
        <v>154418</v>
      </c>
      <c r="P12" s="161"/>
      <c r="Q12" s="161">
        <v>154352</v>
      </c>
      <c r="R12" s="161"/>
      <c r="S12" s="161">
        <v>154376</v>
      </c>
      <c r="T12" s="161"/>
      <c r="U12" s="49">
        <v>154557</v>
      </c>
      <c r="V12" s="49">
        <v>154545</v>
      </c>
      <c r="W12" s="49">
        <v>153976</v>
      </c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9.5" customHeight="1">
      <c r="A13" s="178"/>
      <c r="B13" s="178"/>
      <c r="C13" s="177"/>
      <c r="D13" s="162"/>
      <c r="E13" s="178"/>
      <c r="F13" s="178"/>
      <c r="G13" s="178"/>
      <c r="H13" s="178"/>
      <c r="I13" s="10"/>
      <c r="J13" s="10"/>
      <c r="K13" s="10"/>
      <c r="L13" s="10"/>
      <c r="M13" s="162"/>
      <c r="N13" s="162"/>
      <c r="O13" s="178"/>
      <c r="P13" s="178"/>
      <c r="Q13" s="178"/>
      <c r="R13" s="178"/>
      <c r="S13" s="162"/>
      <c r="T13" s="162"/>
      <c r="U13" s="10"/>
      <c r="V13" s="10"/>
      <c r="W13" s="35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9.5" customHeight="1">
      <c r="A14" s="206" t="s">
        <v>349</v>
      </c>
      <c r="B14" s="206"/>
      <c r="C14" s="206"/>
      <c r="D14" s="206"/>
      <c r="E14" s="206"/>
      <c r="F14" s="206"/>
      <c r="G14" s="169"/>
      <c r="H14" s="169"/>
      <c r="I14" s="12"/>
      <c r="J14" s="12"/>
      <c r="K14" s="12"/>
      <c r="L14" s="10"/>
      <c r="M14" s="10"/>
      <c r="N14" s="10"/>
      <c r="O14" s="12"/>
      <c r="P14" s="12"/>
      <c r="Q14" s="12"/>
      <c r="R14" s="12"/>
      <c r="S14" s="12"/>
      <c r="T14" s="12"/>
      <c r="U14" s="12"/>
      <c r="V14" s="12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9.5" customHeight="1">
      <c r="A15" s="205"/>
      <c r="B15" s="205"/>
      <c r="C15" s="205"/>
      <c r="D15" s="205"/>
      <c r="E15" s="205"/>
      <c r="F15" s="205"/>
      <c r="G15" s="205"/>
      <c r="H15" s="20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9.5" customHeight="1">
      <c r="A16" s="178"/>
      <c r="B16" s="178"/>
      <c r="C16" s="178"/>
      <c r="D16" s="178"/>
      <c r="E16" s="178"/>
      <c r="F16" s="178"/>
      <c r="G16" s="178"/>
      <c r="H16" s="17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9.5" customHeight="1">
      <c r="A17" s="173" t="s">
        <v>352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9.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6" t="s">
        <v>34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9.5" customHeight="1">
      <c r="A19" s="158" t="s">
        <v>250</v>
      </c>
      <c r="B19" s="198"/>
      <c r="C19" s="198" t="s">
        <v>353</v>
      </c>
      <c r="D19" s="198"/>
      <c r="E19" s="198"/>
      <c r="F19" s="198" t="s">
        <v>27</v>
      </c>
      <c r="G19" s="198"/>
      <c r="H19" s="198"/>
      <c r="I19" s="198" t="s">
        <v>28</v>
      </c>
      <c r="J19" s="198"/>
      <c r="K19" s="54" t="s">
        <v>29</v>
      </c>
      <c r="L19" s="10"/>
      <c r="M19" s="60" t="s">
        <v>36</v>
      </c>
      <c r="N19" s="198" t="s">
        <v>35</v>
      </c>
      <c r="O19" s="198"/>
      <c r="P19" s="198" t="s">
        <v>251</v>
      </c>
      <c r="Q19" s="198"/>
      <c r="R19" s="198" t="s">
        <v>37</v>
      </c>
      <c r="S19" s="198"/>
      <c r="T19" s="198" t="s">
        <v>38</v>
      </c>
      <c r="U19" s="198"/>
      <c r="V19" s="198" t="s">
        <v>39</v>
      </c>
      <c r="W19" s="156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9.5" customHeight="1">
      <c r="A20" s="160"/>
      <c r="B20" s="197"/>
      <c r="C20" s="8" t="s">
        <v>3</v>
      </c>
      <c r="D20" s="197" t="s">
        <v>319</v>
      </c>
      <c r="E20" s="197"/>
      <c r="F20" s="8" t="s">
        <v>3</v>
      </c>
      <c r="G20" s="197" t="s">
        <v>319</v>
      </c>
      <c r="H20" s="197"/>
      <c r="I20" s="8" t="s">
        <v>3</v>
      </c>
      <c r="J20" s="8" t="s">
        <v>4</v>
      </c>
      <c r="K20" s="18" t="s">
        <v>3</v>
      </c>
      <c r="L20" s="10"/>
      <c r="M20" s="19" t="s">
        <v>4</v>
      </c>
      <c r="N20" s="18" t="s">
        <v>3</v>
      </c>
      <c r="O20" s="8" t="s">
        <v>4</v>
      </c>
      <c r="P20" s="18" t="s">
        <v>3</v>
      </c>
      <c r="Q20" s="8" t="s">
        <v>4</v>
      </c>
      <c r="R20" s="18" t="s">
        <v>3</v>
      </c>
      <c r="S20" s="8" t="s">
        <v>4</v>
      </c>
      <c r="T20" s="18" t="s">
        <v>3</v>
      </c>
      <c r="U20" s="8" t="s">
        <v>4</v>
      </c>
      <c r="V20" s="18" t="s">
        <v>3</v>
      </c>
      <c r="W20" s="18" t="s">
        <v>4</v>
      </c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9.5" customHeight="1">
      <c r="A21" s="173" t="s">
        <v>356</v>
      </c>
      <c r="B21" s="174"/>
      <c r="C21" s="70">
        <v>203</v>
      </c>
      <c r="D21" s="214">
        <v>11851</v>
      </c>
      <c r="E21" s="214"/>
      <c r="F21" s="49">
        <v>203</v>
      </c>
      <c r="G21" s="214">
        <v>11851</v>
      </c>
      <c r="H21" s="214"/>
      <c r="I21" s="49" t="s">
        <v>290</v>
      </c>
      <c r="J21" s="49" t="s">
        <v>290</v>
      </c>
      <c r="K21" s="49" t="s">
        <v>289</v>
      </c>
      <c r="L21" s="49"/>
      <c r="M21" s="49" t="s">
        <v>289</v>
      </c>
      <c r="N21" s="49">
        <v>10358</v>
      </c>
      <c r="O21" s="49">
        <v>6529215</v>
      </c>
      <c r="P21" s="49">
        <v>7081</v>
      </c>
      <c r="Q21" s="49">
        <v>2426489</v>
      </c>
      <c r="R21" s="49">
        <v>1341</v>
      </c>
      <c r="S21" s="49">
        <v>655143</v>
      </c>
      <c r="T21" s="49">
        <v>5895</v>
      </c>
      <c r="U21" s="49">
        <v>1201742</v>
      </c>
      <c r="V21" s="49" t="s">
        <v>290</v>
      </c>
      <c r="W21" s="49" t="s">
        <v>290</v>
      </c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9.5" customHeight="1">
      <c r="A22" s="173">
        <v>51</v>
      </c>
      <c r="B22" s="174"/>
      <c r="C22" s="69">
        <v>164</v>
      </c>
      <c r="D22" s="161">
        <v>11161</v>
      </c>
      <c r="E22" s="161"/>
      <c r="F22" s="49">
        <v>164</v>
      </c>
      <c r="G22" s="161">
        <v>11161</v>
      </c>
      <c r="H22" s="161"/>
      <c r="I22" s="49" t="s">
        <v>290</v>
      </c>
      <c r="J22" s="49" t="s">
        <v>290</v>
      </c>
      <c r="K22" s="49" t="s">
        <v>289</v>
      </c>
      <c r="L22" s="49"/>
      <c r="M22" s="49" t="s">
        <v>289</v>
      </c>
      <c r="N22" s="49">
        <v>12510</v>
      </c>
      <c r="O22" s="49">
        <v>9697115</v>
      </c>
      <c r="P22" s="49">
        <v>7665</v>
      </c>
      <c r="Q22" s="49">
        <v>3231625</v>
      </c>
      <c r="R22" s="49">
        <v>1491</v>
      </c>
      <c r="S22" s="49">
        <v>869328</v>
      </c>
      <c r="T22" s="49">
        <v>8087</v>
      </c>
      <c r="U22" s="49">
        <v>1886301</v>
      </c>
      <c r="V22" s="49">
        <v>17</v>
      </c>
      <c r="W22" s="49">
        <v>1913</v>
      </c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9.5" customHeight="1">
      <c r="A23" s="173">
        <v>52</v>
      </c>
      <c r="B23" s="174"/>
      <c r="C23" s="69">
        <v>136</v>
      </c>
      <c r="D23" s="161">
        <v>9188</v>
      </c>
      <c r="E23" s="161"/>
      <c r="F23" s="49">
        <v>136</v>
      </c>
      <c r="G23" s="161">
        <v>9188</v>
      </c>
      <c r="H23" s="161"/>
      <c r="I23" s="49" t="s">
        <v>290</v>
      </c>
      <c r="J23" s="49" t="s">
        <v>290</v>
      </c>
      <c r="K23" s="49" t="s">
        <v>289</v>
      </c>
      <c r="L23" s="49"/>
      <c r="M23" s="49" t="s">
        <v>289</v>
      </c>
      <c r="N23" s="49">
        <v>14476</v>
      </c>
      <c r="O23" s="49">
        <v>12367454</v>
      </c>
      <c r="P23" s="49">
        <v>8213</v>
      </c>
      <c r="Q23" s="49">
        <v>3785848</v>
      </c>
      <c r="R23" s="49">
        <v>1654</v>
      </c>
      <c r="S23" s="49">
        <v>1066438</v>
      </c>
      <c r="T23" s="49">
        <v>10424</v>
      </c>
      <c r="U23" s="49">
        <v>2604410</v>
      </c>
      <c r="V23" s="49">
        <v>148</v>
      </c>
      <c r="W23" s="49">
        <v>19271</v>
      </c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9.5" customHeight="1">
      <c r="A24" s="173">
        <v>53</v>
      </c>
      <c r="B24" s="174"/>
      <c r="C24" s="69">
        <v>95</v>
      </c>
      <c r="D24" s="161">
        <v>7592</v>
      </c>
      <c r="E24" s="161"/>
      <c r="F24" s="49">
        <v>95</v>
      </c>
      <c r="G24" s="161">
        <v>7592</v>
      </c>
      <c r="H24" s="161"/>
      <c r="I24" s="49" t="s">
        <v>290</v>
      </c>
      <c r="J24" s="49" t="s">
        <v>290</v>
      </c>
      <c r="K24" s="49" t="s">
        <v>289</v>
      </c>
      <c r="L24" s="49"/>
      <c r="M24" s="49" t="s">
        <v>289</v>
      </c>
      <c r="N24" s="49">
        <v>16604</v>
      </c>
      <c r="O24" s="49">
        <v>15362336</v>
      </c>
      <c r="P24" s="49">
        <v>8781</v>
      </c>
      <c r="Q24" s="49">
        <v>4393854</v>
      </c>
      <c r="R24" s="49">
        <v>1802</v>
      </c>
      <c r="S24" s="49">
        <v>1237858</v>
      </c>
      <c r="T24" s="49">
        <v>12847</v>
      </c>
      <c r="U24" s="49">
        <v>3396579</v>
      </c>
      <c r="V24" s="49">
        <v>321</v>
      </c>
      <c r="W24" s="49">
        <v>45678</v>
      </c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9.5" customHeight="1">
      <c r="A25" s="180">
        <v>54</v>
      </c>
      <c r="B25" s="181"/>
      <c r="C25" s="98">
        <f>SUM(C27:C30,C32:C35,C37:C40)</f>
        <v>47</v>
      </c>
      <c r="D25" s="151">
        <v>86</v>
      </c>
      <c r="E25" s="151"/>
      <c r="F25" s="107">
        <f>SUM(F27:F30,F32:F35,F37:F40)</f>
        <v>47</v>
      </c>
      <c r="G25" s="151">
        <v>86</v>
      </c>
      <c r="H25" s="151"/>
      <c r="I25" s="107" t="s">
        <v>289</v>
      </c>
      <c r="J25" s="107" t="s">
        <v>289</v>
      </c>
      <c r="K25" s="107" t="s">
        <v>289</v>
      </c>
      <c r="L25" s="107"/>
      <c r="M25" s="107" t="s">
        <v>289</v>
      </c>
      <c r="N25" s="107">
        <v>18650</v>
      </c>
      <c r="O25" s="107">
        <v>18053200</v>
      </c>
      <c r="P25" s="107">
        <v>9427</v>
      </c>
      <c r="Q25" s="107">
        <v>4958602</v>
      </c>
      <c r="R25" s="107">
        <v>1937</v>
      </c>
      <c r="S25" s="107">
        <v>1315292</v>
      </c>
      <c r="T25" s="107">
        <v>15100</v>
      </c>
      <c r="U25" s="107">
        <v>4031700</v>
      </c>
      <c r="V25" s="107">
        <v>494</v>
      </c>
      <c r="W25" s="107">
        <v>71136</v>
      </c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9.5" customHeight="1">
      <c r="A26" s="178"/>
      <c r="B26" s="1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9.5" customHeight="1">
      <c r="A27" s="207" t="s">
        <v>357</v>
      </c>
      <c r="B27" s="208"/>
      <c r="C27" s="69">
        <v>7</v>
      </c>
      <c r="D27" s="161">
        <v>70</v>
      </c>
      <c r="E27" s="161"/>
      <c r="F27" s="49">
        <v>7</v>
      </c>
      <c r="G27" s="161">
        <v>70</v>
      </c>
      <c r="H27" s="161"/>
      <c r="I27" s="49" t="s">
        <v>289</v>
      </c>
      <c r="J27" s="49" t="s">
        <v>289</v>
      </c>
      <c r="K27" s="49" t="s">
        <v>289</v>
      </c>
      <c r="L27" s="49"/>
      <c r="M27" s="49" t="s">
        <v>289</v>
      </c>
      <c r="N27" s="49" t="s">
        <v>290</v>
      </c>
      <c r="O27" s="49" t="s">
        <v>290</v>
      </c>
      <c r="P27" s="49" t="s">
        <v>290</v>
      </c>
      <c r="Q27" s="49" t="s">
        <v>290</v>
      </c>
      <c r="R27" s="49" t="s">
        <v>290</v>
      </c>
      <c r="S27" s="49" t="s">
        <v>290</v>
      </c>
      <c r="T27" s="49" t="s">
        <v>290</v>
      </c>
      <c r="U27" s="49" t="s">
        <v>290</v>
      </c>
      <c r="V27" s="49" t="s">
        <v>290</v>
      </c>
      <c r="W27" s="49" t="s">
        <v>290</v>
      </c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9.5" customHeight="1">
      <c r="A28" s="207" t="s">
        <v>322</v>
      </c>
      <c r="B28" s="208"/>
      <c r="C28" s="69">
        <v>6</v>
      </c>
      <c r="D28" s="161">
        <v>70</v>
      </c>
      <c r="E28" s="161"/>
      <c r="F28" s="49">
        <v>6</v>
      </c>
      <c r="G28" s="161">
        <v>70</v>
      </c>
      <c r="H28" s="161"/>
      <c r="I28" s="49" t="s">
        <v>289</v>
      </c>
      <c r="J28" s="49" t="s">
        <v>289</v>
      </c>
      <c r="K28" s="49" t="s">
        <v>289</v>
      </c>
      <c r="L28" s="49"/>
      <c r="M28" s="49" t="s">
        <v>289</v>
      </c>
      <c r="N28" s="49" t="s">
        <v>290</v>
      </c>
      <c r="O28" s="49" t="s">
        <v>290</v>
      </c>
      <c r="P28" s="49" t="s">
        <v>290</v>
      </c>
      <c r="Q28" s="49" t="s">
        <v>290</v>
      </c>
      <c r="R28" s="49" t="s">
        <v>290</v>
      </c>
      <c r="S28" s="49" t="s">
        <v>290</v>
      </c>
      <c r="T28" s="49" t="s">
        <v>290</v>
      </c>
      <c r="U28" s="49" t="s">
        <v>290</v>
      </c>
      <c r="V28" s="49" t="s">
        <v>290</v>
      </c>
      <c r="W28" s="49" t="s">
        <v>290</v>
      </c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9.5" customHeight="1">
      <c r="A29" s="207" t="s">
        <v>323</v>
      </c>
      <c r="B29" s="208"/>
      <c r="C29" s="69">
        <v>4</v>
      </c>
      <c r="D29" s="161">
        <v>110</v>
      </c>
      <c r="E29" s="161"/>
      <c r="F29" s="49">
        <v>4</v>
      </c>
      <c r="G29" s="161">
        <v>110</v>
      </c>
      <c r="H29" s="161"/>
      <c r="I29" s="49" t="s">
        <v>289</v>
      </c>
      <c r="J29" s="49" t="s">
        <v>289</v>
      </c>
      <c r="K29" s="49" t="s">
        <v>289</v>
      </c>
      <c r="L29" s="49"/>
      <c r="M29" s="49" t="s">
        <v>289</v>
      </c>
      <c r="N29" s="49" t="s">
        <v>290</v>
      </c>
      <c r="O29" s="49" t="s">
        <v>290</v>
      </c>
      <c r="P29" s="49" t="s">
        <v>290</v>
      </c>
      <c r="Q29" s="49" t="s">
        <v>290</v>
      </c>
      <c r="R29" s="49" t="s">
        <v>290</v>
      </c>
      <c r="S29" s="49" t="s">
        <v>290</v>
      </c>
      <c r="T29" s="49" t="s">
        <v>290</v>
      </c>
      <c r="U29" s="49" t="s">
        <v>290</v>
      </c>
      <c r="V29" s="49" t="s">
        <v>290</v>
      </c>
      <c r="W29" s="49" t="s">
        <v>290</v>
      </c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9.5" customHeight="1">
      <c r="A30" s="207" t="s">
        <v>324</v>
      </c>
      <c r="B30" s="208"/>
      <c r="C30" s="69">
        <v>2</v>
      </c>
      <c r="D30" s="161">
        <v>88</v>
      </c>
      <c r="E30" s="161"/>
      <c r="F30" s="49">
        <v>2</v>
      </c>
      <c r="G30" s="161">
        <v>88</v>
      </c>
      <c r="H30" s="161"/>
      <c r="I30" s="49" t="s">
        <v>289</v>
      </c>
      <c r="J30" s="49" t="s">
        <v>289</v>
      </c>
      <c r="K30" s="49" t="s">
        <v>289</v>
      </c>
      <c r="L30" s="49"/>
      <c r="M30" s="49" t="s">
        <v>289</v>
      </c>
      <c r="N30" s="49" t="s">
        <v>290</v>
      </c>
      <c r="O30" s="49" t="s">
        <v>290</v>
      </c>
      <c r="P30" s="49" t="s">
        <v>290</v>
      </c>
      <c r="Q30" s="49" t="s">
        <v>290</v>
      </c>
      <c r="R30" s="49" t="s">
        <v>290</v>
      </c>
      <c r="S30" s="49" t="s">
        <v>290</v>
      </c>
      <c r="T30" s="49" t="s">
        <v>290</v>
      </c>
      <c r="U30" s="49" t="s">
        <v>290</v>
      </c>
      <c r="V30" s="49" t="s">
        <v>290</v>
      </c>
      <c r="W30" s="49" t="s">
        <v>290</v>
      </c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9.5" customHeight="1">
      <c r="A31" s="192"/>
      <c r="B31" s="19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9.5" customHeight="1">
      <c r="A32" s="207" t="s">
        <v>325</v>
      </c>
      <c r="B32" s="208"/>
      <c r="C32" s="69">
        <v>2</v>
      </c>
      <c r="D32" s="161">
        <v>150</v>
      </c>
      <c r="E32" s="161"/>
      <c r="F32" s="49">
        <v>2</v>
      </c>
      <c r="G32" s="161">
        <v>150</v>
      </c>
      <c r="H32" s="161"/>
      <c r="I32" s="49" t="s">
        <v>289</v>
      </c>
      <c r="J32" s="49" t="s">
        <v>289</v>
      </c>
      <c r="K32" s="49" t="s">
        <v>289</v>
      </c>
      <c r="L32" s="49"/>
      <c r="M32" s="49" t="s">
        <v>289</v>
      </c>
      <c r="N32" s="49" t="s">
        <v>290</v>
      </c>
      <c r="O32" s="49" t="s">
        <v>290</v>
      </c>
      <c r="P32" s="49" t="s">
        <v>290</v>
      </c>
      <c r="Q32" s="49" t="s">
        <v>290</v>
      </c>
      <c r="R32" s="49" t="s">
        <v>290</v>
      </c>
      <c r="S32" s="49" t="s">
        <v>290</v>
      </c>
      <c r="T32" s="49" t="s">
        <v>290</v>
      </c>
      <c r="U32" s="49" t="s">
        <v>290</v>
      </c>
      <c r="V32" s="49" t="s">
        <v>290</v>
      </c>
      <c r="W32" s="49" t="s">
        <v>290</v>
      </c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9.5" customHeight="1">
      <c r="A33" s="207" t="s">
        <v>326</v>
      </c>
      <c r="B33" s="208"/>
      <c r="C33" s="69">
        <v>2</v>
      </c>
      <c r="D33" s="161">
        <v>76</v>
      </c>
      <c r="E33" s="161"/>
      <c r="F33" s="49">
        <v>2</v>
      </c>
      <c r="G33" s="161">
        <v>76</v>
      </c>
      <c r="H33" s="161"/>
      <c r="I33" s="49" t="s">
        <v>289</v>
      </c>
      <c r="J33" s="49" t="s">
        <v>289</v>
      </c>
      <c r="K33" s="49" t="s">
        <v>289</v>
      </c>
      <c r="L33" s="49"/>
      <c r="M33" s="49" t="s">
        <v>289</v>
      </c>
      <c r="N33" s="49" t="s">
        <v>290</v>
      </c>
      <c r="O33" s="49" t="s">
        <v>290</v>
      </c>
      <c r="P33" s="49" t="s">
        <v>290</v>
      </c>
      <c r="Q33" s="49" t="s">
        <v>290</v>
      </c>
      <c r="R33" s="49" t="s">
        <v>290</v>
      </c>
      <c r="S33" s="49" t="s">
        <v>290</v>
      </c>
      <c r="T33" s="49" t="s">
        <v>290</v>
      </c>
      <c r="U33" s="49" t="s">
        <v>290</v>
      </c>
      <c r="V33" s="49" t="s">
        <v>290</v>
      </c>
      <c r="W33" s="49" t="s">
        <v>290</v>
      </c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9.5" customHeight="1">
      <c r="A34" s="207" t="s">
        <v>327</v>
      </c>
      <c r="B34" s="208"/>
      <c r="C34" s="69">
        <v>6</v>
      </c>
      <c r="D34" s="161">
        <v>97</v>
      </c>
      <c r="E34" s="161"/>
      <c r="F34" s="49">
        <v>6</v>
      </c>
      <c r="G34" s="161">
        <v>97</v>
      </c>
      <c r="H34" s="161"/>
      <c r="I34" s="49" t="s">
        <v>289</v>
      </c>
      <c r="J34" s="49" t="s">
        <v>289</v>
      </c>
      <c r="K34" s="49" t="s">
        <v>289</v>
      </c>
      <c r="L34" s="49"/>
      <c r="M34" s="49" t="s">
        <v>289</v>
      </c>
      <c r="N34" s="49" t="s">
        <v>290</v>
      </c>
      <c r="O34" s="49" t="s">
        <v>290</v>
      </c>
      <c r="P34" s="49" t="s">
        <v>290</v>
      </c>
      <c r="Q34" s="49" t="s">
        <v>290</v>
      </c>
      <c r="R34" s="49" t="s">
        <v>290</v>
      </c>
      <c r="S34" s="49" t="s">
        <v>290</v>
      </c>
      <c r="T34" s="49" t="s">
        <v>290</v>
      </c>
      <c r="U34" s="49" t="s">
        <v>290</v>
      </c>
      <c r="V34" s="49" t="s">
        <v>290</v>
      </c>
      <c r="W34" s="49" t="s">
        <v>290</v>
      </c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9.5" customHeight="1">
      <c r="A35" s="207" t="s">
        <v>328</v>
      </c>
      <c r="B35" s="208"/>
      <c r="C35" s="69">
        <v>5</v>
      </c>
      <c r="D35" s="161">
        <v>109</v>
      </c>
      <c r="E35" s="161"/>
      <c r="F35" s="49">
        <v>5</v>
      </c>
      <c r="G35" s="161">
        <v>109</v>
      </c>
      <c r="H35" s="161"/>
      <c r="I35" s="49" t="s">
        <v>289</v>
      </c>
      <c r="J35" s="49" t="s">
        <v>289</v>
      </c>
      <c r="K35" s="49" t="s">
        <v>289</v>
      </c>
      <c r="L35" s="49"/>
      <c r="M35" s="49" t="s">
        <v>289</v>
      </c>
      <c r="N35" s="49" t="s">
        <v>290</v>
      </c>
      <c r="O35" s="49" t="s">
        <v>290</v>
      </c>
      <c r="P35" s="49" t="s">
        <v>290</v>
      </c>
      <c r="Q35" s="49" t="s">
        <v>290</v>
      </c>
      <c r="R35" s="49" t="s">
        <v>290</v>
      </c>
      <c r="S35" s="49" t="s">
        <v>290</v>
      </c>
      <c r="T35" s="49" t="s">
        <v>290</v>
      </c>
      <c r="U35" s="49" t="s">
        <v>290</v>
      </c>
      <c r="V35" s="49" t="s">
        <v>290</v>
      </c>
      <c r="W35" s="49" t="s">
        <v>290</v>
      </c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9.5" customHeight="1">
      <c r="A36" s="192"/>
      <c r="B36" s="19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9.5" customHeight="1">
      <c r="A37" s="207" t="s">
        <v>329</v>
      </c>
      <c r="B37" s="208"/>
      <c r="C37" s="69">
        <v>4</v>
      </c>
      <c r="D37" s="161">
        <v>66</v>
      </c>
      <c r="E37" s="161"/>
      <c r="F37" s="49">
        <v>4</v>
      </c>
      <c r="G37" s="161">
        <v>66</v>
      </c>
      <c r="H37" s="161"/>
      <c r="I37" s="49" t="s">
        <v>289</v>
      </c>
      <c r="J37" s="49" t="s">
        <v>289</v>
      </c>
      <c r="K37" s="49" t="s">
        <v>289</v>
      </c>
      <c r="L37" s="49"/>
      <c r="M37" s="49" t="s">
        <v>289</v>
      </c>
      <c r="N37" s="49" t="s">
        <v>290</v>
      </c>
      <c r="O37" s="49" t="s">
        <v>290</v>
      </c>
      <c r="P37" s="49" t="s">
        <v>290</v>
      </c>
      <c r="Q37" s="49" t="s">
        <v>290</v>
      </c>
      <c r="R37" s="49" t="s">
        <v>290</v>
      </c>
      <c r="S37" s="49" t="s">
        <v>290</v>
      </c>
      <c r="T37" s="49" t="s">
        <v>290</v>
      </c>
      <c r="U37" s="49" t="s">
        <v>290</v>
      </c>
      <c r="V37" s="49" t="s">
        <v>290</v>
      </c>
      <c r="W37" s="49" t="s">
        <v>290</v>
      </c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9.5" customHeight="1">
      <c r="A38" s="207" t="s">
        <v>282</v>
      </c>
      <c r="B38" s="208"/>
      <c r="C38" s="69">
        <v>3</v>
      </c>
      <c r="D38" s="161">
        <v>64</v>
      </c>
      <c r="E38" s="161"/>
      <c r="F38" s="49">
        <v>3</v>
      </c>
      <c r="G38" s="161">
        <v>64</v>
      </c>
      <c r="H38" s="161"/>
      <c r="I38" s="49" t="s">
        <v>289</v>
      </c>
      <c r="J38" s="49" t="s">
        <v>289</v>
      </c>
      <c r="K38" s="49" t="s">
        <v>289</v>
      </c>
      <c r="L38" s="49"/>
      <c r="M38" s="49" t="s">
        <v>289</v>
      </c>
      <c r="N38" s="49" t="s">
        <v>290</v>
      </c>
      <c r="O38" s="49" t="s">
        <v>290</v>
      </c>
      <c r="P38" s="49" t="s">
        <v>290</v>
      </c>
      <c r="Q38" s="49" t="s">
        <v>290</v>
      </c>
      <c r="R38" s="49" t="s">
        <v>290</v>
      </c>
      <c r="S38" s="49" t="s">
        <v>290</v>
      </c>
      <c r="T38" s="49" t="s">
        <v>290</v>
      </c>
      <c r="U38" s="49" t="s">
        <v>290</v>
      </c>
      <c r="V38" s="49" t="s">
        <v>290</v>
      </c>
      <c r="W38" s="49" t="s">
        <v>290</v>
      </c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9.5" customHeight="1">
      <c r="A39" s="207" t="s">
        <v>330</v>
      </c>
      <c r="B39" s="208"/>
      <c r="C39" s="69">
        <v>2</v>
      </c>
      <c r="D39" s="161">
        <v>63</v>
      </c>
      <c r="E39" s="161"/>
      <c r="F39" s="49">
        <v>2</v>
      </c>
      <c r="G39" s="161">
        <v>63</v>
      </c>
      <c r="H39" s="161"/>
      <c r="I39" s="49" t="s">
        <v>289</v>
      </c>
      <c r="J39" s="49" t="s">
        <v>289</v>
      </c>
      <c r="K39" s="49" t="s">
        <v>289</v>
      </c>
      <c r="L39" s="49"/>
      <c r="M39" s="49" t="s">
        <v>289</v>
      </c>
      <c r="N39" s="49" t="s">
        <v>290</v>
      </c>
      <c r="O39" s="49" t="s">
        <v>290</v>
      </c>
      <c r="P39" s="49" t="s">
        <v>290</v>
      </c>
      <c r="Q39" s="49" t="s">
        <v>290</v>
      </c>
      <c r="R39" s="49" t="s">
        <v>290</v>
      </c>
      <c r="S39" s="49" t="s">
        <v>290</v>
      </c>
      <c r="T39" s="49" t="s">
        <v>290</v>
      </c>
      <c r="U39" s="49" t="s">
        <v>290</v>
      </c>
      <c r="V39" s="49" t="s">
        <v>290</v>
      </c>
      <c r="W39" s="49" t="s">
        <v>290</v>
      </c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9.5" customHeight="1">
      <c r="A40" s="207" t="s">
        <v>331</v>
      </c>
      <c r="B40" s="208"/>
      <c r="C40" s="69">
        <v>4</v>
      </c>
      <c r="D40" s="161">
        <v>84</v>
      </c>
      <c r="E40" s="161"/>
      <c r="F40" s="49">
        <v>4</v>
      </c>
      <c r="G40" s="161">
        <v>84</v>
      </c>
      <c r="H40" s="161"/>
      <c r="I40" s="49" t="s">
        <v>289</v>
      </c>
      <c r="J40" s="49" t="s">
        <v>289</v>
      </c>
      <c r="K40" s="49" t="s">
        <v>289</v>
      </c>
      <c r="L40" s="49"/>
      <c r="M40" s="49" t="s">
        <v>289</v>
      </c>
      <c r="N40" s="49" t="s">
        <v>290</v>
      </c>
      <c r="O40" s="49" t="s">
        <v>290</v>
      </c>
      <c r="P40" s="49" t="s">
        <v>290</v>
      </c>
      <c r="Q40" s="49" t="s">
        <v>290</v>
      </c>
      <c r="R40" s="49" t="s">
        <v>290</v>
      </c>
      <c r="S40" s="49" t="s">
        <v>290</v>
      </c>
      <c r="T40" s="49" t="s">
        <v>290</v>
      </c>
      <c r="U40" s="49" t="s">
        <v>290</v>
      </c>
      <c r="V40" s="49" t="s">
        <v>290</v>
      </c>
      <c r="W40" s="49" t="s">
        <v>290</v>
      </c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9.5" customHeight="1">
      <c r="A41" s="162"/>
      <c r="B41" s="163"/>
      <c r="C41" s="115"/>
      <c r="D41" s="213"/>
      <c r="E41" s="213"/>
      <c r="F41" s="116"/>
      <c r="G41" s="213"/>
      <c r="H41" s="213"/>
      <c r="I41" s="116"/>
      <c r="J41" s="116"/>
      <c r="K41" s="116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9.5" customHeight="1">
      <c r="A42" s="112" t="s">
        <v>355</v>
      </c>
      <c r="B42" s="68"/>
      <c r="C42" s="68"/>
      <c r="D42" s="68"/>
      <c r="E42" s="68"/>
      <c r="F42" s="68"/>
      <c r="G42" s="68"/>
      <c r="H42" s="68"/>
      <c r="I42" s="10"/>
      <c r="J42" s="10"/>
      <c r="K42" s="10"/>
      <c r="L42" s="1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9.5" customHeight="1">
      <c r="A43" s="217" t="s">
        <v>354</v>
      </c>
      <c r="B43" s="217"/>
      <c r="C43" s="217"/>
      <c r="D43" s="217"/>
      <c r="E43" s="217"/>
      <c r="F43" s="217"/>
      <c r="G43" s="217"/>
      <c r="H43" s="217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8" customHeight="1">
      <c r="A45" s="172" t="s">
        <v>359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9.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9" t="s">
        <v>34</v>
      </c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9.5" customHeight="1">
      <c r="A47" s="158" t="s">
        <v>26</v>
      </c>
      <c r="B47" s="198" t="s">
        <v>33</v>
      </c>
      <c r="C47" s="198"/>
      <c r="D47" s="198"/>
      <c r="E47" s="198"/>
      <c r="F47" s="198"/>
      <c r="G47" s="198"/>
      <c r="H47" s="198"/>
      <c r="I47" s="198"/>
      <c r="J47" s="198"/>
      <c r="K47" s="156"/>
      <c r="L47" s="10"/>
      <c r="M47" s="158" t="s">
        <v>45</v>
      </c>
      <c r="N47" s="198"/>
      <c r="O47" s="198"/>
      <c r="P47" s="198" t="s">
        <v>46</v>
      </c>
      <c r="Q47" s="198"/>
      <c r="R47" s="198"/>
      <c r="S47" s="198"/>
      <c r="T47" s="198"/>
      <c r="U47" s="198"/>
      <c r="V47" s="198"/>
      <c r="W47" s="156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9.5" customHeight="1">
      <c r="A48" s="160"/>
      <c r="B48" s="197" t="s">
        <v>30</v>
      </c>
      <c r="C48" s="197"/>
      <c r="D48" s="197" t="s">
        <v>31</v>
      </c>
      <c r="E48" s="197"/>
      <c r="F48" s="197" t="s">
        <v>1</v>
      </c>
      <c r="G48" s="197"/>
      <c r="H48" s="210" t="s">
        <v>32</v>
      </c>
      <c r="I48" s="218"/>
      <c r="J48" s="210" t="s">
        <v>2</v>
      </c>
      <c r="K48" s="211"/>
      <c r="L48" s="10"/>
      <c r="M48" s="160" t="s">
        <v>40</v>
      </c>
      <c r="N48" s="197"/>
      <c r="O48" s="197" t="s">
        <v>41</v>
      </c>
      <c r="P48" s="197" t="s">
        <v>42</v>
      </c>
      <c r="Q48" s="197"/>
      <c r="R48" s="197"/>
      <c r="S48" s="197" t="s">
        <v>43</v>
      </c>
      <c r="T48" s="197"/>
      <c r="U48" s="197" t="s">
        <v>44</v>
      </c>
      <c r="V48" s="197"/>
      <c r="W48" s="159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9.5" customHeight="1">
      <c r="A49" s="160"/>
      <c r="B49" s="209"/>
      <c r="C49" s="209"/>
      <c r="D49" s="209"/>
      <c r="E49" s="209"/>
      <c r="F49" s="209"/>
      <c r="G49" s="209"/>
      <c r="H49" s="190"/>
      <c r="I49" s="191"/>
      <c r="J49" s="190"/>
      <c r="K49" s="212"/>
      <c r="L49" s="10"/>
      <c r="M49" s="160"/>
      <c r="N49" s="197"/>
      <c r="O49" s="197"/>
      <c r="P49" s="8" t="s">
        <v>3</v>
      </c>
      <c r="Q49" s="197" t="s">
        <v>4</v>
      </c>
      <c r="R49" s="197"/>
      <c r="S49" s="8" t="s">
        <v>3</v>
      </c>
      <c r="T49" s="8" t="s">
        <v>4</v>
      </c>
      <c r="U49" s="8" t="s">
        <v>3</v>
      </c>
      <c r="V49" s="197" t="s">
        <v>4</v>
      </c>
      <c r="W49" s="159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9.5" customHeight="1">
      <c r="A50" s="10"/>
      <c r="B50" s="185"/>
      <c r="C50" s="169"/>
      <c r="D50" s="169"/>
      <c r="E50" s="169"/>
      <c r="F50" s="169"/>
      <c r="G50" s="169"/>
      <c r="H50" s="202"/>
      <c r="I50" s="202"/>
      <c r="J50" s="202"/>
      <c r="K50" s="202"/>
      <c r="L50" s="10"/>
      <c r="M50" s="169"/>
      <c r="N50" s="16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9.5" customHeight="1">
      <c r="A51" s="16" t="s">
        <v>285</v>
      </c>
      <c r="B51" s="175">
        <v>137</v>
      </c>
      <c r="C51" s="176"/>
      <c r="D51" s="176">
        <v>239</v>
      </c>
      <c r="E51" s="176"/>
      <c r="F51" s="176">
        <v>2092</v>
      </c>
      <c r="G51" s="176"/>
      <c r="H51" s="176">
        <v>295287</v>
      </c>
      <c r="I51" s="176"/>
      <c r="J51" s="196">
        <v>140</v>
      </c>
      <c r="K51" s="196"/>
      <c r="L51" s="78"/>
      <c r="M51" s="161">
        <v>828286</v>
      </c>
      <c r="N51" s="161"/>
      <c r="O51" s="49">
        <v>792447</v>
      </c>
      <c r="P51" s="49">
        <v>101591</v>
      </c>
      <c r="Q51" s="161">
        <v>831764</v>
      </c>
      <c r="R51" s="161"/>
      <c r="S51" s="49">
        <v>736</v>
      </c>
      <c r="T51" s="49">
        <v>57196</v>
      </c>
      <c r="U51" s="49">
        <v>916</v>
      </c>
      <c r="V51" s="161">
        <v>746540</v>
      </c>
      <c r="W51" s="161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9.5" customHeight="1">
      <c r="A52" s="16">
        <v>51</v>
      </c>
      <c r="B52" s="175">
        <v>184</v>
      </c>
      <c r="C52" s="176"/>
      <c r="D52" s="176">
        <v>286</v>
      </c>
      <c r="E52" s="176"/>
      <c r="F52" s="176">
        <v>1971</v>
      </c>
      <c r="G52" s="176"/>
      <c r="H52" s="176">
        <v>336993</v>
      </c>
      <c r="I52" s="176"/>
      <c r="J52" s="196">
        <v>175</v>
      </c>
      <c r="K52" s="196"/>
      <c r="L52" s="78"/>
      <c r="M52" s="161">
        <v>1117731</v>
      </c>
      <c r="N52" s="161"/>
      <c r="O52" s="49">
        <v>955459</v>
      </c>
      <c r="P52" s="49">
        <v>104211</v>
      </c>
      <c r="Q52" s="161">
        <v>966453</v>
      </c>
      <c r="R52" s="161"/>
      <c r="S52" s="49">
        <v>765</v>
      </c>
      <c r="T52" s="49">
        <v>71042</v>
      </c>
      <c r="U52" s="49">
        <v>950</v>
      </c>
      <c r="V52" s="161">
        <v>936050</v>
      </c>
      <c r="W52" s="161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9.5" customHeight="1">
      <c r="A53" s="16">
        <v>52</v>
      </c>
      <c r="B53" s="175">
        <v>197</v>
      </c>
      <c r="C53" s="176"/>
      <c r="D53" s="176">
        <v>306</v>
      </c>
      <c r="E53" s="176"/>
      <c r="F53" s="176">
        <v>1854</v>
      </c>
      <c r="G53" s="176"/>
      <c r="H53" s="176">
        <v>381663</v>
      </c>
      <c r="I53" s="176"/>
      <c r="J53" s="196">
        <v>205</v>
      </c>
      <c r="K53" s="196"/>
      <c r="L53" s="78"/>
      <c r="M53" s="161">
        <v>1428561</v>
      </c>
      <c r="N53" s="161"/>
      <c r="O53" s="49">
        <v>1340935</v>
      </c>
      <c r="P53" s="49">
        <v>107501</v>
      </c>
      <c r="Q53" s="161">
        <v>1135574</v>
      </c>
      <c r="R53" s="161"/>
      <c r="S53" s="49">
        <v>1052</v>
      </c>
      <c r="T53" s="49">
        <v>106310</v>
      </c>
      <c r="U53" s="49">
        <v>1160</v>
      </c>
      <c r="V53" s="161">
        <v>1250480</v>
      </c>
      <c r="W53" s="161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9.5" customHeight="1">
      <c r="A54" s="16">
        <v>53</v>
      </c>
      <c r="B54" s="175">
        <v>203</v>
      </c>
      <c r="C54" s="176"/>
      <c r="D54" s="176">
        <v>311</v>
      </c>
      <c r="E54" s="176"/>
      <c r="F54" s="176">
        <v>1978</v>
      </c>
      <c r="G54" s="176"/>
      <c r="H54" s="176">
        <v>387746</v>
      </c>
      <c r="I54" s="176"/>
      <c r="J54" s="196">
        <v>196</v>
      </c>
      <c r="K54" s="196"/>
      <c r="L54" s="78"/>
      <c r="M54" s="161">
        <v>1289828</v>
      </c>
      <c r="N54" s="161"/>
      <c r="O54" s="49">
        <v>1225223</v>
      </c>
      <c r="P54" s="49">
        <v>104408</v>
      </c>
      <c r="Q54" s="161">
        <v>1348903</v>
      </c>
      <c r="R54" s="161"/>
      <c r="S54" s="49">
        <v>1924</v>
      </c>
      <c r="T54" s="49">
        <v>210680</v>
      </c>
      <c r="U54" s="49">
        <v>1298</v>
      </c>
      <c r="V54" s="161">
        <v>1151058</v>
      </c>
      <c r="W54" s="161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9.5" customHeight="1">
      <c r="A55" s="96">
        <v>54</v>
      </c>
      <c r="B55" s="182">
        <v>202</v>
      </c>
      <c r="C55" s="183"/>
      <c r="D55" s="183">
        <v>233</v>
      </c>
      <c r="E55" s="183"/>
      <c r="F55" s="183">
        <v>2084</v>
      </c>
      <c r="G55" s="183"/>
      <c r="H55" s="183">
        <v>428326</v>
      </c>
      <c r="I55" s="183"/>
      <c r="J55" s="195">
        <v>223</v>
      </c>
      <c r="K55" s="195"/>
      <c r="L55" s="113"/>
      <c r="M55" s="151">
        <v>1429465</v>
      </c>
      <c r="N55" s="151"/>
      <c r="O55" s="107">
        <v>1220405</v>
      </c>
      <c r="P55" s="107">
        <v>104860</v>
      </c>
      <c r="Q55" s="151">
        <v>1419131</v>
      </c>
      <c r="R55" s="151"/>
      <c r="S55" s="107">
        <v>1433</v>
      </c>
      <c r="T55" s="107">
        <v>161804</v>
      </c>
      <c r="U55" s="107">
        <v>1446</v>
      </c>
      <c r="V55" s="151">
        <v>1754596</v>
      </c>
      <c r="W55" s="151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9.5" customHeight="1">
      <c r="A56" s="53"/>
      <c r="B56" s="177"/>
      <c r="C56" s="162"/>
      <c r="D56" s="162"/>
      <c r="E56" s="162"/>
      <c r="F56" s="162"/>
      <c r="G56" s="162"/>
      <c r="H56" s="53"/>
      <c r="I56" s="35"/>
      <c r="J56" s="35"/>
      <c r="K56" s="35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9.5" customHeight="1">
      <c r="A57" s="206" t="s">
        <v>358</v>
      </c>
      <c r="B57" s="206"/>
      <c r="C57" s="206"/>
      <c r="D57" s="206"/>
      <c r="E57" s="206"/>
      <c r="F57" s="206"/>
      <c r="G57" s="206"/>
      <c r="H57" s="206"/>
      <c r="I57" s="10"/>
      <c r="J57" s="10"/>
      <c r="K57" s="10"/>
      <c r="L57" s="10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4.25">
      <c r="A105" s="9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</sheetData>
  <sheetProtection/>
  <mergeCells count="204">
    <mergeCell ref="G35:H35"/>
    <mergeCell ref="D37:E37"/>
    <mergeCell ref="G37:H37"/>
    <mergeCell ref="A43:H43"/>
    <mergeCell ref="H48:I49"/>
    <mergeCell ref="G38:H38"/>
    <mergeCell ref="D39:E39"/>
    <mergeCell ref="G39:H39"/>
    <mergeCell ref="D40:E40"/>
    <mergeCell ref="G40:H40"/>
    <mergeCell ref="A38:B38"/>
    <mergeCell ref="A39:B39"/>
    <mergeCell ref="A40:B40"/>
    <mergeCell ref="G30:H30"/>
    <mergeCell ref="G32:H32"/>
    <mergeCell ref="D33:E33"/>
    <mergeCell ref="G33:H33"/>
    <mergeCell ref="D30:E30"/>
    <mergeCell ref="G34:H34"/>
    <mergeCell ref="D34:E34"/>
    <mergeCell ref="G27:H27"/>
    <mergeCell ref="D28:E28"/>
    <mergeCell ref="G28:H28"/>
    <mergeCell ref="D29:E29"/>
    <mergeCell ref="G29:H29"/>
    <mergeCell ref="D27:E27"/>
    <mergeCell ref="A29:B29"/>
    <mergeCell ref="A30:B30"/>
    <mergeCell ref="A31:B31"/>
    <mergeCell ref="A32:B32"/>
    <mergeCell ref="D38:E38"/>
    <mergeCell ref="A34:B34"/>
    <mergeCell ref="A35:B35"/>
    <mergeCell ref="A36:B36"/>
    <mergeCell ref="A37:B37"/>
    <mergeCell ref="D35:E35"/>
    <mergeCell ref="A33:B33"/>
    <mergeCell ref="V55:W55"/>
    <mergeCell ref="V51:W51"/>
    <mergeCell ref="V52:W52"/>
    <mergeCell ref="V53:W53"/>
    <mergeCell ref="V54:W54"/>
    <mergeCell ref="M54:N54"/>
    <mergeCell ref="M55:N55"/>
    <mergeCell ref="Q51:R51"/>
    <mergeCell ref="Q52:R52"/>
    <mergeCell ref="M52:N52"/>
    <mergeCell ref="M53:N53"/>
    <mergeCell ref="Q53:R53"/>
    <mergeCell ref="Q54:R54"/>
    <mergeCell ref="Q55:R55"/>
    <mergeCell ref="J52:K52"/>
    <mergeCell ref="J53:K53"/>
    <mergeCell ref="M50:N50"/>
    <mergeCell ref="M51:N51"/>
    <mergeCell ref="J50:K50"/>
    <mergeCell ref="J51:K51"/>
    <mergeCell ref="H51:I51"/>
    <mergeCell ref="O48:O49"/>
    <mergeCell ref="I19:J19"/>
    <mergeCell ref="U7:U8"/>
    <mergeCell ref="M9:N9"/>
    <mergeCell ref="O9:P9"/>
    <mergeCell ref="Q9:R9"/>
    <mergeCell ref="M7:N8"/>
    <mergeCell ref="I7:I8"/>
    <mergeCell ref="J7:J8"/>
    <mergeCell ref="K7:K8"/>
    <mergeCell ref="O7:P8"/>
    <mergeCell ref="A9:B9"/>
    <mergeCell ref="C9:D9"/>
    <mergeCell ref="E9:F9"/>
    <mergeCell ref="G9:H9"/>
    <mergeCell ref="A7:B8"/>
    <mergeCell ref="C7:D8"/>
    <mergeCell ref="E7:F8"/>
    <mergeCell ref="G7:H8"/>
    <mergeCell ref="A11:B11"/>
    <mergeCell ref="C11:D11"/>
    <mergeCell ref="E11:F11"/>
    <mergeCell ref="G11:H11"/>
    <mergeCell ref="A10:B10"/>
    <mergeCell ref="C10:D10"/>
    <mergeCell ref="E10:F10"/>
    <mergeCell ref="G10:H10"/>
    <mergeCell ref="C13:D13"/>
    <mergeCell ref="E13:F13"/>
    <mergeCell ref="G13:H13"/>
    <mergeCell ref="A12:B12"/>
    <mergeCell ref="C12:D12"/>
    <mergeCell ref="E12:F12"/>
    <mergeCell ref="G12:H12"/>
    <mergeCell ref="A19:B20"/>
    <mergeCell ref="D20:E20"/>
    <mergeCell ref="C19:E19"/>
    <mergeCell ref="G20:H20"/>
    <mergeCell ref="F19:H19"/>
    <mergeCell ref="A16:B16"/>
    <mergeCell ref="C16:D16"/>
    <mergeCell ref="E16:F16"/>
    <mergeCell ref="G16:H16"/>
    <mergeCell ref="D24:E24"/>
    <mergeCell ref="G24:H24"/>
    <mergeCell ref="A21:B21"/>
    <mergeCell ref="A22:B22"/>
    <mergeCell ref="A23:B23"/>
    <mergeCell ref="A24:B24"/>
    <mergeCell ref="D21:E21"/>
    <mergeCell ref="G21:H21"/>
    <mergeCell ref="D22:E22"/>
    <mergeCell ref="G22:H22"/>
    <mergeCell ref="D23:E23"/>
    <mergeCell ref="G23:H23"/>
    <mergeCell ref="G25:H25"/>
    <mergeCell ref="D41:E41"/>
    <mergeCell ref="G41:H41"/>
    <mergeCell ref="A41:B41"/>
    <mergeCell ref="D25:E25"/>
    <mergeCell ref="A25:B25"/>
    <mergeCell ref="A26:B26"/>
    <mergeCell ref="A27:B27"/>
    <mergeCell ref="A47:A49"/>
    <mergeCell ref="B48:C49"/>
    <mergeCell ref="D48:E49"/>
    <mergeCell ref="F48:G49"/>
    <mergeCell ref="B47:K47"/>
    <mergeCell ref="J48:K49"/>
    <mergeCell ref="A57:H57"/>
    <mergeCell ref="B50:C50"/>
    <mergeCell ref="D50:E50"/>
    <mergeCell ref="F50:G50"/>
    <mergeCell ref="B56:C56"/>
    <mergeCell ref="D56:E56"/>
    <mergeCell ref="F56:G56"/>
    <mergeCell ref="B51:C51"/>
    <mergeCell ref="D51:E51"/>
    <mergeCell ref="F51:G51"/>
    <mergeCell ref="B55:C55"/>
    <mergeCell ref="D55:E55"/>
    <mergeCell ref="F55:G55"/>
    <mergeCell ref="B52:C52"/>
    <mergeCell ref="D52:E52"/>
    <mergeCell ref="F52:G52"/>
    <mergeCell ref="F53:G53"/>
    <mergeCell ref="B54:C54"/>
    <mergeCell ref="D54:E54"/>
    <mergeCell ref="F54:G54"/>
    <mergeCell ref="B53:C53"/>
    <mergeCell ref="D53:E53"/>
    <mergeCell ref="M13:N13"/>
    <mergeCell ref="O13:P13"/>
    <mergeCell ref="M18:W18"/>
    <mergeCell ref="V49:W49"/>
    <mergeCell ref="Q49:R49"/>
    <mergeCell ref="M48:N49"/>
    <mergeCell ref="A28:B28"/>
    <mergeCell ref="D32:E32"/>
    <mergeCell ref="M47:O47"/>
    <mergeCell ref="M10:N10"/>
    <mergeCell ref="M12:N12"/>
    <mergeCell ref="Q13:R13"/>
    <mergeCell ref="H52:I52"/>
    <mergeCell ref="H53:I53"/>
    <mergeCell ref="A15:H15"/>
    <mergeCell ref="G14:H14"/>
    <mergeCell ref="A14:F14"/>
    <mergeCell ref="A13:B13"/>
    <mergeCell ref="M46:W46"/>
    <mergeCell ref="W7:W8"/>
    <mergeCell ref="T19:U19"/>
    <mergeCell ref="V19:W19"/>
    <mergeCell ref="V7:V8"/>
    <mergeCell ref="H50:I50"/>
    <mergeCell ref="Q12:R12"/>
    <mergeCell ref="Q7:R8"/>
    <mergeCell ref="Q10:R10"/>
    <mergeCell ref="M11:N11"/>
    <mergeCell ref="R19:S19"/>
    <mergeCell ref="S11:T11"/>
    <mergeCell ref="S12:T12"/>
    <mergeCell ref="O11:P11"/>
    <mergeCell ref="O10:P10"/>
    <mergeCell ref="M6:W6"/>
    <mergeCell ref="Q11:R11"/>
    <mergeCell ref="P48:R48"/>
    <mergeCell ref="S48:T48"/>
    <mergeCell ref="U48:W48"/>
    <mergeCell ref="S7:T8"/>
    <mergeCell ref="S13:T13"/>
    <mergeCell ref="O12:P12"/>
    <mergeCell ref="P47:W47"/>
    <mergeCell ref="A45:W45"/>
    <mergeCell ref="N19:O19"/>
    <mergeCell ref="P19:Q19"/>
    <mergeCell ref="H55:I55"/>
    <mergeCell ref="J55:K55"/>
    <mergeCell ref="H54:I54"/>
    <mergeCell ref="J54:K54"/>
    <mergeCell ref="V1:W1"/>
    <mergeCell ref="A3:W3"/>
    <mergeCell ref="A5:W5"/>
    <mergeCell ref="A17:W17"/>
    <mergeCell ref="S9:T9"/>
    <mergeCell ref="S10:T10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8.875" style="1" customWidth="1"/>
    <col min="3" max="3" width="12.00390625" style="1" customWidth="1"/>
    <col min="4" max="4" width="13.625" style="1" customWidth="1"/>
    <col min="5" max="5" width="14.125" style="1" customWidth="1"/>
    <col min="6" max="6" width="15.00390625" style="1" customWidth="1"/>
    <col min="7" max="7" width="7.375" style="1" customWidth="1"/>
    <col min="8" max="8" width="8.375" style="1" customWidth="1"/>
    <col min="9" max="9" width="12.875" style="1" customWidth="1"/>
    <col min="10" max="12" width="13.75390625" style="1" customWidth="1"/>
    <col min="13" max="13" width="9.00390625" style="2" customWidth="1"/>
    <col min="14" max="14" width="18.875" style="2" customWidth="1"/>
    <col min="15" max="15" width="13.125" style="2" customWidth="1"/>
    <col min="16" max="16" width="13.25390625" style="2" customWidth="1"/>
    <col min="17" max="17" width="18.875" style="2" customWidth="1"/>
    <col min="18" max="18" width="14.875" style="2" customWidth="1"/>
    <col min="19" max="21" width="13.25390625" style="2" customWidth="1"/>
    <col min="22" max="22" width="10.00390625" style="2" customWidth="1"/>
    <col min="23" max="16384" width="9.00390625" style="2" customWidth="1"/>
  </cols>
  <sheetData>
    <row r="1" spans="1:25" ht="18" customHeight="1">
      <c r="A1" s="30" t="s">
        <v>110</v>
      </c>
      <c r="B1" s="94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93"/>
      <c r="V1" s="92" t="s">
        <v>133</v>
      </c>
      <c r="W1" s="11"/>
      <c r="X1" s="11"/>
      <c r="Y1" s="11"/>
    </row>
    <row r="2" spans="1:25" ht="18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72" t="s">
        <v>360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64"/>
      <c r="N3" s="173" t="s">
        <v>385</v>
      </c>
      <c r="O3" s="173"/>
      <c r="P3" s="173"/>
      <c r="Q3" s="173"/>
      <c r="R3" s="173"/>
      <c r="S3" s="173"/>
      <c r="T3" s="173"/>
      <c r="U3" s="173"/>
      <c r="V3" s="173"/>
      <c r="W3" s="64"/>
      <c r="X3" s="64"/>
      <c r="Y3" s="64"/>
    </row>
    <row r="4" spans="1:25" ht="18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8" customHeight="1">
      <c r="A5" s="173" t="s">
        <v>361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22"/>
      <c r="N5" s="150" t="s">
        <v>386</v>
      </c>
      <c r="O5" s="150"/>
      <c r="P5" s="150"/>
      <c r="Q5" s="150"/>
      <c r="R5" s="150"/>
      <c r="S5" s="150"/>
      <c r="T5" s="150"/>
      <c r="U5" s="150"/>
      <c r="V5" s="22"/>
      <c r="W5" s="22"/>
      <c r="X5" s="22"/>
      <c r="Y5" s="22"/>
    </row>
    <row r="6" spans="1:25" ht="18" customHeight="1" thickBo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66" t="s">
        <v>34</v>
      </c>
      <c r="O6" s="166"/>
      <c r="P6" s="166"/>
      <c r="Q6" s="166"/>
      <c r="R6" s="166"/>
      <c r="S6" s="166"/>
      <c r="T6" s="166"/>
      <c r="U6" s="166"/>
      <c r="V6" s="11"/>
      <c r="W6" s="11"/>
      <c r="X6" s="11"/>
      <c r="Y6" s="11"/>
    </row>
    <row r="7" spans="1:25" ht="18" customHeight="1">
      <c r="A7" s="224" t="s">
        <v>48</v>
      </c>
      <c r="B7" s="189"/>
      <c r="C7" s="156" t="s">
        <v>363</v>
      </c>
      <c r="D7" s="157"/>
      <c r="E7" s="158"/>
      <c r="F7" s="260" t="s">
        <v>367</v>
      </c>
      <c r="G7" s="156" t="s">
        <v>368</v>
      </c>
      <c r="H7" s="262"/>
      <c r="I7" s="262"/>
      <c r="J7" s="262"/>
      <c r="K7" s="262"/>
      <c r="L7" s="262"/>
      <c r="M7" s="11"/>
      <c r="N7" s="158" t="s">
        <v>394</v>
      </c>
      <c r="O7" s="198"/>
      <c r="P7" s="198" t="s">
        <v>3</v>
      </c>
      <c r="Q7" s="198" t="s">
        <v>90</v>
      </c>
      <c r="R7" s="198" t="s">
        <v>91</v>
      </c>
      <c r="S7" s="198" t="s">
        <v>92</v>
      </c>
      <c r="T7" s="198" t="s">
        <v>95</v>
      </c>
      <c r="U7" s="156"/>
      <c r="V7" s="11"/>
      <c r="W7" s="11"/>
      <c r="X7" s="11"/>
      <c r="Y7" s="11"/>
    </row>
    <row r="8" spans="1:25" ht="18" customHeight="1">
      <c r="A8" s="212"/>
      <c r="B8" s="191"/>
      <c r="C8" s="8" t="s">
        <v>51</v>
      </c>
      <c r="D8" s="8" t="s">
        <v>286</v>
      </c>
      <c r="E8" s="8" t="s">
        <v>1</v>
      </c>
      <c r="F8" s="261"/>
      <c r="G8" s="263" t="s">
        <v>51</v>
      </c>
      <c r="H8" s="264"/>
      <c r="I8" s="8" t="s">
        <v>286</v>
      </c>
      <c r="J8" s="8" t="s">
        <v>1</v>
      </c>
      <c r="K8" s="18" t="s">
        <v>53</v>
      </c>
      <c r="L8" s="18" t="s">
        <v>397</v>
      </c>
      <c r="M8" s="11"/>
      <c r="N8" s="160"/>
      <c r="O8" s="197"/>
      <c r="P8" s="197"/>
      <c r="Q8" s="197"/>
      <c r="R8" s="197"/>
      <c r="S8" s="197"/>
      <c r="T8" s="8" t="s">
        <v>93</v>
      </c>
      <c r="U8" s="18" t="s">
        <v>94</v>
      </c>
      <c r="V8" s="11"/>
      <c r="W8" s="11"/>
      <c r="X8" s="11"/>
      <c r="Y8" s="11"/>
    </row>
    <row r="9" spans="1:25" ht="18" customHeight="1">
      <c r="A9" s="216"/>
      <c r="B9" s="179"/>
      <c r="C9" s="63"/>
      <c r="D9" s="10"/>
      <c r="E9" s="10"/>
      <c r="F9" s="10"/>
      <c r="G9" s="169"/>
      <c r="H9" s="169"/>
      <c r="I9" s="10"/>
      <c r="J9" s="10"/>
      <c r="K9" s="10"/>
      <c r="L9" s="10"/>
      <c r="M9" s="11"/>
      <c r="N9" s="216"/>
      <c r="O9" s="216"/>
      <c r="P9" s="63"/>
      <c r="Q9" s="11"/>
      <c r="R9" s="11"/>
      <c r="S9" s="11"/>
      <c r="T9" s="11"/>
      <c r="U9" s="11"/>
      <c r="V9" s="11"/>
      <c r="W9" s="11"/>
      <c r="X9" s="11"/>
      <c r="Y9" s="11"/>
    </row>
    <row r="10" spans="1:25" ht="18" customHeight="1">
      <c r="A10" s="270" t="s">
        <v>353</v>
      </c>
      <c r="B10" s="271"/>
      <c r="C10" s="98">
        <f>SUM(C12:C13)</f>
        <v>43</v>
      </c>
      <c r="D10" s="107">
        <f>SUM(D12:D13)</f>
        <v>139659</v>
      </c>
      <c r="E10" s="107">
        <f>SUM(E12:E13)</f>
        <v>425205</v>
      </c>
      <c r="F10" s="119">
        <f>SUM(F12:F13)</f>
        <v>-3832</v>
      </c>
      <c r="G10" s="151">
        <f>SUM(G12:G13)</f>
        <v>43</v>
      </c>
      <c r="H10" s="151"/>
      <c r="I10" s="107">
        <f>SUM(I12:I13)</f>
        <v>141056</v>
      </c>
      <c r="J10" s="107">
        <f>SUM(J12:J13)</f>
        <v>421373</v>
      </c>
      <c r="K10" s="107">
        <f>SUM(K12:K13)</f>
        <v>214</v>
      </c>
      <c r="L10" s="107" t="s">
        <v>362</v>
      </c>
      <c r="M10" s="11"/>
      <c r="N10" s="229" t="s">
        <v>5</v>
      </c>
      <c r="O10" s="229"/>
      <c r="P10" s="98">
        <f aca="true" t="shared" si="0" ref="P10:U10">SUM(P12,P16)</f>
        <v>2848032</v>
      </c>
      <c r="Q10" s="108">
        <f t="shared" si="0"/>
        <v>44177476</v>
      </c>
      <c r="R10" s="108">
        <f t="shared" si="0"/>
        <v>30890882</v>
      </c>
      <c r="S10" s="108">
        <f t="shared" si="0"/>
        <v>8510859</v>
      </c>
      <c r="T10" s="108">
        <f t="shared" si="0"/>
        <v>126018</v>
      </c>
      <c r="U10" s="108">
        <f t="shared" si="0"/>
        <v>4649717</v>
      </c>
      <c r="V10" s="11"/>
      <c r="W10" s="11"/>
      <c r="X10" s="11"/>
      <c r="Y10" s="11"/>
    </row>
    <row r="11" spans="1:25" ht="18" customHeight="1">
      <c r="A11" s="216"/>
      <c r="B11" s="179"/>
      <c r="C11" s="69"/>
      <c r="D11" s="49"/>
      <c r="E11" s="49"/>
      <c r="F11" s="117"/>
      <c r="G11" s="223"/>
      <c r="H11" s="223"/>
      <c r="I11" s="49"/>
      <c r="J11" s="49"/>
      <c r="K11" s="49"/>
      <c r="L11" s="49"/>
      <c r="M11" s="11"/>
      <c r="N11" s="216"/>
      <c r="O11" s="216"/>
      <c r="P11" s="69"/>
      <c r="Q11" s="95"/>
      <c r="R11" s="95"/>
      <c r="S11" s="95"/>
      <c r="T11" s="95"/>
      <c r="U11" s="95"/>
      <c r="V11" s="11"/>
      <c r="W11" s="11"/>
      <c r="X11" s="11"/>
      <c r="Y11" s="11"/>
    </row>
    <row r="12" spans="1:25" ht="18" customHeight="1">
      <c r="A12" s="192" t="s">
        <v>49</v>
      </c>
      <c r="B12" s="193"/>
      <c r="C12" s="69">
        <v>41</v>
      </c>
      <c r="D12" s="49">
        <v>138627</v>
      </c>
      <c r="E12" s="49">
        <v>420590</v>
      </c>
      <c r="F12" s="117">
        <v>-3995</v>
      </c>
      <c r="G12" s="161">
        <v>41</v>
      </c>
      <c r="H12" s="161"/>
      <c r="I12" s="49">
        <v>140004</v>
      </c>
      <c r="J12" s="49">
        <v>416595</v>
      </c>
      <c r="K12" s="49">
        <v>209</v>
      </c>
      <c r="L12" s="49" t="s">
        <v>289</v>
      </c>
      <c r="M12" s="11"/>
      <c r="N12" s="11"/>
      <c r="O12" s="24" t="s">
        <v>56</v>
      </c>
      <c r="P12" s="69">
        <f>SUM(P13:P14)</f>
        <v>2760422</v>
      </c>
      <c r="Q12" s="95">
        <f>SUM(Q13:Q14)</f>
        <v>43543516</v>
      </c>
      <c r="R12" s="95">
        <v>30446978</v>
      </c>
      <c r="S12" s="95">
        <v>8378548</v>
      </c>
      <c r="T12" s="95">
        <v>126018</v>
      </c>
      <c r="U12" s="95">
        <v>4591972</v>
      </c>
      <c r="V12" s="11"/>
      <c r="W12" s="11"/>
      <c r="X12" s="11"/>
      <c r="Y12" s="11"/>
    </row>
    <row r="13" spans="1:25" ht="18" customHeight="1">
      <c r="A13" s="192" t="s">
        <v>50</v>
      </c>
      <c r="B13" s="193"/>
      <c r="C13" s="69">
        <v>2</v>
      </c>
      <c r="D13" s="49">
        <v>1032</v>
      </c>
      <c r="E13" s="49">
        <v>4615</v>
      </c>
      <c r="F13" s="49">
        <v>163</v>
      </c>
      <c r="G13" s="161">
        <v>2</v>
      </c>
      <c r="H13" s="161"/>
      <c r="I13" s="49">
        <v>1052</v>
      </c>
      <c r="J13" s="49">
        <v>4778</v>
      </c>
      <c r="K13" s="49">
        <v>5</v>
      </c>
      <c r="L13" s="49" t="s">
        <v>289</v>
      </c>
      <c r="M13" s="11"/>
      <c r="N13" s="25" t="s">
        <v>88</v>
      </c>
      <c r="O13" s="24" t="s">
        <v>96</v>
      </c>
      <c r="P13" s="69">
        <v>2728565</v>
      </c>
      <c r="Q13" s="95">
        <v>43323849</v>
      </c>
      <c r="R13" s="95" t="s">
        <v>293</v>
      </c>
      <c r="S13" s="95" t="s">
        <v>293</v>
      </c>
      <c r="T13" s="95" t="s">
        <v>293</v>
      </c>
      <c r="U13" s="95" t="s">
        <v>293</v>
      </c>
      <c r="V13" s="11"/>
      <c r="W13" s="11"/>
      <c r="X13" s="11"/>
      <c r="Y13" s="11"/>
    </row>
    <row r="14" spans="1:25" ht="18" customHeight="1">
      <c r="A14" s="162"/>
      <c r="B14" s="163"/>
      <c r="C14" s="36"/>
      <c r="D14" s="35"/>
      <c r="E14" s="35"/>
      <c r="F14" s="35"/>
      <c r="G14" s="162"/>
      <c r="H14" s="162"/>
      <c r="I14" s="35"/>
      <c r="J14" s="35"/>
      <c r="K14" s="35"/>
      <c r="L14" s="35"/>
      <c r="M14" s="11"/>
      <c r="N14" s="16"/>
      <c r="O14" s="24" t="s">
        <v>97</v>
      </c>
      <c r="P14" s="69">
        <v>31857</v>
      </c>
      <c r="Q14" s="95">
        <v>219667</v>
      </c>
      <c r="R14" s="95" t="s">
        <v>293</v>
      </c>
      <c r="S14" s="95" t="s">
        <v>293</v>
      </c>
      <c r="T14" s="95" t="s">
        <v>293</v>
      </c>
      <c r="U14" s="95" t="s">
        <v>293</v>
      </c>
      <c r="V14" s="11"/>
      <c r="W14" s="11"/>
      <c r="X14" s="11"/>
      <c r="Y14" s="11"/>
    </row>
    <row r="15" spans="1:25" ht="18" customHeight="1">
      <c r="A15" s="80"/>
      <c r="B15" s="80"/>
      <c r="C15" s="8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6"/>
      <c r="O15" s="24"/>
      <c r="P15" s="69"/>
      <c r="Q15" s="95"/>
      <c r="R15" s="95"/>
      <c r="S15" s="95"/>
      <c r="T15" s="95"/>
      <c r="U15" s="95"/>
      <c r="V15" s="11"/>
      <c r="W15" s="11"/>
      <c r="X15" s="11"/>
      <c r="Y15" s="11"/>
    </row>
    <row r="16" spans="1:25" ht="18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6"/>
      <c r="O16" s="24" t="s">
        <v>56</v>
      </c>
      <c r="P16" s="69">
        <f>SUM(P17:P18)</f>
        <v>87610</v>
      </c>
      <c r="Q16" s="95">
        <f>SUM(Q17:Q18)</f>
        <v>633960</v>
      </c>
      <c r="R16" s="95">
        <v>443904</v>
      </c>
      <c r="S16" s="95">
        <v>132311</v>
      </c>
      <c r="T16" s="95" t="s">
        <v>291</v>
      </c>
      <c r="U16" s="95">
        <v>57745</v>
      </c>
      <c r="V16" s="11"/>
      <c r="W16" s="11"/>
      <c r="X16" s="11"/>
      <c r="Y16" s="11"/>
    </row>
    <row r="17" spans="1:25" ht="18" customHeight="1">
      <c r="A17" s="173" t="s">
        <v>364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1"/>
      <c r="N17" s="25" t="s">
        <v>98</v>
      </c>
      <c r="O17" s="24" t="s">
        <v>96</v>
      </c>
      <c r="P17" s="69">
        <v>1014</v>
      </c>
      <c r="Q17" s="95">
        <v>29570</v>
      </c>
      <c r="R17" s="95" t="s">
        <v>293</v>
      </c>
      <c r="S17" s="95" t="s">
        <v>293</v>
      </c>
      <c r="T17" s="95" t="s">
        <v>291</v>
      </c>
      <c r="U17" s="95" t="s">
        <v>293</v>
      </c>
      <c r="V17" s="11"/>
      <c r="W17" s="11"/>
      <c r="X17" s="11"/>
      <c r="Y17" s="11"/>
    </row>
    <row r="18" spans="1:25" ht="18" customHeight="1">
      <c r="A18" s="91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1"/>
      <c r="N18" s="11"/>
      <c r="O18" s="24" t="s">
        <v>61</v>
      </c>
      <c r="P18" s="69">
        <v>86596</v>
      </c>
      <c r="Q18" s="95">
        <v>604390</v>
      </c>
      <c r="R18" s="95" t="s">
        <v>293</v>
      </c>
      <c r="S18" s="95" t="s">
        <v>293</v>
      </c>
      <c r="T18" s="95" t="s">
        <v>291</v>
      </c>
      <c r="U18" s="95" t="s">
        <v>293</v>
      </c>
      <c r="V18" s="11"/>
      <c r="W18" s="11"/>
      <c r="X18" s="11"/>
      <c r="Y18" s="11"/>
    </row>
    <row r="19" spans="1:25" ht="18" customHeight="1" thickBot="1">
      <c r="A19" s="150" t="s">
        <v>365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1"/>
      <c r="N19" s="11"/>
      <c r="O19" s="11"/>
      <c r="P19" s="89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8" customHeight="1" thickBot="1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227" t="s">
        <v>366</v>
      </c>
      <c r="L20" s="227"/>
      <c r="M20" s="11"/>
      <c r="N20" s="88"/>
      <c r="O20" s="88"/>
      <c r="P20" s="88"/>
      <c r="Q20" s="88"/>
      <c r="R20" s="88"/>
      <c r="S20" s="88"/>
      <c r="T20" s="88"/>
      <c r="U20" s="88"/>
      <c r="V20" s="11"/>
      <c r="W20" s="11"/>
      <c r="X20" s="11"/>
      <c r="Y20" s="11"/>
    </row>
    <row r="21" spans="1:25" s="4" customFormat="1" ht="18" customHeight="1">
      <c r="A21" s="157" t="s">
        <v>369</v>
      </c>
      <c r="B21" s="157"/>
      <c r="C21" s="157"/>
      <c r="D21" s="157"/>
      <c r="E21" s="157"/>
      <c r="F21" s="158"/>
      <c r="G21" s="156" t="s">
        <v>370</v>
      </c>
      <c r="H21" s="157"/>
      <c r="I21" s="157"/>
      <c r="J21" s="157"/>
      <c r="K21" s="157"/>
      <c r="L21" s="157"/>
      <c r="M21" s="25"/>
      <c r="N21" s="25" t="s">
        <v>99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" customFormat="1" ht="18" customHeight="1">
      <c r="A22" s="226" t="s">
        <v>371</v>
      </c>
      <c r="B22" s="226"/>
      <c r="C22" s="226"/>
      <c r="D22" s="226"/>
      <c r="E22" s="8" t="s">
        <v>54</v>
      </c>
      <c r="F22" s="55" t="s">
        <v>55</v>
      </c>
      <c r="G22" s="225" t="s">
        <v>371</v>
      </c>
      <c r="H22" s="226"/>
      <c r="I22" s="226"/>
      <c r="J22" s="160"/>
      <c r="K22" s="8" t="s">
        <v>54</v>
      </c>
      <c r="L22" s="67" t="s">
        <v>55</v>
      </c>
      <c r="M22" s="25"/>
      <c r="N22" s="247" t="s">
        <v>403</v>
      </c>
      <c r="O22" s="248"/>
      <c r="P22" s="86" t="s">
        <v>395</v>
      </c>
      <c r="Q22" s="85"/>
      <c r="R22" s="87">
        <v>140662</v>
      </c>
      <c r="S22" s="86" t="s">
        <v>396</v>
      </c>
      <c r="T22" s="85"/>
      <c r="U22" s="84">
        <v>422760</v>
      </c>
      <c r="V22" s="25"/>
      <c r="W22" s="25"/>
      <c r="X22" s="25"/>
      <c r="Y22" s="25"/>
    </row>
    <row r="23" spans="1:25" ht="18" customHeight="1">
      <c r="A23" s="233" t="s">
        <v>5</v>
      </c>
      <c r="B23" s="233"/>
      <c r="C23" s="233"/>
      <c r="D23" s="234"/>
      <c r="E23" s="98">
        <f>SUM(E25:E26,E28,E37,E39:E41,E43:E44)</f>
        <v>36501803</v>
      </c>
      <c r="F23" s="98">
        <f>SUM(F25:F26,F28,F37,F39:F41,F43:F44)</f>
        <v>36649764</v>
      </c>
      <c r="G23" s="246" t="s">
        <v>69</v>
      </c>
      <c r="H23" s="233"/>
      <c r="I23" s="233"/>
      <c r="J23" s="233"/>
      <c r="K23" s="124">
        <f>SUM(K25,K27,K39:K44)</f>
        <v>36501803</v>
      </c>
      <c r="L23" s="125">
        <f>SUM(L25,L27,L39:L44)</f>
        <v>35472382</v>
      </c>
      <c r="M23" s="11"/>
      <c r="N23" s="8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8" customHeight="1">
      <c r="A24" s="83"/>
      <c r="B24" s="16"/>
      <c r="C24" s="16"/>
      <c r="D24" s="16"/>
      <c r="E24" s="69"/>
      <c r="F24" s="49"/>
      <c r="G24" s="222"/>
      <c r="H24" s="192"/>
      <c r="I24" s="192"/>
      <c r="J24" s="192"/>
      <c r="K24" s="69"/>
      <c r="L24" s="9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8" customHeight="1">
      <c r="A25" s="192" t="s">
        <v>260</v>
      </c>
      <c r="B25" s="192"/>
      <c r="C25" s="192"/>
      <c r="D25" s="193"/>
      <c r="E25" s="69">
        <v>12526946</v>
      </c>
      <c r="F25" s="49">
        <v>12639387</v>
      </c>
      <c r="G25" s="222" t="s">
        <v>70</v>
      </c>
      <c r="H25" s="192"/>
      <c r="I25" s="192"/>
      <c r="J25" s="192"/>
      <c r="K25" s="69">
        <v>1169269</v>
      </c>
      <c r="L25" s="95">
        <v>1130461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8" customHeight="1">
      <c r="A26" s="192" t="s">
        <v>261</v>
      </c>
      <c r="B26" s="192"/>
      <c r="C26" s="192"/>
      <c r="D26" s="193"/>
      <c r="E26" s="69">
        <v>22</v>
      </c>
      <c r="F26" s="49" t="s">
        <v>291</v>
      </c>
      <c r="G26" s="120"/>
      <c r="H26" s="192"/>
      <c r="I26" s="192"/>
      <c r="J26" s="192"/>
      <c r="K26" s="69"/>
      <c r="L26" s="9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8" customHeight="1">
      <c r="A27" s="235"/>
      <c r="B27" s="235"/>
      <c r="C27" s="192"/>
      <c r="D27" s="193"/>
      <c r="E27" s="69"/>
      <c r="F27" s="49"/>
      <c r="G27" s="220" t="s">
        <v>271</v>
      </c>
      <c r="H27" s="192" t="s">
        <v>56</v>
      </c>
      <c r="I27" s="192"/>
      <c r="J27" s="192"/>
      <c r="K27" s="69">
        <f>SUM(K30:K36)</f>
        <v>34597871</v>
      </c>
      <c r="L27" s="95">
        <f>SUM(L30:L36)</f>
        <v>34014373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8" customHeight="1">
      <c r="A28" s="236" t="s">
        <v>67</v>
      </c>
      <c r="B28" s="106"/>
      <c r="C28" s="192" t="s">
        <v>56</v>
      </c>
      <c r="D28" s="193"/>
      <c r="E28" s="69">
        <f>SUM(E29:E35)</f>
        <v>21613931</v>
      </c>
      <c r="F28" s="49">
        <f>SUM(F29:F35)</f>
        <v>21735527</v>
      </c>
      <c r="G28" s="220"/>
      <c r="H28" s="228" t="s">
        <v>264</v>
      </c>
      <c r="I28" s="192" t="s">
        <v>88</v>
      </c>
      <c r="J28" s="192"/>
      <c r="K28" s="69">
        <v>30942320</v>
      </c>
      <c r="L28" s="95">
        <v>30493721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8" customHeight="1">
      <c r="A29" s="236"/>
      <c r="B29" s="16"/>
      <c r="C29" s="192" t="s">
        <v>57</v>
      </c>
      <c r="D29" s="193"/>
      <c r="E29" s="69">
        <v>598972</v>
      </c>
      <c r="F29" s="49">
        <v>601624</v>
      </c>
      <c r="G29" s="220"/>
      <c r="H29" s="228"/>
      <c r="I29" s="192" t="s">
        <v>9</v>
      </c>
      <c r="J29" s="192"/>
      <c r="K29" s="69">
        <v>472177</v>
      </c>
      <c r="L29" s="95">
        <v>443955</v>
      </c>
      <c r="M29" s="11"/>
      <c r="N29" s="150" t="s">
        <v>393</v>
      </c>
      <c r="O29" s="150"/>
      <c r="P29" s="150"/>
      <c r="Q29" s="150"/>
      <c r="R29" s="150"/>
      <c r="S29" s="150"/>
      <c r="T29" s="150"/>
      <c r="U29" s="150"/>
      <c r="V29" s="150"/>
      <c r="W29" s="11"/>
      <c r="X29" s="11"/>
      <c r="Y29" s="11"/>
    </row>
    <row r="30" spans="1:25" ht="18" customHeight="1" thickBot="1">
      <c r="A30" s="236"/>
      <c r="B30" s="16"/>
      <c r="C30" s="192" t="s">
        <v>276</v>
      </c>
      <c r="D30" s="193"/>
      <c r="E30" s="69">
        <v>17569148</v>
      </c>
      <c r="F30" s="49">
        <v>17464554</v>
      </c>
      <c r="G30" s="220"/>
      <c r="H30" s="228"/>
      <c r="I30" s="192" t="s">
        <v>71</v>
      </c>
      <c r="J30" s="192"/>
      <c r="K30" s="69">
        <f>SUM(K28:K29)</f>
        <v>31414497</v>
      </c>
      <c r="L30" s="95">
        <f>SUM(L28:L29)</f>
        <v>30937676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8" customHeight="1">
      <c r="A31" s="236"/>
      <c r="B31" s="16"/>
      <c r="C31" s="192" t="s">
        <v>58</v>
      </c>
      <c r="D31" s="193"/>
      <c r="E31" s="69">
        <v>1034116</v>
      </c>
      <c r="F31" s="49">
        <v>1166949</v>
      </c>
      <c r="G31" s="220"/>
      <c r="H31" s="192" t="s">
        <v>265</v>
      </c>
      <c r="I31" s="192"/>
      <c r="J31" s="193"/>
      <c r="K31" s="69">
        <v>106890</v>
      </c>
      <c r="L31" s="49">
        <v>102465</v>
      </c>
      <c r="M31" s="11"/>
      <c r="N31" s="153" t="s">
        <v>376</v>
      </c>
      <c r="O31" s="203" t="s">
        <v>3</v>
      </c>
      <c r="P31" s="203" t="s">
        <v>100</v>
      </c>
      <c r="Q31" s="230" t="s">
        <v>387</v>
      </c>
      <c r="R31" s="230" t="s">
        <v>104</v>
      </c>
      <c r="S31" s="203" t="s">
        <v>101</v>
      </c>
      <c r="T31" s="230" t="s">
        <v>388</v>
      </c>
      <c r="U31" s="230" t="s">
        <v>389</v>
      </c>
      <c r="V31" s="241" t="s">
        <v>390</v>
      </c>
      <c r="W31" s="11"/>
      <c r="X31" s="11"/>
      <c r="Y31" s="11"/>
    </row>
    <row r="32" spans="1:25" ht="18" customHeight="1">
      <c r="A32" s="236"/>
      <c r="B32" s="16"/>
      <c r="C32" s="192" t="s">
        <v>59</v>
      </c>
      <c r="D32" s="193"/>
      <c r="E32" s="69">
        <v>526746</v>
      </c>
      <c r="F32" s="49">
        <v>547099</v>
      </c>
      <c r="G32" s="220"/>
      <c r="H32" s="192" t="s">
        <v>13</v>
      </c>
      <c r="I32" s="192"/>
      <c r="J32" s="193"/>
      <c r="K32" s="69">
        <v>2701908</v>
      </c>
      <c r="L32" s="95">
        <v>2641938</v>
      </c>
      <c r="M32" s="11"/>
      <c r="N32" s="208"/>
      <c r="O32" s="249"/>
      <c r="P32" s="249"/>
      <c r="Q32" s="231"/>
      <c r="R32" s="231"/>
      <c r="S32" s="249"/>
      <c r="T32" s="231"/>
      <c r="U32" s="231"/>
      <c r="V32" s="242"/>
      <c r="W32" s="11"/>
      <c r="X32" s="11"/>
      <c r="Y32" s="11"/>
    </row>
    <row r="33" spans="1:25" ht="18" customHeight="1">
      <c r="A33" s="236"/>
      <c r="B33" s="16"/>
      <c r="C33" s="192" t="s">
        <v>60</v>
      </c>
      <c r="D33" s="193"/>
      <c r="E33" s="69">
        <v>87692</v>
      </c>
      <c r="F33" s="49">
        <v>79411</v>
      </c>
      <c r="G33" s="220"/>
      <c r="H33" s="192" t="s">
        <v>72</v>
      </c>
      <c r="I33" s="192"/>
      <c r="J33" s="193"/>
      <c r="K33" s="69">
        <v>284600</v>
      </c>
      <c r="L33" s="49">
        <v>250520</v>
      </c>
      <c r="M33" s="11"/>
      <c r="N33" s="155"/>
      <c r="O33" s="204"/>
      <c r="P33" s="204"/>
      <c r="Q33" s="232"/>
      <c r="R33" s="232"/>
      <c r="S33" s="204"/>
      <c r="T33" s="232"/>
      <c r="U33" s="232"/>
      <c r="V33" s="243"/>
      <c r="W33" s="11"/>
      <c r="X33" s="11"/>
      <c r="Y33" s="11"/>
    </row>
    <row r="34" spans="1:25" ht="18" customHeight="1">
      <c r="A34" s="236"/>
      <c r="B34" s="16"/>
      <c r="C34" s="192" t="s">
        <v>262</v>
      </c>
      <c r="D34" s="193"/>
      <c r="E34" s="69">
        <v>1797255</v>
      </c>
      <c r="F34" s="49">
        <v>1875890</v>
      </c>
      <c r="G34" s="220"/>
      <c r="H34" s="192" t="s">
        <v>74</v>
      </c>
      <c r="I34" s="192"/>
      <c r="J34" s="193"/>
      <c r="K34" s="69">
        <v>2061</v>
      </c>
      <c r="L34" s="49">
        <v>1517</v>
      </c>
      <c r="M34" s="11"/>
      <c r="N34" s="11"/>
      <c r="O34" s="63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8" customHeight="1">
      <c r="A35" s="236"/>
      <c r="B35" s="106"/>
      <c r="C35" s="192" t="s">
        <v>61</v>
      </c>
      <c r="D35" s="193"/>
      <c r="E35" s="69">
        <v>2</v>
      </c>
      <c r="F35" s="49" t="s">
        <v>291</v>
      </c>
      <c r="G35" s="220"/>
      <c r="H35" s="192" t="s">
        <v>73</v>
      </c>
      <c r="I35" s="192"/>
      <c r="J35" s="193"/>
      <c r="K35" s="69">
        <v>81675</v>
      </c>
      <c r="L35" s="49">
        <v>76055</v>
      </c>
      <c r="M35" s="11"/>
      <c r="N35" s="82" t="s">
        <v>5</v>
      </c>
      <c r="O35" s="98">
        <f>SUM(O37,O39,O41)</f>
        <v>2728565</v>
      </c>
      <c r="P35" s="108">
        <f>SUM(P37,P39,P41)</f>
        <v>9962445</v>
      </c>
      <c r="Q35" s="130">
        <f>SUM(Q37,Q39,Q41)</f>
        <v>4333084603.7</v>
      </c>
      <c r="R35" s="108">
        <f>SUM(R37,R39,R41)</f>
        <v>43323849</v>
      </c>
      <c r="S35" s="108">
        <f>SUM(S37,S39,S41)</f>
        <v>645417</v>
      </c>
      <c r="T35" s="129">
        <f>P35/O35</f>
        <v>3.651166455627775</v>
      </c>
      <c r="U35" s="108">
        <f>1000*R35/O35</f>
        <v>15877.88782748441</v>
      </c>
      <c r="V35" s="108">
        <f>SUM(V37,V39,V41)</f>
        <v>102479</v>
      </c>
      <c r="W35" s="11"/>
      <c r="X35" s="11"/>
      <c r="Y35" s="11"/>
    </row>
    <row r="36" spans="1:25" ht="18" customHeight="1">
      <c r="A36" s="207"/>
      <c r="B36" s="207"/>
      <c r="C36" s="207"/>
      <c r="D36" s="207"/>
      <c r="E36" s="69"/>
      <c r="F36" s="49"/>
      <c r="G36" s="220"/>
      <c r="H36" s="192" t="s">
        <v>61</v>
      </c>
      <c r="I36" s="192"/>
      <c r="J36" s="193"/>
      <c r="K36" s="69">
        <v>6240</v>
      </c>
      <c r="L36" s="49">
        <v>4202</v>
      </c>
      <c r="M36" s="11"/>
      <c r="N36" s="106"/>
      <c r="O36" s="126"/>
      <c r="P36" s="106"/>
      <c r="Q36" s="131"/>
      <c r="R36" s="106"/>
      <c r="S36" s="106"/>
      <c r="T36" s="106"/>
      <c r="U36" s="106"/>
      <c r="V36" s="106"/>
      <c r="W36" s="11"/>
      <c r="X36" s="11"/>
      <c r="Y36" s="11"/>
    </row>
    <row r="37" spans="1:25" ht="18" customHeight="1">
      <c r="A37" s="192" t="s">
        <v>62</v>
      </c>
      <c r="B37" s="192"/>
      <c r="C37" s="192"/>
      <c r="D37" s="193"/>
      <c r="E37" s="69">
        <v>24018</v>
      </c>
      <c r="F37" s="49">
        <v>25660</v>
      </c>
      <c r="G37" s="120"/>
      <c r="H37" s="121"/>
      <c r="I37" s="192"/>
      <c r="J37" s="192"/>
      <c r="K37" s="78"/>
      <c r="L37" s="49"/>
      <c r="M37" s="11"/>
      <c r="N37" s="127" t="s">
        <v>103</v>
      </c>
      <c r="O37" s="69">
        <v>104782</v>
      </c>
      <c r="P37" s="95">
        <v>2203153</v>
      </c>
      <c r="Q37" s="132">
        <v>2009778648.9</v>
      </c>
      <c r="R37" s="95">
        <v>20091046</v>
      </c>
      <c r="S37" s="95">
        <v>24785</v>
      </c>
      <c r="T37" s="128">
        <f>P37/O37</f>
        <v>21.0260636368842</v>
      </c>
      <c r="U37" s="95">
        <f>1000*R37/O37</f>
        <v>191741.38687942585</v>
      </c>
      <c r="V37" s="95">
        <v>47524</v>
      </c>
      <c r="W37" s="11"/>
      <c r="X37" s="11"/>
      <c r="Y37" s="11"/>
    </row>
    <row r="38" spans="1:25" ht="18" customHeight="1">
      <c r="A38" s="207"/>
      <c r="B38" s="207"/>
      <c r="C38" s="207"/>
      <c r="D38" s="207"/>
      <c r="E38" s="69"/>
      <c r="F38" s="78"/>
      <c r="G38" s="222"/>
      <c r="H38" s="192"/>
      <c r="I38" s="192"/>
      <c r="J38" s="192"/>
      <c r="K38" s="78"/>
      <c r="L38" s="49"/>
      <c r="M38" s="11"/>
      <c r="N38" s="106" t="s">
        <v>6</v>
      </c>
      <c r="O38" s="69"/>
      <c r="P38" s="95"/>
      <c r="Q38" s="132"/>
      <c r="R38" s="95"/>
      <c r="S38" s="95"/>
      <c r="T38" s="128"/>
      <c r="U38" s="95"/>
      <c r="V38" s="95"/>
      <c r="W38" s="11"/>
      <c r="X38" s="11"/>
      <c r="Y38" s="11"/>
    </row>
    <row r="39" spans="1:25" ht="18" customHeight="1">
      <c r="A39" s="236" t="s">
        <v>68</v>
      </c>
      <c r="B39" s="78"/>
      <c r="C39" s="194" t="s">
        <v>263</v>
      </c>
      <c r="D39" s="193"/>
      <c r="E39" s="69">
        <v>571969</v>
      </c>
      <c r="F39" s="49">
        <v>568657</v>
      </c>
      <c r="G39" s="222" t="s">
        <v>75</v>
      </c>
      <c r="H39" s="192"/>
      <c r="I39" s="192"/>
      <c r="J39" s="192"/>
      <c r="K39" s="69">
        <v>5146</v>
      </c>
      <c r="L39" s="49">
        <v>3600</v>
      </c>
      <c r="M39" s="11"/>
      <c r="N39" s="127" t="s">
        <v>102</v>
      </c>
      <c r="O39" s="69">
        <v>2244425</v>
      </c>
      <c r="P39" s="95">
        <v>6522938</v>
      </c>
      <c r="Q39" s="132">
        <v>1955835589.6</v>
      </c>
      <c r="R39" s="95">
        <v>19558100</v>
      </c>
      <c r="S39" s="95">
        <v>530898</v>
      </c>
      <c r="T39" s="128">
        <f>P39/O39</f>
        <v>2.9062846831593836</v>
      </c>
      <c r="U39" s="95">
        <f>1000*R39/O39</f>
        <v>8714.080443766221</v>
      </c>
      <c r="V39" s="95">
        <v>46263</v>
      </c>
      <c r="W39" s="11"/>
      <c r="X39" s="11"/>
      <c r="Y39" s="11"/>
    </row>
    <row r="40" spans="1:25" ht="18" customHeight="1">
      <c r="A40" s="236"/>
      <c r="B40" s="78"/>
      <c r="C40" s="194" t="s">
        <v>63</v>
      </c>
      <c r="D40" s="193"/>
      <c r="E40" s="69">
        <v>324185</v>
      </c>
      <c r="F40" s="49">
        <v>149387</v>
      </c>
      <c r="G40" s="222" t="s">
        <v>399</v>
      </c>
      <c r="H40" s="192"/>
      <c r="I40" s="192"/>
      <c r="J40" s="192"/>
      <c r="K40" s="69">
        <v>55975</v>
      </c>
      <c r="L40" s="49">
        <v>55716</v>
      </c>
      <c r="M40" s="11"/>
      <c r="N40" s="106"/>
      <c r="O40" s="69"/>
      <c r="P40" s="95"/>
      <c r="Q40" s="132"/>
      <c r="R40" s="95"/>
      <c r="S40" s="95"/>
      <c r="T40" s="128"/>
      <c r="U40" s="95"/>
      <c r="V40" s="95"/>
      <c r="W40" s="11"/>
      <c r="X40" s="11"/>
      <c r="Y40" s="11"/>
    </row>
    <row r="41" spans="1:25" ht="18" customHeight="1">
      <c r="A41" s="236"/>
      <c r="B41" s="78"/>
      <c r="C41" s="194" t="s">
        <v>64</v>
      </c>
      <c r="D41" s="193"/>
      <c r="E41" s="69" t="s">
        <v>291</v>
      </c>
      <c r="F41" s="49" t="s">
        <v>291</v>
      </c>
      <c r="G41" s="222" t="s">
        <v>76</v>
      </c>
      <c r="H41" s="192"/>
      <c r="I41" s="192"/>
      <c r="J41" s="192"/>
      <c r="K41" s="69">
        <v>6246</v>
      </c>
      <c r="L41" s="49">
        <v>667</v>
      </c>
      <c r="M41" s="11"/>
      <c r="N41" s="24" t="s">
        <v>7</v>
      </c>
      <c r="O41" s="69">
        <v>379358</v>
      </c>
      <c r="P41" s="95">
        <v>1236354</v>
      </c>
      <c r="Q41" s="132">
        <v>367470365.2</v>
      </c>
      <c r="R41" s="95">
        <v>3674703</v>
      </c>
      <c r="S41" s="95">
        <v>89734</v>
      </c>
      <c r="T41" s="128">
        <f>P41/O41</f>
        <v>3.259069269660848</v>
      </c>
      <c r="U41" s="95">
        <f>1000*R41/O41</f>
        <v>9686.636369866987</v>
      </c>
      <c r="V41" s="95">
        <v>8692</v>
      </c>
      <c r="W41" s="11"/>
      <c r="X41" s="11"/>
      <c r="Y41" s="11"/>
    </row>
    <row r="42" spans="1:25" ht="18" customHeight="1">
      <c r="A42" s="79"/>
      <c r="B42" s="106"/>
      <c r="C42" s="78"/>
      <c r="D42" s="77"/>
      <c r="E42" s="69"/>
      <c r="F42" s="49"/>
      <c r="G42" s="222" t="s">
        <v>77</v>
      </c>
      <c r="H42" s="192"/>
      <c r="I42" s="192"/>
      <c r="J42" s="192"/>
      <c r="K42" s="69">
        <v>261363</v>
      </c>
      <c r="L42" s="49">
        <v>257567</v>
      </c>
      <c r="M42" s="11"/>
      <c r="N42" s="35"/>
      <c r="O42" s="36"/>
      <c r="P42" s="35"/>
      <c r="Q42" s="35"/>
      <c r="R42" s="35"/>
      <c r="S42" s="35"/>
      <c r="T42" s="81"/>
      <c r="U42" s="35"/>
      <c r="V42" s="35"/>
      <c r="W42" s="11"/>
      <c r="X42" s="11"/>
      <c r="Y42" s="11"/>
    </row>
    <row r="43" spans="1:25" ht="18" customHeight="1">
      <c r="A43" s="192" t="s">
        <v>294</v>
      </c>
      <c r="B43" s="192"/>
      <c r="C43" s="192"/>
      <c r="D43" s="193"/>
      <c r="E43" s="69">
        <v>1277689</v>
      </c>
      <c r="F43" s="49">
        <v>1336920</v>
      </c>
      <c r="G43" s="222" t="s">
        <v>78</v>
      </c>
      <c r="H43" s="192"/>
      <c r="I43" s="192"/>
      <c r="J43" s="192"/>
      <c r="K43" s="69">
        <v>10000</v>
      </c>
      <c r="L43" s="49">
        <v>9998</v>
      </c>
      <c r="M43" s="11"/>
      <c r="N43" s="8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8" customHeight="1">
      <c r="A44" s="192" t="s">
        <v>65</v>
      </c>
      <c r="B44" s="192"/>
      <c r="C44" s="192"/>
      <c r="D44" s="193"/>
      <c r="E44" s="69">
        <v>163043</v>
      </c>
      <c r="F44" s="49">
        <v>194226</v>
      </c>
      <c r="G44" s="222" t="s">
        <v>79</v>
      </c>
      <c r="H44" s="192"/>
      <c r="I44" s="192"/>
      <c r="J44" s="192"/>
      <c r="K44" s="69">
        <v>395933</v>
      </c>
      <c r="L44" s="49" t="s">
        <v>291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8" customHeight="1">
      <c r="A45" s="79"/>
      <c r="B45" s="10"/>
      <c r="C45" s="78"/>
      <c r="D45" s="77"/>
      <c r="E45" s="76"/>
      <c r="F45" s="6"/>
      <c r="G45" s="222"/>
      <c r="H45" s="192"/>
      <c r="I45" s="192"/>
      <c r="J45" s="192"/>
      <c r="K45" s="7"/>
      <c r="L45" s="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8" customHeight="1">
      <c r="A46" s="267" t="s">
        <v>398</v>
      </c>
      <c r="B46" s="267"/>
      <c r="C46" s="267"/>
      <c r="D46" s="267"/>
      <c r="E46" s="244">
        <v>1177382</v>
      </c>
      <c r="F46" s="237" t="s">
        <v>384</v>
      </c>
      <c r="G46" s="238"/>
      <c r="H46" s="238"/>
      <c r="I46" s="244">
        <v>1794805</v>
      </c>
      <c r="J46" s="255" t="s">
        <v>66</v>
      </c>
      <c r="K46" s="206"/>
      <c r="L46" s="258" t="s">
        <v>289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8" customHeight="1">
      <c r="A47" s="154"/>
      <c r="B47" s="154"/>
      <c r="C47" s="154"/>
      <c r="D47" s="154"/>
      <c r="E47" s="245"/>
      <c r="F47" s="239"/>
      <c r="G47" s="240"/>
      <c r="H47" s="240"/>
      <c r="I47" s="245"/>
      <c r="J47" s="256"/>
      <c r="K47" s="257"/>
      <c r="L47" s="25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8" customHeight="1">
      <c r="A49" s="150" t="s">
        <v>372</v>
      </c>
      <c r="B49" s="150"/>
      <c r="C49" s="150"/>
      <c r="D49" s="150"/>
      <c r="E49" s="150"/>
      <c r="F49" s="150"/>
      <c r="G49" s="150" t="s">
        <v>373</v>
      </c>
      <c r="H49" s="150"/>
      <c r="I49" s="150"/>
      <c r="J49" s="150"/>
      <c r="K49" s="150"/>
      <c r="L49" s="15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8" customHeight="1" thickBot="1">
      <c r="A50" s="11"/>
      <c r="B50" s="10"/>
      <c r="C50" s="10"/>
      <c r="D50" s="10"/>
      <c r="E50" s="199" t="s">
        <v>366</v>
      </c>
      <c r="F50" s="199"/>
      <c r="G50" s="10"/>
      <c r="H50" s="10"/>
      <c r="I50" s="10"/>
      <c r="J50" s="10"/>
      <c r="K50" s="199" t="s">
        <v>366</v>
      </c>
      <c r="L50" s="199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8" customHeight="1">
      <c r="A51" s="153" t="s">
        <v>376</v>
      </c>
      <c r="B51" s="203"/>
      <c r="C51" s="203" t="s">
        <v>80</v>
      </c>
      <c r="D51" s="203" t="s">
        <v>81</v>
      </c>
      <c r="E51" s="203" t="s">
        <v>82</v>
      </c>
      <c r="F51" s="250" t="s">
        <v>375</v>
      </c>
      <c r="G51" s="268" t="s">
        <v>376</v>
      </c>
      <c r="H51" s="153"/>
      <c r="I51" s="203" t="s">
        <v>83</v>
      </c>
      <c r="J51" s="203" t="s">
        <v>84</v>
      </c>
      <c r="K51" s="186" t="s">
        <v>85</v>
      </c>
      <c r="L51" s="186" t="s">
        <v>266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8" customHeight="1">
      <c r="A52" s="155"/>
      <c r="B52" s="204"/>
      <c r="C52" s="204"/>
      <c r="D52" s="204"/>
      <c r="E52" s="204"/>
      <c r="F52" s="251"/>
      <c r="G52" s="269"/>
      <c r="H52" s="155"/>
      <c r="I52" s="204"/>
      <c r="J52" s="204"/>
      <c r="K52" s="187"/>
      <c r="L52" s="187"/>
      <c r="M52" s="11"/>
      <c r="N52" s="150" t="s">
        <v>392</v>
      </c>
      <c r="O52" s="150"/>
      <c r="P52" s="150"/>
      <c r="Q52" s="150"/>
      <c r="R52" s="150"/>
      <c r="S52" s="150"/>
      <c r="T52" s="150"/>
      <c r="U52" s="150"/>
      <c r="V52" s="11"/>
      <c r="W52" s="11"/>
      <c r="X52" s="11"/>
      <c r="Y52" s="11"/>
    </row>
    <row r="53" spans="1:25" ht="18" customHeight="1" thickBot="1">
      <c r="A53" s="11"/>
      <c r="B53" s="10"/>
      <c r="C53" s="63"/>
      <c r="D53" s="10"/>
      <c r="E53" s="10"/>
      <c r="F53" s="71"/>
      <c r="G53" s="265" t="s">
        <v>378</v>
      </c>
      <c r="H53" s="266"/>
      <c r="I53" s="98">
        <f>SUM(I54,I58,I62:I63)</f>
        <v>33864019</v>
      </c>
      <c r="J53" s="108">
        <f>SUM(J54,J58,J62:J63)</f>
        <v>33911908</v>
      </c>
      <c r="K53" s="108">
        <f>SUM(K54,K58,K62:K63)</f>
        <v>47896</v>
      </c>
      <c r="L53" s="107">
        <f>SUM(L54,L58,L62:L63)</f>
        <v>3</v>
      </c>
      <c r="M53" s="11"/>
      <c r="N53" s="166" t="s">
        <v>34</v>
      </c>
      <c r="O53" s="166"/>
      <c r="P53" s="166"/>
      <c r="Q53" s="166"/>
      <c r="R53" s="166"/>
      <c r="S53" s="166"/>
      <c r="T53" s="166"/>
      <c r="U53" s="166"/>
      <c r="V53" s="11"/>
      <c r="W53" s="11"/>
      <c r="X53" s="11"/>
      <c r="Y53" s="11"/>
    </row>
    <row r="54" spans="1:25" ht="18" customHeight="1">
      <c r="A54" s="219" t="s">
        <v>400</v>
      </c>
      <c r="B54" s="58" t="s">
        <v>374</v>
      </c>
      <c r="C54" s="69">
        <f>SUM(C55:C56)</f>
        <v>13410178</v>
      </c>
      <c r="D54" s="49">
        <f>SUM(D55:D56)</f>
        <v>12636985</v>
      </c>
      <c r="E54" s="49">
        <f>SUM(E55:E56)</f>
        <v>723406</v>
      </c>
      <c r="F54" s="122">
        <f>100*D54/C54</f>
        <v>94.2342823488249</v>
      </c>
      <c r="G54" s="221" t="s">
        <v>402</v>
      </c>
      <c r="H54" s="56" t="s">
        <v>56</v>
      </c>
      <c r="I54" s="69">
        <f>SUM(I55:I56)</f>
        <v>30446979</v>
      </c>
      <c r="J54" s="95">
        <f>SUM(J55:J56)</f>
        <v>30493721</v>
      </c>
      <c r="K54" s="49">
        <f>SUM(K55:K56)</f>
        <v>46739</v>
      </c>
      <c r="L54" s="49">
        <f>SUM(L55:L56)</f>
        <v>3</v>
      </c>
      <c r="M54" s="11"/>
      <c r="N54" s="153" t="s">
        <v>376</v>
      </c>
      <c r="O54" s="203" t="s">
        <v>353</v>
      </c>
      <c r="P54" s="203"/>
      <c r="Q54" s="203" t="s">
        <v>13</v>
      </c>
      <c r="R54" s="203" t="s">
        <v>105</v>
      </c>
      <c r="S54" s="203" t="s">
        <v>106</v>
      </c>
      <c r="T54" s="203" t="s">
        <v>107</v>
      </c>
      <c r="U54" s="186" t="s">
        <v>108</v>
      </c>
      <c r="V54" s="11"/>
      <c r="W54" s="11"/>
      <c r="X54" s="11"/>
      <c r="Y54" s="11"/>
    </row>
    <row r="55" spans="1:25" ht="18" customHeight="1">
      <c r="A55" s="219"/>
      <c r="B55" s="74" t="s">
        <v>86</v>
      </c>
      <c r="C55" s="69">
        <v>12756727</v>
      </c>
      <c r="D55" s="49">
        <v>12421896</v>
      </c>
      <c r="E55" s="49">
        <v>334780</v>
      </c>
      <c r="F55" s="122">
        <f>100*D55/C55</f>
        <v>97.37525934356046</v>
      </c>
      <c r="G55" s="221"/>
      <c r="H55" s="123" t="s">
        <v>89</v>
      </c>
      <c r="I55" s="69">
        <v>30446979</v>
      </c>
      <c r="J55" s="95">
        <v>30493721</v>
      </c>
      <c r="K55" s="49">
        <v>46739</v>
      </c>
      <c r="L55" s="49">
        <v>3</v>
      </c>
      <c r="M55" s="11"/>
      <c r="N55" s="155"/>
      <c r="O55" s="204"/>
      <c r="P55" s="204"/>
      <c r="Q55" s="204"/>
      <c r="R55" s="204"/>
      <c r="S55" s="204"/>
      <c r="T55" s="204"/>
      <c r="U55" s="187"/>
      <c r="V55" s="11"/>
      <c r="W55" s="11"/>
      <c r="X55" s="11"/>
      <c r="Y55" s="11"/>
    </row>
    <row r="56" spans="1:25" ht="18" customHeight="1">
      <c r="A56" s="219"/>
      <c r="B56" s="74" t="s">
        <v>87</v>
      </c>
      <c r="C56" s="69">
        <v>653451</v>
      </c>
      <c r="D56" s="49">
        <v>215089</v>
      </c>
      <c r="E56" s="49">
        <v>388626</v>
      </c>
      <c r="F56" s="122">
        <f>100*D56/C56</f>
        <v>32.915857501174536</v>
      </c>
      <c r="G56" s="221"/>
      <c r="H56" s="123" t="s">
        <v>267</v>
      </c>
      <c r="I56" s="69" t="s">
        <v>289</v>
      </c>
      <c r="J56" s="74" t="s">
        <v>379</v>
      </c>
      <c r="K56" s="49" t="s">
        <v>380</v>
      </c>
      <c r="L56" s="49" t="s">
        <v>381</v>
      </c>
      <c r="M56" s="11"/>
      <c r="N56" s="11"/>
      <c r="O56" s="185"/>
      <c r="P56" s="169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8" customHeight="1">
      <c r="A57" s="11"/>
      <c r="B57" s="10"/>
      <c r="C57" s="37"/>
      <c r="D57" s="10"/>
      <c r="E57" s="10"/>
      <c r="F57" s="71"/>
      <c r="G57" s="72"/>
      <c r="H57" s="75"/>
      <c r="I57" s="78"/>
      <c r="J57" s="78"/>
      <c r="K57" s="78"/>
      <c r="L57" s="78"/>
      <c r="M57" s="11"/>
      <c r="N57" s="24" t="s">
        <v>3</v>
      </c>
      <c r="O57" s="175">
        <f>SUM(Q57:U57)</f>
        <v>77430</v>
      </c>
      <c r="P57" s="176"/>
      <c r="Q57" s="95">
        <v>69136</v>
      </c>
      <c r="R57" s="95">
        <v>3709</v>
      </c>
      <c r="S57" s="95">
        <v>333</v>
      </c>
      <c r="T57" s="95">
        <v>4214</v>
      </c>
      <c r="U57" s="95">
        <v>38</v>
      </c>
      <c r="V57" s="11"/>
      <c r="W57" s="11"/>
      <c r="X57" s="11"/>
      <c r="Y57" s="11"/>
    </row>
    <row r="58" spans="1:25" ht="18" customHeight="1">
      <c r="A58" s="219" t="s">
        <v>401</v>
      </c>
      <c r="B58" s="58" t="s">
        <v>374</v>
      </c>
      <c r="C58" s="7" t="s">
        <v>291</v>
      </c>
      <c r="D58" s="6" t="s">
        <v>291</v>
      </c>
      <c r="E58" s="6" t="s">
        <v>291</v>
      </c>
      <c r="F58" s="73" t="s">
        <v>291</v>
      </c>
      <c r="G58" s="220" t="s">
        <v>272</v>
      </c>
      <c r="H58" s="56" t="s">
        <v>56</v>
      </c>
      <c r="I58" s="69">
        <f>SUM(I59:I60)</f>
        <v>443903</v>
      </c>
      <c r="J58" s="95">
        <f>SUM(J59:J60)</f>
        <v>443955</v>
      </c>
      <c r="K58" s="49">
        <f>SUM(K59:K60)</f>
        <v>62</v>
      </c>
      <c r="L58" s="49" t="s">
        <v>380</v>
      </c>
      <c r="M58" s="11"/>
      <c r="N58" s="24"/>
      <c r="O58" s="175"/>
      <c r="P58" s="176"/>
      <c r="Q58" s="95"/>
      <c r="R58" s="95"/>
      <c r="S58" s="95"/>
      <c r="T58" s="95"/>
      <c r="U58" s="95"/>
      <c r="V58" s="11"/>
      <c r="W58" s="11"/>
      <c r="X58" s="11"/>
      <c r="Y58" s="11"/>
    </row>
    <row r="59" spans="1:25" ht="18" customHeight="1">
      <c r="A59" s="219"/>
      <c r="B59" s="74" t="s">
        <v>86</v>
      </c>
      <c r="C59" s="7" t="s">
        <v>291</v>
      </c>
      <c r="D59" s="6" t="s">
        <v>291</v>
      </c>
      <c r="E59" s="6" t="s">
        <v>291</v>
      </c>
      <c r="F59" s="73" t="s">
        <v>291</v>
      </c>
      <c r="G59" s="220"/>
      <c r="H59" s="123" t="s">
        <v>89</v>
      </c>
      <c r="I59" s="69">
        <v>443903</v>
      </c>
      <c r="J59" s="95">
        <v>443955</v>
      </c>
      <c r="K59" s="49">
        <v>62</v>
      </c>
      <c r="L59" s="49" t="s">
        <v>379</v>
      </c>
      <c r="M59" s="11"/>
      <c r="N59" s="24" t="s">
        <v>109</v>
      </c>
      <c r="O59" s="175">
        <f>SUM(Q59:U59)</f>
        <v>2973137</v>
      </c>
      <c r="P59" s="176"/>
      <c r="Q59" s="95">
        <v>2640843</v>
      </c>
      <c r="R59" s="95">
        <v>250520</v>
      </c>
      <c r="S59" s="95">
        <v>1517</v>
      </c>
      <c r="T59" s="95">
        <v>76055</v>
      </c>
      <c r="U59" s="95">
        <v>4202</v>
      </c>
      <c r="V59" s="11"/>
      <c r="W59" s="11"/>
      <c r="X59" s="11"/>
      <c r="Y59" s="11"/>
    </row>
    <row r="60" spans="1:25" ht="18" customHeight="1">
      <c r="A60" s="219"/>
      <c r="B60" s="74" t="s">
        <v>87</v>
      </c>
      <c r="C60" s="7" t="s">
        <v>291</v>
      </c>
      <c r="D60" s="6" t="s">
        <v>291</v>
      </c>
      <c r="E60" s="6" t="s">
        <v>291</v>
      </c>
      <c r="F60" s="73" t="s">
        <v>291</v>
      </c>
      <c r="G60" s="220"/>
      <c r="H60" s="123" t="s">
        <v>267</v>
      </c>
      <c r="I60" s="69" t="s">
        <v>379</v>
      </c>
      <c r="J60" s="95" t="s">
        <v>382</v>
      </c>
      <c r="K60" s="49" t="s">
        <v>383</v>
      </c>
      <c r="L60" s="49" t="s">
        <v>379</v>
      </c>
      <c r="M60" s="11"/>
      <c r="N60" s="35"/>
      <c r="O60" s="177"/>
      <c r="P60" s="162"/>
      <c r="Q60" s="35"/>
      <c r="R60" s="35"/>
      <c r="S60" s="35"/>
      <c r="T60" s="35"/>
      <c r="U60" s="35"/>
      <c r="V60" s="11"/>
      <c r="W60" s="11"/>
      <c r="X60" s="11"/>
      <c r="Y60" s="11"/>
    </row>
    <row r="61" spans="1:25" ht="18" customHeight="1">
      <c r="A61" s="11"/>
      <c r="B61" s="10"/>
      <c r="C61" s="37"/>
      <c r="D61" s="10"/>
      <c r="E61" s="10"/>
      <c r="F61" s="71"/>
      <c r="G61" s="72"/>
      <c r="H61" s="11"/>
      <c r="I61" s="69"/>
      <c r="J61" s="95"/>
      <c r="K61" s="78"/>
      <c r="L61" s="49"/>
      <c r="M61" s="11"/>
      <c r="N61" s="106" t="s">
        <v>391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8" customHeight="1">
      <c r="A62" s="11"/>
      <c r="B62" s="10"/>
      <c r="C62" s="37"/>
      <c r="D62" s="10"/>
      <c r="E62" s="10"/>
      <c r="F62" s="71"/>
      <c r="G62" s="252" t="s">
        <v>13</v>
      </c>
      <c r="H62" s="150"/>
      <c r="I62" s="69">
        <v>2640843</v>
      </c>
      <c r="J62" s="95">
        <v>2641938</v>
      </c>
      <c r="K62" s="49">
        <v>1095</v>
      </c>
      <c r="L62" s="49" t="s">
        <v>380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27.75" customHeight="1">
      <c r="A63" s="11"/>
      <c r="B63" s="10"/>
      <c r="C63" s="37"/>
      <c r="D63" s="10"/>
      <c r="E63" s="10"/>
      <c r="F63" s="71"/>
      <c r="G63" s="253" t="s">
        <v>377</v>
      </c>
      <c r="H63" s="254"/>
      <c r="I63" s="69">
        <v>332294</v>
      </c>
      <c r="J63" s="95">
        <v>332294</v>
      </c>
      <c r="K63" s="49" t="s">
        <v>383</v>
      </c>
      <c r="L63" s="49" t="s">
        <v>383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4.25">
      <c r="A64" s="8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4.25">
      <c r="A65" s="11"/>
      <c r="B65" s="10"/>
      <c r="C65" s="10"/>
      <c r="D65" s="10"/>
      <c r="E65" s="10"/>
      <c r="F65" s="10"/>
      <c r="G65" s="10"/>
      <c r="H65" s="10"/>
      <c r="I65" s="99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4.25">
      <c r="A66" s="1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4.25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4.25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4.25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4.2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4.25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4.25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4.2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4.2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4.25">
      <c r="A75" s="1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4.25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4.25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4.25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4.25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4.2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4.25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4.25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4.25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4.25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4.25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4.25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4.25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4.25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4.25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4.25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4.25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4.2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4.2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4.25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4.25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4.25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4.25">
      <c r="A97" s="1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4.25">
      <c r="A98" s="1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4.25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4.25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4.25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4.2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4.25">
      <c r="A103" s="9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sheetProtection/>
  <mergeCells count="138">
    <mergeCell ref="A51:B52"/>
    <mergeCell ref="A14:B14"/>
    <mergeCell ref="A9:B9"/>
    <mergeCell ref="A10:B10"/>
    <mergeCell ref="F7:F8"/>
    <mergeCell ref="G7:L7"/>
    <mergeCell ref="G8:H8"/>
    <mergeCell ref="A13:B13"/>
    <mergeCell ref="G53:H53"/>
    <mergeCell ref="N3:V3"/>
    <mergeCell ref="N29:V29"/>
    <mergeCell ref="A12:B12"/>
    <mergeCell ref="E46:E47"/>
    <mergeCell ref="A46:D47"/>
    <mergeCell ref="G62:H62"/>
    <mergeCell ref="G63:H63"/>
    <mergeCell ref="Q31:Q33"/>
    <mergeCell ref="J46:K47"/>
    <mergeCell ref="L46:L47"/>
    <mergeCell ref="G44:J44"/>
    <mergeCell ref="G42:J42"/>
    <mergeCell ref="O56:P56"/>
    <mergeCell ref="O57:P57"/>
    <mergeCell ref="G51:H52"/>
    <mergeCell ref="O60:P60"/>
    <mergeCell ref="O58:P58"/>
    <mergeCell ref="O59:P59"/>
    <mergeCell ref="N53:U53"/>
    <mergeCell ref="N54:N55"/>
    <mergeCell ref="A11:B11"/>
    <mergeCell ref="F51:F52"/>
    <mergeCell ref="C51:C52"/>
    <mergeCell ref="D51:D52"/>
    <mergeCell ref="C35:D35"/>
    <mergeCell ref="R54:R55"/>
    <mergeCell ref="N6:U6"/>
    <mergeCell ref="P31:P33"/>
    <mergeCell ref="R31:R33"/>
    <mergeCell ref="S31:S33"/>
    <mergeCell ref="T31:T33"/>
    <mergeCell ref="Q7:Q8"/>
    <mergeCell ref="R7:R8"/>
    <mergeCell ref="O31:O33"/>
    <mergeCell ref="O54:P55"/>
    <mergeCell ref="V31:V33"/>
    <mergeCell ref="N52:U52"/>
    <mergeCell ref="I51:I52"/>
    <mergeCell ref="I46:I47"/>
    <mergeCell ref="H31:J31"/>
    <mergeCell ref="G23:J23"/>
    <mergeCell ref="H26:J26"/>
    <mergeCell ref="K51:K52"/>
    <mergeCell ref="S54:S55"/>
    <mergeCell ref="T54:T55"/>
    <mergeCell ref="U54:U55"/>
    <mergeCell ref="H32:J32"/>
    <mergeCell ref="H33:J33"/>
    <mergeCell ref="H34:J34"/>
    <mergeCell ref="H35:J35"/>
    <mergeCell ref="G41:J41"/>
    <mergeCell ref="L51:L52"/>
    <mergeCell ref="Q54:Q55"/>
    <mergeCell ref="J51:J52"/>
    <mergeCell ref="I37:J37"/>
    <mergeCell ref="G25:J25"/>
    <mergeCell ref="H27:J27"/>
    <mergeCell ref="G27:G36"/>
    <mergeCell ref="G40:J40"/>
    <mergeCell ref="F46:H47"/>
    <mergeCell ref="A49:F49"/>
    <mergeCell ref="G49:L49"/>
    <mergeCell ref="E50:F50"/>
    <mergeCell ref="K50:L50"/>
    <mergeCell ref="C28:D28"/>
    <mergeCell ref="A28:A35"/>
    <mergeCell ref="A43:D43"/>
    <mergeCell ref="C31:D31"/>
    <mergeCell ref="G39:J39"/>
    <mergeCell ref="I29:J29"/>
    <mergeCell ref="C41:D41"/>
    <mergeCell ref="A21:F21"/>
    <mergeCell ref="I28:J28"/>
    <mergeCell ref="A22:D22"/>
    <mergeCell ref="A27:B27"/>
    <mergeCell ref="A25:D25"/>
    <mergeCell ref="A26:D26"/>
    <mergeCell ref="G38:J38"/>
    <mergeCell ref="I30:J30"/>
    <mergeCell ref="A39:A41"/>
    <mergeCell ref="S7:S8"/>
    <mergeCell ref="U31:U33"/>
    <mergeCell ref="N7:O8"/>
    <mergeCell ref="P7:P8"/>
    <mergeCell ref="A23:D23"/>
    <mergeCell ref="C27:D27"/>
    <mergeCell ref="N31:N33"/>
    <mergeCell ref="T7:U7"/>
    <mergeCell ref="N9:O9"/>
    <mergeCell ref="N22:O22"/>
    <mergeCell ref="N5:U5"/>
    <mergeCell ref="G21:L21"/>
    <mergeCell ref="G22:J22"/>
    <mergeCell ref="G24:J24"/>
    <mergeCell ref="K20:L20"/>
    <mergeCell ref="H28:H30"/>
    <mergeCell ref="G10:H10"/>
    <mergeCell ref="G14:H14"/>
    <mergeCell ref="N10:O10"/>
    <mergeCell ref="N11:O11"/>
    <mergeCell ref="A3:L3"/>
    <mergeCell ref="A5:L5"/>
    <mergeCell ref="A17:L17"/>
    <mergeCell ref="A19:L19"/>
    <mergeCell ref="G9:H9"/>
    <mergeCell ref="G11:H11"/>
    <mergeCell ref="G12:H12"/>
    <mergeCell ref="G13:H13"/>
    <mergeCell ref="A7:B8"/>
    <mergeCell ref="C7:E7"/>
    <mergeCell ref="C32:D32"/>
    <mergeCell ref="C33:D33"/>
    <mergeCell ref="C34:D34"/>
    <mergeCell ref="C29:D29"/>
    <mergeCell ref="C30:D30"/>
    <mergeCell ref="C40:D40"/>
    <mergeCell ref="C39:D39"/>
    <mergeCell ref="A37:D37"/>
    <mergeCell ref="A36:D36"/>
    <mergeCell ref="A58:A60"/>
    <mergeCell ref="A54:A56"/>
    <mergeCell ref="G58:G60"/>
    <mergeCell ref="H36:J36"/>
    <mergeCell ref="G54:G56"/>
    <mergeCell ref="A44:D44"/>
    <mergeCell ref="G45:J45"/>
    <mergeCell ref="G43:J43"/>
    <mergeCell ref="A38:D38"/>
    <mergeCell ref="E51:E5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5"/>
  <sheetViews>
    <sheetView zoomScale="150" zoomScaleNormal="150" zoomScaleSheetLayoutView="75" zoomScalePageLayoutView="0" workbookViewId="0" topLeftCell="M50">
      <selection activeCell="M60" sqref="M60"/>
    </sheetView>
  </sheetViews>
  <sheetFormatPr defaultColWidth="9.00390625" defaultRowHeight="13.5"/>
  <cols>
    <col min="1" max="1" width="3.125" style="5" customWidth="1"/>
    <col min="2" max="2" width="20.625" style="5" customWidth="1"/>
    <col min="3" max="7" width="9.125" style="5" bestFit="1" customWidth="1"/>
    <col min="8" max="8" width="10.375" style="5" customWidth="1"/>
    <col min="9" max="9" width="10.125" style="5" bestFit="1" customWidth="1"/>
    <col min="10" max="13" width="9.125" style="5" bestFit="1" customWidth="1"/>
    <col min="14" max="14" width="10.375" style="5" bestFit="1" customWidth="1"/>
    <col min="15" max="15" width="9.00390625" style="5" customWidth="1"/>
    <col min="16" max="16" width="15.375" style="5" customWidth="1"/>
    <col min="17" max="18" width="12.75390625" style="5" customWidth="1"/>
    <col min="19" max="22" width="11.50390625" style="5" customWidth="1"/>
    <col min="23" max="23" width="12.25390625" style="5" bestFit="1" customWidth="1"/>
    <col min="24" max="24" width="11.625" style="5" bestFit="1" customWidth="1"/>
    <col min="25" max="25" width="12.25390625" style="5" bestFit="1" customWidth="1"/>
    <col min="26" max="26" width="10.375" style="5" bestFit="1" customWidth="1"/>
    <col min="27" max="16384" width="9.00390625" style="5" customWidth="1"/>
  </cols>
  <sheetData>
    <row r="1" spans="1:29" ht="18" customHeight="1">
      <c r="A1" s="30" t="s">
        <v>156</v>
      </c>
      <c r="B1" s="5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70" t="s">
        <v>160</v>
      </c>
      <c r="Z1" s="170"/>
      <c r="AA1" s="31"/>
      <c r="AB1" s="31"/>
      <c r="AC1" s="31"/>
    </row>
    <row r="2" spans="1:29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8" customHeight="1">
      <c r="A3" s="172" t="s">
        <v>406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8" customHeight="1">
      <c r="A4" s="11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8" customHeight="1">
      <c r="A5" s="173" t="s">
        <v>407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31"/>
      <c r="P5" s="173" t="s">
        <v>413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78"/>
      <c r="AB5" s="78"/>
      <c r="AC5" s="78"/>
    </row>
    <row r="6" spans="1:29" ht="18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8" customHeight="1">
      <c r="A7" s="224" t="s">
        <v>411</v>
      </c>
      <c r="B7" s="189"/>
      <c r="C7" s="198" t="s">
        <v>0</v>
      </c>
      <c r="D7" s="198"/>
      <c r="E7" s="198"/>
      <c r="F7" s="198"/>
      <c r="G7" s="198"/>
      <c r="H7" s="198"/>
      <c r="I7" s="198" t="s">
        <v>1</v>
      </c>
      <c r="J7" s="198"/>
      <c r="K7" s="198"/>
      <c r="L7" s="198"/>
      <c r="M7" s="198"/>
      <c r="N7" s="156"/>
      <c r="O7" s="31"/>
      <c r="P7" s="158" t="s">
        <v>26</v>
      </c>
      <c r="Q7" s="274" t="s">
        <v>45</v>
      </c>
      <c r="R7" s="274"/>
      <c r="S7" s="274"/>
      <c r="T7" s="274"/>
      <c r="U7" s="274" t="s">
        <v>46</v>
      </c>
      <c r="V7" s="274"/>
      <c r="W7" s="274"/>
      <c r="X7" s="274"/>
      <c r="Y7" s="274"/>
      <c r="Z7" s="275"/>
      <c r="AA7" s="31"/>
      <c r="AB7" s="31"/>
      <c r="AC7" s="31"/>
    </row>
    <row r="8" spans="1:29" ht="18" customHeight="1">
      <c r="A8" s="212"/>
      <c r="B8" s="191"/>
      <c r="C8" s="8" t="s">
        <v>5</v>
      </c>
      <c r="D8" s="8" t="s">
        <v>111</v>
      </c>
      <c r="E8" s="8" t="s">
        <v>408</v>
      </c>
      <c r="F8" s="8" t="s">
        <v>409</v>
      </c>
      <c r="G8" s="133" t="s">
        <v>410</v>
      </c>
      <c r="H8" s="133" t="s">
        <v>112</v>
      </c>
      <c r="I8" s="8" t="s">
        <v>5</v>
      </c>
      <c r="J8" s="8" t="s">
        <v>111</v>
      </c>
      <c r="K8" s="8" t="s">
        <v>408</v>
      </c>
      <c r="L8" s="8" t="s">
        <v>409</v>
      </c>
      <c r="M8" s="133" t="s">
        <v>410</v>
      </c>
      <c r="N8" s="134" t="s">
        <v>112</v>
      </c>
      <c r="O8" s="31"/>
      <c r="P8" s="160"/>
      <c r="Q8" s="272" t="s">
        <v>134</v>
      </c>
      <c r="R8" s="272" t="s">
        <v>135</v>
      </c>
      <c r="S8" s="272" t="s">
        <v>136</v>
      </c>
      <c r="T8" s="272" t="s">
        <v>137</v>
      </c>
      <c r="U8" s="272" t="s">
        <v>140</v>
      </c>
      <c r="V8" s="272" t="s">
        <v>141</v>
      </c>
      <c r="W8" s="272" t="s">
        <v>139</v>
      </c>
      <c r="X8" s="272"/>
      <c r="Y8" s="272"/>
      <c r="Z8" s="280"/>
      <c r="AA8" s="31"/>
      <c r="AB8" s="31"/>
      <c r="AC8" s="31"/>
    </row>
    <row r="9" spans="1:29" ht="18" customHeight="1">
      <c r="A9" s="233" t="s">
        <v>412</v>
      </c>
      <c r="B9" s="234"/>
      <c r="C9" s="107">
        <f aca="true" t="shared" si="0" ref="C9:N9">SUM(C11:C19,C43:C58)</f>
        <v>15682</v>
      </c>
      <c r="D9" s="107">
        <f t="shared" si="0"/>
        <v>7837</v>
      </c>
      <c r="E9" s="107">
        <f t="shared" si="0"/>
        <v>6344</v>
      </c>
      <c r="F9" s="107">
        <f t="shared" si="0"/>
        <v>1151</v>
      </c>
      <c r="G9" s="107">
        <f t="shared" si="0"/>
        <v>323</v>
      </c>
      <c r="H9" s="107">
        <f t="shared" si="0"/>
        <v>27</v>
      </c>
      <c r="I9" s="107">
        <f t="shared" si="0"/>
        <v>232246</v>
      </c>
      <c r="J9" s="107">
        <f t="shared" si="0"/>
        <v>15096</v>
      </c>
      <c r="K9" s="107">
        <f t="shared" si="0"/>
        <v>71525</v>
      </c>
      <c r="L9" s="107">
        <f t="shared" si="0"/>
        <v>59307</v>
      </c>
      <c r="M9" s="107">
        <f t="shared" si="0"/>
        <v>57816</v>
      </c>
      <c r="N9" s="107">
        <f t="shared" si="0"/>
        <v>28502</v>
      </c>
      <c r="O9" s="31"/>
      <c r="P9" s="160"/>
      <c r="Q9" s="272"/>
      <c r="R9" s="272"/>
      <c r="S9" s="272"/>
      <c r="T9" s="272"/>
      <c r="U9" s="272"/>
      <c r="V9" s="272"/>
      <c r="W9" s="272" t="s">
        <v>138</v>
      </c>
      <c r="X9" s="272"/>
      <c r="Y9" s="272" t="s">
        <v>4</v>
      </c>
      <c r="Z9" s="280"/>
      <c r="AA9" s="31"/>
      <c r="AB9" s="31"/>
      <c r="AC9" s="31"/>
    </row>
    <row r="10" spans="1:29" ht="18" customHeight="1">
      <c r="A10" s="273"/>
      <c r="B10" s="273"/>
      <c r="C10" s="6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31"/>
      <c r="P10" s="16" t="s">
        <v>285</v>
      </c>
      <c r="Q10" s="70">
        <v>1440572</v>
      </c>
      <c r="R10" s="49">
        <v>1383848</v>
      </c>
      <c r="S10" s="49">
        <v>56723</v>
      </c>
      <c r="T10" s="49" t="s">
        <v>362</v>
      </c>
      <c r="U10" s="49">
        <v>23496</v>
      </c>
      <c r="V10" s="49">
        <v>21128</v>
      </c>
      <c r="W10" s="214">
        <v>110054</v>
      </c>
      <c r="X10" s="214"/>
      <c r="Y10" s="214">
        <v>6849794</v>
      </c>
      <c r="Z10" s="214"/>
      <c r="AA10" s="31"/>
      <c r="AB10" s="31"/>
      <c r="AC10" s="31"/>
    </row>
    <row r="11" spans="1:29" ht="18" customHeight="1">
      <c r="A11" s="194" t="s">
        <v>113</v>
      </c>
      <c r="B11" s="194"/>
      <c r="C11" s="69">
        <f>SUM(D11:H11)</f>
        <v>33</v>
      </c>
      <c r="D11" s="49">
        <v>17</v>
      </c>
      <c r="E11" s="49">
        <v>16</v>
      </c>
      <c r="F11" s="49" t="s">
        <v>289</v>
      </c>
      <c r="G11" s="49" t="s">
        <v>289</v>
      </c>
      <c r="H11" s="49" t="s">
        <v>289</v>
      </c>
      <c r="I11" s="95">
        <f>SUM(J11:N11)</f>
        <v>183</v>
      </c>
      <c r="J11" s="49">
        <v>23</v>
      </c>
      <c r="K11" s="49">
        <v>160</v>
      </c>
      <c r="L11" s="49" t="s">
        <v>289</v>
      </c>
      <c r="M11" s="49" t="s">
        <v>289</v>
      </c>
      <c r="N11" s="49" t="s">
        <v>289</v>
      </c>
      <c r="O11" s="31"/>
      <c r="P11" s="16">
        <v>51</v>
      </c>
      <c r="Q11" s="69">
        <v>1547475</v>
      </c>
      <c r="R11" s="49">
        <v>1493145</v>
      </c>
      <c r="S11" s="49">
        <v>54330</v>
      </c>
      <c r="T11" s="49" t="s">
        <v>362</v>
      </c>
      <c r="U11" s="49">
        <v>13458</v>
      </c>
      <c r="V11" s="49">
        <v>11538</v>
      </c>
      <c r="W11" s="161">
        <v>67488</v>
      </c>
      <c r="X11" s="161"/>
      <c r="Y11" s="161">
        <v>4558608</v>
      </c>
      <c r="Z11" s="161"/>
      <c r="AA11" s="31"/>
      <c r="AB11" s="31"/>
      <c r="AC11" s="31"/>
    </row>
    <row r="12" spans="1:29" ht="18" customHeight="1">
      <c r="A12" s="10"/>
      <c r="B12" s="10"/>
      <c r="C12" s="69"/>
      <c r="D12" s="49"/>
      <c r="E12" s="49"/>
      <c r="F12" s="49"/>
      <c r="G12" s="49"/>
      <c r="H12" s="49"/>
      <c r="I12" s="95"/>
      <c r="J12" s="49"/>
      <c r="K12" s="49"/>
      <c r="L12" s="49"/>
      <c r="M12" s="49"/>
      <c r="N12" s="49"/>
      <c r="O12" s="31"/>
      <c r="P12" s="16">
        <v>52</v>
      </c>
      <c r="Q12" s="69">
        <v>1690925</v>
      </c>
      <c r="R12" s="49">
        <v>1650100</v>
      </c>
      <c r="S12" s="49">
        <v>40824</v>
      </c>
      <c r="T12" s="49" t="s">
        <v>362</v>
      </c>
      <c r="U12" s="49">
        <v>15305</v>
      </c>
      <c r="V12" s="49">
        <v>13520</v>
      </c>
      <c r="W12" s="161">
        <v>73757</v>
      </c>
      <c r="X12" s="161"/>
      <c r="Y12" s="161">
        <v>5316012</v>
      </c>
      <c r="Z12" s="161"/>
      <c r="AA12" s="31"/>
      <c r="AB12" s="31"/>
      <c r="AC12" s="31"/>
    </row>
    <row r="13" spans="1:29" ht="18" customHeight="1">
      <c r="A13" s="194" t="s">
        <v>114</v>
      </c>
      <c r="B13" s="194"/>
      <c r="C13" s="69">
        <f>SUM(D13:H13)</f>
        <v>49</v>
      </c>
      <c r="D13" s="49">
        <v>31</v>
      </c>
      <c r="E13" s="49">
        <v>16</v>
      </c>
      <c r="F13" s="49">
        <v>2</v>
      </c>
      <c r="G13" s="49" t="s">
        <v>289</v>
      </c>
      <c r="H13" s="49" t="s">
        <v>289</v>
      </c>
      <c r="I13" s="95">
        <f>SUM(J13:N13)</f>
        <v>326</v>
      </c>
      <c r="J13" s="49">
        <v>37</v>
      </c>
      <c r="K13" s="49">
        <v>195</v>
      </c>
      <c r="L13" s="49">
        <v>94</v>
      </c>
      <c r="M13" s="49" t="s">
        <v>289</v>
      </c>
      <c r="N13" s="49" t="s">
        <v>289</v>
      </c>
      <c r="O13" s="31"/>
      <c r="P13" s="16">
        <v>53</v>
      </c>
      <c r="Q13" s="69">
        <v>1900448</v>
      </c>
      <c r="R13" s="49">
        <v>1860627</v>
      </c>
      <c r="S13" s="49">
        <v>33264</v>
      </c>
      <c r="T13" s="49">
        <v>6557</v>
      </c>
      <c r="U13" s="49">
        <v>13322</v>
      </c>
      <c r="V13" s="49">
        <v>11754</v>
      </c>
      <c r="W13" s="161">
        <v>70056</v>
      </c>
      <c r="X13" s="161"/>
      <c r="Y13" s="161">
        <v>5388834</v>
      </c>
      <c r="Z13" s="161"/>
      <c r="AA13" s="31"/>
      <c r="AB13" s="31"/>
      <c r="AC13" s="31"/>
    </row>
    <row r="14" spans="1:29" ht="18" customHeight="1">
      <c r="A14" s="10"/>
      <c r="B14" s="10"/>
      <c r="C14" s="69"/>
      <c r="D14" s="49"/>
      <c r="E14" s="49"/>
      <c r="F14" s="49"/>
      <c r="G14" s="49"/>
      <c r="H14" s="49"/>
      <c r="I14" s="95"/>
      <c r="J14" s="49"/>
      <c r="K14" s="49"/>
      <c r="L14" s="49"/>
      <c r="M14" s="49"/>
      <c r="N14" s="49"/>
      <c r="O14" s="31"/>
      <c r="P14" s="100">
        <v>54</v>
      </c>
      <c r="Q14" s="98">
        <v>2332297</v>
      </c>
      <c r="R14" s="107">
        <v>2295582</v>
      </c>
      <c r="S14" s="107">
        <v>36715</v>
      </c>
      <c r="T14" s="107">
        <v>0</v>
      </c>
      <c r="U14" s="107">
        <v>13076</v>
      </c>
      <c r="V14" s="107">
        <v>11302</v>
      </c>
      <c r="W14" s="151">
        <v>63486</v>
      </c>
      <c r="X14" s="151"/>
      <c r="Y14" s="151">
        <v>5260787</v>
      </c>
      <c r="Z14" s="151"/>
      <c r="AA14" s="31"/>
      <c r="AB14" s="31"/>
      <c r="AC14" s="31"/>
    </row>
    <row r="15" spans="1:29" ht="18" customHeight="1">
      <c r="A15" s="194" t="s">
        <v>115</v>
      </c>
      <c r="B15" s="193"/>
      <c r="C15" s="69">
        <f>SUM(D15:H15)</f>
        <v>61</v>
      </c>
      <c r="D15" s="49">
        <v>26</v>
      </c>
      <c r="E15" s="49">
        <v>32</v>
      </c>
      <c r="F15" s="49">
        <v>3</v>
      </c>
      <c r="G15" s="49" t="s">
        <v>289</v>
      </c>
      <c r="H15" s="49" t="s">
        <v>289</v>
      </c>
      <c r="I15" s="95">
        <f>SUM(J15:N15)</f>
        <v>563</v>
      </c>
      <c r="J15" s="49">
        <v>50</v>
      </c>
      <c r="K15" s="49">
        <v>324</v>
      </c>
      <c r="L15" s="49">
        <v>189</v>
      </c>
      <c r="M15" s="49" t="s">
        <v>289</v>
      </c>
      <c r="N15" s="49" t="s">
        <v>289</v>
      </c>
      <c r="O15" s="31"/>
      <c r="P15" s="31"/>
      <c r="Q15" s="50"/>
      <c r="R15" s="45"/>
      <c r="S15" s="45"/>
      <c r="T15" s="45"/>
      <c r="U15" s="45"/>
      <c r="V15" s="45"/>
      <c r="W15" s="45"/>
      <c r="X15" s="45"/>
      <c r="Y15" s="45"/>
      <c r="Z15" s="45"/>
      <c r="AA15" s="31"/>
      <c r="AB15" s="31"/>
      <c r="AC15" s="31"/>
    </row>
    <row r="16" spans="1:29" ht="18" customHeight="1">
      <c r="A16" s="10"/>
      <c r="B16" s="10"/>
      <c r="C16" s="69"/>
      <c r="D16" s="49"/>
      <c r="E16" s="49"/>
      <c r="F16" s="49"/>
      <c r="G16" s="49"/>
      <c r="H16" s="49"/>
      <c r="I16" s="95"/>
      <c r="J16" s="49"/>
      <c r="K16" s="49"/>
      <c r="L16" s="49"/>
      <c r="M16" s="49"/>
      <c r="N16" s="49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1"/>
      <c r="AC16" s="31"/>
    </row>
    <row r="17" spans="1:29" ht="18" customHeight="1">
      <c r="A17" s="194" t="s">
        <v>116</v>
      </c>
      <c r="B17" s="193"/>
      <c r="C17" s="69">
        <f>SUM(D17:H17)</f>
        <v>2076</v>
      </c>
      <c r="D17" s="49">
        <v>1188</v>
      </c>
      <c r="E17" s="49">
        <v>753</v>
      </c>
      <c r="F17" s="49">
        <v>108</v>
      </c>
      <c r="G17" s="49">
        <v>27</v>
      </c>
      <c r="H17" s="49" t="s">
        <v>289</v>
      </c>
      <c r="I17" s="95">
        <f>SUM(J17:N17)</f>
        <v>20840</v>
      </c>
      <c r="J17" s="49">
        <v>1967</v>
      </c>
      <c r="K17" s="49">
        <v>8408</v>
      </c>
      <c r="L17" s="49">
        <v>5597</v>
      </c>
      <c r="M17" s="49">
        <v>4868</v>
      </c>
      <c r="N17" s="49" t="s">
        <v>289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8" customHeight="1">
      <c r="A18" s="10"/>
      <c r="B18" s="10"/>
      <c r="C18" s="126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31"/>
      <c r="P18" s="173" t="s">
        <v>424</v>
      </c>
      <c r="Q18" s="173"/>
      <c r="R18" s="173"/>
      <c r="S18" s="173"/>
      <c r="T18" s="173"/>
      <c r="U18" s="173"/>
      <c r="V18" s="173"/>
      <c r="W18" s="173"/>
      <c r="X18" s="173"/>
      <c r="Y18" s="80"/>
      <c r="Z18" s="80"/>
      <c r="AA18" s="17"/>
      <c r="AB18" s="17"/>
      <c r="AC18" s="17"/>
    </row>
    <row r="19" spans="1:29" ht="18" customHeight="1" thickBot="1">
      <c r="A19" s="194" t="s">
        <v>117</v>
      </c>
      <c r="B19" s="193"/>
      <c r="C19" s="69">
        <f aca="true" t="shared" si="1" ref="C19:N19">SUM(C21:C41)</f>
        <v>5461</v>
      </c>
      <c r="D19" s="49">
        <f t="shared" si="1"/>
        <v>2728</v>
      </c>
      <c r="E19" s="49">
        <f t="shared" si="1"/>
        <v>2184</v>
      </c>
      <c r="F19" s="49">
        <f t="shared" si="1"/>
        <v>417</v>
      </c>
      <c r="G19" s="49">
        <f t="shared" si="1"/>
        <v>117</v>
      </c>
      <c r="H19" s="49">
        <f t="shared" si="1"/>
        <v>15</v>
      </c>
      <c r="I19" s="49">
        <f t="shared" si="1"/>
        <v>87721</v>
      </c>
      <c r="J19" s="49">
        <f t="shared" si="1"/>
        <v>5212</v>
      </c>
      <c r="K19" s="49">
        <f t="shared" si="1"/>
        <v>25182</v>
      </c>
      <c r="L19" s="49">
        <f t="shared" si="1"/>
        <v>21140</v>
      </c>
      <c r="M19" s="49">
        <f t="shared" si="1"/>
        <v>20617</v>
      </c>
      <c r="N19" s="49">
        <f t="shared" si="1"/>
        <v>15570</v>
      </c>
      <c r="O19" s="31"/>
      <c r="P19" s="31"/>
      <c r="Q19" s="31"/>
      <c r="R19" s="31"/>
      <c r="S19" s="31"/>
      <c r="T19" s="31"/>
      <c r="U19" s="31"/>
      <c r="V19" s="31"/>
      <c r="W19" s="31"/>
      <c r="X19" s="51" t="s">
        <v>34</v>
      </c>
      <c r="Y19" s="31"/>
      <c r="Z19" s="31"/>
      <c r="AA19" s="31"/>
      <c r="AB19" s="31"/>
      <c r="AC19" s="31"/>
    </row>
    <row r="20" spans="1:29" ht="18" customHeight="1">
      <c r="A20" s="10"/>
      <c r="B20" s="10"/>
      <c r="C20" s="6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31"/>
      <c r="P20" s="158" t="s">
        <v>142</v>
      </c>
      <c r="Q20" s="188" t="s">
        <v>414</v>
      </c>
      <c r="R20" s="200" t="s">
        <v>56</v>
      </c>
      <c r="S20" s="156" t="s">
        <v>145</v>
      </c>
      <c r="T20" s="157"/>
      <c r="U20" s="157"/>
      <c r="V20" s="157"/>
      <c r="W20" s="157"/>
      <c r="X20" s="157"/>
      <c r="Y20" s="31"/>
      <c r="Z20" s="31"/>
      <c r="AA20" s="31"/>
      <c r="AB20" s="31"/>
      <c r="AC20" s="31"/>
    </row>
    <row r="21" spans="1:29" ht="18" customHeight="1">
      <c r="A21" s="10"/>
      <c r="B21" s="101" t="s">
        <v>435</v>
      </c>
      <c r="C21" s="69">
        <f aca="true" t="shared" si="2" ref="C21:C56">SUM(D21:H21)</f>
        <v>429</v>
      </c>
      <c r="D21" s="49">
        <v>169</v>
      </c>
      <c r="E21" s="49">
        <v>213</v>
      </c>
      <c r="F21" s="49">
        <v>38</v>
      </c>
      <c r="G21" s="49">
        <v>9</v>
      </c>
      <c r="H21" s="49" t="s">
        <v>289</v>
      </c>
      <c r="I21" s="95">
        <f aca="true" t="shared" si="3" ref="I21:I58">SUM(J21:N21)</f>
        <v>6029</v>
      </c>
      <c r="J21" s="49">
        <v>362</v>
      </c>
      <c r="K21" s="49">
        <v>2429</v>
      </c>
      <c r="L21" s="49">
        <v>1814</v>
      </c>
      <c r="M21" s="49">
        <v>1424</v>
      </c>
      <c r="N21" s="49" t="s">
        <v>289</v>
      </c>
      <c r="O21" s="31"/>
      <c r="P21" s="160"/>
      <c r="Q21" s="281"/>
      <c r="R21" s="282"/>
      <c r="S21" s="197" t="s">
        <v>415</v>
      </c>
      <c r="T21" s="197"/>
      <c r="U21" s="197" t="s">
        <v>144</v>
      </c>
      <c r="V21" s="197"/>
      <c r="W21" s="197" t="s">
        <v>416</v>
      </c>
      <c r="X21" s="159"/>
      <c r="Y21" s="31"/>
      <c r="Z21" s="31"/>
      <c r="AA21" s="31"/>
      <c r="AB21" s="31"/>
      <c r="AC21" s="31"/>
    </row>
    <row r="22" spans="1:29" ht="18" customHeight="1">
      <c r="A22" s="10"/>
      <c r="B22" s="10"/>
      <c r="C22" s="69" t="s">
        <v>302</v>
      </c>
      <c r="D22" s="49"/>
      <c r="E22" s="49"/>
      <c r="F22" s="49"/>
      <c r="G22" s="49"/>
      <c r="H22" s="49"/>
      <c r="I22" s="95" t="s">
        <v>404</v>
      </c>
      <c r="J22" s="49"/>
      <c r="K22" s="49"/>
      <c r="L22" s="49"/>
      <c r="M22" s="49"/>
      <c r="N22" s="49"/>
      <c r="O22" s="31"/>
      <c r="P22" s="160"/>
      <c r="Q22" s="190"/>
      <c r="R22" s="201"/>
      <c r="S22" s="8" t="s">
        <v>138</v>
      </c>
      <c r="T22" s="8" t="s">
        <v>143</v>
      </c>
      <c r="U22" s="8" t="s">
        <v>138</v>
      </c>
      <c r="V22" s="8" t="s">
        <v>143</v>
      </c>
      <c r="W22" s="8" t="s">
        <v>138</v>
      </c>
      <c r="X22" s="18" t="s">
        <v>143</v>
      </c>
      <c r="Y22" s="31"/>
      <c r="Z22" s="31"/>
      <c r="AA22" s="31"/>
      <c r="AB22" s="31"/>
      <c r="AC22" s="31"/>
    </row>
    <row r="23" spans="1:29" ht="18" customHeight="1">
      <c r="A23" s="10"/>
      <c r="B23" s="101" t="s">
        <v>118</v>
      </c>
      <c r="C23" s="69">
        <f t="shared" si="2"/>
        <v>2186</v>
      </c>
      <c r="D23" s="49">
        <v>1273</v>
      </c>
      <c r="E23" s="49">
        <v>709</v>
      </c>
      <c r="F23" s="49">
        <v>157</v>
      </c>
      <c r="G23" s="49">
        <v>42</v>
      </c>
      <c r="H23" s="49">
        <v>5</v>
      </c>
      <c r="I23" s="95">
        <f t="shared" si="3"/>
        <v>30516</v>
      </c>
      <c r="J23" s="49">
        <v>2258</v>
      </c>
      <c r="K23" s="49">
        <v>8122</v>
      </c>
      <c r="L23" s="49">
        <v>8192</v>
      </c>
      <c r="M23" s="49">
        <v>7834</v>
      </c>
      <c r="N23" s="49">
        <v>4110</v>
      </c>
      <c r="O23" s="31"/>
      <c r="P23" s="135" t="s">
        <v>56</v>
      </c>
      <c r="Q23" s="124">
        <f aca="true" t="shared" si="4" ref="Q23:X23">SUM(Q25:Q31)</f>
        <v>7764545</v>
      </c>
      <c r="R23" s="107">
        <f t="shared" si="4"/>
        <v>7698162</v>
      </c>
      <c r="S23" s="107">
        <f t="shared" si="4"/>
        <v>63486</v>
      </c>
      <c r="T23" s="107">
        <f t="shared" si="4"/>
        <v>5837779</v>
      </c>
      <c r="U23" s="107">
        <f t="shared" si="4"/>
        <v>10561</v>
      </c>
      <c r="V23" s="107">
        <f t="shared" si="4"/>
        <v>1843564</v>
      </c>
      <c r="W23" s="107">
        <f t="shared" si="4"/>
        <v>2416</v>
      </c>
      <c r="X23" s="107">
        <f t="shared" si="4"/>
        <v>16819</v>
      </c>
      <c r="Y23" s="31"/>
      <c r="Z23" s="31"/>
      <c r="AA23" s="31"/>
      <c r="AB23" s="31"/>
      <c r="AC23" s="31"/>
    </row>
    <row r="24" spans="1:29" ht="18" customHeight="1">
      <c r="A24" s="10"/>
      <c r="B24" s="10"/>
      <c r="C24" s="69" t="s">
        <v>302</v>
      </c>
      <c r="D24" s="49"/>
      <c r="E24" s="49"/>
      <c r="F24" s="49"/>
      <c r="G24" s="49"/>
      <c r="H24" s="49"/>
      <c r="I24" s="95" t="s">
        <v>302</v>
      </c>
      <c r="J24" s="49"/>
      <c r="K24" s="49"/>
      <c r="L24" s="49"/>
      <c r="M24" s="49"/>
      <c r="N24" s="49"/>
      <c r="O24" s="31"/>
      <c r="P24" s="31"/>
      <c r="Q24" s="69"/>
      <c r="R24" s="49"/>
      <c r="S24" s="49"/>
      <c r="T24" s="49"/>
      <c r="U24" s="49"/>
      <c r="V24" s="49"/>
      <c r="W24" s="49"/>
      <c r="X24" s="49"/>
      <c r="Y24" s="31"/>
      <c r="Z24" s="31"/>
      <c r="AA24" s="31"/>
      <c r="AB24" s="31"/>
      <c r="AC24" s="31"/>
    </row>
    <row r="25" spans="1:29" ht="18" customHeight="1">
      <c r="A25" s="10"/>
      <c r="B25" s="101" t="s">
        <v>119</v>
      </c>
      <c r="C25" s="69">
        <f t="shared" si="2"/>
        <v>586</v>
      </c>
      <c r="D25" s="49">
        <v>338</v>
      </c>
      <c r="E25" s="49">
        <v>228</v>
      </c>
      <c r="F25" s="49">
        <v>16</v>
      </c>
      <c r="G25" s="49">
        <v>4</v>
      </c>
      <c r="H25" s="49" t="s">
        <v>289</v>
      </c>
      <c r="I25" s="95">
        <f t="shared" si="3"/>
        <v>4613</v>
      </c>
      <c r="J25" s="49">
        <v>639</v>
      </c>
      <c r="K25" s="49">
        <v>2409</v>
      </c>
      <c r="L25" s="49">
        <v>730</v>
      </c>
      <c r="M25" s="49">
        <v>835</v>
      </c>
      <c r="N25" s="49" t="s">
        <v>289</v>
      </c>
      <c r="O25" s="31"/>
      <c r="P25" s="105" t="s">
        <v>417</v>
      </c>
      <c r="Q25" s="69">
        <f aca="true" t="shared" si="5" ref="Q25:Q31">SUM(R25,Q39)</f>
        <v>3759453</v>
      </c>
      <c r="R25" s="49">
        <f aca="true" t="shared" si="6" ref="R25:R31">SUM(T25,V25,X25)</f>
        <v>3728001</v>
      </c>
      <c r="S25" s="49">
        <v>34263</v>
      </c>
      <c r="T25" s="49">
        <v>3137099</v>
      </c>
      <c r="U25" s="49">
        <v>3095</v>
      </c>
      <c r="V25" s="111">
        <v>574903</v>
      </c>
      <c r="W25" s="49">
        <v>2300</v>
      </c>
      <c r="X25" s="49">
        <v>15999</v>
      </c>
      <c r="Y25" s="31"/>
      <c r="Z25" s="31"/>
      <c r="AA25" s="31"/>
      <c r="AB25" s="31"/>
      <c r="AC25" s="31"/>
    </row>
    <row r="26" spans="1:29" ht="18" customHeight="1">
      <c r="A26" s="10"/>
      <c r="B26" s="10"/>
      <c r="C26" s="69" t="s">
        <v>404</v>
      </c>
      <c r="D26" s="49"/>
      <c r="E26" s="49"/>
      <c r="F26" s="49"/>
      <c r="G26" s="49"/>
      <c r="H26" s="49"/>
      <c r="I26" s="95" t="s">
        <v>302</v>
      </c>
      <c r="J26" s="49"/>
      <c r="K26" s="49"/>
      <c r="L26" s="49"/>
      <c r="M26" s="49"/>
      <c r="N26" s="49"/>
      <c r="O26" s="31"/>
      <c r="P26" s="105" t="s">
        <v>418</v>
      </c>
      <c r="Q26" s="69">
        <f t="shared" si="5"/>
        <v>963712</v>
      </c>
      <c r="R26" s="49">
        <f t="shared" si="6"/>
        <v>950638</v>
      </c>
      <c r="S26" s="49">
        <v>8371</v>
      </c>
      <c r="T26" s="49">
        <v>822074</v>
      </c>
      <c r="U26" s="49">
        <v>673</v>
      </c>
      <c r="V26" s="49">
        <v>127810</v>
      </c>
      <c r="W26" s="49">
        <v>115</v>
      </c>
      <c r="X26" s="49">
        <v>754</v>
      </c>
      <c r="Y26" s="31"/>
      <c r="Z26" s="31"/>
      <c r="AA26" s="31"/>
      <c r="AB26" s="31"/>
      <c r="AC26" s="31"/>
    </row>
    <row r="27" spans="1:29" ht="18" customHeight="1">
      <c r="A27" s="10"/>
      <c r="B27" s="101" t="s">
        <v>120</v>
      </c>
      <c r="C27" s="69">
        <f t="shared" si="2"/>
        <v>274</v>
      </c>
      <c r="D27" s="49">
        <v>99</v>
      </c>
      <c r="E27" s="49">
        <v>142</v>
      </c>
      <c r="F27" s="49">
        <v>26</v>
      </c>
      <c r="G27" s="49">
        <v>6</v>
      </c>
      <c r="H27" s="49">
        <v>1</v>
      </c>
      <c r="I27" s="95">
        <f t="shared" si="3"/>
        <v>4623</v>
      </c>
      <c r="J27" s="49">
        <v>226</v>
      </c>
      <c r="K27" s="49">
        <v>1664</v>
      </c>
      <c r="L27" s="49">
        <v>1296</v>
      </c>
      <c r="M27" s="49">
        <v>797</v>
      </c>
      <c r="N27" s="49">
        <v>640</v>
      </c>
      <c r="O27" s="31"/>
      <c r="P27" s="105" t="s">
        <v>419</v>
      </c>
      <c r="Q27" s="69">
        <f t="shared" si="5"/>
        <v>364796</v>
      </c>
      <c r="R27" s="49">
        <f t="shared" si="6"/>
        <v>359790</v>
      </c>
      <c r="S27" s="49">
        <v>3805</v>
      </c>
      <c r="T27" s="49">
        <v>300450</v>
      </c>
      <c r="U27" s="49">
        <v>377</v>
      </c>
      <c r="V27" s="49">
        <v>59274</v>
      </c>
      <c r="W27" s="49">
        <v>1</v>
      </c>
      <c r="X27" s="49">
        <v>66</v>
      </c>
      <c r="Y27" s="31"/>
      <c r="Z27" s="31"/>
      <c r="AA27" s="31"/>
      <c r="AB27" s="31"/>
      <c r="AC27" s="31"/>
    </row>
    <row r="28" spans="1:29" ht="18" customHeight="1">
      <c r="A28" s="10"/>
      <c r="B28" s="10"/>
      <c r="C28" s="69" t="s">
        <v>302</v>
      </c>
      <c r="D28" s="49"/>
      <c r="E28" s="49"/>
      <c r="F28" s="49"/>
      <c r="G28" s="49"/>
      <c r="H28" s="49"/>
      <c r="I28" s="95" t="s">
        <v>302</v>
      </c>
      <c r="J28" s="49"/>
      <c r="K28" s="49"/>
      <c r="L28" s="49"/>
      <c r="M28" s="49"/>
      <c r="N28" s="49"/>
      <c r="O28" s="31"/>
      <c r="P28" s="105" t="s">
        <v>420</v>
      </c>
      <c r="Q28" s="69">
        <f t="shared" si="5"/>
        <v>973221</v>
      </c>
      <c r="R28" s="49">
        <f t="shared" si="6"/>
        <v>971552</v>
      </c>
      <c r="S28" s="49">
        <v>4051</v>
      </c>
      <c r="T28" s="49">
        <v>385332</v>
      </c>
      <c r="U28" s="49">
        <v>3422</v>
      </c>
      <c r="V28" s="49">
        <v>586220</v>
      </c>
      <c r="W28" s="49" t="s">
        <v>362</v>
      </c>
      <c r="X28" s="49" t="s">
        <v>362</v>
      </c>
      <c r="Y28" s="31"/>
      <c r="Z28" s="31"/>
      <c r="AA28" s="31"/>
      <c r="AB28" s="31"/>
      <c r="AC28" s="31"/>
    </row>
    <row r="29" spans="1:29" ht="18" customHeight="1">
      <c r="A29" s="10"/>
      <c r="B29" s="101" t="s">
        <v>273</v>
      </c>
      <c r="C29" s="69">
        <f t="shared" si="2"/>
        <v>56</v>
      </c>
      <c r="D29" s="49">
        <v>15</v>
      </c>
      <c r="E29" s="49">
        <v>35</v>
      </c>
      <c r="F29" s="49">
        <v>4</v>
      </c>
      <c r="G29" s="49">
        <v>2</v>
      </c>
      <c r="H29" s="49" t="s">
        <v>289</v>
      </c>
      <c r="I29" s="95">
        <f t="shared" si="3"/>
        <v>1102</v>
      </c>
      <c r="J29" s="49">
        <v>38</v>
      </c>
      <c r="K29" s="49">
        <v>496</v>
      </c>
      <c r="L29" s="49">
        <v>244</v>
      </c>
      <c r="M29" s="49">
        <v>324</v>
      </c>
      <c r="N29" s="49" t="s">
        <v>289</v>
      </c>
      <c r="O29" s="31"/>
      <c r="P29" s="105" t="s">
        <v>421</v>
      </c>
      <c r="Q29" s="69">
        <f t="shared" si="5"/>
        <v>703400</v>
      </c>
      <c r="R29" s="49">
        <f t="shared" si="6"/>
        <v>692255</v>
      </c>
      <c r="S29" s="49">
        <v>6010</v>
      </c>
      <c r="T29" s="49">
        <v>608074</v>
      </c>
      <c r="U29" s="49">
        <v>532</v>
      </c>
      <c r="V29" s="49">
        <v>84181</v>
      </c>
      <c r="W29" s="49" t="s">
        <v>362</v>
      </c>
      <c r="X29" s="49" t="s">
        <v>362</v>
      </c>
      <c r="Y29" s="31"/>
      <c r="Z29" s="31"/>
      <c r="AA29" s="31"/>
      <c r="AB29" s="31"/>
      <c r="AC29" s="31"/>
    </row>
    <row r="30" spans="1:29" ht="18" customHeight="1">
      <c r="A30" s="10"/>
      <c r="B30" s="10"/>
      <c r="C30" s="69" t="s">
        <v>302</v>
      </c>
      <c r="D30" s="49"/>
      <c r="E30" s="49"/>
      <c r="F30" s="49"/>
      <c r="G30" s="49"/>
      <c r="H30" s="49"/>
      <c r="I30" s="95" t="s">
        <v>302</v>
      </c>
      <c r="J30" s="49"/>
      <c r="K30" s="49"/>
      <c r="L30" s="49"/>
      <c r="M30" s="49"/>
      <c r="N30" s="49"/>
      <c r="O30" s="31"/>
      <c r="P30" s="105" t="s">
        <v>422</v>
      </c>
      <c r="Q30" s="69">
        <f t="shared" si="5"/>
        <v>347895</v>
      </c>
      <c r="R30" s="49">
        <f t="shared" si="6"/>
        <v>345308</v>
      </c>
      <c r="S30" s="49">
        <v>3328</v>
      </c>
      <c r="T30" s="49">
        <v>237365</v>
      </c>
      <c r="U30" s="49">
        <v>714</v>
      </c>
      <c r="V30" s="49">
        <v>107943</v>
      </c>
      <c r="W30" s="49" t="s">
        <v>362</v>
      </c>
      <c r="X30" s="49" t="s">
        <v>362</v>
      </c>
      <c r="Y30" s="31"/>
      <c r="Z30" s="31"/>
      <c r="AA30" s="31"/>
      <c r="AB30" s="31"/>
      <c r="AC30" s="31"/>
    </row>
    <row r="31" spans="1:29" ht="18" customHeight="1">
      <c r="A31" s="10"/>
      <c r="B31" s="101" t="s">
        <v>268</v>
      </c>
      <c r="C31" s="69">
        <f t="shared" si="2"/>
        <v>297</v>
      </c>
      <c r="D31" s="49">
        <v>117</v>
      </c>
      <c r="E31" s="49">
        <v>144</v>
      </c>
      <c r="F31" s="49">
        <v>30</v>
      </c>
      <c r="G31" s="49">
        <v>5</v>
      </c>
      <c r="H31" s="49">
        <v>1</v>
      </c>
      <c r="I31" s="95">
        <f t="shared" si="3"/>
        <v>4824</v>
      </c>
      <c r="J31" s="49">
        <v>210</v>
      </c>
      <c r="K31" s="49">
        <v>1824</v>
      </c>
      <c r="L31" s="49">
        <v>1294</v>
      </c>
      <c r="M31" s="49">
        <v>674</v>
      </c>
      <c r="N31" s="49">
        <v>822</v>
      </c>
      <c r="O31" s="31"/>
      <c r="P31" s="105" t="s">
        <v>423</v>
      </c>
      <c r="Q31" s="69">
        <f t="shared" si="5"/>
        <v>652068</v>
      </c>
      <c r="R31" s="49">
        <f t="shared" si="6"/>
        <v>650618</v>
      </c>
      <c r="S31" s="49">
        <v>3658</v>
      </c>
      <c r="T31" s="49">
        <v>347385</v>
      </c>
      <c r="U31" s="49">
        <v>1748</v>
      </c>
      <c r="V31" s="49">
        <v>303233</v>
      </c>
      <c r="W31" s="49" t="s">
        <v>362</v>
      </c>
      <c r="X31" s="49" t="s">
        <v>362</v>
      </c>
      <c r="Y31" s="31"/>
      <c r="Z31" s="31"/>
      <c r="AA31" s="31"/>
      <c r="AB31" s="31"/>
      <c r="AC31" s="31"/>
    </row>
    <row r="32" spans="1:29" ht="18" customHeight="1">
      <c r="A32" s="10"/>
      <c r="B32" s="10"/>
      <c r="C32" s="69" t="s">
        <v>302</v>
      </c>
      <c r="D32" s="49"/>
      <c r="E32" s="49"/>
      <c r="F32" s="49"/>
      <c r="G32" s="49"/>
      <c r="H32" s="49"/>
      <c r="I32" s="95" t="s">
        <v>302</v>
      </c>
      <c r="J32" s="49"/>
      <c r="K32" s="49"/>
      <c r="L32" s="49"/>
      <c r="M32" s="49"/>
      <c r="N32" s="49"/>
      <c r="O32" s="31"/>
      <c r="P32" s="31"/>
      <c r="Q32" s="50"/>
      <c r="R32" s="45"/>
      <c r="S32" s="45"/>
      <c r="T32" s="45"/>
      <c r="U32" s="45"/>
      <c r="V32" s="45"/>
      <c r="W32" s="45"/>
      <c r="X32" s="45"/>
      <c r="Y32" s="31"/>
      <c r="Z32" s="31"/>
      <c r="AA32" s="31"/>
      <c r="AB32" s="31"/>
      <c r="AC32" s="31"/>
    </row>
    <row r="33" spans="1:29" ht="18" customHeight="1" thickBot="1">
      <c r="A33" s="10"/>
      <c r="B33" s="101" t="s">
        <v>121</v>
      </c>
      <c r="C33" s="69">
        <f t="shared" si="2"/>
        <v>111</v>
      </c>
      <c r="D33" s="49">
        <v>41</v>
      </c>
      <c r="E33" s="49">
        <v>58</v>
      </c>
      <c r="F33" s="49">
        <v>9</v>
      </c>
      <c r="G33" s="49">
        <v>3</v>
      </c>
      <c r="H33" s="49" t="s">
        <v>289</v>
      </c>
      <c r="I33" s="95">
        <f t="shared" si="3"/>
        <v>1706</v>
      </c>
      <c r="J33" s="49">
        <v>93</v>
      </c>
      <c r="K33" s="49">
        <v>725</v>
      </c>
      <c r="L33" s="49">
        <v>484</v>
      </c>
      <c r="M33" s="49">
        <v>404</v>
      </c>
      <c r="N33" s="49" t="s">
        <v>289</v>
      </c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1"/>
      <c r="Z33" s="31"/>
      <c r="AA33" s="31"/>
      <c r="AB33" s="31"/>
      <c r="AC33" s="31"/>
    </row>
    <row r="34" spans="1:29" ht="18" customHeight="1">
      <c r="A34" s="10"/>
      <c r="B34" s="10"/>
      <c r="C34" s="69" t="s">
        <v>302</v>
      </c>
      <c r="D34" s="49"/>
      <c r="E34" s="49"/>
      <c r="F34" s="49"/>
      <c r="G34" s="49"/>
      <c r="H34" s="49"/>
      <c r="I34" s="95" t="s">
        <v>302</v>
      </c>
      <c r="J34" s="49"/>
      <c r="K34" s="49"/>
      <c r="L34" s="49"/>
      <c r="M34" s="49"/>
      <c r="N34" s="49"/>
      <c r="O34" s="31"/>
      <c r="P34" s="158" t="s">
        <v>142</v>
      </c>
      <c r="Q34" s="200" t="s">
        <v>56</v>
      </c>
      <c r="R34" s="156" t="s">
        <v>277</v>
      </c>
      <c r="S34" s="157"/>
      <c r="T34" s="157"/>
      <c r="U34" s="157"/>
      <c r="V34" s="157"/>
      <c r="W34" s="157"/>
      <c r="X34" s="48"/>
      <c r="Y34" s="48"/>
      <c r="Z34" s="47"/>
      <c r="AA34" s="31"/>
      <c r="AB34" s="31"/>
      <c r="AC34" s="31"/>
    </row>
    <row r="35" spans="1:29" ht="18" customHeight="1">
      <c r="A35" s="11"/>
      <c r="B35" s="101" t="s">
        <v>122</v>
      </c>
      <c r="C35" s="69">
        <f t="shared" si="2"/>
        <v>25</v>
      </c>
      <c r="D35" s="49">
        <v>9</v>
      </c>
      <c r="E35" s="49">
        <v>15</v>
      </c>
      <c r="F35" s="49">
        <v>1</v>
      </c>
      <c r="G35" s="49" t="s">
        <v>289</v>
      </c>
      <c r="H35" s="49" t="s">
        <v>289</v>
      </c>
      <c r="I35" s="95">
        <f t="shared" si="3"/>
        <v>225</v>
      </c>
      <c r="J35" s="95">
        <v>22</v>
      </c>
      <c r="K35" s="95">
        <v>150</v>
      </c>
      <c r="L35" s="95">
        <v>53</v>
      </c>
      <c r="M35" s="95" t="s">
        <v>289</v>
      </c>
      <c r="N35" s="95" t="s">
        <v>289</v>
      </c>
      <c r="O35" s="31"/>
      <c r="P35" s="160"/>
      <c r="Q35" s="282"/>
      <c r="R35" s="197" t="s">
        <v>146</v>
      </c>
      <c r="S35" s="197"/>
      <c r="T35" s="197" t="s">
        <v>147</v>
      </c>
      <c r="U35" s="197"/>
      <c r="V35" s="197" t="s">
        <v>148</v>
      </c>
      <c r="W35" s="159"/>
      <c r="X35" s="283"/>
      <c r="Y35" s="283"/>
      <c r="Z35" s="47"/>
      <c r="AA35" s="31"/>
      <c r="AB35" s="31"/>
      <c r="AC35" s="31"/>
    </row>
    <row r="36" spans="1:29" ht="18" customHeight="1">
      <c r="A36" s="11"/>
      <c r="B36" s="11"/>
      <c r="C36" s="69" t="s">
        <v>302</v>
      </c>
      <c r="D36" s="95"/>
      <c r="E36" s="95"/>
      <c r="F36" s="95"/>
      <c r="G36" s="95"/>
      <c r="H36" s="95"/>
      <c r="I36" s="95" t="s">
        <v>302</v>
      </c>
      <c r="J36" s="95"/>
      <c r="K36" s="95"/>
      <c r="L36" s="95"/>
      <c r="M36" s="95"/>
      <c r="N36" s="95"/>
      <c r="O36" s="31"/>
      <c r="P36" s="160"/>
      <c r="Q36" s="201"/>
      <c r="R36" s="8" t="s">
        <v>138</v>
      </c>
      <c r="S36" s="8" t="s">
        <v>143</v>
      </c>
      <c r="T36" s="8" t="s">
        <v>138</v>
      </c>
      <c r="U36" s="8" t="s">
        <v>143</v>
      </c>
      <c r="V36" s="8" t="s">
        <v>138</v>
      </c>
      <c r="W36" s="18" t="s">
        <v>143</v>
      </c>
      <c r="X36" s="39"/>
      <c r="Y36" s="39"/>
      <c r="Z36" s="47"/>
      <c r="AA36" s="31"/>
      <c r="AB36" s="31"/>
      <c r="AC36" s="31"/>
    </row>
    <row r="37" spans="1:29" ht="18" customHeight="1">
      <c r="A37" s="10"/>
      <c r="B37" s="101" t="s">
        <v>123</v>
      </c>
      <c r="C37" s="69">
        <f t="shared" si="2"/>
        <v>345</v>
      </c>
      <c r="D37" s="49">
        <v>158</v>
      </c>
      <c r="E37" s="49">
        <v>161</v>
      </c>
      <c r="F37" s="49">
        <v>21</v>
      </c>
      <c r="G37" s="49">
        <v>4</v>
      </c>
      <c r="H37" s="49">
        <v>1</v>
      </c>
      <c r="I37" s="95">
        <f t="shared" si="3"/>
        <v>4552</v>
      </c>
      <c r="J37" s="49">
        <v>340</v>
      </c>
      <c r="K37" s="49">
        <v>1917</v>
      </c>
      <c r="L37" s="49">
        <v>1064</v>
      </c>
      <c r="M37" s="49">
        <v>635</v>
      </c>
      <c r="N37" s="49">
        <v>596</v>
      </c>
      <c r="O37" s="31"/>
      <c r="P37" s="135" t="s">
        <v>56</v>
      </c>
      <c r="Q37" s="124">
        <f>SUM(S37,U37,W37)</f>
        <v>66383</v>
      </c>
      <c r="R37" s="107">
        <f aca="true" t="shared" si="7" ref="R37:W37">SUM(R39:R45)</f>
        <v>623</v>
      </c>
      <c r="S37" s="107">
        <f t="shared" si="7"/>
        <v>65268</v>
      </c>
      <c r="T37" s="107">
        <f t="shared" si="7"/>
        <v>17</v>
      </c>
      <c r="U37" s="107">
        <f t="shared" si="7"/>
        <v>1080</v>
      </c>
      <c r="V37" s="107">
        <f t="shared" si="7"/>
        <v>2</v>
      </c>
      <c r="W37" s="107">
        <f t="shared" si="7"/>
        <v>35</v>
      </c>
      <c r="X37" s="46"/>
      <c r="Y37" s="46"/>
      <c r="Z37" s="46"/>
      <c r="AA37" s="31"/>
      <c r="AB37" s="31"/>
      <c r="AC37" s="31"/>
    </row>
    <row r="38" spans="1:29" ht="18" customHeight="1">
      <c r="A38" s="10"/>
      <c r="B38" s="10"/>
      <c r="C38" s="69" t="s">
        <v>302</v>
      </c>
      <c r="D38" s="49"/>
      <c r="E38" s="49"/>
      <c r="F38" s="49"/>
      <c r="G38" s="49"/>
      <c r="H38" s="49"/>
      <c r="I38" s="95" t="s">
        <v>302</v>
      </c>
      <c r="J38" s="49"/>
      <c r="K38" s="49"/>
      <c r="L38" s="49"/>
      <c r="M38" s="49"/>
      <c r="N38" s="49"/>
      <c r="O38" s="31"/>
      <c r="P38" s="31"/>
      <c r="Q38" s="118"/>
      <c r="R38" s="49"/>
      <c r="S38" s="49"/>
      <c r="T38" s="49"/>
      <c r="U38" s="49"/>
      <c r="V38" s="49"/>
      <c r="W38" s="49"/>
      <c r="X38" s="44"/>
      <c r="Y38" s="44"/>
      <c r="Z38" s="46"/>
      <c r="AA38" s="31"/>
      <c r="AB38" s="31"/>
      <c r="AC38" s="31"/>
    </row>
    <row r="39" spans="1:29" ht="18" customHeight="1">
      <c r="A39" s="10"/>
      <c r="B39" s="101" t="s">
        <v>124</v>
      </c>
      <c r="C39" s="69">
        <f t="shared" si="2"/>
        <v>873</v>
      </c>
      <c r="D39" s="49">
        <v>377</v>
      </c>
      <c r="E39" s="49">
        <v>351</v>
      </c>
      <c r="F39" s="49">
        <v>99</v>
      </c>
      <c r="G39" s="49">
        <v>39</v>
      </c>
      <c r="H39" s="49">
        <v>7</v>
      </c>
      <c r="I39" s="95">
        <f t="shared" si="3"/>
        <v>26619</v>
      </c>
      <c r="J39" s="49">
        <v>771</v>
      </c>
      <c r="K39" s="49">
        <v>4067</v>
      </c>
      <c r="L39" s="49">
        <v>5275</v>
      </c>
      <c r="M39" s="49">
        <v>7104</v>
      </c>
      <c r="N39" s="49">
        <v>9402</v>
      </c>
      <c r="O39" s="31"/>
      <c r="P39" s="105" t="s">
        <v>417</v>
      </c>
      <c r="Q39" s="69">
        <f aca="true" t="shared" si="8" ref="Q39:Q45">SUM(S39,U39,W39)</f>
        <v>31452</v>
      </c>
      <c r="R39" s="49">
        <v>273</v>
      </c>
      <c r="S39" s="49">
        <v>30675</v>
      </c>
      <c r="T39" s="49">
        <v>12</v>
      </c>
      <c r="U39" s="49">
        <v>742</v>
      </c>
      <c r="V39" s="49">
        <v>2</v>
      </c>
      <c r="W39" s="49">
        <v>35</v>
      </c>
      <c r="X39" s="44"/>
      <c r="Y39" s="44"/>
      <c r="Z39" s="44"/>
      <c r="AA39" s="31"/>
      <c r="AB39" s="31"/>
      <c r="AC39" s="31"/>
    </row>
    <row r="40" spans="1:29" ht="18" customHeight="1">
      <c r="A40" s="10"/>
      <c r="B40" s="10"/>
      <c r="C40" s="69" t="s">
        <v>302</v>
      </c>
      <c r="D40" s="49"/>
      <c r="E40" s="49"/>
      <c r="F40" s="49"/>
      <c r="G40" s="49"/>
      <c r="H40" s="49"/>
      <c r="I40" s="95" t="s">
        <v>302</v>
      </c>
      <c r="J40" s="49"/>
      <c r="K40" s="49"/>
      <c r="L40" s="49"/>
      <c r="M40" s="49"/>
      <c r="N40" s="49"/>
      <c r="O40" s="31"/>
      <c r="P40" s="105" t="s">
        <v>418</v>
      </c>
      <c r="Q40" s="69">
        <f t="shared" si="8"/>
        <v>13074</v>
      </c>
      <c r="R40" s="49">
        <v>123</v>
      </c>
      <c r="S40" s="49">
        <v>13074</v>
      </c>
      <c r="T40" s="49" t="s">
        <v>425</v>
      </c>
      <c r="U40" s="49" t="s">
        <v>425</v>
      </c>
      <c r="V40" s="49" t="s">
        <v>425</v>
      </c>
      <c r="W40" s="49" t="s">
        <v>425</v>
      </c>
      <c r="X40" s="44"/>
      <c r="Y40" s="44"/>
      <c r="Z40" s="44"/>
      <c r="AA40" s="31"/>
      <c r="AB40" s="31"/>
      <c r="AC40" s="31"/>
    </row>
    <row r="41" spans="1:29" ht="18" customHeight="1">
      <c r="A41" s="10"/>
      <c r="B41" s="101" t="s">
        <v>125</v>
      </c>
      <c r="C41" s="69">
        <f t="shared" si="2"/>
        <v>279</v>
      </c>
      <c r="D41" s="49">
        <v>132</v>
      </c>
      <c r="E41" s="49">
        <v>128</v>
      </c>
      <c r="F41" s="49">
        <v>16</v>
      </c>
      <c r="G41" s="49">
        <v>3</v>
      </c>
      <c r="H41" s="49" t="s">
        <v>289</v>
      </c>
      <c r="I41" s="95">
        <f t="shared" si="3"/>
        <v>2912</v>
      </c>
      <c r="J41" s="49">
        <v>253</v>
      </c>
      <c r="K41" s="49">
        <v>1379</v>
      </c>
      <c r="L41" s="49">
        <v>694</v>
      </c>
      <c r="M41" s="49">
        <v>586</v>
      </c>
      <c r="N41" s="49" t="s">
        <v>289</v>
      </c>
      <c r="O41" s="31"/>
      <c r="P41" s="105" t="s">
        <v>419</v>
      </c>
      <c r="Q41" s="69">
        <f t="shared" si="8"/>
        <v>5006</v>
      </c>
      <c r="R41" s="49">
        <v>57</v>
      </c>
      <c r="S41" s="49">
        <v>5006</v>
      </c>
      <c r="T41" s="49" t="s">
        <v>425</v>
      </c>
      <c r="U41" s="49" t="s">
        <v>425</v>
      </c>
      <c r="V41" s="49" t="s">
        <v>425</v>
      </c>
      <c r="W41" s="49" t="s">
        <v>425</v>
      </c>
      <c r="X41" s="44"/>
      <c r="Y41" s="44"/>
      <c r="Z41" s="44"/>
      <c r="AA41" s="31"/>
      <c r="AB41" s="31"/>
      <c r="AC41" s="31"/>
    </row>
    <row r="42" spans="1:29" ht="18" customHeight="1">
      <c r="A42" s="10"/>
      <c r="B42" s="10"/>
      <c r="C42" s="69" t="s">
        <v>302</v>
      </c>
      <c r="D42" s="49"/>
      <c r="E42" s="49"/>
      <c r="F42" s="49"/>
      <c r="G42" s="49"/>
      <c r="H42" s="49"/>
      <c r="I42" s="95" t="s">
        <v>302</v>
      </c>
      <c r="J42" s="49"/>
      <c r="K42" s="49"/>
      <c r="L42" s="49"/>
      <c r="M42" s="49"/>
      <c r="N42" s="49"/>
      <c r="O42" s="31"/>
      <c r="P42" s="105" t="s">
        <v>420</v>
      </c>
      <c r="Q42" s="69">
        <f t="shared" si="8"/>
        <v>1669</v>
      </c>
      <c r="R42" s="49">
        <v>17</v>
      </c>
      <c r="S42" s="49">
        <v>1669</v>
      </c>
      <c r="T42" s="49" t="s">
        <v>425</v>
      </c>
      <c r="U42" s="49" t="s">
        <v>425</v>
      </c>
      <c r="V42" s="49" t="s">
        <v>425</v>
      </c>
      <c r="W42" s="49" t="s">
        <v>425</v>
      </c>
      <c r="X42" s="44"/>
      <c r="Y42" s="44"/>
      <c r="Z42" s="44"/>
      <c r="AA42" s="31"/>
      <c r="AB42" s="31"/>
      <c r="AC42" s="31"/>
    </row>
    <row r="43" spans="1:29" ht="18" customHeight="1">
      <c r="A43" s="194" t="s">
        <v>126</v>
      </c>
      <c r="B43" s="192"/>
      <c r="C43" s="69">
        <f t="shared" si="2"/>
        <v>3475</v>
      </c>
      <c r="D43" s="49">
        <v>1612</v>
      </c>
      <c r="E43" s="49">
        <v>1538</v>
      </c>
      <c r="F43" s="49">
        <v>255</v>
      </c>
      <c r="G43" s="49">
        <v>67</v>
      </c>
      <c r="H43" s="49">
        <v>3</v>
      </c>
      <c r="I43" s="95">
        <f t="shared" si="3"/>
        <v>47638</v>
      </c>
      <c r="J43" s="49">
        <v>3391</v>
      </c>
      <c r="K43" s="49">
        <v>16946</v>
      </c>
      <c r="L43" s="49">
        <v>12952</v>
      </c>
      <c r="M43" s="49">
        <v>12033</v>
      </c>
      <c r="N43" s="49">
        <v>2316</v>
      </c>
      <c r="O43" s="31"/>
      <c r="P43" s="105" t="s">
        <v>421</v>
      </c>
      <c r="Q43" s="69">
        <f t="shared" si="8"/>
        <v>11145</v>
      </c>
      <c r="R43" s="49">
        <v>110</v>
      </c>
      <c r="S43" s="49">
        <v>11051</v>
      </c>
      <c r="T43" s="49">
        <v>1</v>
      </c>
      <c r="U43" s="49">
        <v>94</v>
      </c>
      <c r="V43" s="49" t="s">
        <v>425</v>
      </c>
      <c r="W43" s="49" t="s">
        <v>425</v>
      </c>
      <c r="X43" s="44"/>
      <c r="Y43" s="44"/>
      <c r="Z43" s="44"/>
      <c r="AA43" s="31"/>
      <c r="AB43" s="31"/>
      <c r="AC43" s="31"/>
    </row>
    <row r="44" spans="1:29" ht="18" customHeight="1">
      <c r="A44" s="10"/>
      <c r="B44" s="10"/>
      <c r="C44" s="69" t="s">
        <v>302</v>
      </c>
      <c r="D44" s="49"/>
      <c r="E44" s="49"/>
      <c r="F44" s="49"/>
      <c r="G44" s="49"/>
      <c r="H44" s="49"/>
      <c r="I44" s="95" t="s">
        <v>302</v>
      </c>
      <c r="J44" s="49"/>
      <c r="K44" s="49"/>
      <c r="L44" s="49"/>
      <c r="M44" s="49"/>
      <c r="N44" s="49"/>
      <c r="O44" s="31"/>
      <c r="P44" s="105" t="s">
        <v>422</v>
      </c>
      <c r="Q44" s="69">
        <f t="shared" si="8"/>
        <v>2587</v>
      </c>
      <c r="R44" s="49">
        <v>28</v>
      </c>
      <c r="S44" s="49">
        <v>2587</v>
      </c>
      <c r="T44" s="49" t="s">
        <v>425</v>
      </c>
      <c r="U44" s="49" t="s">
        <v>425</v>
      </c>
      <c r="V44" s="49" t="s">
        <v>425</v>
      </c>
      <c r="W44" s="49" t="s">
        <v>425</v>
      </c>
      <c r="X44" s="44"/>
      <c r="Y44" s="44"/>
      <c r="Z44" s="44"/>
      <c r="AA44" s="31"/>
      <c r="AB44" s="31"/>
      <c r="AC44" s="31"/>
    </row>
    <row r="45" spans="1:29" ht="18" customHeight="1">
      <c r="A45" s="194" t="s">
        <v>127</v>
      </c>
      <c r="B45" s="192"/>
      <c r="C45" s="69">
        <f t="shared" si="2"/>
        <v>264</v>
      </c>
      <c r="D45" s="49">
        <v>83</v>
      </c>
      <c r="E45" s="49">
        <v>100</v>
      </c>
      <c r="F45" s="49">
        <v>59</v>
      </c>
      <c r="G45" s="49">
        <v>19</v>
      </c>
      <c r="H45" s="49">
        <v>3</v>
      </c>
      <c r="I45" s="95">
        <f t="shared" si="3"/>
        <v>12555</v>
      </c>
      <c r="J45" s="49">
        <v>195</v>
      </c>
      <c r="K45" s="49">
        <v>1176</v>
      </c>
      <c r="L45" s="49">
        <v>3341</v>
      </c>
      <c r="M45" s="49">
        <v>3512</v>
      </c>
      <c r="N45" s="49">
        <v>4331</v>
      </c>
      <c r="O45" s="31"/>
      <c r="P45" s="105" t="s">
        <v>423</v>
      </c>
      <c r="Q45" s="69">
        <f t="shared" si="8"/>
        <v>1450</v>
      </c>
      <c r="R45" s="49">
        <v>15</v>
      </c>
      <c r="S45" s="49">
        <v>1206</v>
      </c>
      <c r="T45" s="49">
        <v>4</v>
      </c>
      <c r="U45" s="49">
        <v>244</v>
      </c>
      <c r="V45" s="49" t="s">
        <v>425</v>
      </c>
      <c r="W45" s="49" t="s">
        <v>425</v>
      </c>
      <c r="X45" s="44"/>
      <c r="Y45" s="44"/>
      <c r="Z45" s="44"/>
      <c r="AA45" s="31"/>
      <c r="AB45" s="31"/>
      <c r="AC45" s="31"/>
    </row>
    <row r="46" spans="1:29" ht="18" customHeight="1">
      <c r="A46" s="10"/>
      <c r="B46" s="10"/>
      <c r="C46" s="69" t="s">
        <v>302</v>
      </c>
      <c r="D46" s="49"/>
      <c r="E46" s="49"/>
      <c r="F46" s="49"/>
      <c r="G46" s="49"/>
      <c r="H46" s="49"/>
      <c r="I46" s="95" t="s">
        <v>302</v>
      </c>
      <c r="J46" s="49"/>
      <c r="K46" s="49"/>
      <c r="L46" s="49"/>
      <c r="M46" s="49"/>
      <c r="N46" s="49"/>
      <c r="O46" s="31"/>
      <c r="P46" s="31"/>
      <c r="Q46" s="43"/>
      <c r="R46" s="34"/>
      <c r="S46" s="34"/>
      <c r="T46" s="34"/>
      <c r="U46" s="34"/>
      <c r="V46" s="34"/>
      <c r="W46" s="34"/>
      <c r="X46" s="33"/>
      <c r="Y46" s="33"/>
      <c r="Z46" s="42"/>
      <c r="AA46" s="31"/>
      <c r="AB46" s="31"/>
      <c r="AC46" s="31"/>
    </row>
    <row r="47" spans="1:29" ht="18" customHeight="1">
      <c r="A47" s="194" t="s">
        <v>128</v>
      </c>
      <c r="B47" s="192"/>
      <c r="C47" s="175">
        <f t="shared" si="2"/>
        <v>534</v>
      </c>
      <c r="D47" s="161">
        <v>144</v>
      </c>
      <c r="E47" s="161">
        <v>285</v>
      </c>
      <c r="F47" s="161">
        <v>81</v>
      </c>
      <c r="G47" s="161">
        <v>22</v>
      </c>
      <c r="H47" s="161">
        <v>2</v>
      </c>
      <c r="I47" s="176">
        <f t="shared" si="3"/>
        <v>15017</v>
      </c>
      <c r="J47" s="161">
        <v>273</v>
      </c>
      <c r="K47" s="161">
        <v>3537</v>
      </c>
      <c r="L47" s="161">
        <v>4274</v>
      </c>
      <c r="M47" s="161">
        <v>4410</v>
      </c>
      <c r="N47" s="161">
        <v>2523</v>
      </c>
      <c r="O47" s="31"/>
      <c r="P47" s="136" t="s">
        <v>426</v>
      </c>
      <c r="Q47" s="31"/>
      <c r="R47" s="31"/>
      <c r="S47" s="31"/>
      <c r="T47" s="31"/>
      <c r="U47" s="31"/>
      <c r="V47" s="31"/>
      <c r="W47" s="31"/>
      <c r="X47" s="33"/>
      <c r="Y47" s="33"/>
      <c r="Z47" s="33"/>
      <c r="AA47" s="31"/>
      <c r="AB47" s="31"/>
      <c r="AC47" s="31"/>
    </row>
    <row r="48" spans="1:29" ht="18" customHeight="1">
      <c r="A48" s="194" t="s">
        <v>129</v>
      </c>
      <c r="B48" s="192"/>
      <c r="C48" s="175"/>
      <c r="D48" s="161"/>
      <c r="E48" s="161"/>
      <c r="F48" s="161"/>
      <c r="G48" s="161"/>
      <c r="H48" s="161"/>
      <c r="I48" s="176"/>
      <c r="J48" s="161"/>
      <c r="K48" s="161"/>
      <c r="L48" s="161"/>
      <c r="M48" s="161"/>
      <c r="N48" s="16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8" customHeight="1">
      <c r="A49" s="10"/>
      <c r="B49" s="10"/>
      <c r="C49" s="69" t="s">
        <v>302</v>
      </c>
      <c r="D49" s="49"/>
      <c r="E49" s="49"/>
      <c r="F49" s="49"/>
      <c r="G49" s="49"/>
      <c r="H49" s="49"/>
      <c r="I49" s="95" t="s">
        <v>302</v>
      </c>
      <c r="J49" s="49"/>
      <c r="K49" s="49"/>
      <c r="L49" s="49"/>
      <c r="M49" s="49"/>
      <c r="N49" s="49"/>
      <c r="O49" s="31"/>
      <c r="P49" s="284" t="s">
        <v>427</v>
      </c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137"/>
      <c r="AB49" s="137"/>
      <c r="AC49" s="31"/>
    </row>
    <row r="50" spans="1:29" ht="18" customHeight="1">
      <c r="A50" s="194" t="s">
        <v>130</v>
      </c>
      <c r="B50" s="192"/>
      <c r="C50" s="69">
        <f t="shared" si="2"/>
        <v>9</v>
      </c>
      <c r="D50" s="49">
        <v>4</v>
      </c>
      <c r="E50" s="49">
        <v>4</v>
      </c>
      <c r="F50" s="49" t="s">
        <v>289</v>
      </c>
      <c r="G50" s="49" t="s">
        <v>289</v>
      </c>
      <c r="H50" s="49">
        <v>1</v>
      </c>
      <c r="I50" s="95">
        <f t="shared" si="3"/>
        <v>1614</v>
      </c>
      <c r="J50" s="49">
        <v>11</v>
      </c>
      <c r="K50" s="49">
        <v>66</v>
      </c>
      <c r="L50" s="49" t="s">
        <v>289</v>
      </c>
      <c r="M50" s="49" t="s">
        <v>289</v>
      </c>
      <c r="N50" s="49">
        <v>1537</v>
      </c>
      <c r="O50" s="31"/>
      <c r="P50" s="11"/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31"/>
    </row>
    <row r="51" spans="1:29" ht="18" customHeight="1">
      <c r="A51" s="10"/>
      <c r="B51" s="10"/>
      <c r="C51" s="69" t="s">
        <v>302</v>
      </c>
      <c r="D51" s="49"/>
      <c r="E51" s="49"/>
      <c r="F51" s="49"/>
      <c r="G51" s="49"/>
      <c r="H51" s="49"/>
      <c r="I51" s="95" t="s">
        <v>302</v>
      </c>
      <c r="J51" s="49"/>
      <c r="K51" s="49"/>
      <c r="L51" s="49"/>
      <c r="M51" s="49"/>
      <c r="N51" s="49"/>
      <c r="O51" s="31"/>
      <c r="P51" s="173" t="s">
        <v>433</v>
      </c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78"/>
      <c r="AB51" s="78"/>
      <c r="AC51" s="78"/>
    </row>
    <row r="52" spans="1:29" ht="18" customHeight="1" thickBot="1">
      <c r="A52" s="194" t="s">
        <v>131</v>
      </c>
      <c r="B52" s="192"/>
      <c r="C52" s="69">
        <f t="shared" si="2"/>
        <v>3478</v>
      </c>
      <c r="D52" s="49">
        <v>1813</v>
      </c>
      <c r="E52" s="49">
        <v>1368</v>
      </c>
      <c r="F52" s="49">
        <v>224</v>
      </c>
      <c r="G52" s="49">
        <v>70</v>
      </c>
      <c r="H52" s="49">
        <v>3</v>
      </c>
      <c r="I52" s="95">
        <f t="shared" si="3"/>
        <v>44686</v>
      </c>
      <c r="J52" s="49">
        <v>3646</v>
      </c>
      <c r="K52" s="49">
        <v>15028</v>
      </c>
      <c r="L52" s="49">
        <v>11639</v>
      </c>
      <c r="M52" s="49">
        <v>12148</v>
      </c>
      <c r="N52" s="49">
        <v>2225</v>
      </c>
      <c r="O52" s="31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34.5" customHeight="1">
      <c r="A53" s="10"/>
      <c r="B53" s="10"/>
      <c r="C53" s="69" t="s">
        <v>302</v>
      </c>
      <c r="D53" s="49"/>
      <c r="E53" s="49"/>
      <c r="F53" s="49"/>
      <c r="G53" s="49"/>
      <c r="H53" s="49"/>
      <c r="I53" s="95" t="s">
        <v>302</v>
      </c>
      <c r="J53" s="49"/>
      <c r="K53" s="49"/>
      <c r="L53" s="49"/>
      <c r="M53" s="49"/>
      <c r="N53" s="49"/>
      <c r="O53" s="31"/>
      <c r="P53" s="158" t="s">
        <v>26</v>
      </c>
      <c r="Q53" s="274" t="s">
        <v>432</v>
      </c>
      <c r="R53" s="274" t="s">
        <v>149</v>
      </c>
      <c r="S53" s="274" t="s">
        <v>153</v>
      </c>
      <c r="T53" s="274" t="s">
        <v>274</v>
      </c>
      <c r="U53" s="274" t="s">
        <v>431</v>
      </c>
      <c r="V53" s="274" t="s">
        <v>430</v>
      </c>
      <c r="W53" s="278" t="s">
        <v>428</v>
      </c>
      <c r="X53" s="279"/>
      <c r="Y53" s="274" t="s">
        <v>429</v>
      </c>
      <c r="Z53" s="275" t="s">
        <v>152</v>
      </c>
      <c r="AA53" s="31"/>
      <c r="AB53" s="31"/>
      <c r="AC53" s="31"/>
    </row>
    <row r="54" spans="1:29" ht="18" customHeight="1">
      <c r="A54" s="194" t="s">
        <v>132</v>
      </c>
      <c r="B54" s="192"/>
      <c r="C54" s="69">
        <f t="shared" si="2"/>
        <v>240</v>
      </c>
      <c r="D54" s="49">
        <v>190</v>
      </c>
      <c r="E54" s="49">
        <v>47</v>
      </c>
      <c r="F54" s="49">
        <v>2</v>
      </c>
      <c r="G54" s="49">
        <v>1</v>
      </c>
      <c r="H54" s="49" t="s">
        <v>289</v>
      </c>
      <c r="I54" s="95">
        <f t="shared" si="3"/>
        <v>966</v>
      </c>
      <c r="J54" s="49">
        <v>190</v>
      </c>
      <c r="K54" s="49">
        <v>467</v>
      </c>
      <c r="L54" s="49">
        <v>81</v>
      </c>
      <c r="M54" s="49">
        <v>228</v>
      </c>
      <c r="N54" s="49" t="s">
        <v>289</v>
      </c>
      <c r="O54" s="31"/>
      <c r="P54" s="160"/>
      <c r="Q54" s="272"/>
      <c r="R54" s="272"/>
      <c r="S54" s="272"/>
      <c r="T54" s="272"/>
      <c r="U54" s="272"/>
      <c r="V54" s="272"/>
      <c r="W54" s="41" t="s">
        <v>150</v>
      </c>
      <c r="X54" s="41" t="s">
        <v>151</v>
      </c>
      <c r="Y54" s="272"/>
      <c r="Z54" s="280"/>
      <c r="AA54" s="31"/>
      <c r="AB54" s="31"/>
      <c r="AC54" s="31"/>
    </row>
    <row r="55" spans="1:29" ht="18" customHeight="1">
      <c r="A55" s="10"/>
      <c r="B55" s="10"/>
      <c r="C55" s="69" t="s">
        <v>302</v>
      </c>
      <c r="D55" s="49"/>
      <c r="E55" s="49"/>
      <c r="F55" s="49"/>
      <c r="G55" s="49"/>
      <c r="H55" s="49"/>
      <c r="I55" s="95" t="s">
        <v>302</v>
      </c>
      <c r="J55" s="49"/>
      <c r="K55" s="49"/>
      <c r="L55" s="49"/>
      <c r="M55" s="49"/>
      <c r="N55" s="49"/>
      <c r="O55" s="31"/>
      <c r="P55" s="39"/>
      <c r="Q55" s="40"/>
      <c r="R55" s="39"/>
      <c r="S55" s="38" t="s">
        <v>154</v>
      </c>
      <c r="T55" s="38" t="s">
        <v>154</v>
      </c>
      <c r="U55" s="38" t="s">
        <v>155</v>
      </c>
      <c r="V55" s="38" t="s">
        <v>155</v>
      </c>
      <c r="W55" s="38" t="s">
        <v>155</v>
      </c>
      <c r="X55" s="38" t="s">
        <v>155</v>
      </c>
      <c r="Y55" s="38" t="s">
        <v>155</v>
      </c>
      <c r="Z55" s="38" t="s">
        <v>155</v>
      </c>
      <c r="AA55" s="31"/>
      <c r="AB55" s="31"/>
      <c r="AC55" s="31"/>
    </row>
    <row r="56" spans="1:29" ht="18" customHeight="1">
      <c r="A56" s="194" t="s">
        <v>61</v>
      </c>
      <c r="B56" s="192"/>
      <c r="C56" s="69">
        <f t="shared" si="2"/>
        <v>2</v>
      </c>
      <c r="D56" s="49">
        <v>1</v>
      </c>
      <c r="E56" s="49">
        <v>1</v>
      </c>
      <c r="F56" s="49" t="s">
        <v>289</v>
      </c>
      <c r="G56" s="49" t="s">
        <v>289</v>
      </c>
      <c r="H56" s="49" t="s">
        <v>289</v>
      </c>
      <c r="I56" s="95">
        <f t="shared" si="3"/>
        <v>7</v>
      </c>
      <c r="J56" s="49">
        <v>2</v>
      </c>
      <c r="K56" s="49">
        <v>5</v>
      </c>
      <c r="L56" s="49" t="s">
        <v>289</v>
      </c>
      <c r="M56" s="49" t="s">
        <v>289</v>
      </c>
      <c r="N56" s="49" t="s">
        <v>289</v>
      </c>
      <c r="O56" s="31"/>
      <c r="P56" s="16" t="s">
        <v>285</v>
      </c>
      <c r="Q56" s="69">
        <v>10762</v>
      </c>
      <c r="R56" s="49">
        <v>260500</v>
      </c>
      <c r="S56" s="49">
        <v>3989462</v>
      </c>
      <c r="T56" s="49">
        <v>2660825</v>
      </c>
      <c r="U56" s="49">
        <v>2180</v>
      </c>
      <c r="V56" s="49">
        <v>2344</v>
      </c>
      <c r="W56" s="49">
        <v>2486194</v>
      </c>
      <c r="X56" s="49">
        <v>234399</v>
      </c>
      <c r="Y56" s="49">
        <v>740265</v>
      </c>
      <c r="Z56" s="49">
        <v>3907</v>
      </c>
      <c r="AA56" s="31"/>
      <c r="AB56" s="31"/>
      <c r="AC56" s="31"/>
    </row>
    <row r="57" spans="1:29" ht="18" customHeight="1">
      <c r="A57" s="10"/>
      <c r="B57" s="10"/>
      <c r="C57" s="69"/>
      <c r="D57" s="49"/>
      <c r="E57" s="49"/>
      <c r="F57" s="49"/>
      <c r="G57" s="49"/>
      <c r="H57" s="49"/>
      <c r="I57" s="95" t="s">
        <v>302</v>
      </c>
      <c r="J57" s="49"/>
      <c r="K57" s="49"/>
      <c r="L57" s="49"/>
      <c r="M57" s="49"/>
      <c r="N57" s="49"/>
      <c r="O57" s="31"/>
      <c r="P57" s="16">
        <v>51</v>
      </c>
      <c r="Q57" s="69">
        <v>10968</v>
      </c>
      <c r="R57" s="49">
        <v>265856</v>
      </c>
      <c r="S57" s="49">
        <v>4110170</v>
      </c>
      <c r="T57" s="49">
        <v>3294161</v>
      </c>
      <c r="U57" s="49">
        <v>2628</v>
      </c>
      <c r="V57" s="49">
        <v>2611</v>
      </c>
      <c r="W57" s="49">
        <v>3699333</v>
      </c>
      <c r="X57" s="49">
        <v>276218</v>
      </c>
      <c r="Y57" s="49">
        <v>768515</v>
      </c>
      <c r="Z57" s="49">
        <v>4352</v>
      </c>
      <c r="AA57" s="31"/>
      <c r="AB57" s="31"/>
      <c r="AC57" s="31"/>
    </row>
    <row r="58" spans="1:29" ht="18" customHeight="1">
      <c r="A58" s="194" t="s">
        <v>405</v>
      </c>
      <c r="B58" s="192"/>
      <c r="C58" s="69" t="s">
        <v>289</v>
      </c>
      <c r="D58" s="49" t="s">
        <v>289</v>
      </c>
      <c r="E58" s="49" t="s">
        <v>289</v>
      </c>
      <c r="F58" s="49" t="s">
        <v>289</v>
      </c>
      <c r="G58" s="49" t="s">
        <v>289</v>
      </c>
      <c r="H58" s="49" t="s">
        <v>289</v>
      </c>
      <c r="I58" s="95">
        <f t="shared" si="3"/>
        <v>130</v>
      </c>
      <c r="J58" s="49">
        <v>99</v>
      </c>
      <c r="K58" s="49">
        <v>31</v>
      </c>
      <c r="L58" s="49" t="s">
        <v>289</v>
      </c>
      <c r="M58" s="49" t="s">
        <v>289</v>
      </c>
      <c r="N58" s="49" t="s">
        <v>289</v>
      </c>
      <c r="O58" s="31"/>
      <c r="P58" s="16">
        <v>52</v>
      </c>
      <c r="Q58" s="69">
        <v>11220</v>
      </c>
      <c r="R58" s="49">
        <v>269525</v>
      </c>
      <c r="S58" s="49">
        <v>4648122</v>
      </c>
      <c r="T58" s="49">
        <v>3856801</v>
      </c>
      <c r="U58" s="49">
        <v>2751</v>
      </c>
      <c r="V58" s="49">
        <v>2875</v>
      </c>
      <c r="W58" s="49">
        <v>4302266</v>
      </c>
      <c r="X58" s="49">
        <v>319887</v>
      </c>
      <c r="Y58" s="49">
        <v>793476</v>
      </c>
      <c r="Z58" s="49">
        <v>4791</v>
      </c>
      <c r="AA58" s="31"/>
      <c r="AB58" s="31"/>
      <c r="AC58" s="31"/>
    </row>
    <row r="59" spans="1:29" ht="18" customHeight="1">
      <c r="A59" s="31"/>
      <c r="B59" s="31"/>
      <c r="C59" s="37"/>
      <c r="D59" s="10"/>
      <c r="E59" s="10"/>
      <c r="F59" s="10"/>
      <c r="G59" s="10"/>
      <c r="H59" s="10"/>
      <c r="I59" s="10" t="s">
        <v>302</v>
      </c>
      <c r="J59" s="10"/>
      <c r="K59" s="10"/>
      <c r="L59" s="10"/>
      <c r="M59" s="10"/>
      <c r="N59" s="10"/>
      <c r="O59" s="31"/>
      <c r="P59" s="16">
        <v>53</v>
      </c>
      <c r="Q59" s="69">
        <v>21111</v>
      </c>
      <c r="R59" s="49">
        <v>272799</v>
      </c>
      <c r="S59" s="49">
        <v>5240790</v>
      </c>
      <c r="T59" s="49">
        <v>4534588</v>
      </c>
      <c r="U59" s="49">
        <v>3326</v>
      </c>
      <c r="V59" s="49">
        <v>3007</v>
      </c>
      <c r="W59" s="49">
        <v>6722000</v>
      </c>
      <c r="X59" s="49">
        <v>315560</v>
      </c>
      <c r="Y59" s="49">
        <v>1008459</v>
      </c>
      <c r="Z59" s="49">
        <v>5011</v>
      </c>
      <c r="AA59" s="31"/>
      <c r="AB59" s="31"/>
      <c r="AC59" s="31"/>
    </row>
    <row r="60" spans="1:29" ht="18" customHeight="1">
      <c r="A60" s="31"/>
      <c r="B60" s="31"/>
      <c r="C60" s="3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1"/>
      <c r="P60" s="100">
        <v>54</v>
      </c>
      <c r="Q60" s="98">
        <v>21750</v>
      </c>
      <c r="R60" s="107">
        <v>284170</v>
      </c>
      <c r="S60" s="107">
        <v>5776767</v>
      </c>
      <c r="T60" s="107">
        <v>4686782</v>
      </c>
      <c r="U60" s="107">
        <v>3404</v>
      </c>
      <c r="V60" s="107">
        <v>3246</v>
      </c>
      <c r="W60" s="107" t="s">
        <v>289</v>
      </c>
      <c r="X60" s="107">
        <v>319789</v>
      </c>
      <c r="Y60" s="107">
        <v>977760</v>
      </c>
      <c r="Z60" s="107">
        <v>5411</v>
      </c>
      <c r="AA60" s="31"/>
      <c r="AB60" s="31"/>
      <c r="AC60" s="31"/>
    </row>
    <row r="61" spans="1:29" ht="18" customHeight="1">
      <c r="A61" s="34"/>
      <c r="B61" s="34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1"/>
      <c r="P61" s="31"/>
      <c r="Q61" s="276"/>
      <c r="R61" s="277"/>
      <c r="S61" s="34"/>
      <c r="T61" s="34"/>
      <c r="U61" s="34"/>
      <c r="V61" s="34"/>
      <c r="W61" s="34"/>
      <c r="X61" s="34"/>
      <c r="Y61" s="34"/>
      <c r="Z61" s="34"/>
      <c r="AA61" s="31"/>
      <c r="AB61" s="31"/>
      <c r="AC61" s="31"/>
    </row>
    <row r="62" spans="1:29" ht="18" customHeight="1">
      <c r="A62" s="33" t="s">
        <v>404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36" t="s">
        <v>434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3.5">
      <c r="A105" s="9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</sheetData>
  <sheetProtection/>
  <mergeCells count="85">
    <mergeCell ref="N47:N48"/>
    <mergeCell ref="P5:Z5"/>
    <mergeCell ref="P18:X18"/>
    <mergeCell ref="P49:Z49"/>
    <mergeCell ref="Y11:Z11"/>
    <mergeCell ref="Y12:Z12"/>
    <mergeCell ref="Y13:Z13"/>
    <mergeCell ref="Y14:Z14"/>
    <mergeCell ref="A3:N3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S20:X20"/>
    <mergeCell ref="A19:B19"/>
    <mergeCell ref="A58:B58"/>
    <mergeCell ref="Q34:Q36"/>
    <mergeCell ref="R34:W34"/>
    <mergeCell ref="X35:Y35"/>
    <mergeCell ref="A54:B54"/>
    <mergeCell ref="A56:B56"/>
    <mergeCell ref="L47:L48"/>
    <mergeCell ref="M47:M48"/>
    <mergeCell ref="A52:B52"/>
    <mergeCell ref="A43:B43"/>
    <mergeCell ref="A15:B15"/>
    <mergeCell ref="A47:B47"/>
    <mergeCell ref="P53:P54"/>
    <mergeCell ref="S21:T21"/>
    <mergeCell ref="A48:B48"/>
    <mergeCell ref="A45:B45"/>
    <mergeCell ref="A17:B17"/>
    <mergeCell ref="Q20:Q22"/>
    <mergeCell ref="P20:P22"/>
    <mergeCell ref="U21:V21"/>
    <mergeCell ref="W21:X21"/>
    <mergeCell ref="R35:S35"/>
    <mergeCell ref="T35:U35"/>
    <mergeCell ref="Q53:Q54"/>
    <mergeCell ref="V35:W35"/>
    <mergeCell ref="R53:R54"/>
    <mergeCell ref="S53:S54"/>
    <mergeCell ref="R20:R22"/>
    <mergeCell ref="V53:V54"/>
    <mergeCell ref="Y1:Z1"/>
    <mergeCell ref="A50:B50"/>
    <mergeCell ref="W10:X10"/>
    <mergeCell ref="W11:X11"/>
    <mergeCell ref="W12:X12"/>
    <mergeCell ref="W13:X13"/>
    <mergeCell ref="W14:X14"/>
    <mergeCell ref="A13:B13"/>
    <mergeCell ref="P34:P36"/>
    <mergeCell ref="Y9:Z9"/>
    <mergeCell ref="Y10:Z10"/>
    <mergeCell ref="T8:T9"/>
    <mergeCell ref="U8:U9"/>
    <mergeCell ref="W8:Z8"/>
    <mergeCell ref="Y53:Y54"/>
    <mergeCell ref="Z53:Z54"/>
    <mergeCell ref="P51:Z51"/>
    <mergeCell ref="T53:T54"/>
    <mergeCell ref="U53:U54"/>
    <mergeCell ref="U7:Z7"/>
    <mergeCell ref="A9:B9"/>
    <mergeCell ref="C7:H7"/>
    <mergeCell ref="I7:N7"/>
    <mergeCell ref="A7:B8"/>
    <mergeCell ref="Q61:R61"/>
    <mergeCell ref="W53:X53"/>
    <mergeCell ref="S8:S9"/>
    <mergeCell ref="V8:V9"/>
    <mergeCell ref="W9:X9"/>
    <mergeCell ref="A5:N5"/>
    <mergeCell ref="P7:P9"/>
    <mergeCell ref="Q8:Q9"/>
    <mergeCell ref="R8:R9"/>
    <mergeCell ref="A10:B10"/>
    <mergeCell ref="A11:B11"/>
    <mergeCell ref="Q7:T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0.00390625" style="1" bestFit="1" customWidth="1"/>
    <col min="3" max="10" width="12.75390625" style="1" customWidth="1"/>
    <col min="11" max="11" width="9.00390625" style="1" customWidth="1"/>
    <col min="12" max="12" width="12.25390625" style="1" customWidth="1"/>
    <col min="13" max="24" width="7.625" style="1" customWidth="1"/>
    <col min="25" max="30" width="8.875" style="1" customWidth="1"/>
    <col min="31" max="16384" width="9.00390625" style="1" customWidth="1"/>
  </cols>
  <sheetData>
    <row r="1" spans="1:30" ht="17.25" customHeight="1">
      <c r="A1" s="30" t="s">
        <v>194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0" t="s">
        <v>208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1:30" ht="18" customHeight="1">
      <c r="K3" s="17"/>
      <c r="L3" s="172" t="s">
        <v>471</v>
      </c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17.25" customHeight="1">
      <c r="A4" s="173" t="s">
        <v>439</v>
      </c>
      <c r="B4" s="173"/>
      <c r="C4" s="173"/>
      <c r="D4" s="173"/>
      <c r="E4" s="173"/>
      <c r="F4" s="173"/>
      <c r="G4" s="173"/>
      <c r="H4" s="173"/>
      <c r="I4" s="173"/>
      <c r="J4" s="173"/>
      <c r="K4" s="1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1"/>
      <c r="Z4" s="10"/>
      <c r="AA4" s="10"/>
      <c r="AB4" s="10"/>
      <c r="AC4" s="10"/>
      <c r="AD4" s="10"/>
    </row>
    <row r="5" spans="1:3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73" t="s">
        <v>472</v>
      </c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78"/>
      <c r="AD5" s="78"/>
    </row>
    <row r="6" spans="1:30" ht="17.25" customHeight="1" thickBot="1">
      <c r="A6" s="10"/>
      <c r="B6" s="10"/>
      <c r="C6" s="10"/>
      <c r="D6" s="10"/>
      <c r="E6" s="10"/>
      <c r="F6" s="10"/>
      <c r="G6" s="10"/>
      <c r="H6" s="10"/>
      <c r="I6" s="227" t="s">
        <v>34</v>
      </c>
      <c r="J6" s="227"/>
      <c r="K6" s="1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0"/>
      <c r="AA6" s="10"/>
      <c r="AB6" s="10"/>
      <c r="AC6" s="10"/>
      <c r="AD6" s="10"/>
    </row>
    <row r="7" spans="1:30" ht="17.25" customHeight="1">
      <c r="A7" s="286" t="s">
        <v>436</v>
      </c>
      <c r="B7" s="198" t="s">
        <v>353</v>
      </c>
      <c r="C7" s="198"/>
      <c r="D7" s="198"/>
      <c r="E7" s="198" t="s">
        <v>437</v>
      </c>
      <c r="F7" s="198"/>
      <c r="G7" s="198"/>
      <c r="H7" s="198" t="s">
        <v>438</v>
      </c>
      <c r="I7" s="198"/>
      <c r="J7" s="156"/>
      <c r="K7" s="10"/>
      <c r="L7" s="158" t="s">
        <v>161</v>
      </c>
      <c r="M7" s="198" t="s">
        <v>164</v>
      </c>
      <c r="N7" s="198"/>
      <c r="O7" s="198" t="s">
        <v>165</v>
      </c>
      <c r="P7" s="198"/>
      <c r="Q7" s="198" t="s">
        <v>166</v>
      </c>
      <c r="R7" s="198"/>
      <c r="S7" s="198" t="s">
        <v>167</v>
      </c>
      <c r="T7" s="198"/>
      <c r="U7" s="198" t="s">
        <v>168</v>
      </c>
      <c r="V7" s="198"/>
      <c r="W7" s="198" t="s">
        <v>169</v>
      </c>
      <c r="X7" s="198"/>
      <c r="Y7" s="292" t="s">
        <v>473</v>
      </c>
      <c r="Z7" s="292"/>
      <c r="AA7" s="292" t="s">
        <v>252</v>
      </c>
      <c r="AB7" s="293"/>
      <c r="AC7" s="10"/>
      <c r="AD7" s="10"/>
    </row>
    <row r="8" spans="1:30" ht="17.25" customHeight="1">
      <c r="A8" s="287"/>
      <c r="B8" s="8" t="s">
        <v>3</v>
      </c>
      <c r="C8" s="8" t="s">
        <v>157</v>
      </c>
      <c r="D8" s="8" t="s">
        <v>4</v>
      </c>
      <c r="E8" s="8" t="s">
        <v>3</v>
      </c>
      <c r="F8" s="8" t="s">
        <v>100</v>
      </c>
      <c r="G8" s="8" t="s">
        <v>4</v>
      </c>
      <c r="H8" s="8" t="s">
        <v>3</v>
      </c>
      <c r="I8" s="8" t="s">
        <v>100</v>
      </c>
      <c r="J8" s="18" t="s">
        <v>4</v>
      </c>
      <c r="K8" s="10"/>
      <c r="L8" s="160"/>
      <c r="M8" s="8" t="s">
        <v>162</v>
      </c>
      <c r="N8" s="8" t="s">
        <v>163</v>
      </c>
      <c r="O8" s="8" t="s">
        <v>162</v>
      </c>
      <c r="P8" s="8" t="s">
        <v>163</v>
      </c>
      <c r="Q8" s="8" t="s">
        <v>162</v>
      </c>
      <c r="R8" s="8" t="s">
        <v>163</v>
      </c>
      <c r="S8" s="8" t="s">
        <v>162</v>
      </c>
      <c r="T8" s="8" t="s">
        <v>163</v>
      </c>
      <c r="U8" s="8" t="s">
        <v>162</v>
      </c>
      <c r="V8" s="8" t="s">
        <v>163</v>
      </c>
      <c r="W8" s="8" t="s">
        <v>162</v>
      </c>
      <c r="X8" s="8" t="s">
        <v>163</v>
      </c>
      <c r="Y8" s="8" t="s">
        <v>162</v>
      </c>
      <c r="Z8" s="8" t="s">
        <v>163</v>
      </c>
      <c r="AA8" s="8" t="s">
        <v>162</v>
      </c>
      <c r="AB8" s="18" t="s">
        <v>163</v>
      </c>
      <c r="AC8" s="10"/>
      <c r="AD8" s="10"/>
    </row>
    <row r="9" spans="1:30" ht="17.25" customHeight="1">
      <c r="A9" s="10"/>
      <c r="B9" s="37"/>
      <c r="C9" s="10"/>
      <c r="D9" s="10"/>
      <c r="E9" s="10"/>
      <c r="F9" s="10"/>
      <c r="G9" s="10"/>
      <c r="H9" s="10"/>
      <c r="I9" s="10"/>
      <c r="J9" s="10"/>
      <c r="K9" s="10"/>
      <c r="L9" s="10"/>
      <c r="M9" s="6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7.25" customHeight="1">
      <c r="A10" s="16" t="s">
        <v>285</v>
      </c>
      <c r="B10" s="69">
        <v>40737</v>
      </c>
      <c r="C10" s="49">
        <v>8104</v>
      </c>
      <c r="D10" s="49">
        <v>2660825</v>
      </c>
      <c r="E10" s="49">
        <v>26372</v>
      </c>
      <c r="F10" s="49">
        <v>453533</v>
      </c>
      <c r="G10" s="49">
        <v>1061772</v>
      </c>
      <c r="H10" s="49">
        <v>8534</v>
      </c>
      <c r="I10" s="49">
        <v>239806</v>
      </c>
      <c r="J10" s="49">
        <v>586245</v>
      </c>
      <c r="K10" s="10"/>
      <c r="L10" s="104" t="s">
        <v>5</v>
      </c>
      <c r="M10" s="138">
        <f aca="true" t="shared" si="0" ref="M10:AB10">SUM(M12:M19,M21:M28)</f>
        <v>1</v>
      </c>
      <c r="N10" s="114">
        <f t="shared" si="0"/>
        <v>60</v>
      </c>
      <c r="O10" s="114">
        <f t="shared" si="0"/>
        <v>6</v>
      </c>
      <c r="P10" s="114">
        <f t="shared" si="0"/>
        <v>492</v>
      </c>
      <c r="Q10" s="114">
        <f t="shared" si="0"/>
        <v>2</v>
      </c>
      <c r="R10" s="114">
        <f t="shared" si="0"/>
        <v>49</v>
      </c>
      <c r="S10" s="114">
        <f t="shared" si="0"/>
        <v>4</v>
      </c>
      <c r="T10" s="114">
        <f t="shared" si="0"/>
        <v>370</v>
      </c>
      <c r="U10" s="114">
        <f t="shared" si="0"/>
        <v>10</v>
      </c>
      <c r="V10" s="114">
        <f t="shared" si="0"/>
        <v>50</v>
      </c>
      <c r="W10" s="114">
        <f t="shared" si="0"/>
        <v>6</v>
      </c>
      <c r="X10" s="114">
        <f t="shared" si="0"/>
        <v>98</v>
      </c>
      <c r="Y10" s="114">
        <f t="shared" si="0"/>
        <v>3</v>
      </c>
      <c r="Z10" s="114">
        <f t="shared" si="0"/>
        <v>360</v>
      </c>
      <c r="AA10" s="114">
        <f t="shared" si="0"/>
        <v>4</v>
      </c>
      <c r="AB10" s="114">
        <f t="shared" si="0"/>
        <v>220</v>
      </c>
      <c r="AC10" s="10"/>
      <c r="AD10" s="10"/>
    </row>
    <row r="11" spans="1:30" ht="17.25" customHeight="1">
      <c r="A11" s="16">
        <v>51</v>
      </c>
      <c r="B11" s="69">
        <v>43944</v>
      </c>
      <c r="C11" s="49">
        <v>10376</v>
      </c>
      <c r="D11" s="49">
        <v>3294162</v>
      </c>
      <c r="E11" s="49">
        <v>28250</v>
      </c>
      <c r="F11" s="49">
        <v>534090</v>
      </c>
      <c r="G11" s="49">
        <v>1423379</v>
      </c>
      <c r="H11" s="49">
        <v>9305</v>
      </c>
      <c r="I11" s="49">
        <v>276458</v>
      </c>
      <c r="J11" s="49">
        <v>714966</v>
      </c>
      <c r="K11" s="10"/>
      <c r="L11" s="10"/>
      <c r="M11" s="6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0"/>
      <c r="AD11" s="10"/>
    </row>
    <row r="12" spans="1:30" ht="17.25" customHeight="1">
      <c r="A12" s="16">
        <v>52</v>
      </c>
      <c r="B12" s="69">
        <v>46271</v>
      </c>
      <c r="C12" s="49">
        <v>9063</v>
      </c>
      <c r="D12" s="49">
        <v>3856801</v>
      </c>
      <c r="E12" s="49">
        <v>29593</v>
      </c>
      <c r="F12" s="49">
        <v>564556</v>
      </c>
      <c r="G12" s="49">
        <v>1564082</v>
      </c>
      <c r="H12" s="49">
        <v>9706</v>
      </c>
      <c r="I12" s="49">
        <v>290901</v>
      </c>
      <c r="J12" s="49">
        <v>824739</v>
      </c>
      <c r="K12" s="10"/>
      <c r="L12" s="24" t="s">
        <v>170</v>
      </c>
      <c r="M12" s="139" t="s">
        <v>291</v>
      </c>
      <c r="N12" s="127" t="s">
        <v>291</v>
      </c>
      <c r="O12" s="127">
        <v>4</v>
      </c>
      <c r="P12" s="127">
        <v>334</v>
      </c>
      <c r="Q12" s="127">
        <v>1</v>
      </c>
      <c r="R12" s="127">
        <v>40</v>
      </c>
      <c r="S12" s="127">
        <v>2</v>
      </c>
      <c r="T12" s="127">
        <v>110</v>
      </c>
      <c r="U12" s="127">
        <v>2</v>
      </c>
      <c r="V12" s="127">
        <v>9</v>
      </c>
      <c r="W12" s="127">
        <v>2</v>
      </c>
      <c r="X12" s="127">
        <v>48</v>
      </c>
      <c r="Y12" s="127">
        <v>2</v>
      </c>
      <c r="Z12" s="127">
        <v>220</v>
      </c>
      <c r="AA12" s="127">
        <v>2</v>
      </c>
      <c r="AB12" s="127">
        <v>140</v>
      </c>
      <c r="AC12" s="10"/>
      <c r="AD12" s="10"/>
    </row>
    <row r="13" spans="1:30" ht="17.25" customHeight="1">
      <c r="A13" s="16">
        <v>53</v>
      </c>
      <c r="B13" s="69">
        <v>47803</v>
      </c>
      <c r="C13" s="49">
        <v>9302</v>
      </c>
      <c r="D13" s="49">
        <v>4534588</v>
      </c>
      <c r="E13" s="49">
        <v>31068</v>
      </c>
      <c r="F13" s="49">
        <v>582730</v>
      </c>
      <c r="G13" s="49">
        <v>1944443</v>
      </c>
      <c r="H13" s="49">
        <v>9034</v>
      </c>
      <c r="I13" s="49">
        <v>276519</v>
      </c>
      <c r="J13" s="49">
        <v>821475</v>
      </c>
      <c r="K13" s="10"/>
      <c r="L13" s="56" t="s">
        <v>171</v>
      </c>
      <c r="M13" s="74" t="s">
        <v>295</v>
      </c>
      <c r="N13" s="74" t="s">
        <v>295</v>
      </c>
      <c r="O13" s="74" t="s">
        <v>295</v>
      </c>
      <c r="P13" s="74" t="s">
        <v>295</v>
      </c>
      <c r="Q13" s="74">
        <v>1</v>
      </c>
      <c r="R13" s="74">
        <v>9</v>
      </c>
      <c r="S13" s="74" t="s">
        <v>295</v>
      </c>
      <c r="T13" s="74" t="s">
        <v>295</v>
      </c>
      <c r="U13" s="74">
        <v>1</v>
      </c>
      <c r="V13" s="74">
        <v>5</v>
      </c>
      <c r="W13" s="74">
        <v>1</v>
      </c>
      <c r="X13" s="74">
        <v>12</v>
      </c>
      <c r="Y13" s="74" t="s">
        <v>295</v>
      </c>
      <c r="Z13" s="74" t="s">
        <v>295</v>
      </c>
      <c r="AA13" s="74">
        <v>1</v>
      </c>
      <c r="AB13" s="74">
        <v>40</v>
      </c>
      <c r="AC13" s="10"/>
      <c r="AD13" s="10"/>
    </row>
    <row r="14" spans="1:30" ht="17.25" customHeight="1">
      <c r="A14" s="100">
        <v>54</v>
      </c>
      <c r="B14" s="98">
        <f aca="true" t="shared" si="1" ref="B14:J14">SUM(B16,B33)</f>
        <v>47528</v>
      </c>
      <c r="C14" s="107">
        <f t="shared" si="1"/>
        <v>8786</v>
      </c>
      <c r="D14" s="107">
        <f t="shared" si="1"/>
        <v>4686782</v>
      </c>
      <c r="E14" s="107">
        <f t="shared" si="1"/>
        <v>30710</v>
      </c>
      <c r="F14" s="107">
        <f t="shared" si="1"/>
        <v>577982</v>
      </c>
      <c r="G14" s="107">
        <f t="shared" si="1"/>
        <v>1985455</v>
      </c>
      <c r="H14" s="107">
        <f t="shared" si="1"/>
        <v>8657</v>
      </c>
      <c r="I14" s="107">
        <f t="shared" si="1"/>
        <v>263739</v>
      </c>
      <c r="J14" s="107">
        <f t="shared" si="1"/>
        <v>844231</v>
      </c>
      <c r="K14" s="10"/>
      <c r="L14" s="56" t="s">
        <v>172</v>
      </c>
      <c r="M14" s="74" t="s">
        <v>295</v>
      </c>
      <c r="N14" s="74" t="s">
        <v>295</v>
      </c>
      <c r="O14" s="74">
        <v>1</v>
      </c>
      <c r="P14" s="74">
        <v>50</v>
      </c>
      <c r="Q14" s="74" t="s">
        <v>295</v>
      </c>
      <c r="R14" s="74" t="s">
        <v>295</v>
      </c>
      <c r="S14" s="74" t="s">
        <v>295</v>
      </c>
      <c r="T14" s="74" t="s">
        <v>295</v>
      </c>
      <c r="U14" s="74">
        <v>1</v>
      </c>
      <c r="V14" s="74">
        <v>6</v>
      </c>
      <c r="W14" s="74" t="s">
        <v>295</v>
      </c>
      <c r="X14" s="74" t="s">
        <v>295</v>
      </c>
      <c r="Y14" s="74">
        <v>1</v>
      </c>
      <c r="Z14" s="74">
        <v>140</v>
      </c>
      <c r="AA14" s="74" t="s">
        <v>295</v>
      </c>
      <c r="AB14" s="74" t="s">
        <v>295</v>
      </c>
      <c r="AC14" s="10"/>
      <c r="AD14" s="10"/>
    </row>
    <row r="15" spans="1:30" ht="17.25" customHeight="1">
      <c r="A15" s="10"/>
      <c r="B15" s="69"/>
      <c r="C15" s="49"/>
      <c r="D15" s="49"/>
      <c r="E15" s="49"/>
      <c r="F15" s="49"/>
      <c r="G15" s="49"/>
      <c r="H15" s="49"/>
      <c r="I15" s="49"/>
      <c r="J15" s="49"/>
      <c r="K15" s="10"/>
      <c r="L15" s="56" t="s">
        <v>173</v>
      </c>
      <c r="M15" s="74" t="s">
        <v>295</v>
      </c>
      <c r="N15" s="74" t="s">
        <v>295</v>
      </c>
      <c r="O15" s="74" t="s">
        <v>295</v>
      </c>
      <c r="P15" s="74" t="s">
        <v>295</v>
      </c>
      <c r="Q15" s="74" t="s">
        <v>295</v>
      </c>
      <c r="R15" s="74" t="s">
        <v>295</v>
      </c>
      <c r="S15" s="74" t="s">
        <v>295</v>
      </c>
      <c r="T15" s="74" t="s">
        <v>295</v>
      </c>
      <c r="U15" s="74" t="s">
        <v>295</v>
      </c>
      <c r="V15" s="74" t="s">
        <v>295</v>
      </c>
      <c r="W15" s="74" t="s">
        <v>295</v>
      </c>
      <c r="X15" s="74" t="s">
        <v>295</v>
      </c>
      <c r="Y15" s="74" t="s">
        <v>295</v>
      </c>
      <c r="Z15" s="74" t="s">
        <v>295</v>
      </c>
      <c r="AA15" s="74" t="s">
        <v>295</v>
      </c>
      <c r="AB15" s="74" t="s">
        <v>295</v>
      </c>
      <c r="AC15" s="10"/>
      <c r="AD15" s="10"/>
    </row>
    <row r="16" spans="1:30" ht="17.25" customHeight="1">
      <c r="A16" s="105" t="s">
        <v>158</v>
      </c>
      <c r="B16" s="69">
        <f aca="true" t="shared" si="2" ref="B16:J16">SUM(B18:B21,B23:B26,B28:B31)</f>
        <v>45235</v>
      </c>
      <c r="C16" s="49">
        <f t="shared" si="2"/>
        <v>8481</v>
      </c>
      <c r="D16" s="49">
        <f t="shared" si="2"/>
        <v>4464705</v>
      </c>
      <c r="E16" s="49">
        <f t="shared" si="2"/>
        <v>29128</v>
      </c>
      <c r="F16" s="49">
        <f t="shared" si="2"/>
        <v>543464</v>
      </c>
      <c r="G16" s="49">
        <f t="shared" si="2"/>
        <v>1850461</v>
      </c>
      <c r="H16" s="49">
        <f t="shared" si="2"/>
        <v>8142</v>
      </c>
      <c r="I16" s="49">
        <f t="shared" si="2"/>
        <v>246947</v>
      </c>
      <c r="J16" s="49">
        <f t="shared" si="2"/>
        <v>801744</v>
      </c>
      <c r="K16" s="10"/>
      <c r="L16" s="56" t="s">
        <v>174</v>
      </c>
      <c r="M16" s="74" t="s">
        <v>295</v>
      </c>
      <c r="N16" s="74" t="s">
        <v>295</v>
      </c>
      <c r="O16" s="74" t="s">
        <v>295</v>
      </c>
      <c r="P16" s="74" t="s">
        <v>295</v>
      </c>
      <c r="Q16" s="74" t="s">
        <v>295</v>
      </c>
      <c r="R16" s="74" t="s">
        <v>295</v>
      </c>
      <c r="S16" s="74" t="s">
        <v>295</v>
      </c>
      <c r="T16" s="74" t="s">
        <v>295</v>
      </c>
      <c r="U16" s="74" t="s">
        <v>295</v>
      </c>
      <c r="V16" s="74" t="s">
        <v>295</v>
      </c>
      <c r="W16" s="74" t="s">
        <v>295</v>
      </c>
      <c r="X16" s="74" t="s">
        <v>295</v>
      </c>
      <c r="Y16" s="74" t="s">
        <v>295</v>
      </c>
      <c r="Z16" s="74" t="s">
        <v>295</v>
      </c>
      <c r="AA16" s="74" t="s">
        <v>295</v>
      </c>
      <c r="AB16" s="74" t="s">
        <v>295</v>
      </c>
      <c r="AC16" s="10"/>
      <c r="AD16" s="10"/>
    </row>
    <row r="17" spans="1:30" ht="17.25" customHeight="1">
      <c r="A17" s="57"/>
      <c r="B17" s="78"/>
      <c r="C17" s="78"/>
      <c r="D17" s="78"/>
      <c r="E17" s="78"/>
      <c r="F17" s="78"/>
      <c r="G17" s="78"/>
      <c r="H17" s="78"/>
      <c r="I17" s="78"/>
      <c r="J17" s="78"/>
      <c r="K17" s="10"/>
      <c r="L17" s="56" t="s">
        <v>175</v>
      </c>
      <c r="M17" s="74" t="s">
        <v>295</v>
      </c>
      <c r="N17" s="74" t="s">
        <v>295</v>
      </c>
      <c r="O17" s="74">
        <v>1</v>
      </c>
      <c r="P17" s="74">
        <v>108</v>
      </c>
      <c r="Q17" s="74" t="s">
        <v>295</v>
      </c>
      <c r="R17" s="74" t="s">
        <v>295</v>
      </c>
      <c r="S17" s="74">
        <v>1</v>
      </c>
      <c r="T17" s="74">
        <v>200</v>
      </c>
      <c r="U17" s="74">
        <v>1</v>
      </c>
      <c r="V17" s="74">
        <v>5</v>
      </c>
      <c r="W17" s="74">
        <v>1</v>
      </c>
      <c r="X17" s="74">
        <v>8</v>
      </c>
      <c r="Y17" s="74" t="s">
        <v>295</v>
      </c>
      <c r="Z17" s="74" t="s">
        <v>295</v>
      </c>
      <c r="AA17" s="74">
        <v>1</v>
      </c>
      <c r="AB17" s="74">
        <v>40</v>
      </c>
      <c r="AC17" s="10"/>
      <c r="AD17" s="10"/>
    </row>
    <row r="18" spans="1:30" ht="17.25" customHeight="1">
      <c r="A18" s="59" t="s">
        <v>281</v>
      </c>
      <c r="B18" s="140">
        <v>2988</v>
      </c>
      <c r="C18" s="141">
        <v>576</v>
      </c>
      <c r="D18" s="141">
        <v>237967</v>
      </c>
      <c r="E18" s="142">
        <v>2139</v>
      </c>
      <c r="F18" s="141">
        <v>40084</v>
      </c>
      <c r="G18" s="141">
        <v>139293</v>
      </c>
      <c r="H18" s="141">
        <v>630</v>
      </c>
      <c r="I18" s="141">
        <v>18697</v>
      </c>
      <c r="J18" s="141">
        <v>60406</v>
      </c>
      <c r="K18" s="10"/>
      <c r="L18" s="56" t="s">
        <v>176</v>
      </c>
      <c r="M18" s="74" t="s">
        <v>295</v>
      </c>
      <c r="N18" s="74" t="s">
        <v>295</v>
      </c>
      <c r="O18" s="74" t="s">
        <v>295</v>
      </c>
      <c r="P18" s="74" t="s">
        <v>295</v>
      </c>
      <c r="Q18" s="74" t="s">
        <v>295</v>
      </c>
      <c r="R18" s="74" t="s">
        <v>295</v>
      </c>
      <c r="S18" s="74" t="s">
        <v>295</v>
      </c>
      <c r="T18" s="74" t="s">
        <v>295</v>
      </c>
      <c r="U18" s="74">
        <v>1</v>
      </c>
      <c r="V18" s="74">
        <v>2</v>
      </c>
      <c r="W18" s="74">
        <v>1</v>
      </c>
      <c r="X18" s="74">
        <v>10</v>
      </c>
      <c r="Y18" s="74" t="s">
        <v>295</v>
      </c>
      <c r="Z18" s="74" t="s">
        <v>295</v>
      </c>
      <c r="AA18" s="74" t="s">
        <v>295</v>
      </c>
      <c r="AB18" s="74" t="s">
        <v>295</v>
      </c>
      <c r="AC18" s="10"/>
      <c r="AD18" s="10"/>
    </row>
    <row r="19" spans="1:30" ht="17.25" customHeight="1">
      <c r="A19" s="59" t="s">
        <v>440</v>
      </c>
      <c r="B19" s="111">
        <v>4945</v>
      </c>
      <c r="C19" s="111">
        <v>766</v>
      </c>
      <c r="D19" s="143">
        <v>567670</v>
      </c>
      <c r="E19" s="143">
        <v>2684</v>
      </c>
      <c r="F19" s="111">
        <v>51008</v>
      </c>
      <c r="G19" s="111">
        <v>168060</v>
      </c>
      <c r="H19" s="111">
        <v>826</v>
      </c>
      <c r="I19" s="111">
        <v>25661</v>
      </c>
      <c r="J19" s="111">
        <v>81969</v>
      </c>
      <c r="K19" s="10"/>
      <c r="L19" s="56" t="s">
        <v>177</v>
      </c>
      <c r="M19" s="74" t="s">
        <v>295</v>
      </c>
      <c r="N19" s="74" t="s">
        <v>295</v>
      </c>
      <c r="O19" s="74" t="s">
        <v>295</v>
      </c>
      <c r="P19" s="74" t="s">
        <v>295</v>
      </c>
      <c r="Q19" s="74" t="s">
        <v>295</v>
      </c>
      <c r="R19" s="74" t="s">
        <v>295</v>
      </c>
      <c r="S19" s="74">
        <v>1</v>
      </c>
      <c r="T19" s="74">
        <v>60</v>
      </c>
      <c r="U19" s="74">
        <v>1</v>
      </c>
      <c r="V19" s="74">
        <v>7</v>
      </c>
      <c r="W19" s="74" t="s">
        <v>295</v>
      </c>
      <c r="X19" s="74" t="s">
        <v>295</v>
      </c>
      <c r="Y19" s="74" t="s">
        <v>295</v>
      </c>
      <c r="Z19" s="74" t="s">
        <v>295</v>
      </c>
      <c r="AA19" s="74" t="s">
        <v>295</v>
      </c>
      <c r="AB19" s="74" t="s">
        <v>295</v>
      </c>
      <c r="AC19" s="10"/>
      <c r="AD19" s="10"/>
    </row>
    <row r="20" spans="1:30" ht="17.25" customHeight="1">
      <c r="A20" s="59" t="s">
        <v>441</v>
      </c>
      <c r="B20" s="140">
        <v>3293</v>
      </c>
      <c r="C20" s="141">
        <v>720</v>
      </c>
      <c r="D20" s="142">
        <v>271727</v>
      </c>
      <c r="E20" s="142">
        <v>2418</v>
      </c>
      <c r="F20" s="141">
        <v>43715</v>
      </c>
      <c r="G20" s="141">
        <v>158012</v>
      </c>
      <c r="H20" s="141">
        <v>653</v>
      </c>
      <c r="I20" s="141">
        <v>19596</v>
      </c>
      <c r="J20" s="141">
        <v>61857</v>
      </c>
      <c r="K20" s="10"/>
      <c r="L20" s="56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0"/>
      <c r="AD20" s="10"/>
    </row>
    <row r="21" spans="1:30" ht="17.25" customHeight="1">
      <c r="A21" s="59" t="s">
        <v>442</v>
      </c>
      <c r="B21" s="111">
        <v>3375</v>
      </c>
      <c r="C21" s="111">
        <v>684</v>
      </c>
      <c r="D21" s="143">
        <v>272683</v>
      </c>
      <c r="E21" s="143">
        <v>2379</v>
      </c>
      <c r="F21" s="111">
        <v>44736</v>
      </c>
      <c r="G21" s="111">
        <v>143071</v>
      </c>
      <c r="H21" s="111">
        <v>739</v>
      </c>
      <c r="I21" s="111">
        <v>21243</v>
      </c>
      <c r="J21" s="111">
        <v>67504</v>
      </c>
      <c r="K21" s="10"/>
      <c r="L21" s="56" t="s">
        <v>178</v>
      </c>
      <c r="M21" s="74" t="s">
        <v>296</v>
      </c>
      <c r="N21" s="74" t="s">
        <v>296</v>
      </c>
      <c r="O21" s="74" t="s">
        <v>296</v>
      </c>
      <c r="P21" s="74" t="s">
        <v>296</v>
      </c>
      <c r="Q21" s="74" t="s">
        <v>296</v>
      </c>
      <c r="R21" s="74" t="s">
        <v>296</v>
      </c>
      <c r="S21" s="74" t="s">
        <v>296</v>
      </c>
      <c r="T21" s="74" t="s">
        <v>296</v>
      </c>
      <c r="U21" s="74" t="s">
        <v>296</v>
      </c>
      <c r="V21" s="74" t="s">
        <v>296</v>
      </c>
      <c r="W21" s="74" t="s">
        <v>296</v>
      </c>
      <c r="X21" s="74" t="s">
        <v>296</v>
      </c>
      <c r="Y21" s="74" t="s">
        <v>296</v>
      </c>
      <c r="Z21" s="74" t="s">
        <v>296</v>
      </c>
      <c r="AA21" s="74" t="s">
        <v>296</v>
      </c>
      <c r="AB21" s="74" t="s">
        <v>296</v>
      </c>
      <c r="AC21" s="10"/>
      <c r="AD21" s="10"/>
    </row>
    <row r="22" spans="1:30" ht="17.25" customHeight="1">
      <c r="A22" s="59"/>
      <c r="B22" s="140"/>
      <c r="C22" s="141"/>
      <c r="D22" s="142"/>
      <c r="E22" s="142"/>
      <c r="F22" s="141"/>
      <c r="G22" s="141"/>
      <c r="H22" s="141"/>
      <c r="I22" s="141"/>
      <c r="J22" s="141"/>
      <c r="K22" s="10"/>
      <c r="L22" s="56" t="s">
        <v>179</v>
      </c>
      <c r="M22" s="74" t="s">
        <v>296</v>
      </c>
      <c r="N22" s="74" t="s">
        <v>296</v>
      </c>
      <c r="O22" s="74" t="s">
        <v>296</v>
      </c>
      <c r="P22" s="74" t="s">
        <v>296</v>
      </c>
      <c r="Q22" s="74" t="s">
        <v>296</v>
      </c>
      <c r="R22" s="74" t="s">
        <v>296</v>
      </c>
      <c r="S22" s="74" t="s">
        <v>296</v>
      </c>
      <c r="T22" s="74" t="s">
        <v>296</v>
      </c>
      <c r="U22" s="74" t="s">
        <v>296</v>
      </c>
      <c r="V22" s="74" t="s">
        <v>296</v>
      </c>
      <c r="W22" s="74" t="s">
        <v>296</v>
      </c>
      <c r="X22" s="74" t="s">
        <v>296</v>
      </c>
      <c r="Y22" s="74" t="s">
        <v>296</v>
      </c>
      <c r="Z22" s="74" t="s">
        <v>296</v>
      </c>
      <c r="AA22" s="74" t="s">
        <v>296</v>
      </c>
      <c r="AB22" s="74" t="s">
        <v>296</v>
      </c>
      <c r="AC22" s="10"/>
      <c r="AD22" s="10"/>
    </row>
    <row r="23" spans="1:30" ht="17.25" customHeight="1">
      <c r="A23" s="59" t="s">
        <v>443</v>
      </c>
      <c r="B23" s="111">
        <v>4654</v>
      </c>
      <c r="C23" s="111">
        <v>777</v>
      </c>
      <c r="D23" s="143">
        <v>533838</v>
      </c>
      <c r="E23" s="143">
        <v>2510</v>
      </c>
      <c r="F23" s="111">
        <v>45056</v>
      </c>
      <c r="G23" s="111">
        <v>148616</v>
      </c>
      <c r="H23" s="111">
        <v>685</v>
      </c>
      <c r="I23" s="111">
        <v>20480</v>
      </c>
      <c r="J23" s="111">
        <v>65392</v>
      </c>
      <c r="K23" s="10"/>
      <c r="L23" s="56" t="s">
        <v>180</v>
      </c>
      <c r="M23" s="74" t="s">
        <v>296</v>
      </c>
      <c r="N23" s="74" t="s">
        <v>296</v>
      </c>
      <c r="O23" s="74" t="s">
        <v>296</v>
      </c>
      <c r="P23" s="74" t="s">
        <v>296</v>
      </c>
      <c r="Q23" s="74" t="s">
        <v>296</v>
      </c>
      <c r="R23" s="74" t="s">
        <v>296</v>
      </c>
      <c r="S23" s="74" t="s">
        <v>296</v>
      </c>
      <c r="T23" s="74" t="s">
        <v>296</v>
      </c>
      <c r="U23" s="74">
        <v>1</v>
      </c>
      <c r="V23" s="74">
        <v>6</v>
      </c>
      <c r="W23" s="74" t="s">
        <v>296</v>
      </c>
      <c r="X23" s="74" t="s">
        <v>296</v>
      </c>
      <c r="Y23" s="74" t="s">
        <v>296</v>
      </c>
      <c r="Z23" s="74" t="s">
        <v>296</v>
      </c>
      <c r="AA23" s="74" t="s">
        <v>296</v>
      </c>
      <c r="AB23" s="74" t="s">
        <v>296</v>
      </c>
      <c r="AC23" s="10"/>
      <c r="AD23" s="10"/>
    </row>
    <row r="24" spans="1:30" ht="17.25" customHeight="1">
      <c r="A24" s="59" t="s">
        <v>444</v>
      </c>
      <c r="B24" s="140">
        <v>3467</v>
      </c>
      <c r="C24" s="141">
        <v>752</v>
      </c>
      <c r="D24" s="142">
        <v>268260</v>
      </c>
      <c r="E24" s="142">
        <v>2583</v>
      </c>
      <c r="F24" s="141">
        <v>48695</v>
      </c>
      <c r="G24" s="141">
        <v>155189</v>
      </c>
      <c r="H24" s="141">
        <v>635</v>
      </c>
      <c r="I24" s="141">
        <v>19208</v>
      </c>
      <c r="J24" s="141">
        <v>62237</v>
      </c>
      <c r="K24" s="10"/>
      <c r="L24" s="56" t="s">
        <v>181</v>
      </c>
      <c r="M24" s="74">
        <v>1</v>
      </c>
      <c r="N24" s="74">
        <v>60</v>
      </c>
      <c r="O24" s="74" t="s">
        <v>296</v>
      </c>
      <c r="P24" s="74" t="s">
        <v>296</v>
      </c>
      <c r="Q24" s="74" t="s">
        <v>296</v>
      </c>
      <c r="R24" s="74" t="s">
        <v>296</v>
      </c>
      <c r="S24" s="74" t="s">
        <v>296</v>
      </c>
      <c r="T24" s="74" t="s">
        <v>296</v>
      </c>
      <c r="U24" s="74" t="s">
        <v>296</v>
      </c>
      <c r="V24" s="74" t="s">
        <v>296</v>
      </c>
      <c r="W24" s="74" t="s">
        <v>296</v>
      </c>
      <c r="X24" s="74" t="s">
        <v>296</v>
      </c>
      <c r="Y24" s="74" t="s">
        <v>296</v>
      </c>
      <c r="Z24" s="74" t="s">
        <v>296</v>
      </c>
      <c r="AA24" s="74" t="s">
        <v>296</v>
      </c>
      <c r="AB24" s="74" t="s">
        <v>296</v>
      </c>
      <c r="AC24" s="10"/>
      <c r="AD24" s="10"/>
    </row>
    <row r="25" spans="1:30" ht="17.25" customHeight="1">
      <c r="A25" s="59" t="s">
        <v>445</v>
      </c>
      <c r="B25" s="111">
        <v>3266</v>
      </c>
      <c r="C25" s="111">
        <v>660</v>
      </c>
      <c r="D25" s="143">
        <v>283425</v>
      </c>
      <c r="E25" s="143">
        <v>2386</v>
      </c>
      <c r="F25" s="111">
        <v>43841</v>
      </c>
      <c r="G25" s="111">
        <v>157717</v>
      </c>
      <c r="H25" s="111">
        <v>647</v>
      </c>
      <c r="I25" s="111">
        <v>19463</v>
      </c>
      <c r="J25" s="111">
        <v>63426</v>
      </c>
      <c r="K25" s="10"/>
      <c r="L25" s="56" t="s">
        <v>182</v>
      </c>
      <c r="M25" s="74" t="s">
        <v>296</v>
      </c>
      <c r="N25" s="74" t="s">
        <v>296</v>
      </c>
      <c r="O25" s="74" t="s">
        <v>296</v>
      </c>
      <c r="P25" s="74" t="s">
        <v>296</v>
      </c>
      <c r="Q25" s="74" t="s">
        <v>296</v>
      </c>
      <c r="R25" s="74" t="s">
        <v>296</v>
      </c>
      <c r="S25" s="74" t="s">
        <v>296</v>
      </c>
      <c r="T25" s="74" t="s">
        <v>296</v>
      </c>
      <c r="U25" s="74" t="s">
        <v>296</v>
      </c>
      <c r="V25" s="74" t="s">
        <v>296</v>
      </c>
      <c r="W25" s="74">
        <v>1</v>
      </c>
      <c r="X25" s="74">
        <v>20</v>
      </c>
      <c r="Y25" s="74" t="s">
        <v>296</v>
      </c>
      <c r="Z25" s="74" t="s">
        <v>296</v>
      </c>
      <c r="AA25" s="74" t="s">
        <v>296</v>
      </c>
      <c r="AB25" s="74" t="s">
        <v>296</v>
      </c>
      <c r="AC25" s="10"/>
      <c r="AD25" s="10"/>
    </row>
    <row r="26" spans="1:30" ht="17.25" customHeight="1">
      <c r="A26" s="59" t="s">
        <v>446</v>
      </c>
      <c r="B26" s="140">
        <v>4685</v>
      </c>
      <c r="C26" s="141">
        <v>798</v>
      </c>
      <c r="D26" s="142">
        <v>573513</v>
      </c>
      <c r="E26" s="142">
        <v>2606</v>
      </c>
      <c r="F26" s="141">
        <v>47476</v>
      </c>
      <c r="G26" s="141">
        <v>151235</v>
      </c>
      <c r="H26" s="141">
        <v>601</v>
      </c>
      <c r="I26" s="141">
        <v>18910</v>
      </c>
      <c r="J26" s="141">
        <v>62774</v>
      </c>
      <c r="K26" s="10"/>
      <c r="L26" s="56" t="s">
        <v>183</v>
      </c>
      <c r="M26" s="74" t="s">
        <v>296</v>
      </c>
      <c r="N26" s="74" t="s">
        <v>296</v>
      </c>
      <c r="O26" s="74" t="s">
        <v>296</v>
      </c>
      <c r="P26" s="74" t="s">
        <v>296</v>
      </c>
      <c r="Q26" s="74" t="s">
        <v>296</v>
      </c>
      <c r="R26" s="74" t="s">
        <v>296</v>
      </c>
      <c r="S26" s="74" t="s">
        <v>296</v>
      </c>
      <c r="T26" s="74" t="s">
        <v>296</v>
      </c>
      <c r="U26" s="74">
        <v>1</v>
      </c>
      <c r="V26" s="74">
        <v>5</v>
      </c>
      <c r="W26" s="74" t="s">
        <v>296</v>
      </c>
      <c r="X26" s="74" t="s">
        <v>296</v>
      </c>
      <c r="Y26" s="74" t="s">
        <v>296</v>
      </c>
      <c r="Z26" s="74" t="s">
        <v>296</v>
      </c>
      <c r="AA26" s="74" t="s">
        <v>296</v>
      </c>
      <c r="AB26" s="74" t="s">
        <v>296</v>
      </c>
      <c r="AC26" s="10"/>
      <c r="AD26" s="10"/>
    </row>
    <row r="27" spans="1:30" ht="17.25" customHeight="1">
      <c r="A27" s="59"/>
      <c r="B27" s="111"/>
      <c r="C27" s="111"/>
      <c r="D27" s="143"/>
      <c r="E27" s="143"/>
      <c r="F27" s="111"/>
      <c r="G27" s="111"/>
      <c r="H27" s="111"/>
      <c r="I27" s="111"/>
      <c r="J27" s="111"/>
      <c r="K27" s="10"/>
      <c r="L27" s="56" t="s">
        <v>184</v>
      </c>
      <c r="M27" s="74" t="s">
        <v>296</v>
      </c>
      <c r="N27" s="74" t="s">
        <v>296</v>
      </c>
      <c r="O27" s="74" t="s">
        <v>296</v>
      </c>
      <c r="P27" s="74" t="s">
        <v>296</v>
      </c>
      <c r="Q27" s="74" t="s">
        <v>296</v>
      </c>
      <c r="R27" s="74" t="s">
        <v>296</v>
      </c>
      <c r="S27" s="74" t="s">
        <v>296</v>
      </c>
      <c r="T27" s="74" t="s">
        <v>296</v>
      </c>
      <c r="U27" s="74" t="s">
        <v>296</v>
      </c>
      <c r="V27" s="74" t="s">
        <v>296</v>
      </c>
      <c r="W27" s="74" t="s">
        <v>296</v>
      </c>
      <c r="X27" s="74" t="s">
        <v>296</v>
      </c>
      <c r="Y27" s="74" t="s">
        <v>296</v>
      </c>
      <c r="Z27" s="74" t="s">
        <v>296</v>
      </c>
      <c r="AA27" s="74" t="s">
        <v>296</v>
      </c>
      <c r="AB27" s="74" t="s">
        <v>296</v>
      </c>
      <c r="AC27" s="10"/>
      <c r="AD27" s="10"/>
    </row>
    <row r="28" spans="1:30" ht="17.25" customHeight="1">
      <c r="A28" s="59" t="s">
        <v>447</v>
      </c>
      <c r="B28" s="140">
        <v>3459</v>
      </c>
      <c r="C28" s="141">
        <v>756</v>
      </c>
      <c r="D28" s="142">
        <v>280381</v>
      </c>
      <c r="E28" s="142">
        <v>2420</v>
      </c>
      <c r="F28" s="141">
        <v>44808</v>
      </c>
      <c r="G28" s="141">
        <v>149108</v>
      </c>
      <c r="H28" s="141">
        <v>782</v>
      </c>
      <c r="I28" s="141">
        <v>22528</v>
      </c>
      <c r="J28" s="141">
        <v>73845</v>
      </c>
      <c r="K28" s="10"/>
      <c r="L28" s="56" t="s">
        <v>185</v>
      </c>
      <c r="M28" s="74" t="s">
        <v>296</v>
      </c>
      <c r="N28" s="74" t="s">
        <v>296</v>
      </c>
      <c r="O28" s="74" t="s">
        <v>296</v>
      </c>
      <c r="P28" s="74" t="s">
        <v>296</v>
      </c>
      <c r="Q28" s="74" t="s">
        <v>296</v>
      </c>
      <c r="R28" s="74" t="s">
        <v>296</v>
      </c>
      <c r="S28" s="74" t="s">
        <v>296</v>
      </c>
      <c r="T28" s="74" t="s">
        <v>296</v>
      </c>
      <c r="U28" s="74">
        <v>1</v>
      </c>
      <c r="V28" s="74">
        <v>5</v>
      </c>
      <c r="W28" s="74" t="s">
        <v>296</v>
      </c>
      <c r="X28" s="74" t="s">
        <v>296</v>
      </c>
      <c r="Y28" s="74" t="s">
        <v>296</v>
      </c>
      <c r="Z28" s="74" t="s">
        <v>296</v>
      </c>
      <c r="AA28" s="74" t="s">
        <v>296</v>
      </c>
      <c r="AB28" s="74" t="s">
        <v>296</v>
      </c>
      <c r="AC28" s="10"/>
      <c r="AD28" s="10"/>
    </row>
    <row r="29" spans="1:30" ht="17.25" customHeight="1">
      <c r="A29" s="59" t="s">
        <v>282</v>
      </c>
      <c r="B29" s="111">
        <v>3016</v>
      </c>
      <c r="C29" s="111">
        <v>651</v>
      </c>
      <c r="D29" s="143">
        <v>256732</v>
      </c>
      <c r="E29" s="143">
        <v>2234</v>
      </c>
      <c r="F29" s="111">
        <v>40827</v>
      </c>
      <c r="G29" s="111">
        <v>159841</v>
      </c>
      <c r="H29" s="111">
        <v>568</v>
      </c>
      <c r="I29" s="111">
        <v>17373</v>
      </c>
      <c r="J29" s="111">
        <v>58568</v>
      </c>
      <c r="K29" s="10"/>
      <c r="L29" s="35"/>
      <c r="M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1"/>
      <c r="AD29" s="10"/>
    </row>
    <row r="30" spans="1:30" ht="17.25" customHeight="1">
      <c r="A30" s="59" t="s">
        <v>448</v>
      </c>
      <c r="B30" s="140">
        <v>4365</v>
      </c>
      <c r="C30" s="141">
        <v>676</v>
      </c>
      <c r="D30" s="142">
        <v>591021</v>
      </c>
      <c r="E30" s="142">
        <v>2248</v>
      </c>
      <c r="F30" s="141">
        <v>42242</v>
      </c>
      <c r="G30" s="141">
        <v>149295</v>
      </c>
      <c r="H30" s="141">
        <v>603</v>
      </c>
      <c r="I30" s="141">
        <v>19369</v>
      </c>
      <c r="J30" s="141">
        <v>62300</v>
      </c>
      <c r="K30" s="10"/>
      <c r="L30" s="78" t="s">
        <v>474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7.25" customHeight="1">
      <c r="A31" s="59" t="s">
        <v>449</v>
      </c>
      <c r="B31" s="111">
        <v>3722</v>
      </c>
      <c r="C31" s="111">
        <v>665</v>
      </c>
      <c r="D31" s="143">
        <v>327488</v>
      </c>
      <c r="E31" s="143">
        <v>2521</v>
      </c>
      <c r="F31" s="111">
        <v>50976</v>
      </c>
      <c r="G31" s="111">
        <v>171024</v>
      </c>
      <c r="H31" s="111">
        <v>773</v>
      </c>
      <c r="I31" s="111">
        <v>24419</v>
      </c>
      <c r="J31" s="111">
        <v>81466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7.25" customHeight="1" thickBot="1">
      <c r="A32" s="57"/>
      <c r="B32" s="140"/>
      <c r="C32" s="141"/>
      <c r="D32" s="141"/>
      <c r="E32" s="142"/>
      <c r="F32" s="141"/>
      <c r="G32" s="141"/>
      <c r="H32" s="141"/>
      <c r="I32" s="141"/>
      <c r="J32" s="141"/>
      <c r="K32" s="10"/>
      <c r="L32" s="294" t="s">
        <v>476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</row>
    <row r="33" spans="1:30" ht="17.25" customHeight="1">
      <c r="A33" s="105" t="s">
        <v>159</v>
      </c>
      <c r="B33" s="144">
        <v>2293</v>
      </c>
      <c r="C33" s="141">
        <v>305</v>
      </c>
      <c r="D33" s="141">
        <v>222077</v>
      </c>
      <c r="E33" s="141">
        <v>1582</v>
      </c>
      <c r="F33" s="141">
        <v>34518</v>
      </c>
      <c r="G33" s="141">
        <v>134994</v>
      </c>
      <c r="H33" s="141">
        <v>515</v>
      </c>
      <c r="I33" s="141">
        <v>16792</v>
      </c>
      <c r="J33" s="141">
        <v>42487</v>
      </c>
      <c r="K33" s="10"/>
      <c r="L33" s="155" t="s">
        <v>477</v>
      </c>
      <c r="M33" s="204"/>
      <c r="N33" s="204"/>
      <c r="O33" s="204" t="s">
        <v>186</v>
      </c>
      <c r="P33" s="204"/>
      <c r="Q33" s="204"/>
      <c r="R33" s="204" t="s">
        <v>478</v>
      </c>
      <c r="S33" s="204"/>
      <c r="T33" s="204"/>
      <c r="U33" s="204"/>
      <c r="V33" s="204"/>
      <c r="W33" s="204"/>
      <c r="X33" s="204"/>
      <c r="Y33" s="204" t="s">
        <v>187</v>
      </c>
      <c r="Z33" s="204"/>
      <c r="AA33" s="204"/>
      <c r="AB33" s="204" t="s">
        <v>188</v>
      </c>
      <c r="AC33" s="204"/>
      <c r="AD33" s="187"/>
    </row>
    <row r="34" spans="1:30" ht="17.2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10"/>
      <c r="L34" s="160"/>
      <c r="M34" s="197"/>
      <c r="N34" s="197"/>
      <c r="O34" s="197"/>
      <c r="P34" s="197"/>
      <c r="Q34" s="197"/>
      <c r="R34" s="197" t="s">
        <v>56</v>
      </c>
      <c r="S34" s="197"/>
      <c r="T34" s="197"/>
      <c r="U34" s="197" t="s">
        <v>269</v>
      </c>
      <c r="V34" s="197"/>
      <c r="W34" s="197" t="s">
        <v>270</v>
      </c>
      <c r="X34" s="197"/>
      <c r="Y34" s="197"/>
      <c r="Z34" s="197"/>
      <c r="AA34" s="197"/>
      <c r="AB34" s="197"/>
      <c r="AC34" s="197"/>
      <c r="AD34" s="159"/>
    </row>
    <row r="35" spans="1:30" ht="17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96"/>
      <c r="M35" s="296"/>
      <c r="N35" s="297"/>
      <c r="O35" s="185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</row>
    <row r="36" spans="1:30" ht="17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98" t="s">
        <v>5</v>
      </c>
      <c r="M36" s="298"/>
      <c r="N36" s="299"/>
      <c r="O36" s="182">
        <f>SUM(O38:Q45,O47:Q54)</f>
        <v>478</v>
      </c>
      <c r="P36" s="183"/>
      <c r="Q36" s="183"/>
      <c r="R36" s="151">
        <f>SUM(R38:T45,R47:T54)</f>
        <v>3624</v>
      </c>
      <c r="S36" s="151"/>
      <c r="T36" s="151"/>
      <c r="U36" s="151">
        <f>SUM(U38:V45,U47:V54)</f>
        <v>3465</v>
      </c>
      <c r="V36" s="151"/>
      <c r="W36" s="151">
        <f>SUM(W38:X45,W47:X54)</f>
        <v>159</v>
      </c>
      <c r="X36" s="151"/>
      <c r="Y36" s="151">
        <f>SUM(Y38:AA45,Y47:AA54)</f>
        <v>49742</v>
      </c>
      <c r="Z36" s="151"/>
      <c r="AA36" s="151"/>
      <c r="AB36" s="151">
        <f>SUM(AB38:AD45,AB47:AD54)</f>
        <v>46993</v>
      </c>
      <c r="AC36" s="151"/>
      <c r="AD36" s="151"/>
    </row>
    <row r="37" spans="1:30" ht="17.25" customHeight="1">
      <c r="A37" s="173" t="s">
        <v>450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0"/>
      <c r="L37" s="194"/>
      <c r="M37" s="194"/>
      <c r="N37" s="193"/>
      <c r="O37" s="295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</row>
    <row r="38" spans="1:30" ht="17.2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92" t="s">
        <v>170</v>
      </c>
      <c r="M38" s="192"/>
      <c r="N38" s="193"/>
      <c r="O38" s="175">
        <v>114</v>
      </c>
      <c r="P38" s="161"/>
      <c r="Q38" s="161"/>
      <c r="R38" s="161">
        <f aca="true" t="shared" si="3" ref="R38:R45">SUM(U38:X38)</f>
        <v>1090</v>
      </c>
      <c r="S38" s="161"/>
      <c r="T38" s="161"/>
      <c r="U38" s="161">
        <v>1010</v>
      </c>
      <c r="V38" s="161"/>
      <c r="W38" s="161">
        <v>80</v>
      </c>
      <c r="X38" s="161"/>
      <c r="Y38" s="161">
        <v>12930</v>
      </c>
      <c r="Z38" s="161"/>
      <c r="AA38" s="161"/>
      <c r="AB38" s="161">
        <v>12739</v>
      </c>
      <c r="AC38" s="161"/>
      <c r="AD38" s="161"/>
    </row>
    <row r="39" spans="1:30" ht="17.25" customHeight="1">
      <c r="A39" s="224" t="s">
        <v>459</v>
      </c>
      <c r="B39" s="189"/>
      <c r="C39" s="288" t="s">
        <v>451</v>
      </c>
      <c r="D39" s="289"/>
      <c r="E39" s="288" t="s">
        <v>452</v>
      </c>
      <c r="F39" s="289"/>
      <c r="G39" s="288" t="s">
        <v>453</v>
      </c>
      <c r="H39" s="289"/>
      <c r="I39" s="288" t="s">
        <v>454</v>
      </c>
      <c r="J39" s="290"/>
      <c r="K39" s="10"/>
      <c r="L39" s="192" t="s">
        <v>171</v>
      </c>
      <c r="M39" s="192"/>
      <c r="N39" s="193"/>
      <c r="O39" s="175">
        <v>26</v>
      </c>
      <c r="P39" s="161"/>
      <c r="Q39" s="161"/>
      <c r="R39" s="161">
        <f t="shared" si="3"/>
        <v>196</v>
      </c>
      <c r="S39" s="161"/>
      <c r="T39" s="161"/>
      <c r="U39" s="161">
        <v>191</v>
      </c>
      <c r="V39" s="161"/>
      <c r="W39" s="161">
        <v>5</v>
      </c>
      <c r="X39" s="161"/>
      <c r="Y39" s="161">
        <v>2400</v>
      </c>
      <c r="Z39" s="161"/>
      <c r="AA39" s="161"/>
      <c r="AB39" s="161">
        <v>2235</v>
      </c>
      <c r="AC39" s="161"/>
      <c r="AD39" s="161"/>
    </row>
    <row r="40" spans="1:30" ht="17.25" customHeight="1">
      <c r="A40" s="212"/>
      <c r="B40" s="191"/>
      <c r="C40" s="8" t="s">
        <v>3</v>
      </c>
      <c r="D40" s="8" t="s">
        <v>4</v>
      </c>
      <c r="E40" s="8" t="s">
        <v>3</v>
      </c>
      <c r="F40" s="8" t="s">
        <v>4</v>
      </c>
      <c r="G40" s="8" t="s">
        <v>3</v>
      </c>
      <c r="H40" s="8" t="s">
        <v>4</v>
      </c>
      <c r="I40" s="8" t="s">
        <v>3</v>
      </c>
      <c r="J40" s="18" t="s">
        <v>4</v>
      </c>
      <c r="K40" s="10"/>
      <c r="L40" s="192" t="s">
        <v>172</v>
      </c>
      <c r="M40" s="192"/>
      <c r="N40" s="193"/>
      <c r="O40" s="175">
        <v>43</v>
      </c>
      <c r="P40" s="161"/>
      <c r="Q40" s="161"/>
      <c r="R40" s="161">
        <f t="shared" si="3"/>
        <v>365</v>
      </c>
      <c r="S40" s="161"/>
      <c r="T40" s="161"/>
      <c r="U40" s="161">
        <v>360</v>
      </c>
      <c r="V40" s="161"/>
      <c r="W40" s="161">
        <v>5</v>
      </c>
      <c r="X40" s="161"/>
      <c r="Y40" s="161">
        <v>5117</v>
      </c>
      <c r="Z40" s="161"/>
      <c r="AA40" s="161"/>
      <c r="AB40" s="161">
        <v>4879</v>
      </c>
      <c r="AC40" s="161"/>
      <c r="AD40" s="161"/>
    </row>
    <row r="41" spans="1:30" ht="17.25" customHeight="1">
      <c r="A41" s="169"/>
      <c r="B41" s="184"/>
      <c r="C41" s="63"/>
      <c r="D41" s="10"/>
      <c r="E41" s="10"/>
      <c r="F41" s="10"/>
      <c r="G41" s="10"/>
      <c r="H41" s="10"/>
      <c r="I41" s="10"/>
      <c r="J41" s="10"/>
      <c r="K41" s="10"/>
      <c r="L41" s="192" t="s">
        <v>173</v>
      </c>
      <c r="M41" s="192"/>
      <c r="N41" s="193"/>
      <c r="O41" s="175">
        <v>11</v>
      </c>
      <c r="P41" s="161"/>
      <c r="Q41" s="161"/>
      <c r="R41" s="161">
        <f t="shared" si="3"/>
        <v>93</v>
      </c>
      <c r="S41" s="161"/>
      <c r="T41" s="161"/>
      <c r="U41" s="161">
        <v>90</v>
      </c>
      <c r="V41" s="161"/>
      <c r="W41" s="161">
        <v>3</v>
      </c>
      <c r="X41" s="161"/>
      <c r="Y41" s="161">
        <v>1190</v>
      </c>
      <c r="Z41" s="161"/>
      <c r="AA41" s="161"/>
      <c r="AB41" s="161">
        <v>1131</v>
      </c>
      <c r="AC41" s="161"/>
      <c r="AD41" s="161"/>
    </row>
    <row r="42" spans="1:30" ht="17.25" customHeight="1">
      <c r="A42" s="150" t="s">
        <v>320</v>
      </c>
      <c r="B42" s="174"/>
      <c r="C42" s="69">
        <v>390</v>
      </c>
      <c r="D42" s="49">
        <v>287901</v>
      </c>
      <c r="E42" s="49">
        <v>10</v>
      </c>
      <c r="F42" s="49">
        <v>16798</v>
      </c>
      <c r="G42" s="49">
        <v>53</v>
      </c>
      <c r="H42" s="49">
        <v>12262</v>
      </c>
      <c r="I42" s="49">
        <v>5378</v>
      </c>
      <c r="J42" s="49">
        <v>695848</v>
      </c>
      <c r="K42" s="10"/>
      <c r="L42" s="192" t="s">
        <v>174</v>
      </c>
      <c r="M42" s="192"/>
      <c r="N42" s="193"/>
      <c r="O42" s="175">
        <v>15</v>
      </c>
      <c r="P42" s="161"/>
      <c r="Q42" s="161"/>
      <c r="R42" s="161">
        <f t="shared" si="3"/>
        <v>81</v>
      </c>
      <c r="S42" s="161"/>
      <c r="T42" s="161"/>
      <c r="U42" s="161">
        <v>80</v>
      </c>
      <c r="V42" s="161"/>
      <c r="W42" s="161">
        <v>1</v>
      </c>
      <c r="X42" s="161"/>
      <c r="Y42" s="161">
        <v>1335</v>
      </c>
      <c r="Z42" s="161"/>
      <c r="AA42" s="161"/>
      <c r="AB42" s="161">
        <v>1237</v>
      </c>
      <c r="AC42" s="161"/>
      <c r="AD42" s="161"/>
    </row>
    <row r="43" spans="1:30" ht="17.25" customHeight="1">
      <c r="A43" s="150">
        <v>51</v>
      </c>
      <c r="B43" s="174"/>
      <c r="C43" s="69">
        <v>390</v>
      </c>
      <c r="D43" s="49">
        <v>298827</v>
      </c>
      <c r="E43" s="49">
        <v>7</v>
      </c>
      <c r="F43" s="49">
        <v>23996</v>
      </c>
      <c r="G43" s="49">
        <v>49</v>
      </c>
      <c r="H43" s="49">
        <v>13361</v>
      </c>
      <c r="I43" s="49">
        <v>5943</v>
      </c>
      <c r="J43" s="49">
        <v>819633</v>
      </c>
      <c r="K43" s="10"/>
      <c r="L43" s="192" t="s">
        <v>175</v>
      </c>
      <c r="M43" s="192"/>
      <c r="N43" s="193"/>
      <c r="O43" s="175">
        <v>29</v>
      </c>
      <c r="P43" s="161"/>
      <c r="Q43" s="161"/>
      <c r="R43" s="161">
        <f t="shared" si="3"/>
        <v>263</v>
      </c>
      <c r="S43" s="161"/>
      <c r="T43" s="161"/>
      <c r="U43" s="161">
        <v>240</v>
      </c>
      <c r="V43" s="161"/>
      <c r="W43" s="161">
        <v>23</v>
      </c>
      <c r="X43" s="161"/>
      <c r="Y43" s="161">
        <v>3330</v>
      </c>
      <c r="Z43" s="161"/>
      <c r="AA43" s="161"/>
      <c r="AB43" s="161">
        <v>3229</v>
      </c>
      <c r="AC43" s="161"/>
      <c r="AD43" s="161"/>
    </row>
    <row r="44" spans="1:30" ht="17.25" customHeight="1">
      <c r="A44" s="150">
        <v>52</v>
      </c>
      <c r="B44" s="174"/>
      <c r="C44" s="69">
        <v>400</v>
      </c>
      <c r="D44" s="49">
        <v>314431</v>
      </c>
      <c r="E44" s="49">
        <v>7</v>
      </c>
      <c r="F44" s="49">
        <v>30116</v>
      </c>
      <c r="G44" s="49">
        <v>68</v>
      </c>
      <c r="H44" s="49">
        <v>20947</v>
      </c>
      <c r="I44" s="49">
        <v>6497</v>
      </c>
      <c r="J44" s="49">
        <v>1102485</v>
      </c>
      <c r="K44" s="10"/>
      <c r="L44" s="192" t="s">
        <v>176</v>
      </c>
      <c r="M44" s="192"/>
      <c r="N44" s="193"/>
      <c r="O44" s="175">
        <v>17</v>
      </c>
      <c r="P44" s="161"/>
      <c r="Q44" s="161"/>
      <c r="R44" s="161">
        <f t="shared" si="3"/>
        <v>101</v>
      </c>
      <c r="S44" s="161"/>
      <c r="T44" s="161"/>
      <c r="U44" s="161">
        <v>101</v>
      </c>
      <c r="V44" s="161"/>
      <c r="W44" s="161" t="s">
        <v>289</v>
      </c>
      <c r="X44" s="161"/>
      <c r="Y44" s="161">
        <v>1440</v>
      </c>
      <c r="Z44" s="161"/>
      <c r="AA44" s="161"/>
      <c r="AB44" s="161">
        <v>1345</v>
      </c>
      <c r="AC44" s="161"/>
      <c r="AD44" s="161"/>
    </row>
    <row r="45" spans="1:30" ht="17.25" customHeight="1">
      <c r="A45" s="150">
        <v>53</v>
      </c>
      <c r="B45" s="174"/>
      <c r="C45" s="69">
        <v>415</v>
      </c>
      <c r="D45" s="49">
        <v>415732</v>
      </c>
      <c r="E45" s="49">
        <v>3</v>
      </c>
      <c r="F45" s="49">
        <v>20166</v>
      </c>
      <c r="G45" s="49">
        <v>42</v>
      </c>
      <c r="H45" s="49">
        <v>13589</v>
      </c>
      <c r="I45" s="49">
        <v>7241</v>
      </c>
      <c r="J45" s="49">
        <v>1319182</v>
      </c>
      <c r="K45" s="10"/>
      <c r="L45" s="192" t="s">
        <v>177</v>
      </c>
      <c r="M45" s="192"/>
      <c r="N45" s="193"/>
      <c r="O45" s="175">
        <v>14</v>
      </c>
      <c r="P45" s="161"/>
      <c r="Q45" s="161"/>
      <c r="R45" s="161">
        <f t="shared" si="3"/>
        <v>119</v>
      </c>
      <c r="S45" s="161"/>
      <c r="T45" s="161"/>
      <c r="U45" s="161">
        <v>118</v>
      </c>
      <c r="V45" s="161"/>
      <c r="W45" s="161">
        <v>1</v>
      </c>
      <c r="X45" s="161"/>
      <c r="Y45" s="161">
        <v>2000</v>
      </c>
      <c r="Z45" s="161"/>
      <c r="AA45" s="161"/>
      <c r="AB45" s="161">
        <v>1852</v>
      </c>
      <c r="AC45" s="161"/>
      <c r="AD45" s="161"/>
    </row>
    <row r="46" spans="1:30" ht="17.25" customHeight="1">
      <c r="A46" s="291">
        <v>54</v>
      </c>
      <c r="B46" s="181"/>
      <c r="C46" s="98">
        <f>SUM(C48,C65)</f>
        <v>347</v>
      </c>
      <c r="D46" s="107">
        <f>SUM(D48,D65)</f>
        <v>339283</v>
      </c>
      <c r="E46" s="107" t="s">
        <v>458</v>
      </c>
      <c r="F46" s="107" t="s">
        <v>458</v>
      </c>
      <c r="G46" s="107">
        <f>SUM(G48,G65)</f>
        <v>32</v>
      </c>
      <c r="H46" s="107">
        <f>SUM(H48,H65)</f>
        <v>10233</v>
      </c>
      <c r="I46" s="107">
        <f>SUM(I48,I65)</f>
        <v>7782</v>
      </c>
      <c r="J46" s="107">
        <f>SUM(J48,J65)</f>
        <v>1507580</v>
      </c>
      <c r="K46" s="10"/>
      <c r="L46" s="192"/>
      <c r="M46" s="192"/>
      <c r="N46" s="193"/>
      <c r="O46" s="175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17.25" customHeight="1">
      <c r="A47" s="216"/>
      <c r="B47" s="179"/>
      <c r="C47" s="69"/>
      <c r="D47" s="49"/>
      <c r="E47" s="49"/>
      <c r="F47" s="49"/>
      <c r="G47" s="49"/>
      <c r="H47" s="49"/>
      <c r="I47" s="49"/>
      <c r="J47" s="49"/>
      <c r="K47" s="10"/>
      <c r="L47" s="192" t="s">
        <v>178</v>
      </c>
      <c r="M47" s="192"/>
      <c r="N47" s="193"/>
      <c r="O47" s="175">
        <v>8</v>
      </c>
      <c r="P47" s="161"/>
      <c r="Q47" s="161"/>
      <c r="R47" s="161">
        <f aca="true" t="shared" si="4" ref="R47:R54">SUM(U47:X47)</f>
        <v>54</v>
      </c>
      <c r="S47" s="161"/>
      <c r="T47" s="161"/>
      <c r="U47" s="161">
        <v>46</v>
      </c>
      <c r="V47" s="161"/>
      <c r="W47" s="161">
        <v>8</v>
      </c>
      <c r="X47" s="161"/>
      <c r="Y47" s="161">
        <v>700</v>
      </c>
      <c r="Z47" s="161"/>
      <c r="AA47" s="161"/>
      <c r="AB47" s="161">
        <v>582</v>
      </c>
      <c r="AC47" s="161"/>
      <c r="AD47" s="161"/>
    </row>
    <row r="48" spans="1:30" ht="17.25" customHeight="1">
      <c r="A48" s="207" t="s">
        <v>158</v>
      </c>
      <c r="B48" s="208"/>
      <c r="C48" s="69">
        <f>SUM(C50:C53,C55:C58,C60:C63)</f>
        <v>337</v>
      </c>
      <c r="D48" s="49">
        <f>SUM(D50:D53,D55:D58,D60:D63)</f>
        <v>331124</v>
      </c>
      <c r="E48" s="49" t="s">
        <v>289</v>
      </c>
      <c r="F48" s="49" t="s">
        <v>289</v>
      </c>
      <c r="G48" s="49">
        <f>SUM(G50:G53,G55:G58,G60:G63)</f>
        <v>27</v>
      </c>
      <c r="H48" s="49">
        <f>SUM(H50:H53,H55:H58,H60:H63)</f>
        <v>9409</v>
      </c>
      <c r="I48" s="49">
        <f>SUM(I50:I53,I55:I58,I60:I63)</f>
        <v>7601</v>
      </c>
      <c r="J48" s="49">
        <f>SUM(J50:J53,J55:J58,J60:J63)</f>
        <v>1471967</v>
      </c>
      <c r="K48" s="10"/>
      <c r="L48" s="192" t="s">
        <v>179</v>
      </c>
      <c r="M48" s="192"/>
      <c r="N48" s="193"/>
      <c r="O48" s="175">
        <v>25</v>
      </c>
      <c r="P48" s="161"/>
      <c r="Q48" s="161"/>
      <c r="R48" s="161">
        <f t="shared" si="4"/>
        <v>181</v>
      </c>
      <c r="S48" s="161"/>
      <c r="T48" s="161"/>
      <c r="U48" s="161">
        <v>174</v>
      </c>
      <c r="V48" s="161"/>
      <c r="W48" s="161">
        <v>7</v>
      </c>
      <c r="X48" s="161"/>
      <c r="Y48" s="161">
        <v>2910</v>
      </c>
      <c r="Z48" s="161"/>
      <c r="AA48" s="161"/>
      <c r="AB48" s="161">
        <v>2710</v>
      </c>
      <c r="AC48" s="161"/>
      <c r="AD48" s="161"/>
    </row>
    <row r="49" spans="1:30" ht="17.25" customHeight="1">
      <c r="A49" s="216"/>
      <c r="B49" s="285"/>
      <c r="C49" s="69"/>
      <c r="D49" s="49"/>
      <c r="E49" s="49"/>
      <c r="F49" s="49"/>
      <c r="G49" s="49"/>
      <c r="H49" s="49"/>
      <c r="I49" s="49"/>
      <c r="J49" s="49"/>
      <c r="K49" s="10"/>
      <c r="L49" s="192" t="s">
        <v>180</v>
      </c>
      <c r="M49" s="192"/>
      <c r="N49" s="193"/>
      <c r="O49" s="175">
        <v>32</v>
      </c>
      <c r="P49" s="161"/>
      <c r="Q49" s="161"/>
      <c r="R49" s="161">
        <f t="shared" si="4"/>
        <v>205</v>
      </c>
      <c r="S49" s="161"/>
      <c r="T49" s="161"/>
      <c r="U49" s="161">
        <v>200</v>
      </c>
      <c r="V49" s="161"/>
      <c r="W49" s="161">
        <v>5</v>
      </c>
      <c r="X49" s="161"/>
      <c r="Y49" s="161">
        <v>3415</v>
      </c>
      <c r="Z49" s="161"/>
      <c r="AA49" s="161"/>
      <c r="AB49" s="161">
        <v>3066</v>
      </c>
      <c r="AC49" s="161"/>
      <c r="AD49" s="161"/>
    </row>
    <row r="50" spans="1:30" ht="17.25" customHeight="1">
      <c r="A50" s="150" t="s">
        <v>455</v>
      </c>
      <c r="B50" s="285"/>
      <c r="C50" s="69">
        <v>26</v>
      </c>
      <c r="D50" s="49">
        <v>17963</v>
      </c>
      <c r="E50" s="49" t="s">
        <v>296</v>
      </c>
      <c r="F50" s="49" t="s">
        <v>296</v>
      </c>
      <c r="G50" s="49">
        <v>2</v>
      </c>
      <c r="H50" s="49">
        <v>624</v>
      </c>
      <c r="I50" s="49">
        <v>191</v>
      </c>
      <c r="J50" s="49">
        <v>19681</v>
      </c>
      <c r="K50" s="10"/>
      <c r="L50" s="192" t="s">
        <v>181</v>
      </c>
      <c r="M50" s="192"/>
      <c r="N50" s="193"/>
      <c r="O50" s="175">
        <v>42</v>
      </c>
      <c r="P50" s="161"/>
      <c r="Q50" s="161"/>
      <c r="R50" s="161">
        <f t="shared" si="4"/>
        <v>251</v>
      </c>
      <c r="S50" s="161"/>
      <c r="T50" s="161"/>
      <c r="U50" s="161">
        <v>245</v>
      </c>
      <c r="V50" s="161"/>
      <c r="W50" s="161">
        <v>6</v>
      </c>
      <c r="X50" s="161"/>
      <c r="Y50" s="161">
        <v>4430</v>
      </c>
      <c r="Z50" s="161"/>
      <c r="AA50" s="161"/>
      <c r="AB50" s="161">
        <v>4090</v>
      </c>
      <c r="AC50" s="161"/>
      <c r="AD50" s="161"/>
    </row>
    <row r="51" spans="1:30" ht="17.25" customHeight="1">
      <c r="A51" s="150" t="s">
        <v>460</v>
      </c>
      <c r="B51" s="285"/>
      <c r="C51" s="69">
        <v>32</v>
      </c>
      <c r="D51" s="49">
        <v>26157</v>
      </c>
      <c r="E51" s="49" t="s">
        <v>296</v>
      </c>
      <c r="F51" s="49" t="s">
        <v>296</v>
      </c>
      <c r="G51" s="49">
        <v>1</v>
      </c>
      <c r="H51" s="49">
        <v>324</v>
      </c>
      <c r="I51" s="49">
        <v>1402</v>
      </c>
      <c r="J51" s="49">
        <v>291160</v>
      </c>
      <c r="K51" s="10"/>
      <c r="L51" s="192" t="s">
        <v>182</v>
      </c>
      <c r="M51" s="192"/>
      <c r="N51" s="193"/>
      <c r="O51" s="175">
        <v>32</v>
      </c>
      <c r="P51" s="161"/>
      <c r="Q51" s="161"/>
      <c r="R51" s="161">
        <f t="shared" si="4"/>
        <v>212</v>
      </c>
      <c r="S51" s="161"/>
      <c r="T51" s="161"/>
      <c r="U51" s="161">
        <v>210</v>
      </c>
      <c r="V51" s="161"/>
      <c r="W51" s="161">
        <v>2</v>
      </c>
      <c r="X51" s="161"/>
      <c r="Y51" s="161">
        <v>3115</v>
      </c>
      <c r="Z51" s="161"/>
      <c r="AA51" s="161"/>
      <c r="AB51" s="161">
        <v>2883</v>
      </c>
      <c r="AC51" s="161"/>
      <c r="AD51" s="161"/>
    </row>
    <row r="52" spans="1:30" ht="17.25" customHeight="1">
      <c r="A52" s="150" t="s">
        <v>461</v>
      </c>
      <c r="B52" s="285"/>
      <c r="C52" s="69">
        <v>22</v>
      </c>
      <c r="D52" s="49">
        <v>23863</v>
      </c>
      <c r="E52" s="49" t="s">
        <v>296</v>
      </c>
      <c r="F52" s="49" t="s">
        <v>296</v>
      </c>
      <c r="G52" s="49">
        <v>1</v>
      </c>
      <c r="H52" s="49">
        <v>279</v>
      </c>
      <c r="I52" s="49">
        <v>199</v>
      </c>
      <c r="J52" s="49">
        <v>27716</v>
      </c>
      <c r="K52" s="10"/>
      <c r="L52" s="192" t="s">
        <v>183</v>
      </c>
      <c r="M52" s="192"/>
      <c r="N52" s="193"/>
      <c r="O52" s="175">
        <v>39</v>
      </c>
      <c r="P52" s="161"/>
      <c r="Q52" s="161"/>
      <c r="R52" s="161">
        <f t="shared" si="4"/>
        <v>247</v>
      </c>
      <c r="S52" s="161"/>
      <c r="T52" s="161"/>
      <c r="U52" s="161">
        <v>245</v>
      </c>
      <c r="V52" s="161"/>
      <c r="W52" s="161">
        <v>2</v>
      </c>
      <c r="X52" s="161"/>
      <c r="Y52" s="161">
        <v>3100</v>
      </c>
      <c r="Z52" s="161"/>
      <c r="AA52" s="161"/>
      <c r="AB52" s="161">
        <v>2853</v>
      </c>
      <c r="AC52" s="161"/>
      <c r="AD52" s="161"/>
    </row>
    <row r="53" spans="1:30" ht="17.25" customHeight="1">
      <c r="A53" s="150" t="s">
        <v>462</v>
      </c>
      <c r="B53" s="285"/>
      <c r="C53" s="69">
        <v>37</v>
      </c>
      <c r="D53" s="49">
        <v>38693</v>
      </c>
      <c r="E53" s="49" t="s">
        <v>296</v>
      </c>
      <c r="F53" s="49" t="s">
        <v>296</v>
      </c>
      <c r="G53" s="49" t="s">
        <v>296</v>
      </c>
      <c r="H53" s="49" t="s">
        <v>296</v>
      </c>
      <c r="I53" s="49">
        <v>220</v>
      </c>
      <c r="J53" s="49">
        <v>23415</v>
      </c>
      <c r="K53" s="10"/>
      <c r="L53" s="192" t="s">
        <v>184</v>
      </c>
      <c r="M53" s="192"/>
      <c r="N53" s="193"/>
      <c r="O53" s="175">
        <v>27</v>
      </c>
      <c r="P53" s="161"/>
      <c r="Q53" s="161"/>
      <c r="R53" s="161">
        <f t="shared" si="4"/>
        <v>142</v>
      </c>
      <c r="S53" s="161"/>
      <c r="T53" s="161"/>
      <c r="U53" s="161">
        <v>132</v>
      </c>
      <c r="V53" s="161"/>
      <c r="W53" s="161">
        <v>10</v>
      </c>
      <c r="X53" s="161"/>
      <c r="Y53" s="161">
        <v>2050</v>
      </c>
      <c r="Z53" s="161"/>
      <c r="AA53" s="161"/>
      <c r="AB53" s="161">
        <v>1888</v>
      </c>
      <c r="AC53" s="161"/>
      <c r="AD53" s="161"/>
    </row>
    <row r="54" spans="1:30" ht="17.25" customHeight="1">
      <c r="A54" s="150"/>
      <c r="B54" s="285"/>
      <c r="C54" s="98"/>
      <c r="D54" s="107"/>
      <c r="E54" s="107"/>
      <c r="F54" s="107"/>
      <c r="G54" s="107"/>
      <c r="H54" s="107"/>
      <c r="I54" s="107"/>
      <c r="J54" s="107"/>
      <c r="K54" s="10"/>
      <c r="L54" s="192" t="s">
        <v>185</v>
      </c>
      <c r="M54" s="192"/>
      <c r="N54" s="193"/>
      <c r="O54" s="175">
        <v>4</v>
      </c>
      <c r="P54" s="161"/>
      <c r="Q54" s="161"/>
      <c r="R54" s="161">
        <f t="shared" si="4"/>
        <v>24</v>
      </c>
      <c r="S54" s="161"/>
      <c r="T54" s="161"/>
      <c r="U54" s="161">
        <v>23</v>
      </c>
      <c r="V54" s="161"/>
      <c r="W54" s="161">
        <v>1</v>
      </c>
      <c r="X54" s="161"/>
      <c r="Y54" s="161">
        <v>280</v>
      </c>
      <c r="Z54" s="161"/>
      <c r="AA54" s="161"/>
      <c r="AB54" s="161">
        <v>274</v>
      </c>
      <c r="AC54" s="161"/>
      <c r="AD54" s="161"/>
    </row>
    <row r="55" spans="1:30" ht="17.25" customHeight="1">
      <c r="A55" s="150" t="s">
        <v>463</v>
      </c>
      <c r="B55" s="285"/>
      <c r="C55" s="69">
        <v>33</v>
      </c>
      <c r="D55" s="49">
        <v>26845</v>
      </c>
      <c r="E55" s="49" t="s">
        <v>296</v>
      </c>
      <c r="F55" s="49" t="s">
        <v>296</v>
      </c>
      <c r="G55" s="49">
        <v>1</v>
      </c>
      <c r="H55" s="49">
        <v>285</v>
      </c>
      <c r="I55" s="49">
        <v>1425</v>
      </c>
      <c r="J55" s="49">
        <v>292700</v>
      </c>
      <c r="K55" s="10"/>
      <c r="L55" s="300"/>
      <c r="M55" s="300"/>
      <c r="N55" s="301"/>
      <c r="O55" s="177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:30" ht="17.25" customHeight="1">
      <c r="A56" s="150" t="s">
        <v>464</v>
      </c>
      <c r="B56" s="285"/>
      <c r="C56" s="69">
        <v>27</v>
      </c>
      <c r="D56" s="49">
        <v>27137</v>
      </c>
      <c r="E56" s="49" t="s">
        <v>296</v>
      </c>
      <c r="F56" s="49" t="s">
        <v>296</v>
      </c>
      <c r="G56" s="49">
        <v>2</v>
      </c>
      <c r="H56" s="49">
        <v>641</v>
      </c>
      <c r="I56" s="49">
        <v>220</v>
      </c>
      <c r="J56" s="49">
        <v>23056</v>
      </c>
      <c r="K56" s="10"/>
      <c r="L56" s="10" t="s">
        <v>404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7.25" customHeight="1">
      <c r="A57" s="150" t="s">
        <v>465</v>
      </c>
      <c r="B57" s="285"/>
      <c r="C57" s="69">
        <v>33</v>
      </c>
      <c r="D57" s="49">
        <v>41341</v>
      </c>
      <c r="E57" s="49" t="s">
        <v>296</v>
      </c>
      <c r="F57" s="49" t="s">
        <v>296</v>
      </c>
      <c r="G57" s="49">
        <v>3</v>
      </c>
      <c r="H57" s="49">
        <v>902</v>
      </c>
      <c r="I57" s="49">
        <v>197</v>
      </c>
      <c r="J57" s="49">
        <v>20039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7.25" customHeight="1" thickBot="1">
      <c r="A58" s="150" t="s">
        <v>466</v>
      </c>
      <c r="B58" s="285"/>
      <c r="C58" s="69">
        <v>20</v>
      </c>
      <c r="D58" s="49">
        <v>17880</v>
      </c>
      <c r="E58" s="49" t="s">
        <v>296</v>
      </c>
      <c r="F58" s="49" t="s">
        <v>296</v>
      </c>
      <c r="G58" s="49">
        <v>6</v>
      </c>
      <c r="H58" s="49">
        <v>2524</v>
      </c>
      <c r="I58" s="49">
        <v>1452</v>
      </c>
      <c r="J58" s="49">
        <v>339100</v>
      </c>
      <c r="K58" s="10"/>
      <c r="L58" s="294" t="s">
        <v>488</v>
      </c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</row>
    <row r="59" spans="1:30" ht="17.25" customHeight="1">
      <c r="A59" s="150"/>
      <c r="B59" s="285"/>
      <c r="C59" s="69"/>
      <c r="D59" s="49"/>
      <c r="E59" s="49"/>
      <c r="F59" s="49"/>
      <c r="G59" s="49"/>
      <c r="H59" s="49"/>
      <c r="I59" s="49"/>
      <c r="J59" s="49"/>
      <c r="K59" s="10"/>
      <c r="L59" s="153" t="s">
        <v>479</v>
      </c>
      <c r="M59" s="203"/>
      <c r="N59" s="203"/>
      <c r="O59" s="203" t="s">
        <v>353</v>
      </c>
      <c r="P59" s="203"/>
      <c r="Q59" s="203"/>
      <c r="R59" s="203"/>
      <c r="S59" s="203" t="s">
        <v>481</v>
      </c>
      <c r="T59" s="203" t="s">
        <v>482</v>
      </c>
      <c r="U59" s="203" t="s">
        <v>483</v>
      </c>
      <c r="V59" s="203" t="s">
        <v>484</v>
      </c>
      <c r="W59" s="203" t="s">
        <v>485</v>
      </c>
      <c r="X59" s="203" t="s">
        <v>345</v>
      </c>
      <c r="Y59" s="203" t="s">
        <v>189</v>
      </c>
      <c r="Z59" s="203" t="s">
        <v>190</v>
      </c>
      <c r="AA59" s="203" t="s">
        <v>191</v>
      </c>
      <c r="AB59" s="203" t="s">
        <v>313</v>
      </c>
      <c r="AC59" s="203" t="s">
        <v>486</v>
      </c>
      <c r="AD59" s="186" t="s">
        <v>487</v>
      </c>
    </row>
    <row r="60" spans="1:30" ht="17.25" customHeight="1">
      <c r="A60" s="150" t="s">
        <v>467</v>
      </c>
      <c r="B60" s="285"/>
      <c r="C60" s="69">
        <v>28</v>
      </c>
      <c r="D60" s="49">
        <v>28828</v>
      </c>
      <c r="E60" s="49" t="s">
        <v>297</v>
      </c>
      <c r="F60" s="49" t="s">
        <v>297</v>
      </c>
      <c r="G60" s="49">
        <v>3</v>
      </c>
      <c r="H60" s="49">
        <v>1222</v>
      </c>
      <c r="I60" s="49">
        <v>226</v>
      </c>
      <c r="J60" s="49">
        <v>27378</v>
      </c>
      <c r="K60" s="10"/>
      <c r="L60" s="155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187"/>
    </row>
    <row r="61" spans="1:30" ht="17.25" customHeight="1">
      <c r="A61" s="150" t="s">
        <v>457</v>
      </c>
      <c r="B61" s="285"/>
      <c r="C61" s="69">
        <v>20</v>
      </c>
      <c r="D61" s="49">
        <v>18588</v>
      </c>
      <c r="E61" s="49" t="s">
        <v>297</v>
      </c>
      <c r="F61" s="49" t="s">
        <v>297</v>
      </c>
      <c r="G61" s="49">
        <v>1</v>
      </c>
      <c r="H61" s="49">
        <v>107</v>
      </c>
      <c r="I61" s="49">
        <v>193</v>
      </c>
      <c r="J61" s="49">
        <v>19628</v>
      </c>
      <c r="K61" s="10"/>
      <c r="L61" s="169"/>
      <c r="M61" s="169"/>
      <c r="N61" s="169"/>
      <c r="O61" s="185"/>
      <c r="P61" s="169"/>
      <c r="Q61" s="169"/>
      <c r="R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7.25" customHeight="1">
      <c r="A62" s="150" t="s">
        <v>468</v>
      </c>
      <c r="B62" s="285"/>
      <c r="C62" s="69">
        <v>20</v>
      </c>
      <c r="D62" s="49">
        <v>20136</v>
      </c>
      <c r="E62" s="49" t="s">
        <v>362</v>
      </c>
      <c r="F62" s="49" t="s">
        <v>362</v>
      </c>
      <c r="G62" s="49">
        <v>6</v>
      </c>
      <c r="H62" s="49">
        <v>2240</v>
      </c>
      <c r="I62" s="49">
        <v>1488</v>
      </c>
      <c r="J62" s="49">
        <v>357050</v>
      </c>
      <c r="K62" s="10"/>
      <c r="L62" s="180" t="s">
        <v>480</v>
      </c>
      <c r="M62" s="180"/>
      <c r="N62" s="181"/>
      <c r="O62" s="182">
        <f>SUM(O64:R65)</f>
        <v>3219</v>
      </c>
      <c r="P62" s="183"/>
      <c r="Q62" s="183"/>
      <c r="R62" s="183"/>
      <c r="S62" s="107">
        <f aca="true" t="shared" si="5" ref="S62:AD62">SUM(S64:S65)</f>
        <v>170</v>
      </c>
      <c r="T62" s="113">
        <f t="shared" si="5"/>
        <v>225</v>
      </c>
      <c r="U62" s="107">
        <f t="shared" si="5"/>
        <v>281</v>
      </c>
      <c r="V62" s="107">
        <f t="shared" si="5"/>
        <v>191</v>
      </c>
      <c r="W62" s="107">
        <f t="shared" si="5"/>
        <v>114</v>
      </c>
      <c r="X62" s="107">
        <f t="shared" si="5"/>
        <v>159</v>
      </c>
      <c r="Y62" s="107">
        <f t="shared" si="5"/>
        <v>170</v>
      </c>
      <c r="Z62" s="107">
        <f t="shared" si="5"/>
        <v>160</v>
      </c>
      <c r="AA62" s="107">
        <f t="shared" si="5"/>
        <v>193</v>
      </c>
      <c r="AB62" s="107">
        <f t="shared" si="5"/>
        <v>217</v>
      </c>
      <c r="AC62" s="107">
        <f t="shared" si="5"/>
        <v>271</v>
      </c>
      <c r="AD62" s="107">
        <f t="shared" si="5"/>
        <v>1068</v>
      </c>
    </row>
    <row r="63" spans="1:30" ht="17.25" customHeight="1">
      <c r="A63" s="150" t="s">
        <v>469</v>
      </c>
      <c r="B63" s="285"/>
      <c r="C63" s="69">
        <v>39</v>
      </c>
      <c r="D63" s="49">
        <v>43693</v>
      </c>
      <c r="E63" s="49" t="s">
        <v>297</v>
      </c>
      <c r="F63" s="49" t="s">
        <v>297</v>
      </c>
      <c r="G63" s="49">
        <v>1</v>
      </c>
      <c r="H63" s="49">
        <v>261</v>
      </c>
      <c r="I63" s="49">
        <v>388</v>
      </c>
      <c r="J63" s="49">
        <v>31044</v>
      </c>
      <c r="K63" s="10"/>
      <c r="L63" s="178"/>
      <c r="M63" s="178"/>
      <c r="N63" s="178"/>
      <c r="O63" s="175"/>
      <c r="P63" s="176"/>
      <c r="Q63" s="176"/>
      <c r="R63" s="176"/>
      <c r="S63" s="49"/>
      <c r="T63" s="78"/>
      <c r="U63" s="49"/>
      <c r="V63" s="49"/>
      <c r="W63" s="49"/>
      <c r="X63" s="49"/>
      <c r="Y63" s="78"/>
      <c r="Z63" s="49"/>
      <c r="AA63" s="49"/>
      <c r="AB63" s="49"/>
      <c r="AC63" s="49"/>
      <c r="AD63" s="49"/>
    </row>
    <row r="64" spans="1:30" ht="17.25" customHeight="1">
      <c r="A64" s="216"/>
      <c r="B64" s="285"/>
      <c r="C64" s="69"/>
      <c r="D64" s="49"/>
      <c r="E64" s="49"/>
      <c r="F64" s="49"/>
      <c r="G64" s="49"/>
      <c r="H64" s="49"/>
      <c r="I64" s="49"/>
      <c r="J64" s="49"/>
      <c r="K64" s="10"/>
      <c r="L64" s="173" t="s">
        <v>192</v>
      </c>
      <c r="M64" s="173"/>
      <c r="N64" s="174"/>
      <c r="O64" s="175">
        <v>2117</v>
      </c>
      <c r="P64" s="176"/>
      <c r="Q64" s="176"/>
      <c r="R64" s="176"/>
      <c r="S64" s="49">
        <v>115</v>
      </c>
      <c r="T64" s="78">
        <v>141</v>
      </c>
      <c r="U64" s="49">
        <v>197</v>
      </c>
      <c r="V64" s="49">
        <v>140</v>
      </c>
      <c r="W64" s="49">
        <v>78</v>
      </c>
      <c r="X64" s="49">
        <v>106</v>
      </c>
      <c r="Y64" s="49">
        <v>113</v>
      </c>
      <c r="Z64" s="49">
        <v>108</v>
      </c>
      <c r="AA64" s="49">
        <v>139</v>
      </c>
      <c r="AB64" s="49">
        <v>146</v>
      </c>
      <c r="AC64" s="49">
        <v>172</v>
      </c>
      <c r="AD64" s="49">
        <v>662</v>
      </c>
    </row>
    <row r="65" spans="1:30" ht="17.25" customHeight="1">
      <c r="A65" s="207" t="s">
        <v>159</v>
      </c>
      <c r="B65" s="208"/>
      <c r="C65" s="69">
        <v>10</v>
      </c>
      <c r="D65" s="49">
        <v>8159</v>
      </c>
      <c r="E65" s="49" t="s">
        <v>297</v>
      </c>
      <c r="F65" s="49" t="s">
        <v>297</v>
      </c>
      <c r="G65" s="49">
        <v>5</v>
      </c>
      <c r="H65" s="49">
        <v>824</v>
      </c>
      <c r="I65" s="49">
        <v>181</v>
      </c>
      <c r="J65" s="49">
        <v>35613</v>
      </c>
      <c r="K65" s="10"/>
      <c r="L65" s="213" t="s">
        <v>193</v>
      </c>
      <c r="M65" s="213"/>
      <c r="N65" s="302"/>
      <c r="O65" s="303">
        <v>1102</v>
      </c>
      <c r="P65" s="304"/>
      <c r="Q65" s="304"/>
      <c r="R65" s="304"/>
      <c r="S65" s="49">
        <v>55</v>
      </c>
      <c r="T65" s="78">
        <v>84</v>
      </c>
      <c r="U65" s="49">
        <v>84</v>
      </c>
      <c r="V65" s="49">
        <v>51</v>
      </c>
      <c r="W65" s="49">
        <v>36</v>
      </c>
      <c r="X65" s="49">
        <v>53</v>
      </c>
      <c r="Y65" s="49">
        <v>57</v>
      </c>
      <c r="Z65" s="49">
        <v>52</v>
      </c>
      <c r="AA65" s="49">
        <v>54</v>
      </c>
      <c r="AB65" s="49">
        <v>71</v>
      </c>
      <c r="AC65" s="49">
        <v>99</v>
      </c>
      <c r="AD65" s="49">
        <v>406</v>
      </c>
    </row>
    <row r="66" spans="1:30" ht="17.25" customHeight="1">
      <c r="A66" s="162"/>
      <c r="B66" s="163"/>
      <c r="C66" s="23"/>
      <c r="D66" s="9"/>
      <c r="E66" s="9"/>
      <c r="F66" s="9"/>
      <c r="G66" s="9"/>
      <c r="H66" s="9"/>
      <c r="I66" s="9"/>
      <c r="J66" s="9"/>
      <c r="K66" s="10"/>
      <c r="L66" s="78" t="s">
        <v>475</v>
      </c>
      <c r="M66" s="11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7.25" customHeight="1">
      <c r="A67" s="78" t="s">
        <v>456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7.25" customHeight="1">
      <c r="A68" s="78" t="s">
        <v>470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4.25">
      <c r="A105" s="9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</sheetData>
  <sheetProtection/>
  <mergeCells count="231">
    <mergeCell ref="L5:AB5"/>
    <mergeCell ref="L65:N65"/>
    <mergeCell ref="O65:R65"/>
    <mergeCell ref="L1:AD1"/>
    <mergeCell ref="O61:R61"/>
    <mergeCell ref="O62:R62"/>
    <mergeCell ref="O63:R63"/>
    <mergeCell ref="O64:R64"/>
    <mergeCell ref="L61:N61"/>
    <mergeCell ref="L62:N62"/>
    <mergeCell ref="L63:N63"/>
    <mergeCell ref="L64:N64"/>
    <mergeCell ref="AA59:AA60"/>
    <mergeCell ref="AB59:AB60"/>
    <mergeCell ref="AC59:AC60"/>
    <mergeCell ref="O59:R60"/>
    <mergeCell ref="L59:N60"/>
    <mergeCell ref="AD59:AD60"/>
    <mergeCell ref="S59:S60"/>
    <mergeCell ref="T59:T60"/>
    <mergeCell ref="U59:U60"/>
    <mergeCell ref="V59:V60"/>
    <mergeCell ref="W59:W60"/>
    <mergeCell ref="X59:X60"/>
    <mergeCell ref="Y59:Y60"/>
    <mergeCell ref="Z59:Z60"/>
    <mergeCell ref="L51:N51"/>
    <mergeCell ref="L50:N50"/>
    <mergeCell ref="L52:N52"/>
    <mergeCell ref="L53:N53"/>
    <mergeCell ref="L54:N54"/>
    <mergeCell ref="L58:AD58"/>
    <mergeCell ref="Y53:AA53"/>
    <mergeCell ref="AB53:AD53"/>
    <mergeCell ref="O54:Q54"/>
    <mergeCell ref="R54:T54"/>
    <mergeCell ref="L43:N43"/>
    <mergeCell ref="L44:N44"/>
    <mergeCell ref="L45:N45"/>
    <mergeCell ref="L47:N47"/>
    <mergeCell ref="L48:N48"/>
    <mergeCell ref="L49:N49"/>
    <mergeCell ref="L35:N35"/>
    <mergeCell ref="L36:N36"/>
    <mergeCell ref="L37:N37"/>
    <mergeCell ref="L38:N38"/>
    <mergeCell ref="L46:N46"/>
    <mergeCell ref="L55:N55"/>
    <mergeCell ref="L39:N39"/>
    <mergeCell ref="L40:N40"/>
    <mergeCell ref="L41:N41"/>
    <mergeCell ref="L42:N42"/>
    <mergeCell ref="Y54:AA54"/>
    <mergeCell ref="AB54:AD54"/>
    <mergeCell ref="O53:Q53"/>
    <mergeCell ref="R53:T53"/>
    <mergeCell ref="U53:V53"/>
    <mergeCell ref="W53:X53"/>
    <mergeCell ref="U54:V54"/>
    <mergeCell ref="W54:X54"/>
    <mergeCell ref="O51:Q51"/>
    <mergeCell ref="R51:T51"/>
    <mergeCell ref="O52:Q52"/>
    <mergeCell ref="R52:T52"/>
    <mergeCell ref="U52:V52"/>
    <mergeCell ref="W52:X52"/>
    <mergeCell ref="U51:V51"/>
    <mergeCell ref="W51:X51"/>
    <mergeCell ref="Y49:AA49"/>
    <mergeCell ref="AB49:AD49"/>
    <mergeCell ref="Y50:AA50"/>
    <mergeCell ref="AB50:AD50"/>
    <mergeCell ref="Y52:AA52"/>
    <mergeCell ref="AB52:AD52"/>
    <mergeCell ref="O49:Q49"/>
    <mergeCell ref="R49:T49"/>
    <mergeCell ref="U49:V49"/>
    <mergeCell ref="W49:X49"/>
    <mergeCell ref="Y51:AA51"/>
    <mergeCell ref="AB51:AD51"/>
    <mergeCell ref="O50:Q50"/>
    <mergeCell ref="R50:T50"/>
    <mergeCell ref="U50:V50"/>
    <mergeCell ref="W50:X50"/>
    <mergeCell ref="O47:Q47"/>
    <mergeCell ref="R47:T47"/>
    <mergeCell ref="O48:Q48"/>
    <mergeCell ref="R48:T48"/>
    <mergeCell ref="U48:V48"/>
    <mergeCell ref="W48:X48"/>
    <mergeCell ref="U47:V47"/>
    <mergeCell ref="W47:X47"/>
    <mergeCell ref="Y45:AA45"/>
    <mergeCell ref="AB45:AD45"/>
    <mergeCell ref="Y46:AA46"/>
    <mergeCell ref="AB46:AD46"/>
    <mergeCell ref="Y48:AA48"/>
    <mergeCell ref="AB48:AD48"/>
    <mergeCell ref="O45:Q45"/>
    <mergeCell ref="R45:T45"/>
    <mergeCell ref="U45:V45"/>
    <mergeCell ref="W45:X45"/>
    <mergeCell ref="Y47:AA47"/>
    <mergeCell ref="AB47:AD47"/>
    <mergeCell ref="O46:Q46"/>
    <mergeCell ref="R46:T46"/>
    <mergeCell ref="U46:V46"/>
    <mergeCell ref="W46:X46"/>
    <mergeCell ref="O43:Q43"/>
    <mergeCell ref="R43:T43"/>
    <mergeCell ref="O44:Q44"/>
    <mergeCell ref="R44:T44"/>
    <mergeCell ref="U44:V44"/>
    <mergeCell ref="W44:X44"/>
    <mergeCell ref="U43:V43"/>
    <mergeCell ref="W43:X43"/>
    <mergeCell ref="Y41:AA41"/>
    <mergeCell ref="AB41:AD41"/>
    <mergeCell ref="Y42:AA42"/>
    <mergeCell ref="AB42:AD42"/>
    <mergeCell ref="Y44:AA44"/>
    <mergeCell ref="AB44:AD44"/>
    <mergeCell ref="O41:Q41"/>
    <mergeCell ref="R41:T41"/>
    <mergeCell ref="U41:V41"/>
    <mergeCell ref="W41:X41"/>
    <mergeCell ref="Y43:AA43"/>
    <mergeCell ref="AB43:AD43"/>
    <mergeCell ref="O42:Q42"/>
    <mergeCell ref="R42:T42"/>
    <mergeCell ref="U42:V42"/>
    <mergeCell ref="W42:X42"/>
    <mergeCell ref="O39:Q39"/>
    <mergeCell ref="R39:T39"/>
    <mergeCell ref="O40:Q40"/>
    <mergeCell ref="R40:T40"/>
    <mergeCell ref="U40:V40"/>
    <mergeCell ref="W40:X40"/>
    <mergeCell ref="U39:V39"/>
    <mergeCell ref="W39:X39"/>
    <mergeCell ref="Y37:AA37"/>
    <mergeCell ref="AB37:AD37"/>
    <mergeCell ref="Y38:AA38"/>
    <mergeCell ref="AB38:AD38"/>
    <mergeCell ref="Y40:AA40"/>
    <mergeCell ref="AB40:AD40"/>
    <mergeCell ref="O37:Q37"/>
    <mergeCell ref="R37:T37"/>
    <mergeCell ref="U37:V37"/>
    <mergeCell ref="W37:X37"/>
    <mergeCell ref="Y39:AA39"/>
    <mergeCell ref="AB39:AD39"/>
    <mergeCell ref="O38:Q38"/>
    <mergeCell ref="R38:T38"/>
    <mergeCell ref="U38:V38"/>
    <mergeCell ref="W38:X38"/>
    <mergeCell ref="O36:Q36"/>
    <mergeCell ref="R36:T36"/>
    <mergeCell ref="U36:V36"/>
    <mergeCell ref="W36:X36"/>
    <mergeCell ref="Y36:AA36"/>
    <mergeCell ref="AB36:AD36"/>
    <mergeCell ref="O55:Q55"/>
    <mergeCell ref="R55:T55"/>
    <mergeCell ref="U55:V55"/>
    <mergeCell ref="W55:X55"/>
    <mergeCell ref="Y55:AA55"/>
    <mergeCell ref="AB55:AD55"/>
    <mergeCell ref="AB33:AD34"/>
    <mergeCell ref="R33:X33"/>
    <mergeCell ref="O35:Q35"/>
    <mergeCell ref="R35:T35"/>
    <mergeCell ref="U35:V35"/>
    <mergeCell ref="W35:X35"/>
    <mergeCell ref="Y35:AA35"/>
    <mergeCell ref="AB35:AD35"/>
    <mergeCell ref="L33:N34"/>
    <mergeCell ref="O33:Q34"/>
    <mergeCell ref="R34:T34"/>
    <mergeCell ref="U34:V34"/>
    <mergeCell ref="W34:X34"/>
    <mergeCell ref="Y33:AA34"/>
    <mergeCell ref="S7:T7"/>
    <mergeCell ref="U7:V7"/>
    <mergeCell ref="W7:X7"/>
    <mergeCell ref="Y7:Z7"/>
    <mergeCell ref="AA7:AB7"/>
    <mergeCell ref="L32:AD32"/>
    <mergeCell ref="A58:B58"/>
    <mergeCell ref="A59:B59"/>
    <mergeCell ref="A60:B60"/>
    <mergeCell ref="A61:B61"/>
    <mergeCell ref="L3:AD3"/>
    <mergeCell ref="L7:L8"/>
    <mergeCell ref="M7:N7"/>
    <mergeCell ref="O7:P7"/>
    <mergeCell ref="Q7:R7"/>
    <mergeCell ref="A47:B47"/>
    <mergeCell ref="A65:B65"/>
    <mergeCell ref="A66:B66"/>
    <mergeCell ref="A49:B49"/>
    <mergeCell ref="A50:B50"/>
    <mergeCell ref="A51:B51"/>
    <mergeCell ref="A52:B52"/>
    <mergeCell ref="A53:B53"/>
    <mergeCell ref="A62:B62"/>
    <mergeCell ref="A63:B63"/>
    <mergeCell ref="A64:B64"/>
    <mergeCell ref="A48:B48"/>
    <mergeCell ref="A41:B41"/>
    <mergeCell ref="A42:B42"/>
    <mergeCell ref="A43:B43"/>
    <mergeCell ref="A44:B44"/>
    <mergeCell ref="A45:B45"/>
    <mergeCell ref="A46:B46"/>
    <mergeCell ref="A37:J37"/>
    <mergeCell ref="A39:B40"/>
    <mergeCell ref="G39:H39"/>
    <mergeCell ref="I39:J39"/>
    <mergeCell ref="C39:D39"/>
    <mergeCell ref="E39:F39"/>
    <mergeCell ref="A54:B54"/>
    <mergeCell ref="A55:B55"/>
    <mergeCell ref="A56:B56"/>
    <mergeCell ref="A57:B57"/>
    <mergeCell ref="A4:J4"/>
    <mergeCell ref="I6:J6"/>
    <mergeCell ref="A7:A8"/>
    <mergeCell ref="B7:D7"/>
    <mergeCell ref="E7:G7"/>
    <mergeCell ref="H7:J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9.00390625" style="1" customWidth="1"/>
    <col min="3" max="11" width="11.875" style="1" customWidth="1"/>
    <col min="12" max="14" width="9.00390625" style="1" customWidth="1"/>
    <col min="15" max="15" width="13.00390625" style="1" customWidth="1"/>
    <col min="16" max="16" width="13.625" style="1" customWidth="1"/>
    <col min="17" max="18" width="12.375" style="1" customWidth="1"/>
    <col min="19" max="19" width="13.00390625" style="1" customWidth="1"/>
    <col min="20" max="22" width="12.375" style="1" customWidth="1"/>
    <col min="23" max="23" width="14.625" style="1" customWidth="1"/>
    <col min="24" max="16384" width="9.00390625" style="1" customWidth="1"/>
  </cols>
  <sheetData>
    <row r="1" spans="1:23" ht="18" customHeight="1">
      <c r="A1" s="30" t="s">
        <v>211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2"/>
      <c r="N1" s="10"/>
      <c r="O1" s="10"/>
      <c r="P1" s="10"/>
      <c r="Q1" s="10"/>
      <c r="R1" s="10"/>
      <c r="S1" s="10"/>
      <c r="T1" s="10"/>
      <c r="U1" s="10"/>
      <c r="V1" s="170" t="s">
        <v>253</v>
      </c>
      <c r="W1" s="170"/>
    </row>
    <row r="2" spans="1:23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8" customHeight="1">
      <c r="A3" s="172" t="s">
        <v>492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8"/>
      <c r="M3" s="28"/>
      <c r="N3" s="28"/>
      <c r="O3" s="28"/>
      <c r="P3" s="28"/>
      <c r="Q3" s="28"/>
      <c r="R3" s="28"/>
      <c r="S3" s="28"/>
      <c r="T3" s="10"/>
      <c r="U3" s="10"/>
      <c r="V3" s="10"/>
      <c r="W3" s="10"/>
    </row>
    <row r="4" spans="1:23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1"/>
      <c r="O4" s="10"/>
      <c r="P4" s="10"/>
      <c r="Q4" s="10"/>
      <c r="R4" s="10"/>
      <c r="S4" s="10"/>
      <c r="T4" s="10"/>
      <c r="U4" s="10"/>
      <c r="V4" s="10"/>
      <c r="W4" s="10"/>
    </row>
    <row r="5" spans="1:23" ht="18" customHeight="1">
      <c r="A5" s="173" t="s">
        <v>491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64"/>
      <c r="M5" s="173" t="s">
        <v>498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1:23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8" customHeight="1">
      <c r="A7" s="150" t="s">
        <v>490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22"/>
      <c r="M7" s="150" t="s">
        <v>499</v>
      </c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8" customHeight="1" thickBot="1">
      <c r="A8" s="10"/>
      <c r="B8" s="10"/>
      <c r="C8" s="10"/>
      <c r="D8" s="10"/>
      <c r="E8" s="10"/>
      <c r="F8" s="10"/>
      <c r="G8" s="10"/>
      <c r="H8" s="10"/>
      <c r="I8" s="10"/>
      <c r="J8" s="227" t="s">
        <v>489</v>
      </c>
      <c r="K8" s="227"/>
      <c r="L8" s="10"/>
      <c r="M8" s="10"/>
      <c r="N8" s="10"/>
      <c r="O8" s="10"/>
      <c r="P8" s="10"/>
      <c r="Q8" s="10"/>
      <c r="R8" s="10"/>
      <c r="S8" s="10"/>
      <c r="T8" s="10"/>
      <c r="U8" s="10"/>
      <c r="V8" s="227" t="s">
        <v>209</v>
      </c>
      <c r="W8" s="227"/>
    </row>
    <row r="9" spans="1:23" ht="18" customHeight="1">
      <c r="A9" s="153" t="s">
        <v>195</v>
      </c>
      <c r="B9" s="203"/>
      <c r="C9" s="203" t="s">
        <v>196</v>
      </c>
      <c r="D9" s="203" t="s">
        <v>197</v>
      </c>
      <c r="E9" s="203" t="s">
        <v>198</v>
      </c>
      <c r="F9" s="203" t="s">
        <v>199</v>
      </c>
      <c r="G9" s="203" t="s">
        <v>200</v>
      </c>
      <c r="H9" s="203" t="s">
        <v>201</v>
      </c>
      <c r="I9" s="203" t="s">
        <v>202</v>
      </c>
      <c r="J9" s="203" t="s">
        <v>203</v>
      </c>
      <c r="K9" s="186" t="s">
        <v>204</v>
      </c>
      <c r="L9" s="10"/>
      <c r="M9" s="153" t="s">
        <v>195</v>
      </c>
      <c r="N9" s="203"/>
      <c r="O9" s="203" t="s">
        <v>5</v>
      </c>
      <c r="P9" s="200" t="s">
        <v>198</v>
      </c>
      <c r="Q9" s="200" t="s">
        <v>199</v>
      </c>
      <c r="R9" s="200" t="s">
        <v>200</v>
      </c>
      <c r="S9" s="200" t="s">
        <v>201</v>
      </c>
      <c r="T9" s="200" t="s">
        <v>202</v>
      </c>
      <c r="U9" s="200" t="s">
        <v>203</v>
      </c>
      <c r="V9" s="186" t="s">
        <v>204</v>
      </c>
      <c r="W9" s="305" t="s">
        <v>210</v>
      </c>
    </row>
    <row r="10" spans="1:23" ht="18" customHeight="1">
      <c r="A10" s="155"/>
      <c r="B10" s="204"/>
      <c r="C10" s="204"/>
      <c r="D10" s="204"/>
      <c r="E10" s="204"/>
      <c r="F10" s="204"/>
      <c r="G10" s="204"/>
      <c r="H10" s="204"/>
      <c r="I10" s="204"/>
      <c r="J10" s="204"/>
      <c r="K10" s="187"/>
      <c r="L10" s="10"/>
      <c r="M10" s="155"/>
      <c r="N10" s="204"/>
      <c r="O10" s="204"/>
      <c r="P10" s="201"/>
      <c r="Q10" s="201"/>
      <c r="R10" s="201"/>
      <c r="S10" s="201"/>
      <c r="T10" s="201"/>
      <c r="U10" s="201"/>
      <c r="V10" s="187"/>
      <c r="W10" s="306"/>
    </row>
    <row r="11" spans="1:23" ht="18" customHeight="1">
      <c r="A11" s="178"/>
      <c r="B11" s="178"/>
      <c r="C11" s="63"/>
      <c r="D11" s="10"/>
      <c r="E11" s="10"/>
      <c r="F11" s="10"/>
      <c r="G11" s="10"/>
      <c r="H11" s="10"/>
      <c r="I11" s="10"/>
      <c r="J11" s="10"/>
      <c r="K11" s="10"/>
      <c r="L11" s="10"/>
      <c r="M11" s="178"/>
      <c r="N11" s="178"/>
      <c r="O11" s="63"/>
      <c r="P11" s="10"/>
      <c r="Q11" s="10"/>
      <c r="R11" s="10"/>
      <c r="S11" s="10"/>
      <c r="T11" s="10"/>
      <c r="U11" s="10"/>
      <c r="V11" s="10"/>
      <c r="W11" s="10"/>
    </row>
    <row r="12" spans="1:23" ht="18" customHeight="1">
      <c r="A12" s="150" t="s">
        <v>356</v>
      </c>
      <c r="B12" s="150"/>
      <c r="C12" s="69">
        <v>7026</v>
      </c>
      <c r="D12" s="49">
        <v>12674</v>
      </c>
      <c r="E12" s="49">
        <v>5242</v>
      </c>
      <c r="F12" s="49">
        <v>2029</v>
      </c>
      <c r="G12" s="49">
        <v>840</v>
      </c>
      <c r="H12" s="49">
        <v>4549</v>
      </c>
      <c r="I12" s="49">
        <v>0</v>
      </c>
      <c r="J12" s="49">
        <v>5</v>
      </c>
      <c r="K12" s="49">
        <v>8</v>
      </c>
      <c r="L12" s="10"/>
      <c r="M12" s="150" t="s">
        <v>320</v>
      </c>
      <c r="N12" s="150"/>
      <c r="O12" s="69">
        <v>4119693</v>
      </c>
      <c r="P12" s="49">
        <v>1027944</v>
      </c>
      <c r="Q12" s="49">
        <v>64523</v>
      </c>
      <c r="R12" s="49">
        <v>36909</v>
      </c>
      <c r="S12" s="49">
        <v>2822903</v>
      </c>
      <c r="T12" s="49">
        <v>100</v>
      </c>
      <c r="U12" s="49">
        <v>842</v>
      </c>
      <c r="V12" s="49">
        <v>3555</v>
      </c>
      <c r="W12" s="49">
        <v>162917</v>
      </c>
    </row>
    <row r="13" spans="1:23" ht="18" customHeight="1">
      <c r="A13" s="150">
        <v>51</v>
      </c>
      <c r="B13" s="150"/>
      <c r="C13" s="69">
        <v>6906</v>
      </c>
      <c r="D13" s="49">
        <v>12591</v>
      </c>
      <c r="E13" s="49">
        <v>5096</v>
      </c>
      <c r="F13" s="49">
        <v>2070</v>
      </c>
      <c r="G13" s="49">
        <v>862</v>
      </c>
      <c r="H13" s="49">
        <v>4552</v>
      </c>
      <c r="I13" s="49">
        <v>1</v>
      </c>
      <c r="J13" s="49">
        <v>4</v>
      </c>
      <c r="K13" s="49">
        <v>7</v>
      </c>
      <c r="L13" s="10"/>
      <c r="M13" s="150">
        <v>51</v>
      </c>
      <c r="N13" s="150"/>
      <c r="O13" s="69">
        <v>4565085</v>
      </c>
      <c r="P13" s="49">
        <v>1059609</v>
      </c>
      <c r="Q13" s="49">
        <v>74597</v>
      </c>
      <c r="R13" s="49">
        <v>40795</v>
      </c>
      <c r="S13" s="49">
        <v>3192033</v>
      </c>
      <c r="T13" s="49">
        <v>299</v>
      </c>
      <c r="U13" s="49">
        <v>1089</v>
      </c>
      <c r="V13" s="49">
        <v>4092</v>
      </c>
      <c r="W13" s="49">
        <v>192571</v>
      </c>
    </row>
    <row r="14" spans="1:23" ht="18" customHeight="1">
      <c r="A14" s="150">
        <v>52</v>
      </c>
      <c r="B14" s="150"/>
      <c r="C14" s="69">
        <v>6908</v>
      </c>
      <c r="D14" s="49">
        <v>12704</v>
      </c>
      <c r="E14" s="49">
        <v>5093</v>
      </c>
      <c r="F14" s="49">
        <v>2165</v>
      </c>
      <c r="G14" s="49">
        <v>902</v>
      </c>
      <c r="H14" s="49">
        <v>4535</v>
      </c>
      <c r="I14" s="49">
        <v>0</v>
      </c>
      <c r="J14" s="49">
        <v>2</v>
      </c>
      <c r="K14" s="49">
        <v>7</v>
      </c>
      <c r="L14" s="10"/>
      <c r="M14" s="150">
        <v>52</v>
      </c>
      <c r="N14" s="150"/>
      <c r="O14" s="69">
        <v>4994497</v>
      </c>
      <c r="P14" s="49">
        <v>1204278</v>
      </c>
      <c r="Q14" s="49">
        <v>90349</v>
      </c>
      <c r="R14" s="49">
        <v>45615</v>
      </c>
      <c r="S14" s="49">
        <v>3422984</v>
      </c>
      <c r="T14" s="49">
        <v>81</v>
      </c>
      <c r="U14" s="49">
        <v>797</v>
      </c>
      <c r="V14" s="49">
        <v>5166</v>
      </c>
      <c r="W14" s="49">
        <v>225227</v>
      </c>
    </row>
    <row r="15" spans="1:23" ht="18" customHeight="1">
      <c r="A15" s="150">
        <v>53</v>
      </c>
      <c r="B15" s="150"/>
      <c r="C15" s="69">
        <v>6801</v>
      </c>
      <c r="D15" s="49">
        <v>12513</v>
      </c>
      <c r="E15" s="49">
        <v>4956</v>
      </c>
      <c r="F15" s="49">
        <v>2223</v>
      </c>
      <c r="G15" s="49">
        <v>879</v>
      </c>
      <c r="H15" s="49">
        <v>4443</v>
      </c>
      <c r="I15" s="49">
        <v>0</v>
      </c>
      <c r="J15" s="49">
        <v>4</v>
      </c>
      <c r="K15" s="49">
        <v>7</v>
      </c>
      <c r="L15" s="10"/>
      <c r="M15" s="150">
        <v>53</v>
      </c>
      <c r="N15" s="150"/>
      <c r="O15" s="69">
        <v>5599936</v>
      </c>
      <c r="P15" s="49">
        <v>1303746</v>
      </c>
      <c r="Q15" s="49">
        <v>106940</v>
      </c>
      <c r="R15" s="49">
        <v>48881</v>
      </c>
      <c r="S15" s="49">
        <v>3883722</v>
      </c>
      <c r="T15" s="49">
        <v>342</v>
      </c>
      <c r="U15" s="49">
        <v>1086</v>
      </c>
      <c r="V15" s="49">
        <v>5923</v>
      </c>
      <c r="W15" s="49">
        <v>249296</v>
      </c>
    </row>
    <row r="16" spans="1:23" ht="18" customHeight="1">
      <c r="A16" s="291">
        <v>54</v>
      </c>
      <c r="B16" s="291"/>
      <c r="C16" s="98">
        <v>6853</v>
      </c>
      <c r="D16" s="107">
        <v>12804</v>
      </c>
      <c r="E16" s="107">
        <v>5041</v>
      </c>
      <c r="F16" s="107">
        <v>2348</v>
      </c>
      <c r="G16" s="107">
        <v>919</v>
      </c>
      <c r="H16" s="107">
        <v>4484</v>
      </c>
      <c r="I16" s="107">
        <v>0</v>
      </c>
      <c r="J16" s="107">
        <v>6</v>
      </c>
      <c r="K16" s="107">
        <v>6</v>
      </c>
      <c r="L16" s="10"/>
      <c r="M16" s="291">
        <v>54</v>
      </c>
      <c r="N16" s="291"/>
      <c r="O16" s="98">
        <f aca="true" t="shared" si="0" ref="O16:W16">SUM(O18:O21,O23:O26,O28:O31)</f>
        <v>5851823</v>
      </c>
      <c r="P16" s="107">
        <f t="shared" si="0"/>
        <v>1374885</v>
      </c>
      <c r="Q16" s="107">
        <f t="shared" si="0"/>
        <v>132259</v>
      </c>
      <c r="R16" s="107">
        <f t="shared" si="0"/>
        <v>55559</v>
      </c>
      <c r="S16" s="107">
        <f t="shared" si="0"/>
        <v>4007882</v>
      </c>
      <c r="T16" s="107">
        <f t="shared" si="0"/>
        <v>187</v>
      </c>
      <c r="U16" s="107">
        <f t="shared" si="0"/>
        <v>1603</v>
      </c>
      <c r="V16" s="107">
        <f t="shared" si="0"/>
        <v>5389</v>
      </c>
      <c r="W16" s="107">
        <f t="shared" si="0"/>
        <v>274059</v>
      </c>
    </row>
    <row r="17" spans="1:23" ht="18" customHeight="1">
      <c r="A17" s="178"/>
      <c r="B17" s="178"/>
      <c r="C17" s="69"/>
      <c r="D17" s="49"/>
      <c r="E17" s="49"/>
      <c r="F17" s="49"/>
      <c r="G17" s="49"/>
      <c r="H17" s="49"/>
      <c r="I17" s="49"/>
      <c r="J17" s="49"/>
      <c r="K17" s="49"/>
      <c r="L17" s="10"/>
      <c r="M17" s="178"/>
      <c r="N17" s="178"/>
      <c r="O17" s="69"/>
      <c r="P17" s="49"/>
      <c r="Q17" s="49"/>
      <c r="R17" s="49"/>
      <c r="S17" s="49"/>
      <c r="T17" s="49"/>
      <c r="U17" s="49"/>
      <c r="V17" s="49"/>
      <c r="W17" s="49"/>
    </row>
    <row r="18" spans="1:23" ht="18" customHeight="1">
      <c r="A18" s="207" t="s">
        <v>357</v>
      </c>
      <c r="B18" s="207"/>
      <c r="C18" s="69">
        <v>6771</v>
      </c>
      <c r="D18" s="49">
        <v>12549</v>
      </c>
      <c r="E18" s="49">
        <v>4997</v>
      </c>
      <c r="F18" s="49">
        <v>2257</v>
      </c>
      <c r="G18" s="49">
        <v>895</v>
      </c>
      <c r="H18" s="49">
        <v>4374</v>
      </c>
      <c r="I18" s="49">
        <v>1</v>
      </c>
      <c r="J18" s="49">
        <v>20</v>
      </c>
      <c r="K18" s="49">
        <v>5</v>
      </c>
      <c r="L18" s="10"/>
      <c r="M18" s="207" t="s">
        <v>357</v>
      </c>
      <c r="N18" s="207"/>
      <c r="O18" s="69">
        <v>375898</v>
      </c>
      <c r="P18" s="49">
        <v>109907</v>
      </c>
      <c r="Q18" s="49">
        <v>10031</v>
      </c>
      <c r="R18" s="49">
        <v>4332</v>
      </c>
      <c r="S18" s="49">
        <v>229523</v>
      </c>
      <c r="T18" s="49">
        <v>175</v>
      </c>
      <c r="U18" s="49">
        <v>430</v>
      </c>
      <c r="V18" s="49">
        <v>376</v>
      </c>
      <c r="W18" s="49">
        <v>21124</v>
      </c>
    </row>
    <row r="19" spans="1:23" ht="18" customHeight="1">
      <c r="A19" s="207" t="s">
        <v>440</v>
      </c>
      <c r="B19" s="207"/>
      <c r="C19" s="69">
        <v>6799</v>
      </c>
      <c r="D19" s="49">
        <v>12524</v>
      </c>
      <c r="E19" s="49">
        <v>4979</v>
      </c>
      <c r="F19" s="49">
        <v>2260</v>
      </c>
      <c r="G19" s="49">
        <v>890</v>
      </c>
      <c r="H19" s="49">
        <v>4383</v>
      </c>
      <c r="I19" s="49" t="s">
        <v>289</v>
      </c>
      <c r="J19" s="49">
        <v>6</v>
      </c>
      <c r="K19" s="49">
        <v>6</v>
      </c>
      <c r="L19" s="10"/>
      <c r="M19" s="207" t="s">
        <v>440</v>
      </c>
      <c r="N19" s="207"/>
      <c r="O19" s="69">
        <v>464604</v>
      </c>
      <c r="P19" s="49">
        <v>109331</v>
      </c>
      <c r="Q19" s="49">
        <v>10121</v>
      </c>
      <c r="R19" s="49">
        <v>4219</v>
      </c>
      <c r="S19" s="49">
        <v>318493</v>
      </c>
      <c r="T19" s="49" t="s">
        <v>289</v>
      </c>
      <c r="U19" s="49">
        <v>171</v>
      </c>
      <c r="V19" s="49">
        <v>430</v>
      </c>
      <c r="W19" s="49">
        <v>21839</v>
      </c>
    </row>
    <row r="20" spans="1:23" ht="18" customHeight="1">
      <c r="A20" s="207" t="s">
        <v>441</v>
      </c>
      <c r="B20" s="207"/>
      <c r="C20" s="69">
        <v>6829</v>
      </c>
      <c r="D20" s="49">
        <v>12657</v>
      </c>
      <c r="E20" s="49">
        <v>5027</v>
      </c>
      <c r="F20" s="49">
        <v>2300</v>
      </c>
      <c r="G20" s="49">
        <v>906</v>
      </c>
      <c r="H20" s="49">
        <v>4420</v>
      </c>
      <c r="I20" s="49" t="s">
        <v>289</v>
      </c>
      <c r="J20" s="49" t="s">
        <v>289</v>
      </c>
      <c r="K20" s="49">
        <v>4</v>
      </c>
      <c r="L20" s="10"/>
      <c r="M20" s="207" t="s">
        <v>441</v>
      </c>
      <c r="N20" s="207"/>
      <c r="O20" s="69">
        <v>475837</v>
      </c>
      <c r="P20" s="49">
        <v>109261</v>
      </c>
      <c r="Q20" s="49">
        <v>10399</v>
      </c>
      <c r="R20" s="49">
        <v>5119</v>
      </c>
      <c r="S20" s="49">
        <v>328478</v>
      </c>
      <c r="T20" s="49" t="s">
        <v>289</v>
      </c>
      <c r="U20" s="49">
        <v>37</v>
      </c>
      <c r="V20" s="49">
        <v>180</v>
      </c>
      <c r="W20" s="49">
        <v>22363</v>
      </c>
    </row>
    <row r="21" spans="1:23" ht="18" customHeight="1">
      <c r="A21" s="207" t="s">
        <v>442</v>
      </c>
      <c r="B21" s="207"/>
      <c r="C21" s="69">
        <v>6827</v>
      </c>
      <c r="D21" s="49">
        <v>12742</v>
      </c>
      <c r="E21" s="49">
        <v>5019</v>
      </c>
      <c r="F21" s="49">
        <v>2324</v>
      </c>
      <c r="G21" s="49">
        <v>907</v>
      </c>
      <c r="H21" s="49">
        <v>4484</v>
      </c>
      <c r="I21" s="49" t="s">
        <v>289</v>
      </c>
      <c r="J21" s="49">
        <v>1</v>
      </c>
      <c r="K21" s="49">
        <v>7</v>
      </c>
      <c r="L21" s="10"/>
      <c r="M21" s="207" t="s">
        <v>442</v>
      </c>
      <c r="N21" s="207"/>
      <c r="O21" s="69">
        <v>483289</v>
      </c>
      <c r="P21" s="49">
        <v>108068</v>
      </c>
      <c r="Q21" s="49">
        <v>10774</v>
      </c>
      <c r="R21" s="49">
        <v>4214</v>
      </c>
      <c r="S21" s="49">
        <v>338026</v>
      </c>
      <c r="T21" s="49" t="s">
        <v>289</v>
      </c>
      <c r="U21" s="49">
        <v>18</v>
      </c>
      <c r="V21" s="49">
        <v>503</v>
      </c>
      <c r="W21" s="49">
        <v>21686</v>
      </c>
    </row>
    <row r="22" spans="1:23" ht="18" customHeight="1">
      <c r="A22" s="207"/>
      <c r="B22" s="207"/>
      <c r="C22" s="69"/>
      <c r="D22" s="49"/>
      <c r="E22" s="49"/>
      <c r="F22" s="49"/>
      <c r="G22" s="49"/>
      <c r="H22" s="49"/>
      <c r="I22" s="49"/>
      <c r="J22" s="49"/>
      <c r="K22" s="49"/>
      <c r="L22" s="10"/>
      <c r="M22" s="207"/>
      <c r="N22" s="207"/>
      <c r="O22" s="69"/>
      <c r="P22" s="49"/>
      <c r="Q22" s="78"/>
      <c r="R22" s="49"/>
      <c r="S22" s="49"/>
      <c r="T22" s="49"/>
      <c r="U22" s="49"/>
      <c r="V22" s="49"/>
      <c r="W22" s="49"/>
    </row>
    <row r="23" spans="1:23" ht="18" customHeight="1">
      <c r="A23" s="207" t="s">
        <v>443</v>
      </c>
      <c r="B23" s="207"/>
      <c r="C23" s="69">
        <v>6871</v>
      </c>
      <c r="D23" s="49">
        <v>12831</v>
      </c>
      <c r="E23" s="49">
        <v>5007</v>
      </c>
      <c r="F23" s="49">
        <v>2361</v>
      </c>
      <c r="G23" s="49">
        <v>917</v>
      </c>
      <c r="H23" s="49">
        <v>4538</v>
      </c>
      <c r="I23" s="49" t="s">
        <v>289</v>
      </c>
      <c r="J23" s="49" t="s">
        <v>289</v>
      </c>
      <c r="K23" s="49">
        <v>8</v>
      </c>
      <c r="L23" s="10"/>
      <c r="M23" s="207" t="s">
        <v>443</v>
      </c>
      <c r="N23" s="207"/>
      <c r="O23" s="69">
        <v>487372</v>
      </c>
      <c r="P23" s="49">
        <v>107004</v>
      </c>
      <c r="Q23" s="49">
        <v>11081</v>
      </c>
      <c r="R23" s="49">
        <v>4758</v>
      </c>
      <c r="S23" s="49">
        <v>341441</v>
      </c>
      <c r="T23" s="49" t="s">
        <v>289</v>
      </c>
      <c r="U23" s="49" t="s">
        <v>289</v>
      </c>
      <c r="V23" s="49">
        <v>868</v>
      </c>
      <c r="W23" s="49">
        <v>22220</v>
      </c>
    </row>
    <row r="24" spans="1:23" ht="18" customHeight="1">
      <c r="A24" s="207" t="s">
        <v>444</v>
      </c>
      <c r="B24" s="207"/>
      <c r="C24" s="69">
        <v>6836</v>
      </c>
      <c r="D24" s="49">
        <v>12706</v>
      </c>
      <c r="E24" s="49">
        <v>4955</v>
      </c>
      <c r="F24" s="49">
        <v>2327</v>
      </c>
      <c r="G24" s="49">
        <v>906</v>
      </c>
      <c r="H24" s="49">
        <v>4509</v>
      </c>
      <c r="I24" s="49" t="s">
        <v>289</v>
      </c>
      <c r="J24" s="49">
        <v>1</v>
      </c>
      <c r="K24" s="49">
        <v>8</v>
      </c>
      <c r="L24" s="10"/>
      <c r="M24" s="207" t="s">
        <v>444</v>
      </c>
      <c r="N24" s="207"/>
      <c r="O24" s="69">
        <v>489505</v>
      </c>
      <c r="P24" s="49">
        <v>106608</v>
      </c>
      <c r="Q24" s="49">
        <v>10956</v>
      </c>
      <c r="R24" s="49">
        <v>4528</v>
      </c>
      <c r="S24" s="49">
        <v>344766</v>
      </c>
      <c r="T24" s="49" t="s">
        <v>289</v>
      </c>
      <c r="U24" s="49">
        <v>24</v>
      </c>
      <c r="V24" s="49">
        <v>477</v>
      </c>
      <c r="W24" s="49">
        <v>22146</v>
      </c>
    </row>
    <row r="25" spans="1:23" ht="18" customHeight="1">
      <c r="A25" s="207" t="s">
        <v>445</v>
      </c>
      <c r="B25" s="207"/>
      <c r="C25" s="69">
        <v>6891</v>
      </c>
      <c r="D25" s="49">
        <v>12767</v>
      </c>
      <c r="E25" s="49">
        <v>4970</v>
      </c>
      <c r="F25" s="49">
        <v>2357</v>
      </c>
      <c r="G25" s="49">
        <v>919</v>
      </c>
      <c r="H25" s="49">
        <v>4519</v>
      </c>
      <c r="I25" s="49" t="s">
        <v>289</v>
      </c>
      <c r="J25" s="49">
        <v>1</v>
      </c>
      <c r="K25" s="49">
        <v>1</v>
      </c>
      <c r="L25" s="10"/>
      <c r="M25" s="207" t="s">
        <v>445</v>
      </c>
      <c r="N25" s="207"/>
      <c r="O25" s="69">
        <v>468911</v>
      </c>
      <c r="P25" s="49">
        <v>106477</v>
      </c>
      <c r="Q25" s="49">
        <v>11418</v>
      </c>
      <c r="R25" s="49">
        <v>4314</v>
      </c>
      <c r="S25" s="49">
        <v>324236</v>
      </c>
      <c r="T25" s="49" t="s">
        <v>289</v>
      </c>
      <c r="U25" s="49">
        <v>28</v>
      </c>
      <c r="V25" s="49">
        <v>30</v>
      </c>
      <c r="W25" s="49">
        <v>22408</v>
      </c>
    </row>
    <row r="26" spans="1:23" ht="18" customHeight="1">
      <c r="A26" s="207" t="s">
        <v>446</v>
      </c>
      <c r="B26" s="207"/>
      <c r="C26" s="69">
        <v>6870</v>
      </c>
      <c r="D26" s="49">
        <v>12888</v>
      </c>
      <c r="E26" s="49">
        <v>5073</v>
      </c>
      <c r="F26" s="49">
        <v>2357</v>
      </c>
      <c r="G26" s="49">
        <v>923</v>
      </c>
      <c r="H26" s="49">
        <v>4526</v>
      </c>
      <c r="I26" s="49" t="s">
        <v>289</v>
      </c>
      <c r="J26" s="49" t="s">
        <v>289</v>
      </c>
      <c r="K26" s="49">
        <v>9</v>
      </c>
      <c r="L26" s="10"/>
      <c r="M26" s="207" t="s">
        <v>446</v>
      </c>
      <c r="N26" s="207"/>
      <c r="O26" s="69">
        <v>491178</v>
      </c>
      <c r="P26" s="49">
        <v>117119</v>
      </c>
      <c r="Q26" s="111">
        <v>11106</v>
      </c>
      <c r="R26" s="49">
        <v>4290</v>
      </c>
      <c r="S26" s="49">
        <v>336140</v>
      </c>
      <c r="T26" s="49" t="s">
        <v>289</v>
      </c>
      <c r="U26" s="49" t="s">
        <v>289</v>
      </c>
      <c r="V26" s="49">
        <v>425</v>
      </c>
      <c r="W26" s="49">
        <v>22098</v>
      </c>
    </row>
    <row r="27" spans="1:23" ht="18" customHeight="1">
      <c r="A27" s="207"/>
      <c r="B27" s="207"/>
      <c r="C27" s="69"/>
      <c r="D27" s="49"/>
      <c r="E27" s="49"/>
      <c r="F27" s="78"/>
      <c r="G27" s="49"/>
      <c r="H27" s="49"/>
      <c r="I27" s="49"/>
      <c r="J27" s="49"/>
      <c r="K27" s="49"/>
      <c r="L27" s="10"/>
      <c r="M27" s="207"/>
      <c r="N27" s="207"/>
      <c r="O27" s="69"/>
      <c r="P27" s="49"/>
      <c r="Q27" s="78"/>
      <c r="R27" s="49"/>
      <c r="S27" s="49"/>
      <c r="T27" s="49"/>
      <c r="U27" s="49"/>
      <c r="V27" s="49"/>
      <c r="W27" s="49"/>
    </row>
    <row r="28" spans="1:23" ht="18" customHeight="1">
      <c r="A28" s="207" t="s">
        <v>447</v>
      </c>
      <c r="B28" s="207"/>
      <c r="C28" s="69">
        <v>6882</v>
      </c>
      <c r="D28" s="49">
        <v>13080</v>
      </c>
      <c r="E28" s="49">
        <v>5241</v>
      </c>
      <c r="F28" s="49">
        <v>2406</v>
      </c>
      <c r="G28" s="49">
        <v>934</v>
      </c>
      <c r="H28" s="49">
        <v>4490</v>
      </c>
      <c r="I28" s="49" t="s">
        <v>289</v>
      </c>
      <c r="J28" s="49" t="s">
        <v>289</v>
      </c>
      <c r="K28" s="49">
        <v>9</v>
      </c>
      <c r="L28" s="10"/>
      <c r="M28" s="207" t="s">
        <v>447</v>
      </c>
      <c r="N28" s="207"/>
      <c r="O28" s="69">
        <v>515301</v>
      </c>
      <c r="P28" s="49">
        <v>155374</v>
      </c>
      <c r="Q28" s="49">
        <v>11426</v>
      </c>
      <c r="R28" s="49">
        <v>4341</v>
      </c>
      <c r="S28" s="49">
        <v>321363</v>
      </c>
      <c r="T28" s="49" t="s">
        <v>289</v>
      </c>
      <c r="U28" s="49" t="s">
        <v>289</v>
      </c>
      <c r="V28" s="49">
        <v>560</v>
      </c>
      <c r="W28" s="49">
        <v>22237</v>
      </c>
    </row>
    <row r="29" spans="1:23" ht="18" customHeight="1">
      <c r="A29" s="207" t="s">
        <v>282</v>
      </c>
      <c r="B29" s="207"/>
      <c r="C29" s="69">
        <v>6862</v>
      </c>
      <c r="D29" s="49">
        <v>12912</v>
      </c>
      <c r="E29" s="49">
        <v>5042</v>
      </c>
      <c r="F29" s="49">
        <v>2382</v>
      </c>
      <c r="G29" s="49">
        <v>938</v>
      </c>
      <c r="H29" s="49">
        <v>4541</v>
      </c>
      <c r="I29" s="49" t="s">
        <v>289</v>
      </c>
      <c r="J29" s="49">
        <v>1</v>
      </c>
      <c r="K29" s="49">
        <v>8</v>
      </c>
      <c r="L29" s="10"/>
      <c r="M29" s="207" t="s">
        <v>282</v>
      </c>
      <c r="N29" s="207"/>
      <c r="O29" s="69">
        <v>503086</v>
      </c>
      <c r="P29" s="49">
        <v>112781</v>
      </c>
      <c r="Q29" s="49">
        <v>11408</v>
      </c>
      <c r="R29" s="49">
        <v>4862</v>
      </c>
      <c r="S29" s="49">
        <v>351014</v>
      </c>
      <c r="T29" s="49" t="s">
        <v>289</v>
      </c>
      <c r="U29" s="49">
        <v>69</v>
      </c>
      <c r="V29" s="49">
        <v>564</v>
      </c>
      <c r="W29" s="49">
        <v>22388</v>
      </c>
    </row>
    <row r="30" spans="1:23" ht="18" customHeight="1">
      <c r="A30" s="207" t="s">
        <v>448</v>
      </c>
      <c r="B30" s="207"/>
      <c r="C30" s="69">
        <v>6874</v>
      </c>
      <c r="D30" s="49">
        <v>12927</v>
      </c>
      <c r="E30" s="49">
        <v>5053</v>
      </c>
      <c r="F30" s="49">
        <v>2406</v>
      </c>
      <c r="G30" s="49">
        <v>938</v>
      </c>
      <c r="H30" s="49">
        <v>4523</v>
      </c>
      <c r="I30" s="49" t="s">
        <v>289</v>
      </c>
      <c r="J30" s="49">
        <v>1</v>
      </c>
      <c r="K30" s="49">
        <v>6</v>
      </c>
      <c r="L30" s="10"/>
      <c r="M30" s="207" t="s">
        <v>448</v>
      </c>
      <c r="N30" s="207"/>
      <c r="O30" s="69">
        <v>500609</v>
      </c>
      <c r="P30" s="49">
        <v>112581</v>
      </c>
      <c r="Q30" s="49">
        <v>11638</v>
      </c>
      <c r="R30" s="49">
        <v>4427</v>
      </c>
      <c r="S30" s="49">
        <v>341078</v>
      </c>
      <c r="T30" s="49" t="s">
        <v>289</v>
      </c>
      <c r="U30" s="49">
        <v>18</v>
      </c>
      <c r="V30" s="49">
        <v>420</v>
      </c>
      <c r="W30" s="49">
        <v>30447</v>
      </c>
    </row>
    <row r="31" spans="1:23" ht="18" customHeight="1">
      <c r="A31" s="207" t="s">
        <v>449</v>
      </c>
      <c r="B31" s="207"/>
      <c r="C31" s="69">
        <v>6925</v>
      </c>
      <c r="D31" s="49">
        <v>13060</v>
      </c>
      <c r="E31" s="49">
        <v>5128</v>
      </c>
      <c r="F31" s="49">
        <v>2438</v>
      </c>
      <c r="G31" s="49">
        <v>952</v>
      </c>
      <c r="H31" s="49">
        <v>4498</v>
      </c>
      <c r="I31" s="49">
        <v>1</v>
      </c>
      <c r="J31" s="49">
        <v>37</v>
      </c>
      <c r="K31" s="49">
        <v>6</v>
      </c>
      <c r="L31" s="10"/>
      <c r="M31" s="207" t="s">
        <v>449</v>
      </c>
      <c r="N31" s="207"/>
      <c r="O31" s="69">
        <v>596233</v>
      </c>
      <c r="P31" s="49">
        <v>120374</v>
      </c>
      <c r="Q31" s="49">
        <v>11901</v>
      </c>
      <c r="R31" s="49">
        <v>6155</v>
      </c>
      <c r="S31" s="49">
        <v>433324</v>
      </c>
      <c r="T31" s="49">
        <v>12</v>
      </c>
      <c r="U31" s="49">
        <v>808</v>
      </c>
      <c r="V31" s="49">
        <v>556</v>
      </c>
      <c r="W31" s="49">
        <v>23103</v>
      </c>
    </row>
    <row r="32" spans="1:23" ht="18" customHeight="1">
      <c r="A32" s="35"/>
      <c r="B32" s="35"/>
      <c r="C32" s="23"/>
      <c r="D32" s="9"/>
      <c r="E32" s="9"/>
      <c r="F32" s="9"/>
      <c r="G32" s="9"/>
      <c r="H32" s="9"/>
      <c r="I32" s="9"/>
      <c r="J32" s="9"/>
      <c r="K32" s="9"/>
      <c r="L32" s="10"/>
      <c r="M32" s="35"/>
      <c r="N32" s="35"/>
      <c r="O32" s="36"/>
      <c r="P32" s="35"/>
      <c r="Q32" s="35"/>
      <c r="R32" s="35"/>
      <c r="S32" s="35"/>
      <c r="T32" s="35"/>
      <c r="U32" s="35"/>
      <c r="V32" s="35"/>
      <c r="W32" s="35"/>
    </row>
    <row r="33" spans="1:23" ht="18" customHeight="1">
      <c r="A33" s="78" t="s">
        <v>404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 t="s">
        <v>404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8" customHeight="1">
      <c r="A35" s="150" t="s">
        <v>495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0"/>
      <c r="M35" s="150" t="s">
        <v>496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</row>
    <row r="36" spans="1:23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27" t="s">
        <v>209</v>
      </c>
      <c r="W36" s="227"/>
    </row>
    <row r="37" spans="1:23" ht="18" customHeight="1">
      <c r="A37" s="158" t="s">
        <v>161</v>
      </c>
      <c r="B37" s="198" t="s">
        <v>196</v>
      </c>
      <c r="C37" s="198"/>
      <c r="D37" s="198" t="s">
        <v>206</v>
      </c>
      <c r="E37" s="198" t="s">
        <v>207</v>
      </c>
      <c r="F37" s="198"/>
      <c r="G37" s="198"/>
      <c r="H37" s="198"/>
      <c r="I37" s="198"/>
      <c r="J37" s="198"/>
      <c r="K37" s="156"/>
      <c r="L37" s="10"/>
      <c r="M37" s="307" t="s">
        <v>161</v>
      </c>
      <c r="N37" s="186" t="s">
        <v>353</v>
      </c>
      <c r="O37" s="153"/>
      <c r="P37" s="203" t="s">
        <v>198</v>
      </c>
      <c r="Q37" s="203" t="s">
        <v>199</v>
      </c>
      <c r="R37" s="203" t="s">
        <v>200</v>
      </c>
      <c r="S37" s="203" t="s">
        <v>201</v>
      </c>
      <c r="T37" s="203" t="s">
        <v>202</v>
      </c>
      <c r="U37" s="203" t="s">
        <v>203</v>
      </c>
      <c r="V37" s="186" t="s">
        <v>204</v>
      </c>
      <c r="W37" s="305" t="s">
        <v>210</v>
      </c>
    </row>
    <row r="38" spans="1:23" ht="18" customHeight="1">
      <c r="A38" s="160"/>
      <c r="B38" s="8" t="s">
        <v>52</v>
      </c>
      <c r="C38" s="8" t="s">
        <v>205</v>
      </c>
      <c r="D38" s="197"/>
      <c r="E38" s="8" t="s">
        <v>198</v>
      </c>
      <c r="F38" s="8" t="s">
        <v>199</v>
      </c>
      <c r="G38" s="8" t="s">
        <v>200</v>
      </c>
      <c r="H38" s="8" t="s">
        <v>201</v>
      </c>
      <c r="I38" s="8" t="s">
        <v>202</v>
      </c>
      <c r="J38" s="8" t="s">
        <v>203</v>
      </c>
      <c r="K38" s="18" t="s">
        <v>204</v>
      </c>
      <c r="L38" s="10"/>
      <c r="M38" s="308"/>
      <c r="N38" s="187"/>
      <c r="O38" s="155"/>
      <c r="P38" s="204"/>
      <c r="Q38" s="204"/>
      <c r="R38" s="204"/>
      <c r="S38" s="204"/>
      <c r="T38" s="204"/>
      <c r="U38" s="204"/>
      <c r="V38" s="187"/>
      <c r="W38" s="306"/>
    </row>
    <row r="39" spans="1:23" ht="18" customHeight="1">
      <c r="A39" s="10"/>
      <c r="B39" s="63"/>
      <c r="C39" s="10"/>
      <c r="D39" s="10"/>
      <c r="E39" s="25"/>
      <c r="F39" s="25"/>
      <c r="G39" s="25"/>
      <c r="H39" s="25"/>
      <c r="I39" s="25"/>
      <c r="J39" s="25"/>
      <c r="K39" s="25"/>
      <c r="L39" s="10"/>
      <c r="M39" s="10"/>
      <c r="N39" s="311"/>
      <c r="O39" s="312"/>
      <c r="P39" s="10"/>
      <c r="Q39" s="25"/>
      <c r="R39" s="25"/>
      <c r="S39" s="25"/>
      <c r="T39" s="25"/>
      <c r="U39" s="25"/>
      <c r="V39" s="25"/>
      <c r="W39" s="25"/>
    </row>
    <row r="40" spans="1:23" ht="18" customHeight="1">
      <c r="A40" s="62" t="s">
        <v>353</v>
      </c>
      <c r="B40" s="98">
        <f aca="true" t="shared" si="1" ref="B40:K40">SUM(B42:B49,B51:B58)</f>
        <v>4277</v>
      </c>
      <c r="C40" s="107">
        <f t="shared" si="1"/>
        <v>6925</v>
      </c>
      <c r="D40" s="107">
        <f t="shared" si="1"/>
        <v>13060</v>
      </c>
      <c r="E40" s="107">
        <f t="shared" si="1"/>
        <v>5128</v>
      </c>
      <c r="F40" s="107">
        <f t="shared" si="1"/>
        <v>2438</v>
      </c>
      <c r="G40" s="107">
        <f t="shared" si="1"/>
        <v>952</v>
      </c>
      <c r="H40" s="107">
        <f t="shared" si="1"/>
        <v>4498</v>
      </c>
      <c r="I40" s="107">
        <f t="shared" si="1"/>
        <v>1</v>
      </c>
      <c r="J40" s="107">
        <f t="shared" si="1"/>
        <v>37</v>
      </c>
      <c r="K40" s="107">
        <f t="shared" si="1"/>
        <v>6</v>
      </c>
      <c r="L40" s="10"/>
      <c r="M40" s="62" t="s">
        <v>497</v>
      </c>
      <c r="N40" s="182">
        <f>SUM(N42:O49,N51:O58)</f>
        <v>5851823</v>
      </c>
      <c r="O40" s="183"/>
      <c r="P40" s="107">
        <f aca="true" t="shared" si="2" ref="P40:W40">SUM(P42:P49,P51:P58)</f>
        <v>1374885</v>
      </c>
      <c r="Q40" s="107">
        <f t="shared" si="2"/>
        <v>132259</v>
      </c>
      <c r="R40" s="107">
        <f t="shared" si="2"/>
        <v>55559</v>
      </c>
      <c r="S40" s="107">
        <f t="shared" si="2"/>
        <v>4007882</v>
      </c>
      <c r="T40" s="107">
        <f t="shared" si="2"/>
        <v>187</v>
      </c>
      <c r="U40" s="107">
        <f t="shared" si="2"/>
        <v>1603</v>
      </c>
      <c r="V40" s="107">
        <f t="shared" si="2"/>
        <v>5389</v>
      </c>
      <c r="W40" s="107">
        <f t="shared" si="2"/>
        <v>274059</v>
      </c>
    </row>
    <row r="41" spans="1:23" ht="18" customHeight="1">
      <c r="A41" s="10"/>
      <c r="B41" s="69"/>
      <c r="C41" s="49"/>
      <c r="D41" s="49"/>
      <c r="E41" s="49"/>
      <c r="F41" s="49"/>
      <c r="G41" s="49"/>
      <c r="H41" s="49"/>
      <c r="I41" s="49"/>
      <c r="J41" s="49"/>
      <c r="K41" s="49"/>
      <c r="L41" s="10"/>
      <c r="M41" s="10"/>
      <c r="N41" s="309"/>
      <c r="O41" s="150"/>
      <c r="P41" s="78"/>
      <c r="Q41" s="78"/>
      <c r="R41" s="78"/>
      <c r="S41" s="78"/>
      <c r="T41" s="78"/>
      <c r="U41" s="74"/>
      <c r="V41" s="78"/>
      <c r="W41" s="78"/>
    </row>
    <row r="42" spans="1:23" ht="18" customHeight="1">
      <c r="A42" s="24" t="s">
        <v>170</v>
      </c>
      <c r="B42" s="69">
        <v>1831</v>
      </c>
      <c r="C42" s="49">
        <v>2924</v>
      </c>
      <c r="D42" s="49">
        <v>5868</v>
      </c>
      <c r="E42" s="49">
        <v>2117</v>
      </c>
      <c r="F42" s="49">
        <v>1411</v>
      </c>
      <c r="G42" s="49">
        <v>404</v>
      </c>
      <c r="H42" s="49">
        <v>1905</v>
      </c>
      <c r="I42" s="49">
        <v>1</v>
      </c>
      <c r="J42" s="49">
        <v>25</v>
      </c>
      <c r="K42" s="49">
        <v>5</v>
      </c>
      <c r="L42" s="10"/>
      <c r="M42" s="24" t="s">
        <v>170</v>
      </c>
      <c r="N42" s="175">
        <v>2598352</v>
      </c>
      <c r="O42" s="176"/>
      <c r="P42" s="49">
        <v>620043</v>
      </c>
      <c r="Q42" s="49">
        <v>93662</v>
      </c>
      <c r="R42" s="49">
        <v>20093</v>
      </c>
      <c r="S42" s="49">
        <v>1779579</v>
      </c>
      <c r="T42" s="49">
        <v>12</v>
      </c>
      <c r="U42" s="49">
        <v>560</v>
      </c>
      <c r="V42" s="141">
        <v>3529</v>
      </c>
      <c r="W42" s="49">
        <v>80874</v>
      </c>
    </row>
    <row r="43" spans="1:23" ht="18" customHeight="1">
      <c r="A43" s="24" t="s">
        <v>171</v>
      </c>
      <c r="B43" s="69">
        <v>198</v>
      </c>
      <c r="C43" s="49">
        <v>347</v>
      </c>
      <c r="D43" s="49">
        <v>692</v>
      </c>
      <c r="E43" s="49">
        <v>277</v>
      </c>
      <c r="F43" s="49">
        <v>124</v>
      </c>
      <c r="G43" s="49">
        <v>58</v>
      </c>
      <c r="H43" s="49">
        <v>231</v>
      </c>
      <c r="I43" s="49" t="s">
        <v>295</v>
      </c>
      <c r="J43" s="49">
        <v>2</v>
      </c>
      <c r="K43" s="49" t="s">
        <v>295</v>
      </c>
      <c r="L43" s="10"/>
      <c r="M43" s="24" t="s">
        <v>171</v>
      </c>
      <c r="N43" s="175">
        <v>298509</v>
      </c>
      <c r="O43" s="176"/>
      <c r="P43" s="49">
        <v>65573</v>
      </c>
      <c r="Q43" s="49">
        <v>5128</v>
      </c>
      <c r="R43" s="49">
        <v>3784</v>
      </c>
      <c r="S43" s="49">
        <v>205397</v>
      </c>
      <c r="T43" s="49" t="s">
        <v>295</v>
      </c>
      <c r="U43" s="49">
        <v>100</v>
      </c>
      <c r="V43" s="49" t="s">
        <v>295</v>
      </c>
      <c r="W43" s="49">
        <v>18527</v>
      </c>
    </row>
    <row r="44" spans="1:23" ht="18" customHeight="1">
      <c r="A44" s="24" t="s">
        <v>172</v>
      </c>
      <c r="B44" s="69">
        <v>307</v>
      </c>
      <c r="C44" s="49">
        <v>457</v>
      </c>
      <c r="D44" s="49">
        <v>886</v>
      </c>
      <c r="E44" s="49">
        <v>329</v>
      </c>
      <c r="F44" s="49">
        <v>181</v>
      </c>
      <c r="G44" s="49">
        <v>62</v>
      </c>
      <c r="H44" s="49">
        <v>314</v>
      </c>
      <c r="I44" s="49" t="s">
        <v>295</v>
      </c>
      <c r="J44" s="49" t="s">
        <v>295</v>
      </c>
      <c r="K44" s="49" t="s">
        <v>295</v>
      </c>
      <c r="L44" s="10"/>
      <c r="M44" s="24" t="s">
        <v>172</v>
      </c>
      <c r="N44" s="175">
        <v>368814</v>
      </c>
      <c r="O44" s="176"/>
      <c r="P44" s="49">
        <v>98347</v>
      </c>
      <c r="Q44" s="49">
        <v>9857</v>
      </c>
      <c r="R44" s="49">
        <v>3706</v>
      </c>
      <c r="S44" s="49">
        <v>246976</v>
      </c>
      <c r="T44" s="49" t="s">
        <v>295</v>
      </c>
      <c r="U44" s="49">
        <v>60</v>
      </c>
      <c r="V44" s="49">
        <v>103</v>
      </c>
      <c r="W44" s="49">
        <v>9765</v>
      </c>
    </row>
    <row r="45" spans="1:23" ht="18" customHeight="1">
      <c r="A45" s="24" t="s">
        <v>173</v>
      </c>
      <c r="B45" s="69">
        <v>177</v>
      </c>
      <c r="C45" s="49">
        <v>312</v>
      </c>
      <c r="D45" s="49">
        <v>601</v>
      </c>
      <c r="E45" s="49">
        <v>262</v>
      </c>
      <c r="F45" s="49">
        <v>71</v>
      </c>
      <c r="G45" s="49">
        <v>42</v>
      </c>
      <c r="H45" s="49">
        <v>222</v>
      </c>
      <c r="I45" s="49" t="s">
        <v>295</v>
      </c>
      <c r="J45" s="49">
        <v>4</v>
      </c>
      <c r="K45" s="49" t="s">
        <v>295</v>
      </c>
      <c r="L45" s="10"/>
      <c r="M45" s="24" t="s">
        <v>173</v>
      </c>
      <c r="N45" s="175">
        <v>246928</v>
      </c>
      <c r="O45" s="176"/>
      <c r="P45" s="49">
        <v>61537</v>
      </c>
      <c r="Q45" s="49">
        <v>1670</v>
      </c>
      <c r="R45" s="49">
        <v>2815</v>
      </c>
      <c r="S45" s="49">
        <v>171386</v>
      </c>
      <c r="T45" s="49" t="s">
        <v>295</v>
      </c>
      <c r="U45" s="49">
        <v>100</v>
      </c>
      <c r="V45" s="49" t="s">
        <v>295</v>
      </c>
      <c r="W45" s="49">
        <v>9420</v>
      </c>
    </row>
    <row r="46" spans="1:23" ht="18" customHeight="1">
      <c r="A46" s="24" t="s">
        <v>174</v>
      </c>
      <c r="B46" s="69">
        <v>144</v>
      </c>
      <c r="C46" s="49">
        <v>258</v>
      </c>
      <c r="D46" s="49">
        <v>431</v>
      </c>
      <c r="E46" s="49">
        <v>207</v>
      </c>
      <c r="F46" s="49">
        <v>24</v>
      </c>
      <c r="G46" s="49">
        <v>46</v>
      </c>
      <c r="H46" s="49">
        <v>154</v>
      </c>
      <c r="I46" s="49" t="s">
        <v>295</v>
      </c>
      <c r="J46" s="49" t="s">
        <v>295</v>
      </c>
      <c r="K46" s="49" t="s">
        <v>295</v>
      </c>
      <c r="L46" s="10"/>
      <c r="M46" s="24" t="s">
        <v>174</v>
      </c>
      <c r="N46" s="175">
        <v>178000</v>
      </c>
      <c r="O46" s="176"/>
      <c r="P46" s="49">
        <v>49045</v>
      </c>
      <c r="Q46" s="49">
        <v>751</v>
      </c>
      <c r="R46" s="49">
        <v>3126</v>
      </c>
      <c r="S46" s="49">
        <v>107117</v>
      </c>
      <c r="T46" s="49" t="s">
        <v>295</v>
      </c>
      <c r="U46" s="49" t="s">
        <v>295</v>
      </c>
      <c r="V46" s="49">
        <v>70</v>
      </c>
      <c r="W46" s="49">
        <v>17891</v>
      </c>
    </row>
    <row r="47" spans="1:23" ht="18" customHeight="1">
      <c r="A47" s="24" t="s">
        <v>175</v>
      </c>
      <c r="B47" s="69">
        <v>162</v>
      </c>
      <c r="C47" s="49">
        <v>231</v>
      </c>
      <c r="D47" s="49">
        <v>372</v>
      </c>
      <c r="E47" s="49">
        <v>142</v>
      </c>
      <c r="F47" s="49">
        <v>61</v>
      </c>
      <c r="G47" s="49">
        <v>22</v>
      </c>
      <c r="H47" s="49">
        <v>147</v>
      </c>
      <c r="I47" s="49" t="s">
        <v>295</v>
      </c>
      <c r="J47" s="49" t="s">
        <v>295</v>
      </c>
      <c r="K47" s="49" t="s">
        <v>295</v>
      </c>
      <c r="L47" s="10"/>
      <c r="M47" s="24" t="s">
        <v>175</v>
      </c>
      <c r="N47" s="175">
        <v>202845</v>
      </c>
      <c r="O47" s="176"/>
      <c r="P47" s="49">
        <v>40579</v>
      </c>
      <c r="Q47" s="49">
        <v>3403</v>
      </c>
      <c r="R47" s="49">
        <v>1376</v>
      </c>
      <c r="S47" s="49">
        <v>143964</v>
      </c>
      <c r="T47" s="49">
        <v>62</v>
      </c>
      <c r="U47" s="49">
        <v>19</v>
      </c>
      <c r="V47" s="49">
        <v>70</v>
      </c>
      <c r="W47" s="49">
        <v>13372</v>
      </c>
    </row>
    <row r="48" spans="1:23" ht="18" customHeight="1">
      <c r="A48" s="24" t="s">
        <v>176</v>
      </c>
      <c r="B48" s="69">
        <v>107</v>
      </c>
      <c r="C48" s="49">
        <v>185</v>
      </c>
      <c r="D48" s="49">
        <v>331</v>
      </c>
      <c r="E48" s="49">
        <v>136</v>
      </c>
      <c r="F48" s="49">
        <v>48</v>
      </c>
      <c r="G48" s="49">
        <v>26</v>
      </c>
      <c r="H48" s="49">
        <v>121</v>
      </c>
      <c r="I48" s="49" t="s">
        <v>295</v>
      </c>
      <c r="J48" s="49" t="s">
        <v>295</v>
      </c>
      <c r="K48" s="49" t="s">
        <v>295</v>
      </c>
      <c r="L48" s="10"/>
      <c r="M48" s="24" t="s">
        <v>176</v>
      </c>
      <c r="N48" s="175">
        <v>147020</v>
      </c>
      <c r="O48" s="176"/>
      <c r="P48" s="49">
        <v>29477</v>
      </c>
      <c r="Q48" s="49">
        <v>1608</v>
      </c>
      <c r="R48" s="49">
        <v>1838</v>
      </c>
      <c r="S48" s="49">
        <v>105375</v>
      </c>
      <c r="T48" s="49" t="s">
        <v>295</v>
      </c>
      <c r="U48" s="49">
        <v>40</v>
      </c>
      <c r="V48" s="49">
        <v>285</v>
      </c>
      <c r="W48" s="49">
        <v>8397</v>
      </c>
    </row>
    <row r="49" spans="1:23" ht="18" customHeight="1">
      <c r="A49" s="24" t="s">
        <v>177</v>
      </c>
      <c r="B49" s="69">
        <v>43</v>
      </c>
      <c r="C49" s="49">
        <v>72</v>
      </c>
      <c r="D49" s="49">
        <v>140</v>
      </c>
      <c r="E49" s="49">
        <v>46</v>
      </c>
      <c r="F49" s="49">
        <v>30</v>
      </c>
      <c r="G49" s="49">
        <v>12</v>
      </c>
      <c r="H49" s="49">
        <v>50</v>
      </c>
      <c r="I49" s="49" t="s">
        <v>295</v>
      </c>
      <c r="J49" s="49">
        <v>2</v>
      </c>
      <c r="K49" s="49" t="s">
        <v>295</v>
      </c>
      <c r="L49" s="10"/>
      <c r="M49" s="24" t="s">
        <v>177</v>
      </c>
      <c r="N49" s="175">
        <v>65985</v>
      </c>
      <c r="O49" s="176"/>
      <c r="P49" s="49">
        <v>12450</v>
      </c>
      <c r="Q49" s="49">
        <v>945</v>
      </c>
      <c r="R49" s="49">
        <v>610</v>
      </c>
      <c r="S49" s="49">
        <v>49727</v>
      </c>
      <c r="T49" s="49" t="s">
        <v>295</v>
      </c>
      <c r="U49" s="49">
        <v>80</v>
      </c>
      <c r="V49" s="49" t="s">
        <v>295</v>
      </c>
      <c r="W49" s="49">
        <v>2173</v>
      </c>
    </row>
    <row r="50" spans="1:23" ht="18" customHeight="1">
      <c r="A50" s="24"/>
      <c r="B50" s="69"/>
      <c r="C50" s="49"/>
      <c r="D50" s="49"/>
      <c r="E50" s="49"/>
      <c r="F50" s="49"/>
      <c r="G50" s="49"/>
      <c r="H50" s="49"/>
      <c r="I50" s="49"/>
      <c r="J50" s="49"/>
      <c r="K50" s="49"/>
      <c r="L50" s="10"/>
      <c r="M50" s="24"/>
      <c r="N50" s="175"/>
      <c r="O50" s="176"/>
      <c r="P50" s="49"/>
      <c r="Q50" s="49"/>
      <c r="R50" s="49"/>
      <c r="S50" s="49"/>
      <c r="T50" s="49"/>
      <c r="U50" s="49"/>
      <c r="V50" s="49"/>
      <c r="W50" s="49"/>
    </row>
    <row r="51" spans="1:23" ht="18" customHeight="1">
      <c r="A51" s="24" t="s">
        <v>178</v>
      </c>
      <c r="B51" s="310">
        <v>134</v>
      </c>
      <c r="C51" s="196">
        <v>216</v>
      </c>
      <c r="D51" s="196">
        <v>422</v>
      </c>
      <c r="E51" s="196">
        <v>163</v>
      </c>
      <c r="F51" s="196">
        <v>72</v>
      </c>
      <c r="G51" s="196">
        <v>34</v>
      </c>
      <c r="H51" s="196">
        <v>153</v>
      </c>
      <c r="I51" s="196" t="s">
        <v>296</v>
      </c>
      <c r="J51" s="196" t="s">
        <v>296</v>
      </c>
      <c r="K51" s="196" t="s">
        <v>296</v>
      </c>
      <c r="L51" s="10"/>
      <c r="M51" s="24" t="s">
        <v>178</v>
      </c>
      <c r="N51" s="175">
        <v>637330</v>
      </c>
      <c r="O51" s="176"/>
      <c r="P51" s="161">
        <v>156561</v>
      </c>
      <c r="Q51" s="161">
        <v>10867</v>
      </c>
      <c r="R51" s="161">
        <v>8717</v>
      </c>
      <c r="S51" s="161">
        <v>428305</v>
      </c>
      <c r="T51" s="161" t="s">
        <v>296</v>
      </c>
      <c r="U51" s="161">
        <v>405</v>
      </c>
      <c r="V51" s="161">
        <v>533</v>
      </c>
      <c r="W51" s="161">
        <v>31942</v>
      </c>
    </row>
    <row r="52" spans="1:23" ht="18" customHeight="1">
      <c r="A52" s="24" t="s">
        <v>179</v>
      </c>
      <c r="B52" s="310"/>
      <c r="C52" s="196"/>
      <c r="D52" s="196"/>
      <c r="E52" s="196"/>
      <c r="F52" s="196"/>
      <c r="G52" s="196"/>
      <c r="H52" s="196"/>
      <c r="I52" s="196"/>
      <c r="J52" s="196"/>
      <c r="K52" s="196"/>
      <c r="L52" s="10"/>
      <c r="M52" s="24" t="s">
        <v>179</v>
      </c>
      <c r="N52" s="175"/>
      <c r="O52" s="176"/>
      <c r="P52" s="161"/>
      <c r="Q52" s="161"/>
      <c r="R52" s="161"/>
      <c r="S52" s="161"/>
      <c r="T52" s="161"/>
      <c r="U52" s="161"/>
      <c r="V52" s="161"/>
      <c r="W52" s="161"/>
    </row>
    <row r="53" spans="1:23" ht="18" customHeight="1">
      <c r="A53" s="24" t="s">
        <v>180</v>
      </c>
      <c r="B53" s="310">
        <v>382</v>
      </c>
      <c r="C53" s="196">
        <v>657</v>
      </c>
      <c r="D53" s="313">
        <v>1234</v>
      </c>
      <c r="E53" s="196">
        <v>495</v>
      </c>
      <c r="F53" s="196">
        <v>238</v>
      </c>
      <c r="G53" s="196">
        <v>111</v>
      </c>
      <c r="H53" s="196">
        <v>389</v>
      </c>
      <c r="I53" s="196" t="s">
        <v>296</v>
      </c>
      <c r="J53" s="196">
        <v>1</v>
      </c>
      <c r="K53" s="196" t="s">
        <v>296</v>
      </c>
      <c r="L53" s="10"/>
      <c r="M53" s="24" t="s">
        <v>180</v>
      </c>
      <c r="N53" s="175"/>
      <c r="O53" s="176"/>
      <c r="P53" s="161"/>
      <c r="Q53" s="161"/>
      <c r="R53" s="161"/>
      <c r="S53" s="161"/>
      <c r="T53" s="161"/>
      <c r="U53" s="161"/>
      <c r="V53" s="161"/>
      <c r="W53" s="161"/>
    </row>
    <row r="54" spans="1:23" ht="18" customHeight="1">
      <c r="A54" s="24" t="s">
        <v>181</v>
      </c>
      <c r="B54" s="310"/>
      <c r="C54" s="196"/>
      <c r="D54" s="313"/>
      <c r="E54" s="196"/>
      <c r="F54" s="196"/>
      <c r="G54" s="196"/>
      <c r="H54" s="196"/>
      <c r="I54" s="196"/>
      <c r="J54" s="196"/>
      <c r="K54" s="196"/>
      <c r="L54" s="10"/>
      <c r="M54" s="24" t="s">
        <v>181</v>
      </c>
      <c r="N54" s="175"/>
      <c r="O54" s="176"/>
      <c r="P54" s="161"/>
      <c r="Q54" s="161"/>
      <c r="R54" s="161"/>
      <c r="S54" s="161"/>
      <c r="T54" s="161"/>
      <c r="U54" s="161"/>
      <c r="V54" s="161"/>
      <c r="W54" s="161"/>
    </row>
    <row r="55" spans="1:23" ht="18" customHeight="1">
      <c r="A55" s="24" t="s">
        <v>182</v>
      </c>
      <c r="B55" s="310">
        <v>376</v>
      </c>
      <c r="C55" s="196">
        <v>590</v>
      </c>
      <c r="D55" s="196">
        <v>978</v>
      </c>
      <c r="E55" s="196">
        <v>411</v>
      </c>
      <c r="F55" s="196">
        <v>100</v>
      </c>
      <c r="G55" s="196">
        <v>67</v>
      </c>
      <c r="H55" s="196">
        <v>396</v>
      </c>
      <c r="I55" s="196" t="s">
        <v>296</v>
      </c>
      <c r="J55" s="196">
        <v>3</v>
      </c>
      <c r="K55" s="196">
        <v>1</v>
      </c>
      <c r="L55" s="10"/>
      <c r="M55" s="24" t="s">
        <v>182</v>
      </c>
      <c r="N55" s="175">
        <v>561202</v>
      </c>
      <c r="O55" s="176"/>
      <c r="P55" s="161">
        <v>109264</v>
      </c>
      <c r="Q55" s="161">
        <v>1936</v>
      </c>
      <c r="R55" s="161">
        <v>5176</v>
      </c>
      <c r="S55" s="161">
        <v>397031</v>
      </c>
      <c r="T55" s="161">
        <v>113</v>
      </c>
      <c r="U55" s="161">
        <v>99</v>
      </c>
      <c r="V55" s="161">
        <v>126</v>
      </c>
      <c r="W55" s="161">
        <v>47457</v>
      </c>
    </row>
    <row r="56" spans="1:23" ht="18" customHeight="1">
      <c r="A56" s="24" t="s">
        <v>183</v>
      </c>
      <c r="B56" s="310"/>
      <c r="C56" s="196"/>
      <c r="D56" s="196"/>
      <c r="E56" s="196"/>
      <c r="F56" s="196"/>
      <c r="G56" s="196"/>
      <c r="H56" s="196"/>
      <c r="I56" s="196"/>
      <c r="J56" s="196"/>
      <c r="K56" s="196"/>
      <c r="L56" s="10"/>
      <c r="M56" s="24" t="s">
        <v>183</v>
      </c>
      <c r="N56" s="175"/>
      <c r="O56" s="176"/>
      <c r="P56" s="161"/>
      <c r="Q56" s="161"/>
      <c r="R56" s="161"/>
      <c r="S56" s="161"/>
      <c r="T56" s="161"/>
      <c r="U56" s="161"/>
      <c r="V56" s="161"/>
      <c r="W56" s="161"/>
    </row>
    <row r="57" spans="1:23" ht="18" customHeight="1">
      <c r="A57" s="24" t="s">
        <v>184</v>
      </c>
      <c r="B57" s="310">
        <v>416</v>
      </c>
      <c r="C57" s="196">
        <v>676</v>
      </c>
      <c r="D57" s="313">
        <v>1105</v>
      </c>
      <c r="E57" s="196">
        <v>543</v>
      </c>
      <c r="F57" s="196">
        <v>78</v>
      </c>
      <c r="G57" s="196">
        <v>68</v>
      </c>
      <c r="H57" s="196">
        <v>416</v>
      </c>
      <c r="I57" s="196" t="s">
        <v>296</v>
      </c>
      <c r="J57" s="196" t="s">
        <v>296</v>
      </c>
      <c r="K57" s="196" t="s">
        <v>296</v>
      </c>
      <c r="L57" s="10"/>
      <c r="M57" s="24" t="s">
        <v>184</v>
      </c>
      <c r="N57" s="175">
        <v>546838</v>
      </c>
      <c r="O57" s="176"/>
      <c r="P57" s="161">
        <v>132009</v>
      </c>
      <c r="Q57" s="161">
        <v>2432</v>
      </c>
      <c r="R57" s="161">
        <v>4318</v>
      </c>
      <c r="S57" s="161">
        <v>373025</v>
      </c>
      <c r="T57" s="161" t="s">
        <v>296</v>
      </c>
      <c r="U57" s="161">
        <v>140</v>
      </c>
      <c r="V57" s="161">
        <v>673</v>
      </c>
      <c r="W57" s="161">
        <v>34241</v>
      </c>
    </row>
    <row r="58" spans="1:23" ht="18" customHeight="1">
      <c r="A58" s="24" t="s">
        <v>185</v>
      </c>
      <c r="B58" s="310"/>
      <c r="C58" s="196"/>
      <c r="D58" s="313"/>
      <c r="E58" s="196"/>
      <c r="F58" s="196"/>
      <c r="G58" s="196"/>
      <c r="H58" s="196"/>
      <c r="I58" s="196"/>
      <c r="J58" s="196"/>
      <c r="K58" s="196"/>
      <c r="L58" s="10"/>
      <c r="M58" s="24" t="s">
        <v>185</v>
      </c>
      <c r="N58" s="175"/>
      <c r="O58" s="176"/>
      <c r="P58" s="161"/>
      <c r="Q58" s="161"/>
      <c r="R58" s="161"/>
      <c r="S58" s="161"/>
      <c r="T58" s="161"/>
      <c r="U58" s="161"/>
      <c r="V58" s="161"/>
      <c r="W58" s="161"/>
    </row>
    <row r="59" spans="1:23" ht="18" customHeight="1">
      <c r="A59" s="10"/>
      <c r="B59" s="3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15"/>
      <c r="O59" s="216"/>
      <c r="P59" s="10"/>
      <c r="Q59" s="10"/>
      <c r="R59" s="10"/>
      <c r="S59" s="10"/>
      <c r="T59" s="10"/>
      <c r="U59" s="10"/>
      <c r="V59" s="10"/>
      <c r="W59" s="10"/>
    </row>
    <row r="60" spans="1:23" ht="18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10"/>
      <c r="M60" s="35"/>
      <c r="N60" s="36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8" customHeight="1">
      <c r="A61" s="78" t="s">
        <v>247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8" t="s">
        <v>494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8" customHeight="1">
      <c r="A62" s="78" t="s">
        <v>493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8" t="s">
        <v>493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</row>
  </sheetData>
  <sheetProtection/>
  <mergeCells count="167">
    <mergeCell ref="T57:T58"/>
    <mergeCell ref="U57:U58"/>
    <mergeCell ref="V57:V58"/>
    <mergeCell ref="W57:W58"/>
    <mergeCell ref="P57:P58"/>
    <mergeCell ref="Q55:Q56"/>
    <mergeCell ref="R55:R56"/>
    <mergeCell ref="S55:S56"/>
    <mergeCell ref="Q57:Q58"/>
    <mergeCell ref="R57:R58"/>
    <mergeCell ref="S51:S54"/>
    <mergeCell ref="V51:V54"/>
    <mergeCell ref="W51:W54"/>
    <mergeCell ref="P55:P56"/>
    <mergeCell ref="T55:T56"/>
    <mergeCell ref="U55:U56"/>
    <mergeCell ref="V55:V56"/>
    <mergeCell ref="W55:W56"/>
    <mergeCell ref="T51:T54"/>
    <mergeCell ref="U51:U54"/>
    <mergeCell ref="K55:K56"/>
    <mergeCell ref="H51:H52"/>
    <mergeCell ref="J51:J52"/>
    <mergeCell ref="K57:K58"/>
    <mergeCell ref="N51:O54"/>
    <mergeCell ref="N55:O56"/>
    <mergeCell ref="N57:O58"/>
    <mergeCell ref="K51:K52"/>
    <mergeCell ref="J53:J54"/>
    <mergeCell ref="K53:K54"/>
    <mergeCell ref="E57:E58"/>
    <mergeCell ref="F57:F58"/>
    <mergeCell ref="S57:S58"/>
    <mergeCell ref="G57:G58"/>
    <mergeCell ref="P51:P54"/>
    <mergeCell ref="Q51:Q54"/>
    <mergeCell ref="R51:R54"/>
    <mergeCell ref="H55:H56"/>
    <mergeCell ref="I55:I56"/>
    <mergeCell ref="J55:J56"/>
    <mergeCell ref="F51:F52"/>
    <mergeCell ref="N44:O44"/>
    <mergeCell ref="H57:H58"/>
    <mergeCell ref="I57:I58"/>
    <mergeCell ref="J57:J58"/>
    <mergeCell ref="D55:D56"/>
    <mergeCell ref="E55:E56"/>
    <mergeCell ref="F55:F56"/>
    <mergeCell ref="G55:G56"/>
    <mergeCell ref="D57:D58"/>
    <mergeCell ref="G51:G52"/>
    <mergeCell ref="D53:D54"/>
    <mergeCell ref="E53:E54"/>
    <mergeCell ref="F53:F54"/>
    <mergeCell ref="G53:G54"/>
    <mergeCell ref="N48:O48"/>
    <mergeCell ref="N49:O49"/>
    <mergeCell ref="I51:I52"/>
    <mergeCell ref="D51:D52"/>
    <mergeCell ref="E51:E52"/>
    <mergeCell ref="B55:B56"/>
    <mergeCell ref="B57:B58"/>
    <mergeCell ref="C55:C56"/>
    <mergeCell ref="C57:C58"/>
    <mergeCell ref="B51:B52"/>
    <mergeCell ref="C51:C52"/>
    <mergeCell ref="B53:B54"/>
    <mergeCell ref="C53:C54"/>
    <mergeCell ref="N59:O59"/>
    <mergeCell ref="V1:W1"/>
    <mergeCell ref="N50:O50"/>
    <mergeCell ref="N45:O45"/>
    <mergeCell ref="N46:O46"/>
    <mergeCell ref="N47:O47"/>
    <mergeCell ref="M29:N29"/>
    <mergeCell ref="M30:N30"/>
    <mergeCell ref="V37:V38"/>
    <mergeCell ref="N42:O42"/>
    <mergeCell ref="S37:S38"/>
    <mergeCell ref="N43:O43"/>
    <mergeCell ref="M31:N31"/>
    <mergeCell ref="M35:W35"/>
    <mergeCell ref="M37:M38"/>
    <mergeCell ref="P37:P38"/>
    <mergeCell ref="V36:W36"/>
    <mergeCell ref="N40:O40"/>
    <mergeCell ref="N41:O41"/>
    <mergeCell ref="N39:O39"/>
    <mergeCell ref="M25:N25"/>
    <mergeCell ref="M26:N26"/>
    <mergeCell ref="N37:O38"/>
    <mergeCell ref="Q37:Q38"/>
    <mergeCell ref="R37:R38"/>
    <mergeCell ref="W37:W38"/>
    <mergeCell ref="T37:T38"/>
    <mergeCell ref="U37:U38"/>
    <mergeCell ref="M27:N27"/>
    <mergeCell ref="M28:N28"/>
    <mergeCell ref="M19:N19"/>
    <mergeCell ref="M20:N20"/>
    <mergeCell ref="M21:N21"/>
    <mergeCell ref="M22:N22"/>
    <mergeCell ref="M23:N23"/>
    <mergeCell ref="M24:N24"/>
    <mergeCell ref="T9:T10"/>
    <mergeCell ref="U9:U10"/>
    <mergeCell ref="V9:V10"/>
    <mergeCell ref="W9:W10"/>
    <mergeCell ref="M11:N11"/>
    <mergeCell ref="M12:N12"/>
    <mergeCell ref="S9:S10"/>
    <mergeCell ref="A3:K3"/>
    <mergeCell ref="M5:W5"/>
    <mergeCell ref="M7:W7"/>
    <mergeCell ref="V8:W8"/>
    <mergeCell ref="A5:K5"/>
    <mergeCell ref="A7:K7"/>
    <mergeCell ref="J8:K8"/>
    <mergeCell ref="A37:A38"/>
    <mergeCell ref="D37:D38"/>
    <mergeCell ref="B37:C37"/>
    <mergeCell ref="E37:K37"/>
    <mergeCell ref="A35:K35"/>
    <mergeCell ref="A31:B31"/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12:B12"/>
    <mergeCell ref="C9:C10"/>
    <mergeCell ref="M9:N10"/>
    <mergeCell ref="O9:O10"/>
    <mergeCell ref="M15:N15"/>
    <mergeCell ref="M16:N16"/>
    <mergeCell ref="M17:N17"/>
    <mergeCell ref="M18:N18"/>
    <mergeCell ref="A11:B11"/>
    <mergeCell ref="R9:R10"/>
    <mergeCell ref="P9:P10"/>
    <mergeCell ref="Q9:Q10"/>
    <mergeCell ref="M13:N13"/>
    <mergeCell ref="M14:N14"/>
    <mergeCell ref="D9:D10"/>
    <mergeCell ref="E9:E10"/>
    <mergeCell ref="A30:B30"/>
    <mergeCell ref="A23:B23"/>
    <mergeCell ref="A24:B24"/>
    <mergeCell ref="A25:B25"/>
    <mergeCell ref="A26:B26"/>
    <mergeCell ref="A27:B27"/>
    <mergeCell ref="A28:B28"/>
    <mergeCell ref="A29:B29"/>
    <mergeCell ref="A22:B22"/>
    <mergeCell ref="H53:H54"/>
    <mergeCell ref="I53:I54"/>
    <mergeCell ref="I9:I10"/>
    <mergeCell ref="J9:J10"/>
    <mergeCell ref="K9:K10"/>
    <mergeCell ref="A9:B10"/>
    <mergeCell ref="F9:F10"/>
    <mergeCell ref="G9:G10"/>
    <mergeCell ref="H9:H10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3" width="9.00390625" style="1" customWidth="1"/>
    <col min="4" max="4" width="9.75390625" style="1" customWidth="1"/>
    <col min="5" max="5" width="9.00390625" style="1" customWidth="1"/>
    <col min="6" max="6" width="9.75390625" style="1" customWidth="1"/>
    <col min="7" max="7" width="9.00390625" style="1" customWidth="1"/>
    <col min="8" max="8" width="9.75390625" style="1" customWidth="1"/>
    <col min="9" max="9" width="9.00390625" style="1" customWidth="1"/>
    <col min="10" max="10" width="9.75390625" style="1" customWidth="1"/>
    <col min="11" max="11" width="5.25390625" style="1" customWidth="1"/>
    <col min="12" max="12" width="6.00390625" style="1" customWidth="1"/>
    <col min="13" max="13" width="9.00390625" style="1" customWidth="1"/>
    <col min="14" max="15" width="12.875" style="1" customWidth="1"/>
    <col min="16" max="16" width="9.00390625" style="1" customWidth="1"/>
    <col min="17" max="17" width="9.75390625" style="1" customWidth="1"/>
    <col min="18" max="18" width="10.625" style="1" customWidth="1"/>
    <col min="19" max="19" width="9.625" style="1" customWidth="1"/>
    <col min="20" max="20" width="10.625" style="1" customWidth="1"/>
    <col min="21" max="21" width="9.75390625" style="1" customWidth="1"/>
    <col min="22" max="22" width="10.625" style="1" customWidth="1"/>
    <col min="23" max="23" width="9.75390625" style="1" customWidth="1"/>
    <col min="24" max="28" width="9.00390625" style="1" customWidth="1"/>
    <col min="29" max="29" width="9.75390625" style="1" customWidth="1"/>
    <col min="30" max="16384" width="9.00390625" style="1" customWidth="1"/>
  </cols>
  <sheetData>
    <row r="1" spans="1:29" ht="18" customHeight="1">
      <c r="A1" s="30" t="s">
        <v>212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70" t="s">
        <v>254</v>
      </c>
      <c r="AC1" s="170"/>
    </row>
    <row r="2" spans="1:29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" customHeight="1">
      <c r="A3" s="172" t="s">
        <v>512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</row>
    <row r="4" spans="1:29" ht="18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8" customHeight="1">
      <c r="A5" s="158" t="s">
        <v>161</v>
      </c>
      <c r="B5" s="198" t="s">
        <v>162</v>
      </c>
      <c r="C5" s="288" t="s">
        <v>278</v>
      </c>
      <c r="D5" s="289"/>
      <c r="E5" s="288" t="s">
        <v>506</v>
      </c>
      <c r="F5" s="290"/>
      <c r="G5" s="290"/>
      <c r="H5" s="290"/>
      <c r="I5" s="290"/>
      <c r="J5" s="290"/>
      <c r="K5" s="290"/>
      <c r="L5" s="290"/>
      <c r="M5" s="289"/>
      <c r="N5" s="288" t="s">
        <v>287</v>
      </c>
      <c r="O5" s="314"/>
      <c r="P5" s="10"/>
      <c r="Q5" s="290" t="s">
        <v>505</v>
      </c>
      <c r="R5" s="290"/>
      <c r="S5" s="290"/>
      <c r="T5" s="290"/>
      <c r="U5" s="290"/>
      <c r="V5" s="290"/>
      <c r="W5" s="290"/>
      <c r="X5" s="290"/>
      <c r="Y5" s="290"/>
      <c r="Z5" s="289"/>
      <c r="AA5" s="288" t="s">
        <v>226</v>
      </c>
      <c r="AB5" s="315"/>
      <c r="AC5" s="315"/>
    </row>
    <row r="6" spans="1:29" ht="18" customHeight="1">
      <c r="A6" s="160"/>
      <c r="B6" s="197"/>
      <c r="C6" s="197" t="s">
        <v>213</v>
      </c>
      <c r="D6" s="197"/>
      <c r="E6" s="327" t="s">
        <v>502</v>
      </c>
      <c r="F6" s="328"/>
      <c r="G6" s="197" t="s">
        <v>503</v>
      </c>
      <c r="H6" s="197"/>
      <c r="I6" s="197" t="s">
        <v>279</v>
      </c>
      <c r="J6" s="197"/>
      <c r="K6" s="316" t="s">
        <v>215</v>
      </c>
      <c r="L6" s="317"/>
      <c r="M6" s="197" t="s">
        <v>504</v>
      </c>
      <c r="N6" s="324" t="s">
        <v>288</v>
      </c>
      <c r="O6" s="325"/>
      <c r="P6" s="10"/>
      <c r="Q6" s="211" t="s">
        <v>219</v>
      </c>
      <c r="R6" s="218"/>
      <c r="S6" s="197" t="s">
        <v>220</v>
      </c>
      <c r="T6" s="197"/>
      <c r="U6" s="197" t="s">
        <v>255</v>
      </c>
      <c r="V6" s="197"/>
      <c r="W6" s="197" t="s">
        <v>224</v>
      </c>
      <c r="X6" s="197"/>
      <c r="Y6" s="197"/>
      <c r="Z6" s="197" t="s">
        <v>507</v>
      </c>
      <c r="AA6" s="197" t="s">
        <v>508</v>
      </c>
      <c r="AB6" s="197" t="s">
        <v>225</v>
      </c>
      <c r="AC6" s="159"/>
    </row>
    <row r="7" spans="1:29" ht="18" customHeight="1">
      <c r="A7" s="160"/>
      <c r="B7" s="197"/>
      <c r="C7" s="197"/>
      <c r="D7" s="197"/>
      <c r="E7" s="329"/>
      <c r="F7" s="287"/>
      <c r="G7" s="197"/>
      <c r="H7" s="197"/>
      <c r="I7" s="197"/>
      <c r="J7" s="197"/>
      <c r="K7" s="318"/>
      <c r="L7" s="319"/>
      <c r="M7" s="197"/>
      <c r="N7" s="187"/>
      <c r="O7" s="326"/>
      <c r="P7" s="10"/>
      <c r="Q7" s="212"/>
      <c r="R7" s="191"/>
      <c r="S7" s="197"/>
      <c r="T7" s="197"/>
      <c r="U7" s="197"/>
      <c r="V7" s="197"/>
      <c r="W7" s="197" t="s">
        <v>221</v>
      </c>
      <c r="X7" s="197" t="s">
        <v>222</v>
      </c>
      <c r="Y7" s="197" t="s">
        <v>223</v>
      </c>
      <c r="Z7" s="197"/>
      <c r="AA7" s="197"/>
      <c r="AB7" s="197"/>
      <c r="AC7" s="159"/>
    </row>
    <row r="8" spans="1:29" ht="18" customHeight="1">
      <c r="A8" s="160"/>
      <c r="B8" s="209"/>
      <c r="C8" s="197" t="s">
        <v>162</v>
      </c>
      <c r="D8" s="197" t="s">
        <v>214</v>
      </c>
      <c r="E8" s="197" t="s">
        <v>162</v>
      </c>
      <c r="F8" s="197" t="s">
        <v>214</v>
      </c>
      <c r="G8" s="197" t="s">
        <v>162</v>
      </c>
      <c r="H8" s="197" t="s">
        <v>214</v>
      </c>
      <c r="I8" s="197" t="s">
        <v>162</v>
      </c>
      <c r="J8" s="197" t="s">
        <v>214</v>
      </c>
      <c r="K8" s="320"/>
      <c r="L8" s="321"/>
      <c r="M8" s="197"/>
      <c r="N8" s="159" t="s">
        <v>162</v>
      </c>
      <c r="O8" s="159" t="s">
        <v>214</v>
      </c>
      <c r="P8" s="11"/>
      <c r="Q8" s="160" t="s">
        <v>162</v>
      </c>
      <c r="R8" s="197" t="s">
        <v>214</v>
      </c>
      <c r="S8" s="197" t="s">
        <v>162</v>
      </c>
      <c r="T8" s="197" t="s">
        <v>214</v>
      </c>
      <c r="U8" s="197" t="s">
        <v>162</v>
      </c>
      <c r="V8" s="197" t="s">
        <v>214</v>
      </c>
      <c r="W8" s="197"/>
      <c r="X8" s="197"/>
      <c r="Y8" s="197"/>
      <c r="Z8" s="197"/>
      <c r="AA8" s="197"/>
      <c r="AB8" s="197" t="s">
        <v>162</v>
      </c>
      <c r="AC8" s="159" t="s">
        <v>214</v>
      </c>
    </row>
    <row r="9" spans="1:29" ht="18" customHeight="1">
      <c r="A9" s="160"/>
      <c r="B9" s="102" t="s">
        <v>56</v>
      </c>
      <c r="C9" s="197"/>
      <c r="D9" s="197"/>
      <c r="E9" s="197"/>
      <c r="F9" s="197"/>
      <c r="G9" s="197"/>
      <c r="H9" s="197"/>
      <c r="I9" s="197"/>
      <c r="J9" s="197"/>
      <c r="K9" s="322"/>
      <c r="L9" s="323"/>
      <c r="M9" s="197"/>
      <c r="N9" s="159"/>
      <c r="O9" s="159"/>
      <c r="P9" s="11"/>
      <c r="Q9" s="160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59"/>
    </row>
    <row r="10" spans="1:29" ht="18" customHeight="1">
      <c r="A10" s="10"/>
      <c r="B10" s="63"/>
      <c r="C10" s="10"/>
      <c r="D10" s="14" t="s">
        <v>218</v>
      </c>
      <c r="E10" s="10"/>
      <c r="F10" s="14" t="s">
        <v>218</v>
      </c>
      <c r="G10" s="10"/>
      <c r="H10" s="14" t="s">
        <v>218</v>
      </c>
      <c r="I10" s="10"/>
      <c r="J10" s="14" t="s">
        <v>218</v>
      </c>
      <c r="K10" s="10"/>
      <c r="L10" s="10"/>
      <c r="M10" s="10"/>
      <c r="N10" s="10"/>
      <c r="O10" s="10"/>
      <c r="P10" s="10"/>
      <c r="Q10" s="10"/>
      <c r="R10" s="14" t="s">
        <v>218</v>
      </c>
      <c r="S10" s="10"/>
      <c r="T10" s="14" t="s">
        <v>218</v>
      </c>
      <c r="U10" s="10"/>
      <c r="V10" s="14" t="s">
        <v>218</v>
      </c>
      <c r="W10" s="10"/>
      <c r="X10" s="10"/>
      <c r="Y10" s="10"/>
      <c r="Z10" s="10"/>
      <c r="AA10" s="10"/>
      <c r="AB10" s="10"/>
      <c r="AC10" s="14" t="s">
        <v>218</v>
      </c>
    </row>
    <row r="11" spans="1:29" s="3" customFormat="1" ht="18" customHeight="1">
      <c r="A11" s="62" t="s">
        <v>497</v>
      </c>
      <c r="B11" s="98">
        <f>SUM(B13:B20,B22:B29)</f>
        <v>64</v>
      </c>
      <c r="C11" s="107">
        <f>SUM(C13:C20,C22:C29)</f>
        <v>3</v>
      </c>
      <c r="D11" s="107">
        <f>SUM(D13:D20,D22:D29)</f>
        <v>330</v>
      </c>
      <c r="E11" s="107">
        <f>SUM(E13:E20,E22:E29)</f>
        <v>1</v>
      </c>
      <c r="F11" s="107" t="s">
        <v>509</v>
      </c>
      <c r="G11" s="107">
        <f>SUM(G13:G20,G22:G29)</f>
        <v>1</v>
      </c>
      <c r="H11" s="107">
        <f>SUM(H13:H20,H22:H29)</f>
        <v>100</v>
      </c>
      <c r="I11" s="107">
        <f>SUM(I13:I20,I22:I29)</f>
        <v>1</v>
      </c>
      <c r="J11" s="107">
        <f>SUM(J13:J20,J22:J29)</f>
        <v>86</v>
      </c>
      <c r="K11" s="151">
        <f>SUM(K13:K20,K22:K29)</f>
        <v>1</v>
      </c>
      <c r="L11" s="151"/>
      <c r="M11" s="107">
        <f>SUM(M13:M20,M22:M29)</f>
        <v>1</v>
      </c>
      <c r="N11" s="145">
        <f>SUM(N13:N20,N22:N29)</f>
        <v>6</v>
      </c>
      <c r="O11" s="107" t="s">
        <v>510</v>
      </c>
      <c r="P11" s="107"/>
      <c r="Q11" s="145">
        <f aca="true" t="shared" si="0" ref="Q11:AC11">SUM(Q13:Q20,Q22:Q29)</f>
        <v>5</v>
      </c>
      <c r="R11" s="107">
        <f t="shared" si="0"/>
        <v>710</v>
      </c>
      <c r="S11" s="107">
        <f t="shared" si="0"/>
        <v>4</v>
      </c>
      <c r="T11" s="107">
        <f t="shared" si="0"/>
        <v>550</v>
      </c>
      <c r="U11" s="107">
        <f t="shared" si="0"/>
        <v>1</v>
      </c>
      <c r="V11" s="107">
        <f t="shared" si="0"/>
        <v>200</v>
      </c>
      <c r="W11" s="107">
        <f t="shared" si="0"/>
        <v>1</v>
      </c>
      <c r="X11" s="107">
        <f t="shared" si="0"/>
        <v>12</v>
      </c>
      <c r="Y11" s="107">
        <f t="shared" si="0"/>
        <v>4</v>
      </c>
      <c r="Z11" s="107">
        <f t="shared" si="0"/>
        <v>21</v>
      </c>
      <c r="AA11" s="107">
        <f t="shared" si="0"/>
        <v>1</v>
      </c>
      <c r="AB11" s="107">
        <f t="shared" si="0"/>
        <v>1</v>
      </c>
      <c r="AC11" s="113">
        <f t="shared" si="0"/>
        <v>30</v>
      </c>
    </row>
    <row r="12" spans="1:29" ht="18" customHeight="1">
      <c r="A12" s="10"/>
      <c r="B12" s="69"/>
      <c r="C12" s="49"/>
      <c r="D12" s="49"/>
      <c r="E12" s="49"/>
      <c r="F12" s="49"/>
      <c r="G12" s="49"/>
      <c r="H12" s="49"/>
      <c r="I12" s="49"/>
      <c r="J12" s="49"/>
      <c r="K12" s="151"/>
      <c r="L12" s="151"/>
      <c r="M12" s="49"/>
      <c r="N12" s="107"/>
      <c r="O12" s="107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78"/>
    </row>
    <row r="13" spans="1:29" ht="18" customHeight="1">
      <c r="A13" s="24" t="s">
        <v>170</v>
      </c>
      <c r="B13" s="69">
        <v>17</v>
      </c>
      <c r="C13" s="49">
        <v>2</v>
      </c>
      <c r="D13" s="49">
        <v>250</v>
      </c>
      <c r="E13" s="49" t="s">
        <v>291</v>
      </c>
      <c r="F13" s="49" t="s">
        <v>291</v>
      </c>
      <c r="G13" s="49" t="s">
        <v>291</v>
      </c>
      <c r="H13" s="49" t="s">
        <v>291</v>
      </c>
      <c r="I13" s="49" t="s">
        <v>291</v>
      </c>
      <c r="J13" s="49" t="s">
        <v>291</v>
      </c>
      <c r="K13" s="151">
        <v>1</v>
      </c>
      <c r="L13" s="151"/>
      <c r="M13" s="49" t="s">
        <v>291</v>
      </c>
      <c r="N13" s="49">
        <v>4</v>
      </c>
      <c r="O13" s="49" t="s">
        <v>299</v>
      </c>
      <c r="P13" s="49"/>
      <c r="Q13" s="49">
        <v>1</v>
      </c>
      <c r="R13" s="49">
        <v>370</v>
      </c>
      <c r="S13" s="49">
        <v>1</v>
      </c>
      <c r="T13" s="49">
        <v>240</v>
      </c>
      <c r="U13" s="49" t="s">
        <v>291</v>
      </c>
      <c r="V13" s="49" t="s">
        <v>291</v>
      </c>
      <c r="W13" s="49" t="s">
        <v>291</v>
      </c>
      <c r="X13" s="49">
        <v>3</v>
      </c>
      <c r="Y13" s="49">
        <v>2</v>
      </c>
      <c r="Z13" s="49">
        <v>1</v>
      </c>
      <c r="AA13" s="49">
        <v>1</v>
      </c>
      <c r="AB13" s="49">
        <v>1</v>
      </c>
      <c r="AC13" s="49">
        <v>30</v>
      </c>
    </row>
    <row r="14" spans="1:29" ht="18" customHeight="1">
      <c r="A14" s="24" t="s">
        <v>171</v>
      </c>
      <c r="B14" s="69">
        <v>3</v>
      </c>
      <c r="C14" s="49">
        <v>1</v>
      </c>
      <c r="D14" s="49">
        <v>80</v>
      </c>
      <c r="E14" s="49" t="s">
        <v>295</v>
      </c>
      <c r="F14" s="49" t="s">
        <v>295</v>
      </c>
      <c r="G14" s="49" t="s">
        <v>295</v>
      </c>
      <c r="H14" s="49" t="s">
        <v>295</v>
      </c>
      <c r="I14" s="49" t="s">
        <v>295</v>
      </c>
      <c r="J14" s="49" t="s">
        <v>295</v>
      </c>
      <c r="K14" s="151" t="s">
        <v>295</v>
      </c>
      <c r="L14" s="151"/>
      <c r="M14" s="49" t="s">
        <v>295</v>
      </c>
      <c r="N14" s="49" t="s">
        <v>295</v>
      </c>
      <c r="O14" s="49" t="s">
        <v>295</v>
      </c>
      <c r="P14" s="49"/>
      <c r="Q14" s="49">
        <v>1</v>
      </c>
      <c r="R14" s="49">
        <v>100</v>
      </c>
      <c r="S14" s="49">
        <v>1</v>
      </c>
      <c r="T14" s="49">
        <v>80</v>
      </c>
      <c r="U14" s="49" t="s">
        <v>295</v>
      </c>
      <c r="V14" s="49" t="s">
        <v>295</v>
      </c>
      <c r="W14" s="49" t="s">
        <v>295</v>
      </c>
      <c r="X14" s="49" t="s">
        <v>295</v>
      </c>
      <c r="Y14" s="49" t="s">
        <v>295</v>
      </c>
      <c r="Z14" s="49" t="s">
        <v>295</v>
      </c>
      <c r="AA14" s="49" t="s">
        <v>295</v>
      </c>
      <c r="AB14" s="49" t="s">
        <v>295</v>
      </c>
      <c r="AC14" s="49" t="s">
        <v>295</v>
      </c>
    </row>
    <row r="15" spans="1:29" ht="18" customHeight="1">
      <c r="A15" s="24" t="s">
        <v>172</v>
      </c>
      <c r="B15" s="69">
        <v>5</v>
      </c>
      <c r="C15" s="49" t="s">
        <v>295</v>
      </c>
      <c r="D15" s="49" t="s">
        <v>295</v>
      </c>
      <c r="E15" s="49" t="s">
        <v>295</v>
      </c>
      <c r="F15" s="49" t="s">
        <v>295</v>
      </c>
      <c r="G15" s="49">
        <v>1</v>
      </c>
      <c r="H15" s="49">
        <v>100</v>
      </c>
      <c r="I15" s="49" t="s">
        <v>295</v>
      </c>
      <c r="J15" s="49" t="s">
        <v>295</v>
      </c>
      <c r="K15" s="151" t="s">
        <v>295</v>
      </c>
      <c r="L15" s="151"/>
      <c r="M15" s="49" t="s">
        <v>295</v>
      </c>
      <c r="N15" s="49">
        <v>1</v>
      </c>
      <c r="O15" s="49" t="s">
        <v>511</v>
      </c>
      <c r="P15" s="49"/>
      <c r="Q15" s="49">
        <v>1</v>
      </c>
      <c r="R15" s="49">
        <v>110</v>
      </c>
      <c r="S15" s="49">
        <v>1</v>
      </c>
      <c r="T15" s="49">
        <v>130</v>
      </c>
      <c r="U15" s="49" t="s">
        <v>295</v>
      </c>
      <c r="V15" s="49" t="s">
        <v>295</v>
      </c>
      <c r="W15" s="49" t="s">
        <v>295</v>
      </c>
      <c r="X15" s="49">
        <v>1</v>
      </c>
      <c r="Y15" s="49" t="s">
        <v>295</v>
      </c>
      <c r="Z15" s="49" t="s">
        <v>295</v>
      </c>
      <c r="AA15" s="49" t="s">
        <v>295</v>
      </c>
      <c r="AB15" s="49" t="s">
        <v>295</v>
      </c>
      <c r="AC15" s="49" t="s">
        <v>295</v>
      </c>
    </row>
    <row r="16" spans="1:29" ht="18" customHeight="1">
      <c r="A16" s="24" t="s">
        <v>173</v>
      </c>
      <c r="B16" s="69">
        <v>1</v>
      </c>
      <c r="C16" s="49" t="s">
        <v>295</v>
      </c>
      <c r="D16" s="49" t="s">
        <v>295</v>
      </c>
      <c r="E16" s="49" t="s">
        <v>295</v>
      </c>
      <c r="F16" s="49" t="s">
        <v>295</v>
      </c>
      <c r="G16" s="49" t="s">
        <v>295</v>
      </c>
      <c r="H16" s="49" t="s">
        <v>295</v>
      </c>
      <c r="I16" s="49" t="s">
        <v>295</v>
      </c>
      <c r="J16" s="49" t="s">
        <v>295</v>
      </c>
      <c r="K16" s="151" t="s">
        <v>295</v>
      </c>
      <c r="L16" s="151"/>
      <c r="M16" s="49" t="s">
        <v>295</v>
      </c>
      <c r="N16" s="49" t="s">
        <v>295</v>
      </c>
      <c r="O16" s="49" t="s">
        <v>295</v>
      </c>
      <c r="P16" s="49"/>
      <c r="Q16" s="49" t="s">
        <v>295</v>
      </c>
      <c r="R16" s="49" t="s">
        <v>295</v>
      </c>
      <c r="S16" s="49" t="s">
        <v>295</v>
      </c>
      <c r="T16" s="49" t="s">
        <v>295</v>
      </c>
      <c r="U16" s="49" t="s">
        <v>295</v>
      </c>
      <c r="V16" s="49" t="s">
        <v>295</v>
      </c>
      <c r="W16" s="49" t="s">
        <v>295</v>
      </c>
      <c r="X16" s="49" t="s">
        <v>295</v>
      </c>
      <c r="Y16" s="49" t="s">
        <v>295</v>
      </c>
      <c r="Z16" s="49">
        <v>1</v>
      </c>
      <c r="AA16" s="49" t="s">
        <v>295</v>
      </c>
      <c r="AB16" s="49" t="s">
        <v>295</v>
      </c>
      <c r="AC16" s="49" t="s">
        <v>295</v>
      </c>
    </row>
    <row r="17" spans="1:29" ht="18" customHeight="1">
      <c r="A17" s="24" t="s">
        <v>174</v>
      </c>
      <c r="B17" s="69" t="s">
        <v>295</v>
      </c>
      <c r="C17" s="49" t="s">
        <v>295</v>
      </c>
      <c r="D17" s="49" t="s">
        <v>295</v>
      </c>
      <c r="E17" s="49" t="s">
        <v>295</v>
      </c>
      <c r="F17" s="49" t="s">
        <v>295</v>
      </c>
      <c r="G17" s="49" t="s">
        <v>295</v>
      </c>
      <c r="H17" s="49" t="s">
        <v>295</v>
      </c>
      <c r="I17" s="49" t="s">
        <v>295</v>
      </c>
      <c r="J17" s="49" t="s">
        <v>295</v>
      </c>
      <c r="K17" s="151" t="s">
        <v>295</v>
      </c>
      <c r="L17" s="151"/>
      <c r="M17" s="49" t="s">
        <v>295</v>
      </c>
      <c r="N17" s="49" t="s">
        <v>295</v>
      </c>
      <c r="O17" s="49" t="s">
        <v>295</v>
      </c>
      <c r="P17" s="49"/>
      <c r="Q17" s="49" t="s">
        <v>295</v>
      </c>
      <c r="R17" s="49" t="s">
        <v>295</v>
      </c>
      <c r="S17" s="49" t="s">
        <v>295</v>
      </c>
      <c r="T17" s="49" t="s">
        <v>295</v>
      </c>
      <c r="U17" s="49" t="s">
        <v>295</v>
      </c>
      <c r="V17" s="49" t="s">
        <v>295</v>
      </c>
      <c r="W17" s="49" t="s">
        <v>295</v>
      </c>
      <c r="X17" s="49" t="s">
        <v>295</v>
      </c>
      <c r="Y17" s="49" t="s">
        <v>295</v>
      </c>
      <c r="Z17" s="49" t="s">
        <v>295</v>
      </c>
      <c r="AA17" s="49" t="s">
        <v>295</v>
      </c>
      <c r="AB17" s="49" t="s">
        <v>295</v>
      </c>
      <c r="AC17" s="49" t="s">
        <v>295</v>
      </c>
    </row>
    <row r="18" spans="1:29" ht="18" customHeight="1">
      <c r="A18" s="24" t="s">
        <v>175</v>
      </c>
      <c r="B18" s="69">
        <v>5</v>
      </c>
      <c r="C18" s="49" t="s">
        <v>295</v>
      </c>
      <c r="D18" s="49" t="s">
        <v>295</v>
      </c>
      <c r="E18" s="49" t="s">
        <v>295</v>
      </c>
      <c r="F18" s="49" t="s">
        <v>295</v>
      </c>
      <c r="G18" s="49" t="s">
        <v>295</v>
      </c>
      <c r="H18" s="49" t="s">
        <v>295</v>
      </c>
      <c r="I18" s="49">
        <v>1</v>
      </c>
      <c r="J18" s="49">
        <v>86</v>
      </c>
      <c r="K18" s="151" t="s">
        <v>295</v>
      </c>
      <c r="L18" s="151"/>
      <c r="M18" s="49" t="s">
        <v>295</v>
      </c>
      <c r="N18" s="49" t="s">
        <v>295</v>
      </c>
      <c r="O18" s="49" t="s">
        <v>295</v>
      </c>
      <c r="P18" s="49"/>
      <c r="Q18" s="49">
        <v>1</v>
      </c>
      <c r="R18" s="49">
        <v>80</v>
      </c>
      <c r="S18" s="49" t="s">
        <v>295</v>
      </c>
      <c r="T18" s="49" t="s">
        <v>295</v>
      </c>
      <c r="U18" s="49" t="s">
        <v>295</v>
      </c>
      <c r="V18" s="49" t="s">
        <v>295</v>
      </c>
      <c r="W18" s="49" t="s">
        <v>295</v>
      </c>
      <c r="X18" s="49">
        <v>1</v>
      </c>
      <c r="Y18" s="49">
        <v>2</v>
      </c>
      <c r="Z18" s="49" t="s">
        <v>295</v>
      </c>
      <c r="AA18" s="49" t="s">
        <v>295</v>
      </c>
      <c r="AB18" s="49" t="s">
        <v>295</v>
      </c>
      <c r="AC18" s="49" t="s">
        <v>295</v>
      </c>
    </row>
    <row r="19" spans="1:29" ht="18" customHeight="1">
      <c r="A19" s="24" t="s">
        <v>176</v>
      </c>
      <c r="B19" s="69">
        <v>1</v>
      </c>
      <c r="C19" s="49" t="s">
        <v>295</v>
      </c>
      <c r="D19" s="49" t="s">
        <v>295</v>
      </c>
      <c r="E19" s="49" t="s">
        <v>295</v>
      </c>
      <c r="F19" s="49" t="s">
        <v>295</v>
      </c>
      <c r="G19" s="49" t="s">
        <v>295</v>
      </c>
      <c r="H19" s="49" t="s">
        <v>295</v>
      </c>
      <c r="I19" s="49" t="s">
        <v>295</v>
      </c>
      <c r="J19" s="49" t="s">
        <v>295</v>
      </c>
      <c r="K19" s="151" t="s">
        <v>295</v>
      </c>
      <c r="L19" s="151"/>
      <c r="M19" s="49" t="s">
        <v>295</v>
      </c>
      <c r="N19" s="49" t="s">
        <v>295</v>
      </c>
      <c r="O19" s="49" t="s">
        <v>295</v>
      </c>
      <c r="P19" s="49"/>
      <c r="Q19" s="49" t="s">
        <v>295</v>
      </c>
      <c r="R19" s="49" t="s">
        <v>295</v>
      </c>
      <c r="S19" s="49" t="s">
        <v>295</v>
      </c>
      <c r="T19" s="49" t="s">
        <v>295</v>
      </c>
      <c r="U19" s="49" t="s">
        <v>295</v>
      </c>
      <c r="V19" s="49" t="s">
        <v>295</v>
      </c>
      <c r="W19" s="49" t="s">
        <v>295</v>
      </c>
      <c r="X19" s="49">
        <v>1</v>
      </c>
      <c r="Y19" s="49" t="s">
        <v>295</v>
      </c>
      <c r="Z19" s="49" t="s">
        <v>295</v>
      </c>
      <c r="AA19" s="49" t="s">
        <v>295</v>
      </c>
      <c r="AB19" s="49" t="s">
        <v>295</v>
      </c>
      <c r="AC19" s="49" t="s">
        <v>295</v>
      </c>
    </row>
    <row r="20" spans="1:29" ht="18" customHeight="1">
      <c r="A20" s="24" t="s">
        <v>177</v>
      </c>
      <c r="B20" s="69">
        <v>3</v>
      </c>
      <c r="C20" s="49" t="s">
        <v>295</v>
      </c>
      <c r="D20" s="49" t="s">
        <v>295</v>
      </c>
      <c r="E20" s="49" t="s">
        <v>295</v>
      </c>
      <c r="F20" s="49" t="s">
        <v>295</v>
      </c>
      <c r="G20" s="49" t="s">
        <v>295</v>
      </c>
      <c r="H20" s="49" t="s">
        <v>295</v>
      </c>
      <c r="I20" s="49" t="s">
        <v>295</v>
      </c>
      <c r="J20" s="49" t="s">
        <v>295</v>
      </c>
      <c r="K20" s="151" t="s">
        <v>295</v>
      </c>
      <c r="L20" s="151"/>
      <c r="M20" s="49" t="s">
        <v>295</v>
      </c>
      <c r="N20" s="49" t="s">
        <v>295</v>
      </c>
      <c r="O20" s="49" t="s">
        <v>295</v>
      </c>
      <c r="P20" s="49"/>
      <c r="Q20" s="49" t="s">
        <v>295</v>
      </c>
      <c r="R20" s="49" t="s">
        <v>295</v>
      </c>
      <c r="S20" s="49" t="s">
        <v>295</v>
      </c>
      <c r="T20" s="49" t="s">
        <v>295</v>
      </c>
      <c r="U20" s="49" t="s">
        <v>295</v>
      </c>
      <c r="V20" s="49" t="s">
        <v>295</v>
      </c>
      <c r="W20" s="49">
        <v>1</v>
      </c>
      <c r="X20" s="49" t="s">
        <v>295</v>
      </c>
      <c r="Y20" s="49" t="s">
        <v>295</v>
      </c>
      <c r="Z20" s="49">
        <v>2</v>
      </c>
      <c r="AA20" s="49" t="s">
        <v>295</v>
      </c>
      <c r="AB20" s="49" t="s">
        <v>295</v>
      </c>
      <c r="AC20" s="49" t="s">
        <v>295</v>
      </c>
    </row>
    <row r="21" spans="1:29" ht="18" customHeight="1">
      <c r="A21" s="24"/>
      <c r="B21" s="69"/>
      <c r="C21" s="49"/>
      <c r="D21" s="49"/>
      <c r="E21" s="49"/>
      <c r="F21" s="49"/>
      <c r="G21" s="49"/>
      <c r="H21" s="49"/>
      <c r="I21" s="49"/>
      <c r="J21" s="49"/>
      <c r="K21" s="151"/>
      <c r="L21" s="151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8" customHeight="1">
      <c r="A22" s="24" t="s">
        <v>178</v>
      </c>
      <c r="B22" s="69">
        <v>1</v>
      </c>
      <c r="C22" s="49" t="s">
        <v>296</v>
      </c>
      <c r="D22" s="49" t="s">
        <v>296</v>
      </c>
      <c r="E22" s="49" t="s">
        <v>296</v>
      </c>
      <c r="F22" s="49" t="s">
        <v>296</v>
      </c>
      <c r="G22" s="49" t="s">
        <v>296</v>
      </c>
      <c r="H22" s="49" t="s">
        <v>296</v>
      </c>
      <c r="I22" s="49" t="s">
        <v>296</v>
      </c>
      <c r="J22" s="49" t="s">
        <v>296</v>
      </c>
      <c r="K22" s="151" t="s">
        <v>296</v>
      </c>
      <c r="L22" s="151"/>
      <c r="M22" s="49" t="s">
        <v>296</v>
      </c>
      <c r="N22" s="49" t="s">
        <v>296</v>
      </c>
      <c r="O22" s="49" t="s">
        <v>296</v>
      </c>
      <c r="P22" s="49"/>
      <c r="Q22" s="49" t="s">
        <v>296</v>
      </c>
      <c r="R22" s="49" t="s">
        <v>296</v>
      </c>
      <c r="S22" s="49" t="s">
        <v>296</v>
      </c>
      <c r="T22" s="49" t="s">
        <v>296</v>
      </c>
      <c r="U22" s="49" t="s">
        <v>296</v>
      </c>
      <c r="V22" s="49" t="s">
        <v>296</v>
      </c>
      <c r="W22" s="49" t="s">
        <v>296</v>
      </c>
      <c r="X22" s="49">
        <v>1</v>
      </c>
      <c r="Y22" s="49" t="s">
        <v>296</v>
      </c>
      <c r="Z22" s="49" t="s">
        <v>296</v>
      </c>
      <c r="AA22" s="49" t="s">
        <v>296</v>
      </c>
      <c r="AB22" s="49" t="s">
        <v>296</v>
      </c>
      <c r="AC22" s="49" t="s">
        <v>296</v>
      </c>
    </row>
    <row r="23" spans="1:29" ht="18" customHeight="1">
      <c r="A23" s="24" t="s">
        <v>179</v>
      </c>
      <c r="B23" s="69">
        <v>1</v>
      </c>
      <c r="C23" s="49" t="s">
        <v>296</v>
      </c>
      <c r="D23" s="49" t="s">
        <v>296</v>
      </c>
      <c r="E23" s="49" t="s">
        <v>296</v>
      </c>
      <c r="F23" s="49" t="s">
        <v>296</v>
      </c>
      <c r="G23" s="49" t="s">
        <v>296</v>
      </c>
      <c r="H23" s="49" t="s">
        <v>296</v>
      </c>
      <c r="I23" s="49" t="s">
        <v>296</v>
      </c>
      <c r="J23" s="49" t="s">
        <v>296</v>
      </c>
      <c r="K23" s="151" t="s">
        <v>296</v>
      </c>
      <c r="L23" s="151"/>
      <c r="M23" s="49" t="s">
        <v>296</v>
      </c>
      <c r="N23" s="49" t="s">
        <v>296</v>
      </c>
      <c r="O23" s="49" t="s">
        <v>296</v>
      </c>
      <c r="P23" s="49"/>
      <c r="Q23" s="49" t="s">
        <v>296</v>
      </c>
      <c r="R23" s="49" t="s">
        <v>296</v>
      </c>
      <c r="S23" s="49" t="s">
        <v>296</v>
      </c>
      <c r="T23" s="49" t="s">
        <v>296</v>
      </c>
      <c r="U23" s="49" t="s">
        <v>296</v>
      </c>
      <c r="V23" s="49" t="s">
        <v>296</v>
      </c>
      <c r="W23" s="49" t="s">
        <v>296</v>
      </c>
      <c r="X23" s="49">
        <v>1</v>
      </c>
      <c r="Y23" s="49" t="s">
        <v>296</v>
      </c>
      <c r="Z23" s="49" t="s">
        <v>296</v>
      </c>
      <c r="AA23" s="49" t="s">
        <v>296</v>
      </c>
      <c r="AB23" s="49" t="s">
        <v>296</v>
      </c>
      <c r="AC23" s="49" t="s">
        <v>296</v>
      </c>
    </row>
    <row r="24" spans="1:29" ht="18" customHeight="1">
      <c r="A24" s="24" t="s">
        <v>180</v>
      </c>
      <c r="B24" s="69">
        <v>8</v>
      </c>
      <c r="C24" s="49" t="s">
        <v>296</v>
      </c>
      <c r="D24" s="49" t="s">
        <v>296</v>
      </c>
      <c r="E24" s="49">
        <v>1</v>
      </c>
      <c r="F24" s="49" t="s">
        <v>298</v>
      </c>
      <c r="G24" s="49" t="s">
        <v>296</v>
      </c>
      <c r="H24" s="49" t="s">
        <v>296</v>
      </c>
      <c r="I24" s="49" t="s">
        <v>296</v>
      </c>
      <c r="J24" s="49" t="s">
        <v>296</v>
      </c>
      <c r="K24" s="151" t="s">
        <v>296</v>
      </c>
      <c r="L24" s="151"/>
      <c r="M24" s="49">
        <v>1</v>
      </c>
      <c r="N24" s="49" t="s">
        <v>296</v>
      </c>
      <c r="O24" s="49" t="s">
        <v>296</v>
      </c>
      <c r="P24" s="49"/>
      <c r="Q24" s="49" t="s">
        <v>296</v>
      </c>
      <c r="R24" s="49" t="s">
        <v>296</v>
      </c>
      <c r="S24" s="49" t="s">
        <v>296</v>
      </c>
      <c r="T24" s="49" t="s">
        <v>296</v>
      </c>
      <c r="U24" s="49">
        <v>1</v>
      </c>
      <c r="V24" s="49">
        <v>200</v>
      </c>
      <c r="W24" s="49" t="s">
        <v>296</v>
      </c>
      <c r="X24" s="49">
        <v>2</v>
      </c>
      <c r="Y24" s="49" t="s">
        <v>296</v>
      </c>
      <c r="Z24" s="49">
        <v>3</v>
      </c>
      <c r="AA24" s="49" t="s">
        <v>296</v>
      </c>
      <c r="AB24" s="49" t="s">
        <v>296</v>
      </c>
      <c r="AC24" s="49" t="s">
        <v>296</v>
      </c>
    </row>
    <row r="25" spans="1:29" ht="18" customHeight="1">
      <c r="A25" s="24" t="s">
        <v>181</v>
      </c>
      <c r="B25" s="69">
        <v>8</v>
      </c>
      <c r="C25" s="49" t="s">
        <v>296</v>
      </c>
      <c r="D25" s="49" t="s">
        <v>296</v>
      </c>
      <c r="E25" s="49" t="s">
        <v>289</v>
      </c>
      <c r="F25" s="49" t="s">
        <v>289</v>
      </c>
      <c r="G25" s="49" t="s">
        <v>296</v>
      </c>
      <c r="H25" s="49" t="s">
        <v>296</v>
      </c>
      <c r="I25" s="49" t="s">
        <v>296</v>
      </c>
      <c r="J25" s="49" t="s">
        <v>296</v>
      </c>
      <c r="K25" s="151" t="s">
        <v>296</v>
      </c>
      <c r="L25" s="151"/>
      <c r="M25" s="49" t="s">
        <v>296</v>
      </c>
      <c r="N25" s="49" t="s">
        <v>296</v>
      </c>
      <c r="O25" s="49" t="s">
        <v>296</v>
      </c>
      <c r="P25" s="49"/>
      <c r="Q25" s="49" t="s">
        <v>296</v>
      </c>
      <c r="R25" s="49" t="s">
        <v>296</v>
      </c>
      <c r="S25" s="49" t="s">
        <v>296</v>
      </c>
      <c r="T25" s="49" t="s">
        <v>296</v>
      </c>
      <c r="U25" s="49" t="s">
        <v>296</v>
      </c>
      <c r="V25" s="49" t="s">
        <v>296</v>
      </c>
      <c r="W25" s="49" t="s">
        <v>296</v>
      </c>
      <c r="X25" s="49">
        <v>1</v>
      </c>
      <c r="Y25" s="49" t="s">
        <v>296</v>
      </c>
      <c r="Z25" s="49">
        <v>7</v>
      </c>
      <c r="AA25" s="49" t="s">
        <v>296</v>
      </c>
      <c r="AB25" s="49" t="s">
        <v>296</v>
      </c>
      <c r="AC25" s="49" t="s">
        <v>296</v>
      </c>
    </row>
    <row r="26" spans="1:29" ht="18" customHeight="1">
      <c r="A26" s="24" t="s">
        <v>182</v>
      </c>
      <c r="B26" s="69">
        <v>4</v>
      </c>
      <c r="C26" s="49" t="s">
        <v>296</v>
      </c>
      <c r="D26" s="49" t="s">
        <v>296</v>
      </c>
      <c r="E26" s="49" t="s">
        <v>296</v>
      </c>
      <c r="F26" s="49" t="s">
        <v>296</v>
      </c>
      <c r="G26" s="49" t="s">
        <v>296</v>
      </c>
      <c r="H26" s="49" t="s">
        <v>296</v>
      </c>
      <c r="I26" s="49" t="s">
        <v>296</v>
      </c>
      <c r="J26" s="49" t="s">
        <v>296</v>
      </c>
      <c r="K26" s="151" t="s">
        <v>296</v>
      </c>
      <c r="L26" s="151"/>
      <c r="M26" s="49" t="s">
        <v>296</v>
      </c>
      <c r="N26" s="49" t="s">
        <v>296</v>
      </c>
      <c r="O26" s="49" t="s">
        <v>296</v>
      </c>
      <c r="P26" s="49"/>
      <c r="Q26" s="49" t="s">
        <v>296</v>
      </c>
      <c r="R26" s="49" t="s">
        <v>296</v>
      </c>
      <c r="S26" s="49" t="s">
        <v>296</v>
      </c>
      <c r="T26" s="49" t="s">
        <v>296</v>
      </c>
      <c r="U26" s="49" t="s">
        <v>296</v>
      </c>
      <c r="V26" s="49" t="s">
        <v>296</v>
      </c>
      <c r="W26" s="49" t="s">
        <v>296</v>
      </c>
      <c r="X26" s="49">
        <v>1</v>
      </c>
      <c r="Y26" s="49" t="s">
        <v>296</v>
      </c>
      <c r="Z26" s="49">
        <v>3</v>
      </c>
      <c r="AA26" s="49" t="s">
        <v>296</v>
      </c>
      <c r="AB26" s="49" t="s">
        <v>296</v>
      </c>
      <c r="AC26" s="49" t="s">
        <v>296</v>
      </c>
    </row>
    <row r="27" spans="1:29" ht="18" customHeight="1">
      <c r="A27" s="24" t="s">
        <v>183</v>
      </c>
      <c r="B27" s="69">
        <v>3</v>
      </c>
      <c r="C27" s="49" t="s">
        <v>296</v>
      </c>
      <c r="D27" s="49" t="s">
        <v>296</v>
      </c>
      <c r="E27" s="49" t="s">
        <v>296</v>
      </c>
      <c r="F27" s="49" t="s">
        <v>296</v>
      </c>
      <c r="G27" s="49" t="s">
        <v>296</v>
      </c>
      <c r="H27" s="49" t="s">
        <v>296</v>
      </c>
      <c r="I27" s="49" t="s">
        <v>296</v>
      </c>
      <c r="J27" s="49" t="s">
        <v>296</v>
      </c>
      <c r="K27" s="151" t="s">
        <v>296</v>
      </c>
      <c r="L27" s="151"/>
      <c r="M27" s="49" t="s">
        <v>296</v>
      </c>
      <c r="N27" s="49" t="s">
        <v>296</v>
      </c>
      <c r="O27" s="49" t="s">
        <v>296</v>
      </c>
      <c r="P27" s="49"/>
      <c r="Q27" s="49" t="s">
        <v>296</v>
      </c>
      <c r="R27" s="49" t="s">
        <v>296</v>
      </c>
      <c r="S27" s="49" t="s">
        <v>296</v>
      </c>
      <c r="T27" s="49" t="s">
        <v>296</v>
      </c>
      <c r="U27" s="49" t="s">
        <v>296</v>
      </c>
      <c r="V27" s="49" t="s">
        <v>296</v>
      </c>
      <c r="W27" s="49" t="s">
        <v>296</v>
      </c>
      <c r="X27" s="49" t="s">
        <v>296</v>
      </c>
      <c r="Y27" s="49" t="s">
        <v>296</v>
      </c>
      <c r="Z27" s="49">
        <v>3</v>
      </c>
      <c r="AA27" s="49" t="s">
        <v>296</v>
      </c>
      <c r="AB27" s="49" t="s">
        <v>296</v>
      </c>
      <c r="AC27" s="49" t="s">
        <v>296</v>
      </c>
    </row>
    <row r="28" spans="1:29" ht="18" customHeight="1">
      <c r="A28" s="24" t="s">
        <v>184</v>
      </c>
      <c r="B28" s="69">
        <v>4</v>
      </c>
      <c r="C28" s="49" t="s">
        <v>296</v>
      </c>
      <c r="D28" s="49" t="s">
        <v>296</v>
      </c>
      <c r="E28" s="49" t="s">
        <v>296</v>
      </c>
      <c r="F28" s="49" t="s">
        <v>296</v>
      </c>
      <c r="G28" s="49" t="s">
        <v>296</v>
      </c>
      <c r="H28" s="49" t="s">
        <v>296</v>
      </c>
      <c r="I28" s="49" t="s">
        <v>296</v>
      </c>
      <c r="J28" s="49" t="s">
        <v>296</v>
      </c>
      <c r="K28" s="151" t="s">
        <v>296</v>
      </c>
      <c r="L28" s="151"/>
      <c r="M28" s="49" t="s">
        <v>296</v>
      </c>
      <c r="N28" s="49">
        <v>1</v>
      </c>
      <c r="O28" s="49">
        <v>50</v>
      </c>
      <c r="P28" s="49"/>
      <c r="Q28" s="49">
        <v>1</v>
      </c>
      <c r="R28" s="49">
        <v>50</v>
      </c>
      <c r="S28" s="49">
        <v>1</v>
      </c>
      <c r="T28" s="49">
        <v>100</v>
      </c>
      <c r="U28" s="49" t="s">
        <v>296</v>
      </c>
      <c r="V28" s="49" t="s">
        <v>296</v>
      </c>
      <c r="W28" s="49" t="s">
        <v>296</v>
      </c>
      <c r="X28" s="49" t="s">
        <v>296</v>
      </c>
      <c r="Y28" s="49" t="s">
        <v>296</v>
      </c>
      <c r="Z28" s="49">
        <v>1</v>
      </c>
      <c r="AA28" s="49" t="s">
        <v>296</v>
      </c>
      <c r="AB28" s="49" t="s">
        <v>296</v>
      </c>
      <c r="AC28" s="49" t="s">
        <v>296</v>
      </c>
    </row>
    <row r="29" spans="1:29" ht="18" customHeight="1">
      <c r="A29" s="24" t="s">
        <v>185</v>
      </c>
      <c r="B29" s="69" t="s">
        <v>296</v>
      </c>
      <c r="C29" s="49" t="s">
        <v>296</v>
      </c>
      <c r="D29" s="49" t="s">
        <v>296</v>
      </c>
      <c r="E29" s="49" t="s">
        <v>296</v>
      </c>
      <c r="F29" s="49" t="s">
        <v>296</v>
      </c>
      <c r="G29" s="49" t="s">
        <v>296</v>
      </c>
      <c r="H29" s="49" t="s">
        <v>296</v>
      </c>
      <c r="I29" s="49" t="s">
        <v>296</v>
      </c>
      <c r="J29" s="49" t="s">
        <v>296</v>
      </c>
      <c r="K29" s="151" t="s">
        <v>296</v>
      </c>
      <c r="L29" s="151"/>
      <c r="M29" s="49" t="s">
        <v>296</v>
      </c>
      <c r="N29" s="49" t="s">
        <v>296</v>
      </c>
      <c r="O29" s="49" t="s">
        <v>296</v>
      </c>
      <c r="P29" s="49"/>
      <c r="Q29" s="49" t="s">
        <v>296</v>
      </c>
      <c r="R29" s="49" t="s">
        <v>296</v>
      </c>
      <c r="S29" s="49" t="s">
        <v>296</v>
      </c>
      <c r="T29" s="49" t="s">
        <v>296</v>
      </c>
      <c r="U29" s="49" t="s">
        <v>296</v>
      </c>
      <c r="V29" s="49" t="s">
        <v>296</v>
      </c>
      <c r="W29" s="49" t="s">
        <v>296</v>
      </c>
      <c r="X29" s="49" t="s">
        <v>296</v>
      </c>
      <c r="Y29" s="49" t="s">
        <v>296</v>
      </c>
      <c r="Z29" s="49" t="s">
        <v>296</v>
      </c>
      <c r="AA29" s="49" t="s">
        <v>296</v>
      </c>
      <c r="AB29" s="49" t="s">
        <v>296</v>
      </c>
      <c r="AC29" s="49" t="s">
        <v>296</v>
      </c>
    </row>
    <row r="30" spans="1:29" ht="18" customHeight="1">
      <c r="A30" s="10"/>
      <c r="B30" s="12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116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ht="18" customHeight="1">
      <c r="A31" s="136" t="s">
        <v>500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10"/>
      <c r="Q31" s="12"/>
      <c r="R31" s="12"/>
      <c r="S31" s="12"/>
      <c r="T31" s="12"/>
      <c r="U31" s="12"/>
      <c r="V31" s="12" t="s">
        <v>227</v>
      </c>
      <c r="W31" s="12"/>
      <c r="X31" s="12"/>
      <c r="Y31" s="12"/>
      <c r="Z31" s="12"/>
      <c r="AA31" s="12"/>
      <c r="AB31" s="12"/>
      <c r="AC31" s="12"/>
    </row>
    <row r="32" spans="1:29" ht="18" customHeight="1">
      <c r="A32" s="78" t="s">
        <v>501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 t="s">
        <v>520</v>
      </c>
      <c r="W32" s="11"/>
      <c r="X32" s="11"/>
      <c r="Y32" s="11"/>
      <c r="Z32" s="11"/>
      <c r="AA32" s="11"/>
      <c r="AB32" s="11"/>
      <c r="AC32" s="11"/>
    </row>
    <row r="33" spans="1:29" ht="18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 t="s">
        <v>521</v>
      </c>
      <c r="W33" s="11"/>
      <c r="X33" s="11"/>
      <c r="Y33" s="11"/>
      <c r="Z33" s="11"/>
      <c r="AA33" s="11"/>
      <c r="AB33" s="11"/>
      <c r="AC33" s="11"/>
    </row>
    <row r="34" spans="1:29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8" customHeight="1">
      <c r="A35" s="172" t="s">
        <v>519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</row>
    <row r="36" spans="1:29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8" customHeight="1">
      <c r="A37" s="158" t="s">
        <v>514</v>
      </c>
      <c r="B37" s="198"/>
      <c r="C37" s="198" t="s">
        <v>515</v>
      </c>
      <c r="D37" s="198"/>
      <c r="E37" s="156" t="s">
        <v>217</v>
      </c>
      <c r="F37" s="157"/>
      <c r="G37" s="157"/>
      <c r="H37" s="157"/>
      <c r="I37" s="157"/>
      <c r="J37" s="157"/>
      <c r="K37" s="157"/>
      <c r="L37" s="157"/>
      <c r="M37" s="157"/>
      <c r="N37" s="157"/>
      <c r="O37" s="262"/>
      <c r="P37" s="10"/>
      <c r="Q37" s="158" t="s">
        <v>228</v>
      </c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56"/>
    </row>
    <row r="38" spans="1:29" ht="18" customHeight="1">
      <c r="A38" s="160"/>
      <c r="B38" s="197"/>
      <c r="C38" s="197"/>
      <c r="D38" s="197"/>
      <c r="E38" s="197" t="s">
        <v>56</v>
      </c>
      <c r="F38" s="197"/>
      <c r="G38" s="197"/>
      <c r="H38" s="197" t="s">
        <v>216</v>
      </c>
      <c r="I38" s="197"/>
      <c r="J38" s="197"/>
      <c r="K38" s="197" t="s">
        <v>516</v>
      </c>
      <c r="L38" s="197"/>
      <c r="M38" s="197"/>
      <c r="N38" s="159" t="s">
        <v>517</v>
      </c>
      <c r="O38" s="330"/>
      <c r="P38" s="10"/>
      <c r="Q38" s="160" t="s">
        <v>518</v>
      </c>
      <c r="R38" s="197"/>
      <c r="S38" s="197" t="s">
        <v>229</v>
      </c>
      <c r="T38" s="197"/>
      <c r="U38" s="197" t="s">
        <v>230</v>
      </c>
      <c r="V38" s="197"/>
      <c r="W38" s="197" t="s">
        <v>231</v>
      </c>
      <c r="X38" s="197"/>
      <c r="Y38" s="197" t="s">
        <v>232</v>
      </c>
      <c r="Z38" s="197"/>
      <c r="AA38" s="197" t="s">
        <v>61</v>
      </c>
      <c r="AB38" s="197"/>
      <c r="AC38" s="159"/>
    </row>
    <row r="39" spans="1:29" ht="18" customHeight="1">
      <c r="A39" s="178"/>
      <c r="B39" s="178"/>
      <c r="C39" s="311" t="s">
        <v>218</v>
      </c>
      <c r="D39" s="312"/>
      <c r="E39" s="178"/>
      <c r="F39" s="178"/>
      <c r="G39" s="178"/>
      <c r="H39" s="178"/>
      <c r="I39" s="178"/>
      <c r="J39" s="178"/>
      <c r="K39" s="178"/>
      <c r="L39" s="178"/>
      <c r="M39" s="178"/>
      <c r="N39" s="169"/>
      <c r="O39" s="169"/>
      <c r="P39" s="10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29" ht="18" customHeight="1">
      <c r="A40" s="331" t="s">
        <v>353</v>
      </c>
      <c r="B40" s="331"/>
      <c r="C40" s="182">
        <f>SUM(C42:D49,C51:D58)</f>
        <v>2112</v>
      </c>
      <c r="D40" s="183"/>
      <c r="E40" s="151">
        <f>SUM(E42:G49,E51:G58)</f>
        <v>173921</v>
      </c>
      <c r="F40" s="151"/>
      <c r="G40" s="151"/>
      <c r="H40" s="151">
        <f>SUM(H42:J49,H51:J58)</f>
        <v>8229</v>
      </c>
      <c r="I40" s="151"/>
      <c r="J40" s="151"/>
      <c r="K40" s="151">
        <f>SUM(K42:M49,K51:M58)</f>
        <v>4611</v>
      </c>
      <c r="L40" s="151"/>
      <c r="M40" s="151"/>
      <c r="N40" s="151">
        <f>SUM(N42:O49,N51:O58)</f>
        <v>33067</v>
      </c>
      <c r="O40" s="151"/>
      <c r="P40" s="107"/>
      <c r="Q40" s="151">
        <f>SUM(Q42:R49,Q51:R57)</f>
        <v>5714</v>
      </c>
      <c r="R40" s="151"/>
      <c r="S40" s="151">
        <f>SUM(S42:T49,S51:T57)</f>
        <v>1435</v>
      </c>
      <c r="T40" s="151"/>
      <c r="U40" s="151">
        <f>SUM(U42:V49,U51:V57)</f>
        <v>13073</v>
      </c>
      <c r="V40" s="151"/>
      <c r="W40" s="151">
        <f>SUM(W42:X49,W51:X57)</f>
        <v>55135</v>
      </c>
      <c r="X40" s="151"/>
      <c r="Y40" s="151">
        <f>SUM(Y42:Z49,Y51:Z57)</f>
        <v>9038</v>
      </c>
      <c r="Z40" s="151"/>
      <c r="AA40" s="151">
        <f>SUM(AA42:AC49,AA51:AC57)</f>
        <v>43619</v>
      </c>
      <c r="AB40" s="151"/>
      <c r="AC40" s="151"/>
    </row>
    <row r="41" spans="1:29" ht="18" customHeight="1">
      <c r="A41" s="332"/>
      <c r="B41" s="332"/>
      <c r="C41" s="175"/>
      <c r="D41" s="176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49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</row>
    <row r="42" spans="1:29" ht="18" customHeight="1">
      <c r="A42" s="207" t="s">
        <v>170</v>
      </c>
      <c r="B42" s="207"/>
      <c r="C42" s="175">
        <v>624</v>
      </c>
      <c r="D42" s="176"/>
      <c r="E42" s="161">
        <v>85199</v>
      </c>
      <c r="F42" s="161"/>
      <c r="G42" s="161"/>
      <c r="H42" s="161">
        <v>3111</v>
      </c>
      <c r="I42" s="161"/>
      <c r="J42" s="161"/>
      <c r="K42" s="161">
        <v>1689</v>
      </c>
      <c r="L42" s="161"/>
      <c r="M42" s="161"/>
      <c r="N42" s="161">
        <v>10230</v>
      </c>
      <c r="O42" s="161"/>
      <c r="P42" s="49"/>
      <c r="Q42" s="161">
        <v>2772</v>
      </c>
      <c r="R42" s="161"/>
      <c r="S42" s="161">
        <v>519</v>
      </c>
      <c r="T42" s="161"/>
      <c r="U42" s="161">
        <v>6366</v>
      </c>
      <c r="V42" s="161"/>
      <c r="W42" s="161">
        <v>35868</v>
      </c>
      <c r="X42" s="161"/>
      <c r="Y42" s="161">
        <v>3831</v>
      </c>
      <c r="Z42" s="161"/>
      <c r="AA42" s="161">
        <v>20813</v>
      </c>
      <c r="AB42" s="161"/>
      <c r="AC42" s="161"/>
    </row>
    <row r="43" spans="1:29" ht="18" customHeight="1">
      <c r="A43" s="207" t="s">
        <v>171</v>
      </c>
      <c r="B43" s="207"/>
      <c r="C43" s="175">
        <v>116</v>
      </c>
      <c r="D43" s="176"/>
      <c r="E43" s="161">
        <v>10923</v>
      </c>
      <c r="F43" s="161"/>
      <c r="G43" s="161"/>
      <c r="H43" s="161">
        <v>637</v>
      </c>
      <c r="I43" s="161"/>
      <c r="J43" s="161"/>
      <c r="K43" s="161">
        <v>416</v>
      </c>
      <c r="L43" s="161"/>
      <c r="M43" s="161"/>
      <c r="N43" s="161">
        <v>4323</v>
      </c>
      <c r="O43" s="161"/>
      <c r="P43" s="49"/>
      <c r="Q43" s="161">
        <v>340</v>
      </c>
      <c r="R43" s="161"/>
      <c r="S43" s="161">
        <v>86</v>
      </c>
      <c r="T43" s="161"/>
      <c r="U43" s="161">
        <v>484</v>
      </c>
      <c r="V43" s="161"/>
      <c r="W43" s="161">
        <v>1550</v>
      </c>
      <c r="X43" s="161"/>
      <c r="Y43" s="161">
        <v>960</v>
      </c>
      <c r="Z43" s="161"/>
      <c r="AA43" s="161">
        <v>2127</v>
      </c>
      <c r="AB43" s="161"/>
      <c r="AC43" s="161"/>
    </row>
    <row r="44" spans="1:29" ht="18" customHeight="1">
      <c r="A44" s="207" t="s">
        <v>172</v>
      </c>
      <c r="B44" s="207"/>
      <c r="C44" s="175">
        <v>200</v>
      </c>
      <c r="D44" s="176"/>
      <c r="E44" s="161">
        <v>18597</v>
      </c>
      <c r="F44" s="161"/>
      <c r="G44" s="161"/>
      <c r="H44" s="161">
        <v>996</v>
      </c>
      <c r="I44" s="161"/>
      <c r="J44" s="161"/>
      <c r="K44" s="161">
        <v>605</v>
      </c>
      <c r="L44" s="161"/>
      <c r="M44" s="161"/>
      <c r="N44" s="161">
        <v>6191</v>
      </c>
      <c r="O44" s="161"/>
      <c r="P44" s="49"/>
      <c r="Q44" s="161">
        <v>674</v>
      </c>
      <c r="R44" s="161"/>
      <c r="S44" s="161">
        <v>300</v>
      </c>
      <c r="T44" s="161"/>
      <c r="U44" s="161">
        <v>1988</v>
      </c>
      <c r="V44" s="161"/>
      <c r="W44" s="161">
        <v>2244</v>
      </c>
      <c r="X44" s="161"/>
      <c r="Y44" s="161">
        <v>1626</v>
      </c>
      <c r="Z44" s="161"/>
      <c r="AA44" s="161">
        <v>3973</v>
      </c>
      <c r="AB44" s="161"/>
      <c r="AC44" s="161"/>
    </row>
    <row r="45" spans="1:29" ht="18" customHeight="1">
      <c r="A45" s="207" t="s">
        <v>173</v>
      </c>
      <c r="B45" s="207"/>
      <c r="C45" s="175">
        <v>95</v>
      </c>
      <c r="D45" s="176"/>
      <c r="E45" s="161">
        <v>3658</v>
      </c>
      <c r="F45" s="161"/>
      <c r="G45" s="161"/>
      <c r="H45" s="161">
        <v>78</v>
      </c>
      <c r="I45" s="161"/>
      <c r="J45" s="161"/>
      <c r="K45" s="161">
        <v>76</v>
      </c>
      <c r="L45" s="161"/>
      <c r="M45" s="161"/>
      <c r="N45" s="161">
        <v>1954</v>
      </c>
      <c r="O45" s="161"/>
      <c r="P45" s="49"/>
      <c r="Q45" s="161">
        <v>38</v>
      </c>
      <c r="R45" s="161"/>
      <c r="S45" s="161">
        <v>12</v>
      </c>
      <c r="T45" s="161"/>
      <c r="U45" s="161">
        <v>172</v>
      </c>
      <c r="V45" s="161"/>
      <c r="W45" s="161">
        <v>266</v>
      </c>
      <c r="X45" s="161"/>
      <c r="Y45" s="161">
        <v>159</v>
      </c>
      <c r="Z45" s="161"/>
      <c r="AA45" s="161">
        <v>903</v>
      </c>
      <c r="AB45" s="161"/>
      <c r="AC45" s="161"/>
    </row>
    <row r="46" spans="1:29" ht="18" customHeight="1">
      <c r="A46" s="207" t="s">
        <v>174</v>
      </c>
      <c r="B46" s="207"/>
      <c r="C46" s="175">
        <v>82</v>
      </c>
      <c r="D46" s="176"/>
      <c r="E46" s="161">
        <v>4764</v>
      </c>
      <c r="F46" s="161"/>
      <c r="G46" s="161"/>
      <c r="H46" s="161">
        <v>218</v>
      </c>
      <c r="I46" s="161"/>
      <c r="J46" s="161"/>
      <c r="K46" s="161">
        <v>234</v>
      </c>
      <c r="L46" s="161"/>
      <c r="M46" s="161"/>
      <c r="N46" s="161">
        <v>2017</v>
      </c>
      <c r="O46" s="161"/>
      <c r="P46" s="49"/>
      <c r="Q46" s="161">
        <v>140</v>
      </c>
      <c r="R46" s="161"/>
      <c r="S46" s="161">
        <v>101</v>
      </c>
      <c r="T46" s="161"/>
      <c r="U46" s="161">
        <v>388</v>
      </c>
      <c r="V46" s="161"/>
      <c r="W46" s="161">
        <v>248</v>
      </c>
      <c r="X46" s="161"/>
      <c r="Y46" s="161">
        <v>127</v>
      </c>
      <c r="Z46" s="161"/>
      <c r="AA46" s="161">
        <v>1291</v>
      </c>
      <c r="AB46" s="161"/>
      <c r="AC46" s="161"/>
    </row>
    <row r="47" spans="1:29" ht="18" customHeight="1">
      <c r="A47" s="207" t="s">
        <v>175</v>
      </c>
      <c r="B47" s="207"/>
      <c r="C47" s="175">
        <v>109</v>
      </c>
      <c r="D47" s="176"/>
      <c r="E47" s="161">
        <v>11931</v>
      </c>
      <c r="F47" s="161"/>
      <c r="G47" s="161"/>
      <c r="H47" s="161">
        <v>447</v>
      </c>
      <c r="I47" s="161"/>
      <c r="J47" s="161"/>
      <c r="K47" s="161">
        <v>384</v>
      </c>
      <c r="L47" s="161"/>
      <c r="M47" s="161"/>
      <c r="N47" s="161">
        <v>2568</v>
      </c>
      <c r="O47" s="161"/>
      <c r="P47" s="49"/>
      <c r="Q47" s="161">
        <v>246</v>
      </c>
      <c r="R47" s="161"/>
      <c r="S47" s="161">
        <v>69</v>
      </c>
      <c r="T47" s="161"/>
      <c r="U47" s="161">
        <v>531</v>
      </c>
      <c r="V47" s="161"/>
      <c r="W47" s="161">
        <v>312</v>
      </c>
      <c r="X47" s="161"/>
      <c r="Y47" s="161">
        <v>534</v>
      </c>
      <c r="Z47" s="161"/>
      <c r="AA47" s="161">
        <v>6840</v>
      </c>
      <c r="AB47" s="161"/>
      <c r="AC47" s="161"/>
    </row>
    <row r="48" spans="1:29" ht="18" customHeight="1">
      <c r="A48" s="207" t="s">
        <v>176</v>
      </c>
      <c r="B48" s="207"/>
      <c r="C48" s="175">
        <v>73</v>
      </c>
      <c r="D48" s="176"/>
      <c r="E48" s="161">
        <v>14818</v>
      </c>
      <c r="F48" s="161"/>
      <c r="G48" s="161"/>
      <c r="H48" s="161">
        <v>140</v>
      </c>
      <c r="I48" s="161"/>
      <c r="J48" s="161"/>
      <c r="K48" s="161">
        <v>48</v>
      </c>
      <c r="L48" s="161"/>
      <c r="M48" s="161"/>
      <c r="N48" s="161">
        <v>188</v>
      </c>
      <c r="O48" s="161"/>
      <c r="P48" s="49"/>
      <c r="Q48" s="161">
        <v>33</v>
      </c>
      <c r="R48" s="161"/>
      <c r="S48" s="161">
        <v>10</v>
      </c>
      <c r="T48" s="161"/>
      <c r="U48" s="161">
        <v>151</v>
      </c>
      <c r="V48" s="161"/>
      <c r="W48" s="161">
        <v>12089</v>
      </c>
      <c r="X48" s="161"/>
      <c r="Y48" s="161">
        <v>131</v>
      </c>
      <c r="Z48" s="161"/>
      <c r="AA48" s="161">
        <v>2028</v>
      </c>
      <c r="AB48" s="161"/>
      <c r="AC48" s="161"/>
    </row>
    <row r="49" spans="1:29" ht="18" customHeight="1">
      <c r="A49" s="207" t="s">
        <v>177</v>
      </c>
      <c r="B49" s="207"/>
      <c r="C49" s="175">
        <v>62</v>
      </c>
      <c r="D49" s="176"/>
      <c r="E49" s="161">
        <v>2649</v>
      </c>
      <c r="F49" s="161"/>
      <c r="G49" s="161"/>
      <c r="H49" s="161">
        <v>174</v>
      </c>
      <c r="I49" s="161"/>
      <c r="J49" s="161"/>
      <c r="K49" s="161">
        <v>83</v>
      </c>
      <c r="L49" s="161"/>
      <c r="M49" s="161"/>
      <c r="N49" s="161">
        <v>802</v>
      </c>
      <c r="O49" s="161"/>
      <c r="P49" s="49"/>
      <c r="Q49" s="161">
        <v>87</v>
      </c>
      <c r="R49" s="161"/>
      <c r="S49" s="161">
        <v>32</v>
      </c>
      <c r="T49" s="161"/>
      <c r="U49" s="161">
        <v>89</v>
      </c>
      <c r="V49" s="161"/>
      <c r="W49" s="161">
        <v>96</v>
      </c>
      <c r="X49" s="161"/>
      <c r="Y49" s="161">
        <v>251</v>
      </c>
      <c r="Z49" s="161"/>
      <c r="AA49" s="161">
        <v>1035</v>
      </c>
      <c r="AB49" s="161"/>
      <c r="AC49" s="161"/>
    </row>
    <row r="50" spans="1:29" ht="18" customHeight="1">
      <c r="A50" s="207"/>
      <c r="B50" s="207"/>
      <c r="C50" s="175"/>
      <c r="D50" s="176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49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</row>
    <row r="51" spans="1:29" ht="18" customHeight="1">
      <c r="A51" s="207" t="s">
        <v>178</v>
      </c>
      <c r="B51" s="207"/>
      <c r="C51" s="310">
        <v>36</v>
      </c>
      <c r="D51" s="333"/>
      <c r="E51" s="161">
        <v>8559</v>
      </c>
      <c r="F51" s="161"/>
      <c r="G51" s="161"/>
      <c r="H51" s="161">
        <v>511</v>
      </c>
      <c r="I51" s="161"/>
      <c r="J51" s="161"/>
      <c r="K51" s="161">
        <v>192</v>
      </c>
      <c r="L51" s="161"/>
      <c r="M51" s="161"/>
      <c r="N51" s="161">
        <v>2597</v>
      </c>
      <c r="O51" s="161"/>
      <c r="P51" s="61"/>
      <c r="Q51" s="161">
        <v>360</v>
      </c>
      <c r="R51" s="161"/>
      <c r="S51" s="161">
        <v>63</v>
      </c>
      <c r="T51" s="161"/>
      <c r="U51" s="161">
        <v>972</v>
      </c>
      <c r="V51" s="161"/>
      <c r="W51" s="161">
        <v>966</v>
      </c>
      <c r="X51" s="161"/>
      <c r="Y51" s="161">
        <v>308</v>
      </c>
      <c r="Z51" s="161"/>
      <c r="AA51" s="161">
        <v>2590</v>
      </c>
      <c r="AB51" s="161"/>
      <c r="AC51" s="161"/>
    </row>
    <row r="52" spans="1:29" ht="18" customHeight="1">
      <c r="A52" s="207" t="s">
        <v>179</v>
      </c>
      <c r="B52" s="207"/>
      <c r="C52" s="310">
        <v>72</v>
      </c>
      <c r="D52" s="333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  <row r="53" spans="1:29" ht="18" customHeight="1">
      <c r="A53" s="207" t="s">
        <v>180</v>
      </c>
      <c r="B53" s="207"/>
      <c r="C53" s="310">
        <v>121</v>
      </c>
      <c r="D53" s="333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1:29" ht="18" customHeight="1">
      <c r="A54" s="207" t="s">
        <v>181</v>
      </c>
      <c r="B54" s="207"/>
      <c r="C54" s="310">
        <v>133</v>
      </c>
      <c r="D54" s="333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1:29" ht="18" customHeight="1">
      <c r="A55" s="207" t="s">
        <v>182</v>
      </c>
      <c r="B55" s="207"/>
      <c r="C55" s="310">
        <v>123</v>
      </c>
      <c r="D55" s="333"/>
      <c r="E55" s="161">
        <v>11879</v>
      </c>
      <c r="F55" s="161"/>
      <c r="G55" s="161"/>
      <c r="H55" s="161">
        <v>1748</v>
      </c>
      <c r="I55" s="161"/>
      <c r="J55" s="161"/>
      <c r="K55" s="161">
        <v>818</v>
      </c>
      <c r="L55" s="161"/>
      <c r="M55" s="161"/>
      <c r="N55" s="161">
        <v>2091</v>
      </c>
      <c r="O55" s="161"/>
      <c r="P55" s="61"/>
      <c r="Q55" s="161">
        <v>875</v>
      </c>
      <c r="R55" s="161"/>
      <c r="S55" s="161">
        <v>243</v>
      </c>
      <c r="T55" s="161"/>
      <c r="U55" s="161">
        <v>1590</v>
      </c>
      <c r="V55" s="161"/>
      <c r="W55" s="161">
        <v>1422</v>
      </c>
      <c r="X55" s="161"/>
      <c r="Y55" s="161">
        <v>1092</v>
      </c>
      <c r="Z55" s="161"/>
      <c r="AA55" s="161">
        <v>2000</v>
      </c>
      <c r="AB55" s="161"/>
      <c r="AC55" s="161"/>
    </row>
    <row r="56" spans="1:29" ht="18" customHeight="1">
      <c r="A56" s="207" t="s">
        <v>183</v>
      </c>
      <c r="B56" s="207"/>
      <c r="C56" s="310">
        <v>106</v>
      </c>
      <c r="D56" s="333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</row>
    <row r="57" spans="1:29" ht="18" customHeight="1">
      <c r="A57" s="207" t="s">
        <v>184</v>
      </c>
      <c r="B57" s="207"/>
      <c r="C57" s="310">
        <v>136</v>
      </c>
      <c r="D57" s="333"/>
      <c r="E57" s="161">
        <v>944</v>
      </c>
      <c r="F57" s="161"/>
      <c r="G57" s="161"/>
      <c r="H57" s="161">
        <v>169</v>
      </c>
      <c r="I57" s="161"/>
      <c r="J57" s="161"/>
      <c r="K57" s="161">
        <v>66</v>
      </c>
      <c r="L57" s="161"/>
      <c r="M57" s="161"/>
      <c r="N57" s="161">
        <v>106</v>
      </c>
      <c r="O57" s="161"/>
      <c r="P57" s="61"/>
      <c r="Q57" s="161">
        <v>149</v>
      </c>
      <c r="R57" s="161"/>
      <c r="S57" s="161" t="s">
        <v>296</v>
      </c>
      <c r="T57" s="161"/>
      <c r="U57" s="161">
        <v>342</v>
      </c>
      <c r="V57" s="161"/>
      <c r="W57" s="161">
        <v>74</v>
      </c>
      <c r="X57" s="161"/>
      <c r="Y57" s="161">
        <v>19</v>
      </c>
      <c r="Z57" s="161"/>
      <c r="AA57" s="161">
        <v>19</v>
      </c>
      <c r="AB57" s="161"/>
      <c r="AC57" s="161"/>
    </row>
    <row r="58" spans="1:29" ht="18" customHeight="1">
      <c r="A58" s="207" t="s">
        <v>185</v>
      </c>
      <c r="B58" s="207"/>
      <c r="C58" s="310">
        <v>24</v>
      </c>
      <c r="D58" s="333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</row>
    <row r="59" spans="1:29" ht="18" customHeight="1">
      <c r="A59" s="162"/>
      <c r="B59" s="163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0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 ht="18" customHeight="1">
      <c r="A60" s="78" t="s">
        <v>513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</sheetData>
  <sheetProtection/>
  <mergeCells count="280">
    <mergeCell ref="Y55:Z56"/>
    <mergeCell ref="Y57:Z58"/>
    <mergeCell ref="AA51:AC54"/>
    <mergeCell ref="AA55:AC56"/>
    <mergeCell ref="AA57:AC58"/>
    <mergeCell ref="S55:T56"/>
    <mergeCell ref="S57:T58"/>
    <mergeCell ref="U51:V54"/>
    <mergeCell ref="U55:V56"/>
    <mergeCell ref="U57:V58"/>
    <mergeCell ref="W51:X54"/>
    <mergeCell ref="W55:X56"/>
    <mergeCell ref="W57:X58"/>
    <mergeCell ref="K57:M58"/>
    <mergeCell ref="N51:O54"/>
    <mergeCell ref="N55:O56"/>
    <mergeCell ref="N57:O58"/>
    <mergeCell ref="A58:B58"/>
    <mergeCell ref="C57:D57"/>
    <mergeCell ref="C58:D58"/>
    <mergeCell ref="A55:B55"/>
    <mergeCell ref="A57:B57"/>
    <mergeCell ref="E55:G56"/>
    <mergeCell ref="E57:G58"/>
    <mergeCell ref="C55:D55"/>
    <mergeCell ref="C56:D56"/>
    <mergeCell ref="A56:B56"/>
    <mergeCell ref="H55:J56"/>
    <mergeCell ref="E47:G47"/>
    <mergeCell ref="H47:J47"/>
    <mergeCell ref="H48:J48"/>
    <mergeCell ref="K41:M41"/>
    <mergeCell ref="K50:M50"/>
    <mergeCell ref="K49:M49"/>
    <mergeCell ref="K44:M44"/>
    <mergeCell ref="K46:M46"/>
    <mergeCell ref="K42:M42"/>
    <mergeCell ref="K43:M43"/>
    <mergeCell ref="E44:G44"/>
    <mergeCell ref="N44:O44"/>
    <mergeCell ref="N48:O48"/>
    <mergeCell ref="N50:O50"/>
    <mergeCell ref="N49:O49"/>
    <mergeCell ref="K47:M47"/>
    <mergeCell ref="K48:M48"/>
    <mergeCell ref="K45:M45"/>
    <mergeCell ref="E46:G46"/>
    <mergeCell ref="E45:G45"/>
    <mergeCell ref="E43:G43"/>
    <mergeCell ref="H44:J44"/>
    <mergeCell ref="H46:J46"/>
    <mergeCell ref="H45:J45"/>
    <mergeCell ref="H43:J43"/>
    <mergeCell ref="H50:J50"/>
    <mergeCell ref="H49:J49"/>
    <mergeCell ref="E48:G48"/>
    <mergeCell ref="E50:G50"/>
    <mergeCell ref="E49:G49"/>
    <mergeCell ref="C54:D54"/>
    <mergeCell ref="C49:D49"/>
    <mergeCell ref="C50:D50"/>
    <mergeCell ref="C51:D51"/>
    <mergeCell ref="C52:D52"/>
    <mergeCell ref="C53:D53"/>
    <mergeCell ref="C45:D45"/>
    <mergeCell ref="C46:D46"/>
    <mergeCell ref="C47:D47"/>
    <mergeCell ref="C48:D48"/>
    <mergeCell ref="C41:D41"/>
    <mergeCell ref="C42:D42"/>
    <mergeCell ref="C43:D43"/>
    <mergeCell ref="C44:D44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C37:D38"/>
    <mergeCell ref="A41:B41"/>
    <mergeCell ref="A42:B42"/>
    <mergeCell ref="E41:G41"/>
    <mergeCell ref="H40:J40"/>
    <mergeCell ref="H42:J42"/>
    <mergeCell ref="H41:J41"/>
    <mergeCell ref="A37:B38"/>
    <mergeCell ref="C40:D40"/>
    <mergeCell ref="E42:G42"/>
    <mergeCell ref="A40:B40"/>
    <mergeCell ref="E40:G40"/>
    <mergeCell ref="A39:B39"/>
    <mergeCell ref="C39:D39"/>
    <mergeCell ref="E39:G39"/>
    <mergeCell ref="H39:J39"/>
    <mergeCell ref="E38:G38"/>
    <mergeCell ref="H38:J38"/>
    <mergeCell ref="N8:N9"/>
    <mergeCell ref="K38:M38"/>
    <mergeCell ref="N38:O38"/>
    <mergeCell ref="K13:L13"/>
    <mergeCell ref="K14:L14"/>
    <mergeCell ref="K15:L15"/>
    <mergeCell ref="K16:L16"/>
    <mergeCell ref="I8:I9"/>
    <mergeCell ref="J8:J9"/>
    <mergeCell ref="E6:F7"/>
    <mergeCell ref="G6:H7"/>
    <mergeCell ref="I6:J7"/>
    <mergeCell ref="E8:E9"/>
    <mergeCell ref="F8:F9"/>
    <mergeCell ref="G8:G9"/>
    <mergeCell ref="H8:H9"/>
    <mergeCell ref="A5:A9"/>
    <mergeCell ref="B5:B8"/>
    <mergeCell ref="C5:D5"/>
    <mergeCell ref="C6:D7"/>
    <mergeCell ref="C8:C9"/>
    <mergeCell ref="D8:D9"/>
    <mergeCell ref="E5:M5"/>
    <mergeCell ref="A59:B59"/>
    <mergeCell ref="C59:D59"/>
    <mergeCell ref="E59:G59"/>
    <mergeCell ref="H59:J59"/>
    <mergeCell ref="K59:M59"/>
    <mergeCell ref="K39:M39"/>
    <mergeCell ref="K40:M40"/>
    <mergeCell ref="M6:M9"/>
    <mergeCell ref="K19:L19"/>
    <mergeCell ref="N59:O59"/>
    <mergeCell ref="Q8:Q9"/>
    <mergeCell ref="Q39:R39"/>
    <mergeCell ref="Q41:R41"/>
    <mergeCell ref="Q49:R49"/>
    <mergeCell ref="N39:O39"/>
    <mergeCell ref="Q37:AC37"/>
    <mergeCell ref="Q38:R38"/>
    <mergeCell ref="N42:O42"/>
    <mergeCell ref="N43:O43"/>
    <mergeCell ref="W39:X39"/>
    <mergeCell ref="Q6:R7"/>
    <mergeCell ref="S6:T7"/>
    <mergeCell ref="U6:V7"/>
    <mergeCell ref="R8:R9"/>
    <mergeCell ref="S8:S9"/>
    <mergeCell ref="U8:U9"/>
    <mergeCell ref="S47:T47"/>
    <mergeCell ref="Q48:R48"/>
    <mergeCell ref="S48:T48"/>
    <mergeCell ref="Q40:R40"/>
    <mergeCell ref="S40:T40"/>
    <mergeCell ref="W38:X38"/>
    <mergeCell ref="S38:T38"/>
    <mergeCell ref="U38:V38"/>
    <mergeCell ref="S43:T43"/>
    <mergeCell ref="Q44:R44"/>
    <mergeCell ref="AA42:AC42"/>
    <mergeCell ref="AA43:AC43"/>
    <mergeCell ref="AA44:AC44"/>
    <mergeCell ref="S41:T41"/>
    <mergeCell ref="Q59:R59"/>
    <mergeCell ref="S59:T59"/>
    <mergeCell ref="U59:V59"/>
    <mergeCell ref="Q46:R46"/>
    <mergeCell ref="S46:T46"/>
    <mergeCell ref="Q47:R47"/>
    <mergeCell ref="AA46:AC46"/>
    <mergeCell ref="AA47:AC47"/>
    <mergeCell ref="AA48:AC48"/>
    <mergeCell ref="W59:X59"/>
    <mergeCell ref="Y39:Z39"/>
    <mergeCell ref="AA39:AC39"/>
    <mergeCell ref="Y59:Z59"/>
    <mergeCell ref="AA59:AC59"/>
    <mergeCell ref="AA40:AC40"/>
    <mergeCell ref="AA41:AC41"/>
    <mergeCell ref="S49:T49"/>
    <mergeCell ref="S44:T44"/>
    <mergeCell ref="Q45:R45"/>
    <mergeCell ref="S45:T45"/>
    <mergeCell ref="AA45:AC45"/>
    <mergeCell ref="Y43:Z43"/>
    <mergeCell ref="U44:V44"/>
    <mergeCell ref="Y44:Z44"/>
    <mergeCell ref="W44:X44"/>
    <mergeCell ref="U45:V45"/>
    <mergeCell ref="Y42:Z42"/>
    <mergeCell ref="U40:V40"/>
    <mergeCell ref="W40:X40"/>
    <mergeCell ref="AA49:AC49"/>
    <mergeCell ref="AA50:AC50"/>
    <mergeCell ref="Q50:R50"/>
    <mergeCell ref="S50:T50"/>
    <mergeCell ref="U50:V50"/>
    <mergeCell ref="W50:X50"/>
    <mergeCell ref="Y50:Z50"/>
    <mergeCell ref="AB1:AC1"/>
    <mergeCell ref="A3:AC3"/>
    <mergeCell ref="A35:AC35"/>
    <mergeCell ref="K11:L11"/>
    <mergeCell ref="K12:L12"/>
    <mergeCell ref="Y40:Z40"/>
    <mergeCell ref="Y38:Z38"/>
    <mergeCell ref="AA38:AC38"/>
    <mergeCell ref="S39:T39"/>
    <mergeCell ref="U39:V39"/>
    <mergeCell ref="N6:O7"/>
    <mergeCell ref="Y7:Y9"/>
    <mergeCell ref="U47:V47"/>
    <mergeCell ref="W47:X47"/>
    <mergeCell ref="Y47:Z47"/>
    <mergeCell ref="U48:V48"/>
    <mergeCell ref="W48:X48"/>
    <mergeCell ref="U41:V41"/>
    <mergeCell ref="W41:X41"/>
    <mergeCell ref="Y41:Z41"/>
    <mergeCell ref="Y45:Z45"/>
    <mergeCell ref="U46:V46"/>
    <mergeCell ref="Y48:Z48"/>
    <mergeCell ref="Y46:Z46"/>
    <mergeCell ref="U49:V49"/>
    <mergeCell ref="W49:X49"/>
    <mergeCell ref="W46:X46"/>
    <mergeCell ref="Y49:Z49"/>
    <mergeCell ref="W45:X45"/>
    <mergeCell ref="U43:V43"/>
    <mergeCell ref="W43:X43"/>
    <mergeCell ref="K29:L29"/>
    <mergeCell ref="K25:L25"/>
    <mergeCell ref="K26:L26"/>
    <mergeCell ref="K27:L27"/>
    <mergeCell ref="K28:L28"/>
    <mergeCell ref="Q42:R42"/>
    <mergeCell ref="U42:V42"/>
    <mergeCell ref="W42:X42"/>
    <mergeCell ref="K23:L23"/>
    <mergeCell ref="N45:O45"/>
    <mergeCell ref="N46:O46"/>
    <mergeCell ref="N47:O47"/>
    <mergeCell ref="S42:T42"/>
    <mergeCell ref="Q43:R43"/>
    <mergeCell ref="E37:O37"/>
    <mergeCell ref="N40:O40"/>
    <mergeCell ref="N41:O41"/>
    <mergeCell ref="K24:L24"/>
    <mergeCell ref="E51:G54"/>
    <mergeCell ref="H51:J54"/>
    <mergeCell ref="K51:M54"/>
    <mergeCell ref="K55:M56"/>
    <mergeCell ref="H57:J58"/>
    <mergeCell ref="Y51:Z54"/>
    <mergeCell ref="Q51:R54"/>
    <mergeCell ref="S51:T54"/>
    <mergeCell ref="Q55:R56"/>
    <mergeCell ref="Q57:R58"/>
    <mergeCell ref="AA6:AA9"/>
    <mergeCell ref="AA5:AC5"/>
    <mergeCell ref="AC8:AC9"/>
    <mergeCell ref="AB6:AC7"/>
    <mergeCell ref="W7:W9"/>
    <mergeCell ref="X7:X9"/>
    <mergeCell ref="Q5:Z5"/>
    <mergeCell ref="Z6:Z9"/>
    <mergeCell ref="T8:T9"/>
    <mergeCell ref="AB8:AB9"/>
    <mergeCell ref="W6:Y6"/>
    <mergeCell ref="V8:V9"/>
    <mergeCell ref="K20:L20"/>
    <mergeCell ref="K21:L21"/>
    <mergeCell ref="K22:L22"/>
    <mergeCell ref="N5:O5"/>
    <mergeCell ref="K17:L17"/>
    <mergeCell ref="K18:L18"/>
    <mergeCell ref="K6:L9"/>
    <mergeCell ref="O8:O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00390625" style="1" customWidth="1"/>
    <col min="2" max="2" width="13.50390625" style="1" customWidth="1"/>
    <col min="3" max="3" width="15.25390625" style="1" customWidth="1"/>
    <col min="4" max="4" width="10.625" style="1" customWidth="1"/>
    <col min="5" max="5" width="15.875" style="1" customWidth="1"/>
    <col min="6" max="6" width="14.25390625" style="1" bestFit="1" customWidth="1"/>
    <col min="7" max="7" width="15.625" style="1" bestFit="1" customWidth="1"/>
    <col min="8" max="8" width="9.75390625" style="1" customWidth="1"/>
    <col min="9" max="9" width="13.625" style="1" customWidth="1"/>
    <col min="10" max="13" width="9.75390625" style="1" customWidth="1"/>
    <col min="14" max="16384" width="9.00390625" style="1" customWidth="1"/>
  </cols>
  <sheetData>
    <row r="1" spans="1:32" ht="24" customHeight="1">
      <c r="A1" s="30" t="s">
        <v>256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9" t="s">
        <v>300</v>
      </c>
    </row>
    <row r="2" spans="1:32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8" customHeight="1">
      <c r="A3" s="172" t="s">
        <v>524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0"/>
      <c r="AE3" s="10"/>
      <c r="AF3" s="10"/>
    </row>
    <row r="4" spans="1:32" ht="24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0"/>
      <c r="AE4" s="10"/>
      <c r="AF4" s="10"/>
    </row>
    <row r="5" spans="1:32" ht="24" customHeight="1">
      <c r="A5" s="173" t="s">
        <v>525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</row>
    <row r="6" spans="1:32" ht="24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103" t="s">
        <v>523</v>
      </c>
      <c r="M6" s="2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4" customHeight="1">
      <c r="A7" s="158" t="s">
        <v>526</v>
      </c>
      <c r="B7" s="198" t="s">
        <v>527</v>
      </c>
      <c r="C7" s="198"/>
      <c r="D7" s="198"/>
      <c r="E7" s="198" t="s">
        <v>235</v>
      </c>
      <c r="F7" s="198"/>
      <c r="G7" s="198"/>
      <c r="H7" s="198" t="s">
        <v>238</v>
      </c>
      <c r="I7" s="198"/>
      <c r="J7" s="198"/>
      <c r="K7" s="198"/>
      <c r="L7" s="198"/>
      <c r="M7" s="156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24" customHeight="1">
      <c r="A8" s="160"/>
      <c r="B8" s="197" t="s">
        <v>233</v>
      </c>
      <c r="C8" s="197" t="s">
        <v>234</v>
      </c>
      <c r="D8" s="197"/>
      <c r="E8" s="197" t="s">
        <v>233</v>
      </c>
      <c r="F8" s="197" t="s">
        <v>234</v>
      </c>
      <c r="G8" s="197"/>
      <c r="H8" s="197" t="s">
        <v>5</v>
      </c>
      <c r="I8" s="197"/>
      <c r="J8" s="197" t="s">
        <v>248</v>
      </c>
      <c r="K8" s="197"/>
      <c r="L8" s="197" t="s">
        <v>237</v>
      </c>
      <c r="M8" s="15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24" customHeight="1">
      <c r="A9" s="160"/>
      <c r="B9" s="197"/>
      <c r="C9" s="197"/>
      <c r="D9" s="197"/>
      <c r="E9" s="197"/>
      <c r="F9" s="197"/>
      <c r="G9" s="197"/>
      <c r="H9" s="197" t="s">
        <v>236</v>
      </c>
      <c r="I9" s="197" t="s">
        <v>237</v>
      </c>
      <c r="J9" s="197" t="s">
        <v>236</v>
      </c>
      <c r="K9" s="197" t="s">
        <v>237</v>
      </c>
      <c r="L9" s="197" t="s">
        <v>236</v>
      </c>
      <c r="M9" s="159" t="s">
        <v>237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24" customHeight="1">
      <c r="A10" s="16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5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" customHeight="1">
      <c r="A11" s="10"/>
      <c r="B11" s="63"/>
      <c r="C11" s="334" t="s">
        <v>244</v>
      </c>
      <c r="D11" s="334"/>
      <c r="E11" s="10"/>
      <c r="F11" s="334" t="s">
        <v>244</v>
      </c>
      <c r="G11" s="33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" customHeight="1">
      <c r="A12" s="16" t="s">
        <v>285</v>
      </c>
      <c r="B12" s="69">
        <v>36</v>
      </c>
      <c r="C12" s="161">
        <v>87</v>
      </c>
      <c r="D12" s="161"/>
      <c r="E12" s="49">
        <v>3</v>
      </c>
      <c r="F12" s="161">
        <v>12</v>
      </c>
      <c r="G12" s="161"/>
      <c r="H12" s="49">
        <f aca="true" t="shared" si="0" ref="H12:I16">SUM(J12,L12)</f>
        <v>836</v>
      </c>
      <c r="I12" s="49">
        <f t="shared" si="0"/>
        <v>269</v>
      </c>
      <c r="J12" s="49">
        <v>296</v>
      </c>
      <c r="K12" s="49">
        <v>19</v>
      </c>
      <c r="L12" s="49">
        <v>540</v>
      </c>
      <c r="M12" s="49">
        <v>250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" customHeight="1">
      <c r="A13" s="16">
        <v>51</v>
      </c>
      <c r="B13" s="69">
        <v>37</v>
      </c>
      <c r="C13" s="161">
        <v>91</v>
      </c>
      <c r="D13" s="161"/>
      <c r="E13" s="49">
        <v>3</v>
      </c>
      <c r="F13" s="161">
        <v>12</v>
      </c>
      <c r="G13" s="161"/>
      <c r="H13" s="49">
        <f t="shared" si="0"/>
        <v>868</v>
      </c>
      <c r="I13" s="49">
        <f t="shared" si="0"/>
        <v>224</v>
      </c>
      <c r="J13" s="49">
        <v>288</v>
      </c>
      <c r="K13" s="49">
        <v>49</v>
      </c>
      <c r="L13" s="49">
        <v>580</v>
      </c>
      <c r="M13" s="49">
        <v>175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" customHeight="1">
      <c r="A14" s="16">
        <v>52</v>
      </c>
      <c r="B14" s="69">
        <v>38</v>
      </c>
      <c r="C14" s="161">
        <v>97</v>
      </c>
      <c r="D14" s="161"/>
      <c r="E14" s="49">
        <v>4</v>
      </c>
      <c r="F14" s="161">
        <v>13</v>
      </c>
      <c r="G14" s="161"/>
      <c r="H14" s="49">
        <f t="shared" si="0"/>
        <v>982</v>
      </c>
      <c r="I14" s="49">
        <f t="shared" si="0"/>
        <v>276</v>
      </c>
      <c r="J14" s="49">
        <v>290</v>
      </c>
      <c r="K14" s="49">
        <v>19</v>
      </c>
      <c r="L14" s="49">
        <v>692</v>
      </c>
      <c r="M14" s="49">
        <v>257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" customHeight="1">
      <c r="A15" s="16">
        <v>53</v>
      </c>
      <c r="B15" s="69">
        <v>39</v>
      </c>
      <c r="C15" s="161">
        <v>100</v>
      </c>
      <c r="D15" s="161"/>
      <c r="E15" s="49">
        <v>4</v>
      </c>
      <c r="F15" s="161">
        <v>14</v>
      </c>
      <c r="G15" s="161"/>
      <c r="H15" s="49">
        <f t="shared" si="0"/>
        <v>970</v>
      </c>
      <c r="I15" s="49">
        <f t="shared" si="0"/>
        <v>314</v>
      </c>
      <c r="J15" s="49">
        <v>318</v>
      </c>
      <c r="K15" s="49">
        <v>39</v>
      </c>
      <c r="L15" s="49">
        <v>652</v>
      </c>
      <c r="M15" s="49">
        <v>275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" customHeight="1">
      <c r="A16" s="100">
        <v>54</v>
      </c>
      <c r="B16" s="98">
        <v>39</v>
      </c>
      <c r="C16" s="151">
        <v>102</v>
      </c>
      <c r="D16" s="151"/>
      <c r="E16" s="107">
        <v>4</v>
      </c>
      <c r="F16" s="151">
        <v>14</v>
      </c>
      <c r="G16" s="151"/>
      <c r="H16" s="107">
        <f t="shared" si="0"/>
        <v>954</v>
      </c>
      <c r="I16" s="107">
        <f t="shared" si="0"/>
        <v>408</v>
      </c>
      <c r="J16" s="107">
        <v>254</v>
      </c>
      <c r="K16" s="107">
        <v>29</v>
      </c>
      <c r="L16" s="107">
        <v>700</v>
      </c>
      <c r="M16" s="107">
        <v>379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4" customHeight="1">
      <c r="A17" s="10"/>
      <c r="B17" s="23"/>
      <c r="C17" s="165"/>
      <c r="D17" s="165"/>
      <c r="E17" s="6"/>
      <c r="F17" s="165"/>
      <c r="G17" s="165"/>
      <c r="H17" s="6"/>
      <c r="I17" s="6"/>
      <c r="J17" s="6"/>
      <c r="K17" s="6"/>
      <c r="L17" s="6"/>
      <c r="M17" s="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4" customHeight="1">
      <c r="A18" s="136" t="s">
        <v>239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4" customHeight="1">
      <c r="A19" s="78" t="s">
        <v>257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24" customHeight="1">
      <c r="A20" s="78" t="s">
        <v>258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4" customHeight="1">
      <c r="A21" s="78" t="s">
        <v>259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24" customHeight="1">
      <c r="A22" s="78" t="s">
        <v>522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24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4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4" customHeight="1">
      <c r="A25" s="173" t="s">
        <v>528</v>
      </c>
      <c r="B25" s="173"/>
      <c r="C25" s="173"/>
      <c r="D25" s="173"/>
      <c r="E25" s="173"/>
      <c r="F25" s="173"/>
      <c r="G25" s="173"/>
      <c r="H25" s="64"/>
      <c r="I25" s="64"/>
      <c r="J25" s="173" t="s">
        <v>532</v>
      </c>
      <c r="K25" s="173"/>
      <c r="L25" s="173"/>
      <c r="M25" s="17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4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99"/>
      <c r="K26" s="199"/>
      <c r="L26" s="199"/>
      <c r="M26" s="19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4" customHeight="1" thickBot="1">
      <c r="A27" s="158" t="s">
        <v>526</v>
      </c>
      <c r="B27" s="156" t="s">
        <v>240</v>
      </c>
      <c r="C27" s="157"/>
      <c r="D27" s="156" t="s">
        <v>241</v>
      </c>
      <c r="E27" s="158"/>
      <c r="F27" s="157" t="s">
        <v>242</v>
      </c>
      <c r="G27" s="15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4" customHeight="1">
      <c r="A28" s="160"/>
      <c r="B28" s="197" t="s">
        <v>530</v>
      </c>
      <c r="C28" s="159" t="s">
        <v>531</v>
      </c>
      <c r="D28" s="159" t="s">
        <v>529</v>
      </c>
      <c r="E28" s="197" t="s">
        <v>531</v>
      </c>
      <c r="F28" s="226"/>
      <c r="G28" s="226"/>
      <c r="H28" s="10"/>
      <c r="I28" s="10"/>
      <c r="J28" s="153" t="s">
        <v>526</v>
      </c>
      <c r="K28" s="203"/>
      <c r="L28" s="203" t="s">
        <v>243</v>
      </c>
      <c r="M28" s="18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4" customHeight="1">
      <c r="A29" s="160"/>
      <c r="B29" s="197"/>
      <c r="C29" s="159"/>
      <c r="D29" s="159"/>
      <c r="E29" s="197"/>
      <c r="F29" s="226"/>
      <c r="G29" s="226"/>
      <c r="H29" s="10"/>
      <c r="I29" s="10"/>
      <c r="J29" s="155"/>
      <c r="K29" s="204"/>
      <c r="L29" s="204"/>
      <c r="M29" s="18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4" customHeight="1">
      <c r="A30" s="160"/>
      <c r="B30" s="197"/>
      <c r="C30" s="159"/>
      <c r="D30" s="159"/>
      <c r="E30" s="197"/>
      <c r="F30" s="226"/>
      <c r="G30" s="226"/>
      <c r="H30" s="10"/>
      <c r="I30" s="10"/>
      <c r="J30" s="178"/>
      <c r="K30" s="178"/>
      <c r="L30" s="337" t="s">
        <v>244</v>
      </c>
      <c r="M30" s="33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4" customHeight="1">
      <c r="A31" s="10"/>
      <c r="B31" s="149" t="s">
        <v>218</v>
      </c>
      <c r="C31" s="74" t="s">
        <v>218</v>
      </c>
      <c r="D31" s="74" t="s">
        <v>218</v>
      </c>
      <c r="E31" s="74" t="s">
        <v>218</v>
      </c>
      <c r="F31" s="334" t="s">
        <v>245</v>
      </c>
      <c r="G31" s="334"/>
      <c r="H31" s="10"/>
      <c r="I31" s="10"/>
      <c r="J31" s="150" t="s">
        <v>320</v>
      </c>
      <c r="K31" s="150"/>
      <c r="L31" s="175">
        <v>1295</v>
      </c>
      <c r="M31" s="176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4" customHeight="1">
      <c r="A32" s="16" t="s">
        <v>285</v>
      </c>
      <c r="B32" s="144">
        <v>25614</v>
      </c>
      <c r="C32" s="141">
        <v>4215</v>
      </c>
      <c r="D32" s="141">
        <v>111</v>
      </c>
      <c r="E32" s="141">
        <v>1</v>
      </c>
      <c r="F32" s="335">
        <v>26.9</v>
      </c>
      <c r="G32" s="335"/>
      <c r="H32" s="10"/>
      <c r="I32" s="10"/>
      <c r="J32" s="150">
        <v>51</v>
      </c>
      <c r="K32" s="150"/>
      <c r="L32" s="175">
        <v>1537</v>
      </c>
      <c r="M32" s="17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4" customHeight="1">
      <c r="A33" s="16">
        <v>51</v>
      </c>
      <c r="B33" s="144">
        <v>28586</v>
      </c>
      <c r="C33" s="141">
        <v>5039</v>
      </c>
      <c r="D33" s="141">
        <v>135</v>
      </c>
      <c r="E33" s="141">
        <v>11</v>
      </c>
      <c r="F33" s="335">
        <v>27.9</v>
      </c>
      <c r="G33" s="335"/>
      <c r="H33" s="10"/>
      <c r="I33" s="10"/>
      <c r="J33" s="150">
        <v>52</v>
      </c>
      <c r="K33" s="150"/>
      <c r="L33" s="175">
        <v>1712</v>
      </c>
      <c r="M33" s="17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4" customHeight="1">
      <c r="A34" s="16">
        <v>52</v>
      </c>
      <c r="B34" s="144">
        <v>32044</v>
      </c>
      <c r="C34" s="141">
        <v>5320</v>
      </c>
      <c r="D34" s="141">
        <v>237</v>
      </c>
      <c r="E34" s="141">
        <v>2</v>
      </c>
      <c r="F34" s="335">
        <v>30</v>
      </c>
      <c r="G34" s="335"/>
      <c r="H34" s="10"/>
      <c r="I34" s="10"/>
      <c r="J34" s="150">
        <v>53</v>
      </c>
      <c r="K34" s="150"/>
      <c r="L34" s="175">
        <v>1946</v>
      </c>
      <c r="M34" s="176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4" customHeight="1">
      <c r="A35" s="16">
        <v>53</v>
      </c>
      <c r="B35" s="144">
        <v>34003</v>
      </c>
      <c r="C35" s="141">
        <v>6020</v>
      </c>
      <c r="D35" s="141">
        <v>304</v>
      </c>
      <c r="E35" s="141">
        <v>2</v>
      </c>
      <c r="F35" s="335">
        <v>30.8</v>
      </c>
      <c r="G35" s="335"/>
      <c r="H35" s="10"/>
      <c r="I35" s="10"/>
      <c r="J35" s="291">
        <v>54</v>
      </c>
      <c r="K35" s="291"/>
      <c r="L35" s="182">
        <v>1992</v>
      </c>
      <c r="M35" s="183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4" customHeight="1">
      <c r="A36" s="100">
        <v>54</v>
      </c>
      <c r="B36" s="146">
        <v>35572</v>
      </c>
      <c r="C36" s="147">
        <v>5310</v>
      </c>
      <c r="D36" s="147">
        <v>410</v>
      </c>
      <c r="E36" s="147">
        <v>5</v>
      </c>
      <c r="F36" s="336">
        <v>31.1</v>
      </c>
      <c r="G36" s="336"/>
      <c r="H36" s="10"/>
      <c r="I36" s="10"/>
      <c r="J36" s="178"/>
      <c r="K36" s="178"/>
      <c r="L36" s="177"/>
      <c r="M36" s="16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4" customHeight="1">
      <c r="A37" s="10"/>
      <c r="B37" s="36"/>
      <c r="C37" s="10"/>
      <c r="D37" s="10"/>
      <c r="E37" s="10"/>
      <c r="F37" s="178"/>
      <c r="G37" s="178"/>
      <c r="H37" s="10"/>
      <c r="I37" s="10"/>
      <c r="J37" s="206" t="s">
        <v>522</v>
      </c>
      <c r="K37" s="206"/>
      <c r="L37" s="206"/>
      <c r="M37" s="20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4" customHeight="1">
      <c r="A38" s="136" t="s">
        <v>522</v>
      </c>
      <c r="B38" s="12"/>
      <c r="C38" s="12"/>
      <c r="D38" s="12"/>
      <c r="E38" s="12"/>
      <c r="F38" s="12"/>
      <c r="G38" s="1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4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4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4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4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4" customHeight="1">
      <c r="A43" s="173" t="s">
        <v>533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4" customHeight="1" thickBot="1">
      <c r="A44" s="227" t="s">
        <v>534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4" customHeight="1">
      <c r="A45" s="158" t="s">
        <v>526</v>
      </c>
      <c r="B45" s="198" t="s">
        <v>535</v>
      </c>
      <c r="C45" s="198"/>
      <c r="D45" s="198" t="s">
        <v>536</v>
      </c>
      <c r="E45" s="198"/>
      <c r="F45" s="198"/>
      <c r="G45" s="198"/>
      <c r="H45" s="198" t="s">
        <v>537</v>
      </c>
      <c r="I45" s="198"/>
      <c r="J45" s="198" t="s">
        <v>538</v>
      </c>
      <c r="K45" s="198"/>
      <c r="L45" s="198" t="s">
        <v>61</v>
      </c>
      <c r="M45" s="15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4" customHeight="1">
      <c r="A46" s="160"/>
      <c r="B46" s="197"/>
      <c r="C46" s="197"/>
      <c r="D46" s="197" t="s">
        <v>246</v>
      </c>
      <c r="E46" s="197"/>
      <c r="F46" s="197" t="s">
        <v>102</v>
      </c>
      <c r="G46" s="197"/>
      <c r="H46" s="197"/>
      <c r="I46" s="197"/>
      <c r="J46" s="197"/>
      <c r="K46" s="197"/>
      <c r="L46" s="197"/>
      <c r="M46" s="15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4" customHeight="1">
      <c r="A47" s="160"/>
      <c r="B47" s="8" t="s">
        <v>3</v>
      </c>
      <c r="C47" s="8" t="s">
        <v>4</v>
      </c>
      <c r="D47" s="8" t="s">
        <v>3</v>
      </c>
      <c r="E47" s="8" t="s">
        <v>4</v>
      </c>
      <c r="F47" s="8" t="s">
        <v>3</v>
      </c>
      <c r="G47" s="8" t="s">
        <v>4</v>
      </c>
      <c r="H47" s="8" t="s">
        <v>3</v>
      </c>
      <c r="I47" s="8" t="s">
        <v>4</v>
      </c>
      <c r="J47" s="8" t="s">
        <v>3</v>
      </c>
      <c r="K47" s="8" t="s">
        <v>4</v>
      </c>
      <c r="L47" s="8" t="s">
        <v>3</v>
      </c>
      <c r="M47" s="18" t="s">
        <v>4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4" customHeight="1">
      <c r="A48" s="10"/>
      <c r="B48" s="3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4" customHeight="1">
      <c r="A49" s="16" t="s">
        <v>285</v>
      </c>
      <c r="B49" s="69">
        <f aca="true" t="shared" si="1" ref="B49:C53">SUM(D49,F49,H49,J49,L49)</f>
        <v>606040</v>
      </c>
      <c r="C49" s="49">
        <f t="shared" si="1"/>
        <v>2692965</v>
      </c>
      <c r="D49" s="49">
        <v>39613</v>
      </c>
      <c r="E49" s="49">
        <v>1047794</v>
      </c>
      <c r="F49" s="49">
        <v>531028</v>
      </c>
      <c r="G49" s="49">
        <v>1561885</v>
      </c>
      <c r="H49" s="49">
        <v>25088</v>
      </c>
      <c r="I49" s="49">
        <v>54171</v>
      </c>
      <c r="J49" s="49">
        <v>2617</v>
      </c>
      <c r="K49" s="49">
        <v>3775</v>
      </c>
      <c r="L49" s="49">
        <v>7694</v>
      </c>
      <c r="M49" s="49">
        <v>25340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4" customHeight="1">
      <c r="A50" s="16">
        <v>51</v>
      </c>
      <c r="B50" s="69">
        <f t="shared" si="1"/>
        <v>652317</v>
      </c>
      <c r="C50" s="49">
        <f t="shared" si="1"/>
        <v>3316614</v>
      </c>
      <c r="D50" s="49">
        <v>44458</v>
      </c>
      <c r="E50" s="49">
        <v>1383642</v>
      </c>
      <c r="F50" s="49">
        <v>567160</v>
      </c>
      <c r="G50" s="49">
        <v>1821303</v>
      </c>
      <c r="H50" s="49">
        <v>27532</v>
      </c>
      <c r="I50" s="49">
        <v>67216</v>
      </c>
      <c r="J50" s="49">
        <v>2985</v>
      </c>
      <c r="K50" s="49">
        <v>6429</v>
      </c>
      <c r="L50" s="49">
        <v>10182</v>
      </c>
      <c r="M50" s="49">
        <v>38024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4" customHeight="1">
      <c r="A51" s="16">
        <v>52</v>
      </c>
      <c r="B51" s="69">
        <f t="shared" si="1"/>
        <v>728656</v>
      </c>
      <c r="C51" s="49">
        <f t="shared" si="1"/>
        <v>4019638</v>
      </c>
      <c r="D51" s="49">
        <v>51982</v>
      </c>
      <c r="E51" s="49">
        <v>1776544</v>
      </c>
      <c r="F51" s="49">
        <v>622728</v>
      </c>
      <c r="G51" s="49">
        <v>2088391</v>
      </c>
      <c r="H51" s="49">
        <v>32674</v>
      </c>
      <c r="I51" s="49">
        <v>86374</v>
      </c>
      <c r="J51" s="49">
        <v>6334</v>
      </c>
      <c r="K51" s="49">
        <v>14293</v>
      </c>
      <c r="L51" s="49">
        <v>14938</v>
      </c>
      <c r="M51" s="49">
        <v>54036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4" customHeight="1">
      <c r="A52" s="16">
        <v>53</v>
      </c>
      <c r="B52" s="69">
        <f t="shared" si="1"/>
        <v>783345</v>
      </c>
      <c r="C52" s="49">
        <f t="shared" si="1"/>
        <v>4658209</v>
      </c>
      <c r="D52" s="49">
        <v>57277</v>
      </c>
      <c r="E52" s="49">
        <v>2021943</v>
      </c>
      <c r="F52" s="49">
        <v>664203</v>
      </c>
      <c r="G52" s="49">
        <v>2447917</v>
      </c>
      <c r="H52" s="49">
        <v>34545</v>
      </c>
      <c r="I52" s="49">
        <v>104721</v>
      </c>
      <c r="J52" s="49">
        <v>11211</v>
      </c>
      <c r="K52" s="49">
        <v>27255</v>
      </c>
      <c r="L52" s="49">
        <v>16109</v>
      </c>
      <c r="M52" s="49">
        <v>56373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4" customHeight="1">
      <c r="A53" s="100">
        <v>54</v>
      </c>
      <c r="B53" s="98">
        <f t="shared" si="1"/>
        <v>851882</v>
      </c>
      <c r="C53" s="107">
        <f t="shared" si="1"/>
        <v>5236577</v>
      </c>
      <c r="D53" s="107">
        <v>63453</v>
      </c>
      <c r="E53" s="107">
        <v>2252690</v>
      </c>
      <c r="F53" s="107">
        <v>715055</v>
      </c>
      <c r="G53" s="107">
        <v>2755765</v>
      </c>
      <c r="H53" s="107">
        <v>37636</v>
      </c>
      <c r="I53" s="107">
        <v>119494</v>
      </c>
      <c r="J53" s="107">
        <v>14469</v>
      </c>
      <c r="K53" s="107">
        <v>37233</v>
      </c>
      <c r="L53" s="107">
        <v>21269</v>
      </c>
      <c r="M53" s="107">
        <v>71395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4" customHeight="1">
      <c r="A54" s="148"/>
      <c r="B54" s="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4" customHeight="1">
      <c r="A55" s="106" t="s">
        <v>522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:32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4.25">
      <c r="A105" s="9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</sheetData>
  <sheetProtection/>
  <mergeCells count="78">
    <mergeCell ref="E7:G7"/>
    <mergeCell ref="E8:E10"/>
    <mergeCell ref="F8:G10"/>
    <mergeCell ref="A3:M3"/>
    <mergeCell ref="C13:D13"/>
    <mergeCell ref="C11:D11"/>
    <mergeCell ref="L8:M8"/>
    <mergeCell ref="J9:J10"/>
    <mergeCell ref="K9:K10"/>
    <mergeCell ref="L9:L10"/>
    <mergeCell ref="C8:D10"/>
    <mergeCell ref="C17:D17"/>
    <mergeCell ref="F11:G11"/>
    <mergeCell ref="F17:G17"/>
    <mergeCell ref="C12:D12"/>
    <mergeCell ref="F12:G12"/>
    <mergeCell ref="F13:G13"/>
    <mergeCell ref="F14:G14"/>
    <mergeCell ref="F15:G15"/>
    <mergeCell ref="F16:G16"/>
    <mergeCell ref="F27:G30"/>
    <mergeCell ref="C14:D14"/>
    <mergeCell ref="C15:D15"/>
    <mergeCell ref="C16:D16"/>
    <mergeCell ref="A5:M5"/>
    <mergeCell ref="H7:M7"/>
    <mergeCell ref="J8:K8"/>
    <mergeCell ref="B8:B10"/>
    <mergeCell ref="A7:A10"/>
    <mergeCell ref="B7:D7"/>
    <mergeCell ref="M9:M10"/>
    <mergeCell ref="H9:H10"/>
    <mergeCell ref="I9:I10"/>
    <mergeCell ref="H8:I8"/>
    <mergeCell ref="A27:A30"/>
    <mergeCell ref="B28:B30"/>
    <mergeCell ref="C28:C30"/>
    <mergeCell ref="D28:D30"/>
    <mergeCell ref="E28:E30"/>
    <mergeCell ref="B27:C27"/>
    <mergeCell ref="D27:E27"/>
    <mergeCell ref="J31:K31"/>
    <mergeCell ref="L31:M31"/>
    <mergeCell ref="J32:K32"/>
    <mergeCell ref="L32:M32"/>
    <mergeCell ref="J25:M25"/>
    <mergeCell ref="J28:K29"/>
    <mergeCell ref="L28:M29"/>
    <mergeCell ref="J30:K30"/>
    <mergeCell ref="L30:M30"/>
    <mergeCell ref="J26:M26"/>
    <mergeCell ref="L35:M35"/>
    <mergeCell ref="J36:K36"/>
    <mergeCell ref="L36:M36"/>
    <mergeCell ref="J33:K33"/>
    <mergeCell ref="L33:M33"/>
    <mergeCell ref="J34:K34"/>
    <mergeCell ref="L34:M34"/>
    <mergeCell ref="F37:G37"/>
    <mergeCell ref="J37:M37"/>
    <mergeCell ref="A25:G25"/>
    <mergeCell ref="F31:G31"/>
    <mergeCell ref="F32:G32"/>
    <mergeCell ref="F33:G33"/>
    <mergeCell ref="F34:G34"/>
    <mergeCell ref="F35:G35"/>
    <mergeCell ref="F36:G36"/>
    <mergeCell ref="J35:K35"/>
    <mergeCell ref="H45:I46"/>
    <mergeCell ref="J45:K46"/>
    <mergeCell ref="L45:M46"/>
    <mergeCell ref="A43:M43"/>
    <mergeCell ref="A44:M44"/>
    <mergeCell ref="A45:A47"/>
    <mergeCell ref="B45:C46"/>
    <mergeCell ref="D46:E46"/>
    <mergeCell ref="F46:G46"/>
    <mergeCell ref="D45:G4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2014-04-25T06:05:43Z</cp:lastPrinted>
  <dcterms:created xsi:type="dcterms:W3CDTF">2004-02-10T04:57:10Z</dcterms:created>
  <dcterms:modified xsi:type="dcterms:W3CDTF">2014-07-14T04:29:23Z</dcterms:modified>
  <cp:category/>
  <cp:version/>
  <cp:contentType/>
  <cp:contentStatus/>
</cp:coreProperties>
</file>