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790" activeTab="0"/>
  </bookViews>
  <sheets>
    <sheet name="260" sheetId="1" r:id="rId1"/>
    <sheet name="262" sheetId="2" r:id="rId2"/>
    <sheet name="264" sheetId="3" r:id="rId3"/>
    <sheet name="266" sheetId="4" r:id="rId4"/>
    <sheet name="268" sheetId="5" r:id="rId5"/>
    <sheet name="270" sheetId="6" r:id="rId6"/>
    <sheet name="272" sheetId="7" r:id="rId7"/>
    <sheet name="274" sheetId="8" r:id="rId8"/>
  </sheets>
  <definedNames>
    <definedName name="_xlnm.Print_Area" localSheetId="0">'260'!$A$1:$BE$82</definedName>
    <definedName name="_xlnm.Print_Area" localSheetId="1">'262'!$A$1:$AP$77</definedName>
    <definedName name="_xlnm.Print_Area" localSheetId="2">'264'!$A$1:$AX$82</definedName>
    <definedName name="_xlnm.Print_Area" localSheetId="3">'266'!$A$1:$AL$63</definedName>
    <definedName name="_xlnm.Print_Area" localSheetId="4">'268'!$A$1:$AR$93</definedName>
    <definedName name="_xlnm.Print_Area" localSheetId="5">'270'!$A$1:$BT$79</definedName>
    <definedName name="_xlnm.Print_Area" localSheetId="6">'272'!$A$1:$AK$60</definedName>
    <definedName name="_xlnm.Print_Area" localSheetId="7">'274'!$A$1:$O$64</definedName>
  </definedNames>
  <calcPr calcMode="manual" fullCalcOnLoad="1"/>
</workbook>
</file>

<file path=xl/sharedStrings.xml><?xml version="1.0" encoding="utf-8"?>
<sst xmlns="http://schemas.openxmlformats.org/spreadsheetml/2006/main" count="4407" uniqueCount="533">
  <si>
    <t>設置者別</t>
  </si>
  <si>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</si>
  <si>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</si>
  <si>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</si>
  <si>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</si>
  <si>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</si>
  <si>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</si>
  <si>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</si>
  <si>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</si>
  <si>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</si>
  <si>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</si>
  <si>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</si>
  <si>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</si>
  <si>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</si>
  <si>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</si>
  <si>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</si>
  <si>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</si>
  <si>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</si>
  <si>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</si>
  <si>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</si>
  <si>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</si>
  <si>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</si>
  <si>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</si>
  <si>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</si>
  <si>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</si>
  <si>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ろう学校</t>
  </si>
  <si>
    <t>養護学校</t>
  </si>
  <si>
    <t>資料　石川県統計情報課「学校基本調査」並びに当該学校調</t>
  </si>
  <si>
    <t>学　　校　　　種　　別</t>
  </si>
  <si>
    <t>19～24</t>
  </si>
  <si>
    <t>25～30</t>
  </si>
  <si>
    <t>31～36</t>
  </si>
  <si>
    <t>37～42</t>
  </si>
  <si>
    <t>43　以上</t>
  </si>
  <si>
    <t>1人～49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</si>
  <si>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</si>
  <si>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</si>
  <si>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</si>
  <si>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</si>
  <si>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</si>
  <si>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</si>
  <si>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</si>
  <si>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</si>
  <si>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</si>
  <si>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</si>
  <si>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</si>
  <si>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</si>
  <si>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1,000～1,099</t>
  </si>
  <si>
    <t>1,500～1,999</t>
  </si>
  <si>
    <t>1,400～1,499</t>
  </si>
  <si>
    <t>1,200～1,299</t>
  </si>
  <si>
    <t>1,300～1,399</t>
  </si>
  <si>
    <t>2､000　以上</t>
  </si>
  <si>
    <t>本務者</t>
  </si>
  <si>
    <t>職員数</t>
  </si>
  <si>
    <t>生徒数</t>
  </si>
  <si>
    <t>高等専門学校</t>
  </si>
  <si>
    <t>資料　当該学校調</t>
  </si>
  <si>
    <t>市郡別</t>
  </si>
  <si>
    <t>総数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</si>
  <si>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</si>
  <si>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</si>
  <si>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</si>
  <si>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</si>
  <si>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</si>
  <si>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</si>
  <si>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</si>
  <si>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</si>
  <si>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</si>
  <si>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</si>
  <si>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</si>
  <si>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</si>
  <si>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</si>
  <si>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</si>
  <si>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</si>
  <si>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</si>
  <si>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</si>
  <si>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</si>
  <si>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</si>
  <si>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</si>
  <si>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</si>
  <si>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</si>
  <si>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</si>
  <si>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</si>
  <si>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</si>
  <si>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石川県統計情報課「学校基本調査」による。</t>
  </si>
  <si>
    <t>理由別</t>
  </si>
  <si>
    <t>就学免除</t>
  </si>
  <si>
    <t>6歳～11歳</t>
  </si>
  <si>
    <t>12歳～14歳</t>
  </si>
  <si>
    <t>就学猶予</t>
  </si>
  <si>
    <t>盲及び弱視</t>
  </si>
  <si>
    <t>難聴及び聾</t>
  </si>
  <si>
    <t>肢体不自由</t>
  </si>
  <si>
    <t>病弱</t>
  </si>
  <si>
    <t>精神薄弱</t>
  </si>
  <si>
    <t>その他</t>
  </si>
  <si>
    <t>年次</t>
  </si>
  <si>
    <t>及び</t>
  </si>
  <si>
    <t>園数</t>
  </si>
  <si>
    <t>私立</t>
  </si>
  <si>
    <t>園児数</t>
  </si>
  <si>
    <t>市立</t>
  </si>
  <si>
    <t>町村立</t>
  </si>
  <si>
    <t>組合立</t>
  </si>
  <si>
    <t>公</t>
  </si>
  <si>
    <t>立</t>
  </si>
  <si>
    <t>校長</t>
  </si>
  <si>
    <t>教頭</t>
  </si>
  <si>
    <t>講師</t>
  </si>
  <si>
    <t>事務職員</t>
  </si>
  <si>
    <t>栄養</t>
  </si>
  <si>
    <t>職員</t>
  </si>
  <si>
    <t>1学級　当たり　児童数</t>
  </si>
  <si>
    <t>（3）　学　年　別　児　童　数</t>
  </si>
  <si>
    <t>本務者</t>
  </si>
  <si>
    <t>技術職員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</si>
  <si>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</si>
  <si>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</si>
  <si>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</si>
  <si>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</si>
  <si>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</si>
  <si>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</si>
  <si>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</si>
  <si>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</si>
  <si>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</si>
  <si>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厚生</t>
  </si>
  <si>
    <t>学科数</t>
  </si>
  <si>
    <t>年次及び</t>
  </si>
  <si>
    <t>1学級当たり生徒数</t>
  </si>
  <si>
    <t>過程別</t>
  </si>
  <si>
    <t>専攻科</t>
  </si>
  <si>
    <t>全日制</t>
  </si>
  <si>
    <t>学科別</t>
  </si>
  <si>
    <t>合計</t>
  </si>
  <si>
    <t>定時制</t>
  </si>
  <si>
    <t>年次及び　　　市郡別</t>
  </si>
  <si>
    <t>高等部</t>
  </si>
  <si>
    <t>中等部</t>
  </si>
  <si>
    <t>小等部</t>
  </si>
  <si>
    <t>注　教員数には、兼務者も含む。</t>
  </si>
  <si>
    <t>資料　石川県統計情報課「学校基本調査」並びに当該学校調</t>
  </si>
  <si>
    <t>高等部</t>
  </si>
  <si>
    <t>小学部</t>
  </si>
  <si>
    <t>中学部</t>
  </si>
  <si>
    <t>本科</t>
  </si>
  <si>
    <t>別科</t>
  </si>
  <si>
    <t>資料　石川県統計情報課「学校基本調査」による。</t>
  </si>
  <si>
    <t>幼稚部</t>
  </si>
  <si>
    <t>注　教員数には兼務者を含む。</t>
  </si>
  <si>
    <t>区分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</si>
  <si>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</si>
  <si>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</si>
  <si>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</si>
  <si>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</si>
  <si>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</si>
  <si>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</si>
  <si>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</si>
  <si>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</si>
  <si>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その他の法人</t>
  </si>
  <si>
    <t>個人</t>
  </si>
  <si>
    <t>入学者数</t>
  </si>
  <si>
    <t>入学者数</t>
  </si>
  <si>
    <t>国立計</t>
  </si>
  <si>
    <t>看護</t>
  </si>
  <si>
    <t>公立計</t>
  </si>
  <si>
    <t>教員養成</t>
  </si>
  <si>
    <t>私立計</t>
  </si>
  <si>
    <t>歯科衛生</t>
  </si>
  <si>
    <t>歯科技工</t>
  </si>
  <si>
    <t>柔道整復</t>
  </si>
  <si>
    <t>調理</t>
  </si>
  <si>
    <t>理容</t>
  </si>
  <si>
    <t>美容</t>
  </si>
  <si>
    <t>和洋裁</t>
  </si>
  <si>
    <t>音楽</t>
  </si>
  <si>
    <t>　　本務者　　　男</t>
  </si>
  <si>
    <t>　　兼務者　　　男</t>
  </si>
  <si>
    <t>年次及び設置者別</t>
  </si>
  <si>
    <t>性別</t>
  </si>
  <si>
    <t>和洋裁</t>
  </si>
  <si>
    <t>料理</t>
  </si>
  <si>
    <t>タイピスト</t>
  </si>
  <si>
    <t>自動車操縦</t>
  </si>
  <si>
    <t>茶華道</t>
  </si>
  <si>
    <t>予備校</t>
  </si>
  <si>
    <t>ア　中学校卒業者の卒業後の状況</t>
  </si>
  <si>
    <t>及び男女別</t>
  </si>
  <si>
    <t>進学者</t>
  </si>
  <si>
    <t>就職者</t>
  </si>
  <si>
    <t>無業者</t>
  </si>
  <si>
    <t>（死亡･不詳）</t>
  </si>
  <si>
    <t>イ　高等学校卒業者の卒業後の状況</t>
  </si>
  <si>
    <t>ウ　高等学校卒業者の産業別就職状況</t>
  </si>
  <si>
    <t>第1次産業</t>
  </si>
  <si>
    <t>林業・狩猟業</t>
  </si>
  <si>
    <t>漁業・水産養殖業</t>
  </si>
  <si>
    <t>第2次産業</t>
  </si>
  <si>
    <t>鉱業</t>
  </si>
  <si>
    <t>建設業</t>
  </si>
  <si>
    <t>製造業</t>
  </si>
  <si>
    <t>第3次産業</t>
  </si>
  <si>
    <t>卸売業、小売業</t>
  </si>
  <si>
    <t>金融・保険業・不動産業</t>
  </si>
  <si>
    <t>運輸・通信業、電気、ガス、水道業</t>
  </si>
  <si>
    <t>サービス業</t>
  </si>
  <si>
    <t>公務</t>
  </si>
  <si>
    <t>性</t>
  </si>
  <si>
    <t>別</t>
  </si>
  <si>
    <t>設置</t>
  </si>
  <si>
    <t>者名</t>
  </si>
  <si>
    <t>建築学科</t>
  </si>
  <si>
    <t>土木工学科</t>
  </si>
  <si>
    <t>電気工学科</t>
  </si>
  <si>
    <t>機械工学科</t>
  </si>
  <si>
    <t>学　科　別　　　　志　願　者　数</t>
  </si>
  <si>
    <t>学科別　　　　　　　　入学者数</t>
  </si>
  <si>
    <t>教授</t>
  </si>
  <si>
    <t>助教授</t>
  </si>
  <si>
    <t>助手</t>
  </si>
  <si>
    <t>学長</t>
  </si>
  <si>
    <t>副学長</t>
  </si>
  <si>
    <t>事務系</t>
  </si>
  <si>
    <t>技術</t>
  </si>
  <si>
    <t>技能系</t>
  </si>
  <si>
    <t>医療系</t>
  </si>
  <si>
    <t>教務系</t>
  </si>
  <si>
    <t>職員のうち（再掲）</t>
  </si>
  <si>
    <t>看護婦</t>
  </si>
  <si>
    <t>学生の</t>
  </si>
  <si>
    <t>健康管理</t>
  </si>
  <si>
    <t>教　育　265</t>
  </si>
  <si>
    <t>264　教　育</t>
  </si>
  <si>
    <t>262　教　育</t>
  </si>
  <si>
    <t>教　育　263</t>
  </si>
  <si>
    <t>260　教　育</t>
  </si>
  <si>
    <t>教　育　261</t>
  </si>
  <si>
    <t>設置　　　　　場所</t>
  </si>
  <si>
    <t>大学院</t>
  </si>
  <si>
    <t>学部</t>
  </si>
  <si>
    <t>経済学部</t>
  </si>
  <si>
    <t>理学部</t>
  </si>
  <si>
    <t>工学部</t>
  </si>
  <si>
    <t>薬学部</t>
  </si>
  <si>
    <t>教育学部</t>
  </si>
  <si>
    <t>美術工芸　学部</t>
  </si>
  <si>
    <t>入学志願者</t>
  </si>
  <si>
    <t>入学者</t>
  </si>
  <si>
    <t>卒業者</t>
  </si>
  <si>
    <t>英語科</t>
  </si>
  <si>
    <t>教養科</t>
  </si>
  <si>
    <t>家政科</t>
  </si>
  <si>
    <t>保育科</t>
  </si>
  <si>
    <t>美術科</t>
  </si>
  <si>
    <t>幼児　　教育科</t>
  </si>
  <si>
    <t>情報処　　　理学科</t>
  </si>
  <si>
    <t>計</t>
  </si>
  <si>
    <t>立</t>
  </si>
  <si>
    <t>本科</t>
  </si>
  <si>
    <t>高等科</t>
  </si>
  <si>
    <t>高等部</t>
  </si>
  <si>
    <t>1,100～1,199</t>
  </si>
  <si>
    <t>技術技能系</t>
  </si>
  <si>
    <t>兼務系</t>
  </si>
  <si>
    <t>法文学部</t>
  </si>
  <si>
    <t>266　教　育</t>
  </si>
  <si>
    <t>教　育　267</t>
  </si>
  <si>
    <t>270　教　育</t>
  </si>
  <si>
    <t>教　育　271</t>
  </si>
  <si>
    <t>274　教　育</t>
  </si>
  <si>
    <t>工業高等　専門学校</t>
  </si>
  <si>
    <t>保母養成</t>
  </si>
  <si>
    <t>一般教養</t>
  </si>
  <si>
    <t>外国語</t>
  </si>
  <si>
    <t>食物栄養科</t>
  </si>
  <si>
    <t>経営実務科</t>
  </si>
  <si>
    <t>教諭</t>
  </si>
  <si>
    <t>助教諭</t>
  </si>
  <si>
    <t>教諭</t>
  </si>
  <si>
    <t>養護教諭　　　・　　　助教諭</t>
  </si>
  <si>
    <t>養護教諭・助教諭</t>
  </si>
  <si>
    <t>助教諭</t>
  </si>
  <si>
    <t>進学課程</t>
  </si>
  <si>
    <t>55年</t>
  </si>
  <si>
    <t>編物手芸</t>
  </si>
  <si>
    <t>商業経営</t>
  </si>
  <si>
    <t>簿記珠算</t>
  </si>
  <si>
    <t>看護婦</t>
  </si>
  <si>
    <t>準看護婦</t>
  </si>
  <si>
    <t>演劇舞踊</t>
  </si>
  <si>
    <t>助産婦</t>
  </si>
  <si>
    <t>柔道整復</t>
  </si>
  <si>
    <t>付属病院</t>
  </si>
  <si>
    <t>文学科</t>
  </si>
  <si>
    <t>54年</t>
  </si>
  <si>
    <t>医療　　　　技術科</t>
  </si>
  <si>
    <t>農学科</t>
  </si>
  <si>
    <t>就職進学者</t>
  </si>
  <si>
    <t>53年</t>
  </si>
  <si>
    <t>(死亡･不詳)</t>
  </si>
  <si>
    <t>118　学校種別、設置者別学校一覧表（昭和55.5.1現在）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</si>
  <si>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</si>
  <si>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</si>
  <si>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</si>
  <si>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t>昭和51年</t>
  </si>
  <si>
    <t>養護教諭助教諭</t>
  </si>
  <si>
    <t>兼務教員</t>
  </si>
  <si>
    <t>職員（本務者）</t>
  </si>
  <si>
    <t>昭和51年</t>
  </si>
  <si>
    <t>注　　入学者数は、昭和55年4月1日から5月1日までに入学したものである。</t>
  </si>
  <si>
    <t>130　各　種　学　校　（昭和51～55年）　（各年5.1現在）</t>
  </si>
  <si>
    <t>本表において入学志願者数､入学者数は、昭和54年度、卒業者数は昭和55年3月のものである。</t>
  </si>
  <si>
    <t>52年</t>
  </si>
  <si>
    <t>昭和51年</t>
  </si>
  <si>
    <t>-</t>
  </si>
  <si>
    <t>-</t>
  </si>
  <si>
    <t>-</t>
  </si>
  <si>
    <t>-</t>
  </si>
  <si>
    <t>-</t>
  </si>
  <si>
    <t>-</t>
  </si>
  <si>
    <t>経理簿記</t>
  </si>
  <si>
    <t>家政</t>
  </si>
  <si>
    <t>和洋裁</t>
  </si>
  <si>
    <t>美術</t>
  </si>
  <si>
    <t>デザイン</t>
  </si>
  <si>
    <t>編物手芸</t>
  </si>
  <si>
    <t>…</t>
  </si>
  <si>
    <t>…</t>
  </si>
  <si>
    <t>…</t>
  </si>
  <si>
    <t>教　育 275</t>
  </si>
  <si>
    <t>-</t>
  </si>
  <si>
    <t>-</t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</si>
  <si>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</si>
  <si>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</si>
  <si>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t>１９　　教　　　　　　　　　　育</t>
  </si>
  <si>
    <t>大　　学</t>
  </si>
  <si>
    <t>盲 学 校</t>
  </si>
  <si>
    <t>幼 稚 園</t>
  </si>
  <si>
    <t>小 学 校</t>
  </si>
  <si>
    <t>中 学 校</t>
  </si>
  <si>
    <t>119　規　模　別　小　中　学　校　数（昭和55.5.1現在）</t>
  </si>
  <si>
    <t>（1）　学　級　数　別　小　中　学　校　数</t>
  </si>
  <si>
    <t>（2）　児　童　、　生　徒　数　別　小　中　学　校　数</t>
  </si>
  <si>
    <t>総　数</t>
  </si>
  <si>
    <t>120　学 校 種 別 国 立 学 校 一 覧 表（昭和55.5.1現在）</t>
  </si>
  <si>
    <t>121　不　就　学　学　齢　児　童　生　徒　数（昭和55.5.1現在）</t>
  </si>
  <si>
    <t>（1）　市 郡 別 、 年 齢 別 不 就 学 学 齢 児 童 生 徒 数</t>
  </si>
  <si>
    <t>-</t>
  </si>
  <si>
    <t>-</t>
  </si>
  <si>
    <t>-</t>
  </si>
  <si>
    <t>（2）　理 由 別 、 状 態 別 不 就 学 学 齢 児 童 生 徒 数</t>
  </si>
  <si>
    <t>注　　本表には、居所不明者・死亡者の数は含まない。</t>
  </si>
  <si>
    <t>注　  本表では本校、分校を各校として計上した。</t>
  </si>
  <si>
    <t>122　　幼　　　稚　　　園　（市郡別）（昭和51～55年）（各年5.1現在）</t>
  </si>
  <si>
    <t>　　　 計</t>
  </si>
  <si>
    <t>国　　　立</t>
  </si>
  <si>
    <t>私　　　立</t>
  </si>
  <si>
    <t>-</t>
  </si>
  <si>
    <t>注　　教員数のうちには、兼務者を含む。</t>
  </si>
  <si>
    <t>123　　小　　　学　　　校　（市郡別）（昭和51～55年）（各年5.1現在）</t>
  </si>
  <si>
    <t>（1）　設　置　者　別　学　校　数　及　び　学　級　数</t>
  </si>
  <si>
    <t>-</t>
  </si>
  <si>
    <t>-</t>
  </si>
  <si>
    <t>（2）　職　名　別　教　員　数　及　び　職　員　数</t>
  </si>
  <si>
    <t>年　　次　　　　　　　及　　び　　　　　　　市 郡 別</t>
  </si>
  <si>
    <t>総　　　　　数</t>
  </si>
  <si>
    <t>1　　年</t>
  </si>
  <si>
    <t>2　　年</t>
  </si>
  <si>
    <t>3　　年</t>
  </si>
  <si>
    <t>4　　年</t>
  </si>
  <si>
    <t>5　　年</t>
  </si>
  <si>
    <t>6　　年</t>
  </si>
  <si>
    <t>市　郡　別</t>
  </si>
  <si>
    <t>年　　　次</t>
  </si>
  <si>
    <t>及　　　び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</si>
  <si>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</si>
  <si>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</si>
  <si>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</si>
  <si>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</si>
  <si>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</si>
  <si>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</si>
  <si>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</si>
  <si>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</si>
  <si>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</si>
  <si>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</si>
  <si>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</si>
  <si>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</si>
  <si>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</si>
  <si>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</si>
  <si>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</si>
  <si>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</si>
  <si>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124　　中　　　学　　　校　（市郡別）（昭和51～55年）（各年5.1現在）</t>
  </si>
  <si>
    <t>総　　　　　　　　　　数</t>
  </si>
  <si>
    <t>市　　　　立</t>
  </si>
  <si>
    <t>町　村　立</t>
  </si>
  <si>
    <t>組　合　立</t>
  </si>
  <si>
    <t>学　　　　　　　　　　　　　　　校　　　　　　　　　　　　　　　数</t>
  </si>
  <si>
    <t>本　　校</t>
  </si>
  <si>
    <t>分　　校</t>
  </si>
  <si>
    <t>総　　　数</t>
  </si>
  <si>
    <t>学　　　　　　　級　　　　　　　数</t>
  </si>
  <si>
    <t>年　次</t>
  </si>
  <si>
    <t>年　　次</t>
  </si>
  <si>
    <t>及　　び</t>
  </si>
  <si>
    <t>年  次  及  び</t>
  </si>
  <si>
    <t>市    郡    別</t>
  </si>
  <si>
    <t>国　　　　立</t>
  </si>
  <si>
    <t>私　　　　立</t>
  </si>
  <si>
    <t>（3）　　学　　　年　　　別　　　生　　　徒　　　数</t>
  </si>
  <si>
    <t>総　　　　　　　　　　　　数</t>
  </si>
  <si>
    <t>1　　　年</t>
  </si>
  <si>
    <t>2　　　年</t>
  </si>
  <si>
    <t>3　　　年</t>
  </si>
  <si>
    <t>125　高　　等　　学　　校（昭和51～55年）（各年5.1現在）</t>
  </si>
  <si>
    <t>総　　数</t>
  </si>
  <si>
    <t>本　　　　　　　校</t>
  </si>
  <si>
    <t>分　　　　　　　校</t>
  </si>
  <si>
    <t>学　　　　　　　　　　　　校　　　　　　　　　　　　数</t>
  </si>
  <si>
    <t>学　　　　　　　　　　科　　　　　　　　　　数</t>
  </si>
  <si>
    <t>-</t>
  </si>
  <si>
    <t>公　　立</t>
  </si>
  <si>
    <t>私　　立</t>
  </si>
  <si>
    <t>国　　立</t>
  </si>
  <si>
    <t>校　　長</t>
  </si>
  <si>
    <t>教　　頭</t>
  </si>
  <si>
    <t>教　　諭</t>
  </si>
  <si>
    <t>教　　　　　　　　　　　　員　　　　　　　　　　　　数</t>
  </si>
  <si>
    <t>講　師</t>
  </si>
  <si>
    <t>職　　　　　　　　員　　　　　　　　数</t>
  </si>
  <si>
    <t>-</t>
  </si>
  <si>
    <t>-</t>
  </si>
  <si>
    <t>-</t>
  </si>
  <si>
    <t>-</t>
  </si>
  <si>
    <t>総 数</t>
  </si>
  <si>
    <t>1　年</t>
  </si>
  <si>
    <t>2　年</t>
  </si>
  <si>
    <t>3　年</t>
  </si>
  <si>
    <t>4　年</t>
  </si>
  <si>
    <t>（3）　設　　置　　者　　別　　生　　徒　　数</t>
  </si>
  <si>
    <t>ア　　学　　年　　別　　生　　徒　　数</t>
  </si>
  <si>
    <t>-</t>
  </si>
  <si>
    <t>イ　　学　　科　　別　　生　　徒　　数</t>
  </si>
  <si>
    <t>普　　　通</t>
  </si>
  <si>
    <t>農　　　業</t>
  </si>
  <si>
    <t>水　　　産</t>
  </si>
  <si>
    <t>工　　　業</t>
  </si>
  <si>
    <t>商　　　業</t>
  </si>
  <si>
    <t>家　　　庭</t>
  </si>
  <si>
    <t>厚　　　生</t>
  </si>
  <si>
    <t>そ　の　他</t>
  </si>
  <si>
    <t>専　攻　科</t>
  </si>
  <si>
    <t>ウ　　市　　郡　　別　　生　　徒　　数</t>
  </si>
  <si>
    <t>126　　盲　　　学　　　校　（昭和51～55年）（各年5.1現在）</t>
  </si>
  <si>
    <t>（1）　教　員　数　、　職　員　数　及　び　学　級　数</t>
  </si>
  <si>
    <t>（2）　児　　童　・　生　　徒　　数</t>
  </si>
  <si>
    <t>総　　　　　　　数</t>
  </si>
  <si>
    <t>小　学　部</t>
  </si>
  <si>
    <t>中　学　部</t>
  </si>
  <si>
    <t>268　教　育</t>
  </si>
  <si>
    <t>教　育　269</t>
  </si>
  <si>
    <t>127　ろ　う　学　校（昭和51～55年）（各年5.1現在）</t>
  </si>
  <si>
    <t>（1）　教　員　数　、　職　員　数　及　び　学　級　数</t>
  </si>
  <si>
    <t>（2）　幼　　児　・　児　　童　・　生　徒　数</t>
  </si>
  <si>
    <t>幼　稚　部</t>
  </si>
  <si>
    <t>中　学　部</t>
  </si>
  <si>
    <t>高　等　部</t>
  </si>
  <si>
    <t>128　養　護　学　校（昭和51～55年）（各年5.1現在）</t>
  </si>
  <si>
    <t>129　専　修　学　校（昭和55.5.1現在）</t>
  </si>
  <si>
    <t>（1）　学　校　数　及　び　学　科　数</t>
  </si>
  <si>
    <t>区　分</t>
  </si>
  <si>
    <t>（2）　課　程　別　、　生　徒　数　及　び　入　学　者　数</t>
  </si>
  <si>
    <t>（3）　教　員　数　及　び　職　員　数</t>
  </si>
  <si>
    <t>-</t>
  </si>
  <si>
    <t>…</t>
  </si>
  <si>
    <t>…</t>
  </si>
  <si>
    <t>公　　　　立</t>
  </si>
  <si>
    <t>学　校　数</t>
  </si>
  <si>
    <t>課　程　数</t>
  </si>
  <si>
    <t>（1）　学　校　数　、　課　程　数　及　び　男　女　別　教　職　員　数</t>
  </si>
  <si>
    <t>総　　数</t>
  </si>
  <si>
    <t>（2）　　生　　　　　徒　　　　　数</t>
  </si>
  <si>
    <t>-</t>
  </si>
  <si>
    <t>ア　　設　　置　　者　　別　　生　　徒　　数</t>
  </si>
  <si>
    <t>イ　　学　　　科　　　別　　　生　　　徒　　　数</t>
  </si>
  <si>
    <t>131　高　等　専　門　学　校（国立及び私立）（昭和55.5.1現在）</t>
  </si>
  <si>
    <t>学科別在学者数</t>
  </si>
  <si>
    <t>入　　学　　状　　況</t>
  </si>
  <si>
    <t>職　　　　　　　　　　員　　　　　　　　　　数</t>
  </si>
  <si>
    <t>132　大　学　、　短　期　大　学（昭和55.5.1現在）</t>
  </si>
  <si>
    <t>（1）　職　名　別　教　員　数　、　職　員　数</t>
  </si>
  <si>
    <t>ア　　教　　　　　員　　　　　数</t>
  </si>
  <si>
    <t>職　　名　　別</t>
  </si>
  <si>
    <t>総　　　　　　　　数</t>
  </si>
  <si>
    <t>大　　　　　　　　　　　　学</t>
  </si>
  <si>
    <t>短　　　　期　　　　大　　　　学</t>
  </si>
  <si>
    <t>兼　　務　　者</t>
  </si>
  <si>
    <t>本　務　者</t>
  </si>
  <si>
    <t>イ　　職　　　　　員　　　　　数</t>
  </si>
  <si>
    <t>職　　　名　　　別</t>
  </si>
  <si>
    <t>国　　　　　立</t>
  </si>
  <si>
    <t>公　　　立</t>
  </si>
  <si>
    <t>（2）　　学　　　　　生　　　　　数</t>
  </si>
  <si>
    <t>国　立</t>
  </si>
  <si>
    <t>県　立</t>
  </si>
  <si>
    <t>市　立</t>
  </si>
  <si>
    <t>私　立</t>
  </si>
  <si>
    <t>ア　　大　　　　　　　　　　学</t>
  </si>
  <si>
    <t>（3）　学部（科）別入学志願者、入学者及び卒業者数</t>
  </si>
  <si>
    <t>区　　分</t>
  </si>
  <si>
    <t>医　学　部</t>
  </si>
  <si>
    <t>-</t>
  </si>
  <si>
    <t>イ　　短　　　期　　　大　　　学</t>
  </si>
  <si>
    <t>-</t>
  </si>
  <si>
    <t>-</t>
  </si>
  <si>
    <t>幼　稚　園</t>
  </si>
  <si>
    <t>中　学　校</t>
  </si>
  <si>
    <t>総　　　　数</t>
  </si>
  <si>
    <t>133　　卒　　　　業　　　　者　（昭和55.5.1現在）</t>
  </si>
  <si>
    <t>（1）　　卒　　　　業　　　　者　　　　数</t>
  </si>
  <si>
    <t>ア　　学　校　種　別　卒　業　者　数</t>
  </si>
  <si>
    <t>272　教　育</t>
  </si>
  <si>
    <t>教　育　272</t>
  </si>
  <si>
    <t>イ　　市　　郡　　別　　卒　　業　　者　　数</t>
  </si>
  <si>
    <t>-</t>
  </si>
  <si>
    <t>-</t>
  </si>
  <si>
    <t>-</t>
  </si>
  <si>
    <t>ウ　　高　等　学　校　学　科　別　卒　業　者　数</t>
  </si>
  <si>
    <t>エ　　盲　学　校　卒　業　者　数（昭和51～55年）</t>
  </si>
  <si>
    <t>オ　　ろ　う　学　校　卒　業　者　数（昭和51～55年）</t>
  </si>
  <si>
    <t>カ　　養　護　学　校　卒　業　者　数（昭和51～55年）</t>
  </si>
  <si>
    <t>（2）　卒　業　後　の　状　況（昭和51～55年）</t>
  </si>
  <si>
    <t>産　　　　　業　　　　　別</t>
  </si>
  <si>
    <t>注　　国立の中学校、高等学校を除く。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</si>
</sst>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textRotation="255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3" fontId="1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2" fillId="0" borderId="14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76" fontId="11" fillId="0" borderId="0" xfId="0" applyNumberFormat="1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distributed" textRotation="255"/>
    </xf>
    <xf numFmtId="0" fontId="2" fillId="0" borderId="23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6" fillId="0" borderId="0" xfId="0" applyFont="1" applyFill="1" applyAlignment="1">
      <alignment/>
    </xf>
    <xf numFmtId="0" fontId="2" fillId="0" borderId="2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8" fontId="2" fillId="0" borderId="13" xfId="48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horizontal="right" shrinkToFit="1"/>
    </xf>
    <xf numFmtId="3" fontId="4" fillId="0" borderId="0" xfId="0" applyNumberFormat="1" applyFont="1" applyFill="1" applyAlignment="1">
      <alignment horizontal="right" shrinkToFit="1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3" fontId="2" fillId="0" borderId="2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15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distributed" textRotation="255"/>
    </xf>
    <xf numFmtId="0" fontId="2" fillId="0" borderId="15" xfId="0" applyFont="1" applyFill="1" applyBorder="1" applyAlignment="1">
      <alignment horizontal="distributed" vertical="distributed" textRotation="255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textRotation="255"/>
    </xf>
    <xf numFmtId="0" fontId="2" fillId="0" borderId="0" xfId="0" applyFont="1" applyFill="1" applyBorder="1" applyAlignment="1">
      <alignment horizontal="left" vertical="center" textRotation="255"/>
    </xf>
    <xf numFmtId="0" fontId="2" fillId="0" borderId="11" xfId="0" applyFont="1" applyFill="1" applyBorder="1" applyAlignment="1">
      <alignment horizontal="left" vertical="center" textRotation="255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</xdr:row>
      <xdr:rowOff>95250</xdr:rowOff>
    </xdr:from>
    <xdr:to>
      <xdr:col>0</xdr:col>
      <xdr:colOff>723900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47700" y="23050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15</xdr:row>
      <xdr:rowOff>57150</xdr:rowOff>
    </xdr:from>
    <xdr:to>
      <xdr:col>0</xdr:col>
      <xdr:colOff>704850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28650" y="302895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66675</xdr:rowOff>
    </xdr:from>
    <xdr:to>
      <xdr:col>0</xdr:col>
      <xdr:colOff>723900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8175" y="3800475"/>
          <a:ext cx="8572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95250</xdr:rowOff>
    </xdr:from>
    <xdr:to>
      <xdr:col>0</xdr:col>
      <xdr:colOff>733425</xdr:colOff>
      <xdr:row>26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57225" y="45910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38100</xdr:rowOff>
    </xdr:from>
    <xdr:to>
      <xdr:col>0</xdr:col>
      <xdr:colOff>752475</xdr:colOff>
      <xdr:row>30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6275" y="52959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31</xdr:row>
      <xdr:rowOff>28575</xdr:rowOff>
    </xdr:from>
    <xdr:to>
      <xdr:col>0</xdr:col>
      <xdr:colOff>762000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666750" y="6048375"/>
          <a:ext cx="9525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35</xdr:row>
      <xdr:rowOff>66675</xdr:rowOff>
    </xdr:from>
    <xdr:to>
      <xdr:col>0</xdr:col>
      <xdr:colOff>723900</xdr:colOff>
      <xdr:row>38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47700" y="6886575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39</xdr:row>
      <xdr:rowOff>38100</xdr:rowOff>
    </xdr:from>
    <xdr:to>
      <xdr:col>0</xdr:col>
      <xdr:colOff>733425</xdr:colOff>
      <xdr:row>42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762000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57150</xdr:rowOff>
    </xdr:from>
    <xdr:to>
      <xdr:col>0</xdr:col>
      <xdr:colOff>752475</xdr:colOff>
      <xdr:row>46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76275" y="84010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47</xdr:row>
      <xdr:rowOff>28575</xdr:rowOff>
    </xdr:from>
    <xdr:to>
      <xdr:col>0</xdr:col>
      <xdr:colOff>733425</xdr:colOff>
      <xdr:row>50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57225" y="91344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51</xdr:row>
      <xdr:rowOff>38100</xdr:rowOff>
    </xdr:from>
    <xdr:to>
      <xdr:col>0</xdr:col>
      <xdr:colOff>752475</xdr:colOff>
      <xdr:row>55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6275" y="9906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66675</xdr:rowOff>
    </xdr:from>
    <xdr:to>
      <xdr:col>0</xdr:col>
      <xdr:colOff>762000</xdr:colOff>
      <xdr:row>58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76275" y="106965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15</xdr:row>
      <xdr:rowOff>47625</xdr:rowOff>
    </xdr:from>
    <xdr:to>
      <xdr:col>18</xdr:col>
      <xdr:colOff>371475</xdr:colOff>
      <xdr:row>32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2887325" y="3629025"/>
          <a:ext cx="142875" cy="4048125"/>
        </a:xfrm>
        <a:prstGeom prst="leftBrace">
          <a:avLst>
            <a:gd name="adj" fmla="val -4223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52</xdr:row>
      <xdr:rowOff>95250</xdr:rowOff>
    </xdr:from>
    <xdr:to>
      <xdr:col>18</xdr:col>
      <xdr:colOff>400050</xdr:colOff>
      <xdr:row>69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12887325" y="12287250"/>
          <a:ext cx="171450" cy="3952875"/>
        </a:xfrm>
        <a:prstGeom prst="leftBrace">
          <a:avLst>
            <a:gd name="adj" fmla="val -40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54</xdr:row>
      <xdr:rowOff>38100</xdr:rowOff>
    </xdr:from>
    <xdr:to>
      <xdr:col>0</xdr:col>
      <xdr:colOff>495300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13373100"/>
          <a:ext cx="161925" cy="448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70</xdr:row>
      <xdr:rowOff>66675</xdr:rowOff>
    </xdr:from>
    <xdr:to>
      <xdr:col>26</xdr:col>
      <xdr:colOff>38100</xdr:colOff>
      <xdr:row>72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6373475" y="1743075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304800</xdr:colOff>
      <xdr:row>74</xdr:row>
      <xdr:rowOff>57150</xdr:rowOff>
    </xdr:from>
    <xdr:to>
      <xdr:col>26</xdr:col>
      <xdr:colOff>76200</xdr:colOff>
      <xdr:row>76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6335375" y="18411825"/>
          <a:ext cx="1524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78</xdr:row>
      <xdr:rowOff>76200</xdr:rowOff>
    </xdr:from>
    <xdr:to>
      <xdr:col>26</xdr:col>
      <xdr:colOff>38100</xdr:colOff>
      <xdr:row>80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6373475" y="19421475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13</xdr:row>
      <xdr:rowOff>9525</xdr:rowOff>
    </xdr:from>
    <xdr:to>
      <xdr:col>26</xdr:col>
      <xdr:colOff>209550</xdr:colOff>
      <xdr:row>30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16487775" y="3209925"/>
          <a:ext cx="133350" cy="441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95250</xdr:rowOff>
    </xdr:from>
    <xdr:to>
      <xdr:col>0</xdr:col>
      <xdr:colOff>438150</xdr:colOff>
      <xdr:row>19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371475" y="3524250"/>
          <a:ext cx="666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21</xdr:row>
      <xdr:rowOff>95250</xdr:rowOff>
    </xdr:from>
    <xdr:to>
      <xdr:col>0</xdr:col>
      <xdr:colOff>447675</xdr:colOff>
      <xdr:row>25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381000" y="4895850"/>
          <a:ext cx="666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27</xdr:row>
      <xdr:rowOff>85725</xdr:rowOff>
    </xdr:from>
    <xdr:to>
      <xdr:col>1</xdr:col>
      <xdr:colOff>0</xdr:colOff>
      <xdr:row>32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361950" y="6257925"/>
          <a:ext cx="10477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695325</xdr:colOff>
      <xdr:row>42</xdr:row>
      <xdr:rowOff>66675</xdr:rowOff>
    </xdr:from>
    <xdr:to>
      <xdr:col>15</xdr:col>
      <xdr:colOff>771525</xdr:colOff>
      <xdr:row>45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1220450" y="966787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46</xdr:row>
      <xdr:rowOff>57150</xdr:rowOff>
    </xdr:from>
    <xdr:to>
      <xdr:col>15</xdr:col>
      <xdr:colOff>800100</xdr:colOff>
      <xdr:row>49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11249025" y="105727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38</xdr:row>
      <xdr:rowOff>76200</xdr:rowOff>
    </xdr:from>
    <xdr:to>
      <xdr:col>0</xdr:col>
      <xdr:colOff>647700</xdr:colOff>
      <xdr:row>45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533400" y="9915525"/>
          <a:ext cx="114300" cy="1762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54</xdr:row>
      <xdr:rowOff>76200</xdr:rowOff>
    </xdr:from>
    <xdr:to>
      <xdr:col>2</xdr:col>
      <xdr:colOff>171450</xdr:colOff>
      <xdr:row>57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152525" y="14030325"/>
          <a:ext cx="666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58</xdr:row>
      <xdr:rowOff>28575</xdr:rowOff>
    </xdr:from>
    <xdr:to>
      <xdr:col>2</xdr:col>
      <xdr:colOff>142875</xdr:colOff>
      <xdr:row>60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114425" y="150114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60</xdr:row>
      <xdr:rowOff>0</xdr:rowOff>
    </xdr:from>
    <xdr:to>
      <xdr:col>2</xdr:col>
      <xdr:colOff>133350</xdr:colOff>
      <xdr:row>61</xdr:row>
      <xdr:rowOff>247650</xdr:rowOff>
    </xdr:to>
    <xdr:sp>
      <xdr:nvSpPr>
        <xdr:cNvPr id="4" name="AutoShape 6"/>
        <xdr:cNvSpPr>
          <a:spLocks/>
        </xdr:cNvSpPr>
      </xdr:nvSpPr>
      <xdr:spPr>
        <a:xfrm>
          <a:off x="1104900" y="1549717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62</xdr:row>
      <xdr:rowOff>19050</xdr:rowOff>
    </xdr:from>
    <xdr:to>
      <xdr:col>2</xdr:col>
      <xdr:colOff>142875</xdr:colOff>
      <xdr:row>64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1114425" y="161734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64</xdr:row>
      <xdr:rowOff>28575</xdr:rowOff>
    </xdr:from>
    <xdr:to>
      <xdr:col>2</xdr:col>
      <xdr:colOff>133350</xdr:colOff>
      <xdr:row>66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1104900" y="1669732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66</xdr:row>
      <xdr:rowOff>28575</xdr:rowOff>
    </xdr:from>
    <xdr:to>
      <xdr:col>2</xdr:col>
      <xdr:colOff>142875</xdr:colOff>
      <xdr:row>67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1114425" y="1721167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304800</xdr:colOff>
      <xdr:row>34</xdr:row>
      <xdr:rowOff>57150</xdr:rowOff>
    </xdr:from>
    <xdr:to>
      <xdr:col>38</xdr:col>
      <xdr:colOff>19050</xdr:colOff>
      <xdr:row>37</xdr:row>
      <xdr:rowOff>247650</xdr:rowOff>
    </xdr:to>
    <xdr:sp>
      <xdr:nvSpPr>
        <xdr:cNvPr id="8" name="AutoShape 11"/>
        <xdr:cNvSpPr>
          <a:spLocks/>
        </xdr:cNvSpPr>
      </xdr:nvSpPr>
      <xdr:spPr>
        <a:xfrm>
          <a:off x="15697200" y="8743950"/>
          <a:ext cx="12382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39</xdr:row>
      <xdr:rowOff>57150</xdr:rowOff>
    </xdr:from>
    <xdr:to>
      <xdr:col>37</xdr:col>
      <xdr:colOff>361950</xdr:colOff>
      <xdr:row>43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5668625" y="10153650"/>
          <a:ext cx="857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266700</xdr:colOff>
      <xdr:row>44</xdr:row>
      <xdr:rowOff>85725</xdr:rowOff>
    </xdr:from>
    <xdr:to>
      <xdr:col>37</xdr:col>
      <xdr:colOff>381000</xdr:colOff>
      <xdr:row>48</xdr:row>
      <xdr:rowOff>19050</xdr:rowOff>
    </xdr:to>
    <xdr:sp>
      <xdr:nvSpPr>
        <xdr:cNvPr id="10" name="AutoShape 13"/>
        <xdr:cNvSpPr>
          <a:spLocks/>
        </xdr:cNvSpPr>
      </xdr:nvSpPr>
      <xdr:spPr>
        <a:xfrm>
          <a:off x="15659100" y="11468100"/>
          <a:ext cx="11430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304800</xdr:colOff>
      <xdr:row>57</xdr:row>
      <xdr:rowOff>57150</xdr:rowOff>
    </xdr:from>
    <xdr:to>
      <xdr:col>38</xdr:col>
      <xdr:colOff>19050</xdr:colOff>
      <xdr:row>60</xdr:row>
      <xdr:rowOff>247650</xdr:rowOff>
    </xdr:to>
    <xdr:sp>
      <xdr:nvSpPr>
        <xdr:cNvPr id="11" name="AutoShape 14"/>
        <xdr:cNvSpPr>
          <a:spLocks/>
        </xdr:cNvSpPr>
      </xdr:nvSpPr>
      <xdr:spPr>
        <a:xfrm>
          <a:off x="15697200" y="14782800"/>
          <a:ext cx="12382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62</xdr:row>
      <xdr:rowOff>57150</xdr:rowOff>
    </xdr:from>
    <xdr:to>
      <xdr:col>37</xdr:col>
      <xdr:colOff>361950</xdr:colOff>
      <xdr:row>66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5668625" y="16211550"/>
          <a:ext cx="857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266700</xdr:colOff>
      <xdr:row>67</xdr:row>
      <xdr:rowOff>85725</xdr:rowOff>
    </xdr:from>
    <xdr:to>
      <xdr:col>37</xdr:col>
      <xdr:colOff>381000</xdr:colOff>
      <xdr:row>71</xdr:row>
      <xdr:rowOff>19050</xdr:rowOff>
    </xdr:to>
    <xdr:sp>
      <xdr:nvSpPr>
        <xdr:cNvPr id="13" name="AutoShape 16"/>
        <xdr:cNvSpPr>
          <a:spLocks/>
        </xdr:cNvSpPr>
      </xdr:nvSpPr>
      <xdr:spPr>
        <a:xfrm>
          <a:off x="15659100" y="17526000"/>
          <a:ext cx="11430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95250</xdr:rowOff>
    </xdr:from>
    <xdr:to>
      <xdr:col>0</xdr:col>
      <xdr:colOff>295275</xdr:colOff>
      <xdr:row>54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61925" y="10839450"/>
          <a:ext cx="133350" cy="5324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1"/>
  <sheetViews>
    <sheetView tabSelected="1" zoomScale="75" zoomScaleNormal="75" zoomScalePageLayoutView="0" workbookViewId="0" topLeftCell="A1">
      <selection activeCell="A8" sqref="A8"/>
    </sheetView>
  </sheetViews>
  <sheetFormatPr defaultColWidth="9.00390625" defaultRowHeight="13.5"/>
  <cols>
    <col min="1" max="1" width="10.75390625" style="1" customWidth="1"/>
    <col min="2" max="2" width="9.00390625" style="1" customWidth="1"/>
    <col min="3" max="8" width="4.75390625" style="1" customWidth="1"/>
    <col min="9" max="10" width="5.75390625" style="1" customWidth="1"/>
    <col min="11" max="16" width="4.75390625" style="1" customWidth="1"/>
    <col min="17" max="18" width="6.875" style="1" customWidth="1"/>
    <col min="19" max="19" width="7.375" style="1" customWidth="1"/>
    <col min="20" max="27" width="3.125" style="1" customWidth="1"/>
    <col min="28" max="28" width="9.00390625" style="1" customWidth="1"/>
    <col min="29" max="29" width="12.625" style="1" customWidth="1"/>
    <col min="30" max="30" width="6.875" style="1" customWidth="1"/>
    <col min="31" max="34" width="3.875" style="1" customWidth="1"/>
    <col min="35" max="37" width="9.00390625" style="1" customWidth="1"/>
    <col min="38" max="41" width="4.50390625" style="1" customWidth="1"/>
    <col min="42" max="45" width="5.00390625" style="1" customWidth="1"/>
    <col min="46" max="47" width="4.75390625" style="1" customWidth="1"/>
    <col min="48" max="49" width="5.00390625" style="1" customWidth="1"/>
    <col min="50" max="53" width="4.50390625" style="1" customWidth="1"/>
    <col min="54" max="54" width="5.75390625" style="1" customWidth="1"/>
    <col min="55" max="56" width="3.625" style="1" customWidth="1"/>
    <col min="57" max="57" width="5.75390625" style="1" customWidth="1"/>
    <col min="58" max="16384" width="9.00390625" style="1" customWidth="1"/>
  </cols>
  <sheetData>
    <row r="1" spans="1:57" ht="15" customHeight="1">
      <c r="A1" s="61" t="s">
        <v>235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60" t="s">
        <v>236</v>
      </c>
    </row>
    <row r="2" spans="1:57" ht="15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60"/>
    </row>
    <row r="3" spans="1:57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ht="21" customHeight="1">
      <c r="A4" s="199" t="s">
        <v>334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8" customHeight="1">
      <c r="A6" s="171" t="s">
        <v>300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9"/>
      <c r="AC6" s="171" t="s">
        <v>344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</row>
    <row r="7" spans="1:57" ht="1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ht="1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72" t="s">
        <v>1</v>
      </c>
      <c r="AD8" s="163"/>
      <c r="AE8" s="163" t="s">
        <v>2</v>
      </c>
      <c r="AF8" s="163"/>
      <c r="AG8" s="163" t="s">
        <v>6</v>
      </c>
      <c r="AH8" s="163"/>
      <c r="AI8" s="163" t="s">
        <v>13</v>
      </c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 t="s">
        <v>54</v>
      </c>
      <c r="AU8" s="163"/>
      <c r="AV8" s="163"/>
      <c r="AW8" s="163"/>
      <c r="AX8" s="163"/>
      <c r="AY8" s="163"/>
      <c r="AZ8" s="163" t="s">
        <v>55</v>
      </c>
      <c r="BA8" s="163"/>
      <c r="BB8" s="163"/>
      <c r="BC8" s="163"/>
      <c r="BD8" s="163"/>
      <c r="BE8" s="164"/>
    </row>
    <row r="9" spans="1:57" ht="15" customHeight="1">
      <c r="A9" s="172" t="s">
        <v>0</v>
      </c>
      <c r="B9" s="163"/>
      <c r="C9" s="163" t="s">
        <v>2</v>
      </c>
      <c r="D9" s="163"/>
      <c r="E9" s="163"/>
      <c r="F9" s="163"/>
      <c r="G9" s="163"/>
      <c r="H9" s="163"/>
      <c r="I9" s="163" t="s">
        <v>6</v>
      </c>
      <c r="J9" s="163"/>
      <c r="K9" s="163" t="s">
        <v>7</v>
      </c>
      <c r="L9" s="163"/>
      <c r="M9" s="163"/>
      <c r="N9" s="163"/>
      <c r="O9" s="163"/>
      <c r="P9" s="163"/>
      <c r="Q9" s="163" t="s">
        <v>13</v>
      </c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9"/>
      <c r="AC9" s="173"/>
      <c r="AD9" s="165"/>
      <c r="AE9" s="165"/>
      <c r="AF9" s="165"/>
      <c r="AG9" s="165"/>
      <c r="AH9" s="165"/>
      <c r="AI9" s="165" t="s">
        <v>3</v>
      </c>
      <c r="AJ9" s="165"/>
      <c r="AK9" s="165"/>
      <c r="AL9" s="165" t="s">
        <v>53</v>
      </c>
      <c r="AM9" s="165"/>
      <c r="AN9" s="165"/>
      <c r="AO9" s="165"/>
      <c r="AP9" s="165" t="s">
        <v>12</v>
      </c>
      <c r="AQ9" s="165"/>
      <c r="AR9" s="165"/>
      <c r="AS9" s="165"/>
      <c r="AT9" s="165" t="s">
        <v>11</v>
      </c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6"/>
    </row>
    <row r="10" spans="1:57" ht="15" customHeight="1">
      <c r="A10" s="17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 t="s">
        <v>8</v>
      </c>
      <c r="R10" s="165"/>
      <c r="S10" s="165" t="s">
        <v>11</v>
      </c>
      <c r="T10" s="165"/>
      <c r="U10" s="165"/>
      <c r="V10" s="165"/>
      <c r="W10" s="165" t="s">
        <v>12</v>
      </c>
      <c r="X10" s="165"/>
      <c r="Y10" s="165"/>
      <c r="Z10" s="165"/>
      <c r="AA10" s="166"/>
      <c r="AB10" s="19"/>
      <c r="AC10" s="173"/>
      <c r="AD10" s="165"/>
      <c r="AE10" s="165"/>
      <c r="AF10" s="165"/>
      <c r="AG10" s="165"/>
      <c r="AH10" s="165"/>
      <c r="AI10" s="48" t="s">
        <v>8</v>
      </c>
      <c r="AJ10" s="48" t="s">
        <v>9</v>
      </c>
      <c r="AK10" s="48" t="s">
        <v>10</v>
      </c>
      <c r="AL10" s="165" t="s">
        <v>9</v>
      </c>
      <c r="AM10" s="165"/>
      <c r="AN10" s="165" t="s">
        <v>10</v>
      </c>
      <c r="AO10" s="165"/>
      <c r="AP10" s="165" t="s">
        <v>9</v>
      </c>
      <c r="AQ10" s="165"/>
      <c r="AR10" s="165" t="s">
        <v>10</v>
      </c>
      <c r="AS10" s="165"/>
      <c r="AT10" s="165" t="s">
        <v>8</v>
      </c>
      <c r="AU10" s="165"/>
      <c r="AV10" s="165" t="s">
        <v>9</v>
      </c>
      <c r="AW10" s="165"/>
      <c r="AX10" s="165" t="s">
        <v>10</v>
      </c>
      <c r="AY10" s="165"/>
      <c r="AZ10" s="165" t="s">
        <v>8</v>
      </c>
      <c r="BA10" s="165"/>
      <c r="BB10" s="165" t="s">
        <v>9</v>
      </c>
      <c r="BC10" s="165"/>
      <c r="BD10" s="165" t="s">
        <v>10</v>
      </c>
      <c r="BE10" s="166"/>
    </row>
    <row r="11" spans="1:57" ht="15" customHeight="1">
      <c r="A11" s="173" t="s">
        <v>1</v>
      </c>
      <c r="B11" s="165"/>
      <c r="C11" s="165" t="s">
        <v>3</v>
      </c>
      <c r="D11" s="165"/>
      <c r="E11" s="165" t="s">
        <v>4</v>
      </c>
      <c r="F11" s="165"/>
      <c r="G11" s="165" t="s">
        <v>5</v>
      </c>
      <c r="H11" s="165"/>
      <c r="I11" s="165"/>
      <c r="J11" s="165"/>
      <c r="K11" s="165" t="s">
        <v>8</v>
      </c>
      <c r="L11" s="165"/>
      <c r="M11" s="165" t="s">
        <v>9</v>
      </c>
      <c r="N11" s="165"/>
      <c r="O11" s="165" t="s">
        <v>10</v>
      </c>
      <c r="P11" s="165"/>
      <c r="Q11" s="165"/>
      <c r="R11" s="165"/>
      <c r="S11" s="165" t="s">
        <v>9</v>
      </c>
      <c r="T11" s="165"/>
      <c r="U11" s="165" t="s">
        <v>10</v>
      </c>
      <c r="V11" s="165"/>
      <c r="W11" s="165" t="s">
        <v>9</v>
      </c>
      <c r="X11" s="165"/>
      <c r="Y11" s="165"/>
      <c r="Z11" s="165" t="s">
        <v>10</v>
      </c>
      <c r="AA11" s="166"/>
      <c r="AB11" s="19"/>
      <c r="AC11" s="167" t="s">
        <v>3</v>
      </c>
      <c r="AD11" s="167"/>
      <c r="AE11" s="193">
        <f>SUM(AE13:AF21)</f>
        <v>11</v>
      </c>
      <c r="AF11" s="194"/>
      <c r="AG11" s="162">
        <f>SUM(AG13:AH21)</f>
        <v>42</v>
      </c>
      <c r="AH11" s="162"/>
      <c r="AI11" s="59">
        <f>SUM(AI13:AI21)</f>
        <v>1662</v>
      </c>
      <c r="AJ11" s="59">
        <f>SUM(AJ13:AJ21)</f>
        <v>1464</v>
      </c>
      <c r="AK11" s="59">
        <f>SUM(AK13:AK21)</f>
        <v>198</v>
      </c>
      <c r="AL11" s="162">
        <f>SUM(AL13:AM21)</f>
        <v>924</v>
      </c>
      <c r="AM11" s="162"/>
      <c r="AN11" s="162">
        <f>SUM(AN13:AO21)</f>
        <v>93</v>
      </c>
      <c r="AO11" s="162"/>
      <c r="AP11" s="162">
        <f>SUM(AP13:AQ21)</f>
        <v>540</v>
      </c>
      <c r="AQ11" s="162"/>
      <c r="AR11" s="162">
        <f>SUM(AR13:AS21)</f>
        <v>105</v>
      </c>
      <c r="AS11" s="162"/>
      <c r="AT11" s="162">
        <f>SUM(AT13:AU21)</f>
        <v>1344</v>
      </c>
      <c r="AU11" s="162"/>
      <c r="AV11" s="162">
        <f>SUM(AV13:AW21)</f>
        <v>705</v>
      </c>
      <c r="AW11" s="162"/>
      <c r="AX11" s="162">
        <f>SUM(AX13:AY21)</f>
        <v>639</v>
      </c>
      <c r="AY11" s="162"/>
      <c r="AZ11" s="162">
        <f>SUM(AZ13:BA21)</f>
        <v>10621</v>
      </c>
      <c r="BA11" s="162"/>
      <c r="BB11" s="162">
        <f>SUM(BB13:BC21)</f>
        <v>7752</v>
      </c>
      <c r="BC11" s="162"/>
      <c r="BD11" s="162">
        <f>SUM(BD13:BE21)</f>
        <v>2869</v>
      </c>
      <c r="BE11" s="162"/>
    </row>
    <row r="12" spans="1:57" ht="15" customHeight="1">
      <c r="A12" s="202" t="s">
        <v>337</v>
      </c>
      <c r="B12" s="41" t="s">
        <v>8</v>
      </c>
      <c r="C12" s="200">
        <f>SUM(E12:H12)</f>
        <v>80</v>
      </c>
      <c r="D12" s="201"/>
      <c r="E12" s="201">
        <v>79</v>
      </c>
      <c r="F12" s="201"/>
      <c r="G12" s="201">
        <v>1</v>
      </c>
      <c r="H12" s="201"/>
      <c r="I12" s="201">
        <v>451</v>
      </c>
      <c r="J12" s="201"/>
      <c r="K12" s="201">
        <f>SUM(M12:P12)</f>
        <v>12344</v>
      </c>
      <c r="L12" s="201"/>
      <c r="M12" s="201">
        <v>6265</v>
      </c>
      <c r="N12" s="201"/>
      <c r="O12" s="201">
        <v>6079</v>
      </c>
      <c r="P12" s="201"/>
      <c r="Q12" s="201">
        <f>SUM(S12:AA12)</f>
        <v>649</v>
      </c>
      <c r="R12" s="201"/>
      <c r="S12" s="201">
        <v>35</v>
      </c>
      <c r="T12" s="201"/>
      <c r="U12" s="201">
        <v>562</v>
      </c>
      <c r="V12" s="201"/>
      <c r="W12" s="201">
        <v>30</v>
      </c>
      <c r="X12" s="201"/>
      <c r="Y12" s="201"/>
      <c r="Z12" s="201">
        <v>22</v>
      </c>
      <c r="AA12" s="201"/>
      <c r="AB12" s="19"/>
      <c r="AC12" s="168"/>
      <c r="AD12" s="168"/>
      <c r="AE12" s="169"/>
      <c r="AF12" s="170"/>
      <c r="AG12" s="160"/>
      <c r="AH12" s="160"/>
      <c r="AI12" s="29"/>
      <c r="AJ12" s="29"/>
      <c r="AK12" s="29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</row>
    <row r="13" spans="1:57" ht="15" customHeight="1">
      <c r="A13" s="202"/>
      <c r="B13" s="41" t="s">
        <v>14</v>
      </c>
      <c r="C13" s="169">
        <f>SUM(E13:H13)</f>
        <v>1</v>
      </c>
      <c r="D13" s="170"/>
      <c r="E13" s="170">
        <v>1</v>
      </c>
      <c r="F13" s="170"/>
      <c r="G13" s="170" t="s">
        <v>314</v>
      </c>
      <c r="H13" s="170"/>
      <c r="I13" s="170">
        <v>2</v>
      </c>
      <c r="J13" s="170"/>
      <c r="K13" s="170">
        <f>SUM(M13:P13)</f>
        <v>72</v>
      </c>
      <c r="L13" s="170"/>
      <c r="M13" s="170">
        <v>36</v>
      </c>
      <c r="N13" s="170"/>
      <c r="O13" s="170">
        <v>36</v>
      </c>
      <c r="P13" s="170"/>
      <c r="Q13" s="170">
        <f>SUM(S13:AA13)</f>
        <v>6</v>
      </c>
      <c r="R13" s="170"/>
      <c r="S13" s="170" t="s">
        <v>314</v>
      </c>
      <c r="T13" s="170"/>
      <c r="U13" s="170">
        <v>3</v>
      </c>
      <c r="V13" s="170"/>
      <c r="W13" s="170">
        <v>1</v>
      </c>
      <c r="X13" s="170"/>
      <c r="Y13" s="170"/>
      <c r="Z13" s="170">
        <v>2</v>
      </c>
      <c r="AA13" s="170"/>
      <c r="AB13" s="19"/>
      <c r="AC13" s="168" t="s">
        <v>17</v>
      </c>
      <c r="AD13" s="168"/>
      <c r="AE13" s="169">
        <v>1</v>
      </c>
      <c r="AF13" s="170"/>
      <c r="AG13" s="160">
        <v>2</v>
      </c>
      <c r="AH13" s="160"/>
      <c r="AI13" s="29">
        <f>SUM(AJ13:AK13)</f>
        <v>6</v>
      </c>
      <c r="AJ13" s="29">
        <f>SUM(AL13,AP13)</f>
        <v>1</v>
      </c>
      <c r="AK13" s="29">
        <f>SUM(AN13,AR13)</f>
        <v>5</v>
      </c>
      <c r="AL13" s="160" t="s">
        <v>319</v>
      </c>
      <c r="AM13" s="160"/>
      <c r="AN13" s="160">
        <v>3</v>
      </c>
      <c r="AO13" s="160"/>
      <c r="AP13" s="160">
        <v>1</v>
      </c>
      <c r="AQ13" s="160"/>
      <c r="AR13" s="160">
        <v>2</v>
      </c>
      <c r="AS13" s="160"/>
      <c r="AT13" s="160">
        <f>SUM(AV13:AY13)</f>
        <v>1</v>
      </c>
      <c r="AU13" s="160"/>
      <c r="AV13" s="160" t="s">
        <v>319</v>
      </c>
      <c r="AW13" s="160"/>
      <c r="AX13" s="160">
        <v>1</v>
      </c>
      <c r="AY13" s="160"/>
      <c r="AZ13" s="160">
        <f>SUM(BB13:BE13)</f>
        <v>72</v>
      </c>
      <c r="BA13" s="160"/>
      <c r="BB13" s="160">
        <v>36</v>
      </c>
      <c r="BC13" s="160"/>
      <c r="BD13" s="160">
        <v>36</v>
      </c>
      <c r="BE13" s="160"/>
    </row>
    <row r="14" spans="1:57" ht="15" customHeight="1">
      <c r="A14" s="202"/>
      <c r="B14" s="41" t="s">
        <v>15</v>
      </c>
      <c r="C14" s="169">
        <f aca="true" t="shared" si="0" ref="C14:C29">SUM(E14:H14)</f>
        <v>14</v>
      </c>
      <c r="D14" s="170"/>
      <c r="E14" s="170">
        <v>14</v>
      </c>
      <c r="F14" s="170"/>
      <c r="G14" s="170" t="s">
        <v>315</v>
      </c>
      <c r="H14" s="170"/>
      <c r="I14" s="170">
        <v>54</v>
      </c>
      <c r="J14" s="170"/>
      <c r="K14" s="170">
        <f aca="true" t="shared" si="1" ref="K14:K29">SUM(M14:P14)</f>
        <v>1468</v>
      </c>
      <c r="L14" s="170"/>
      <c r="M14" s="170">
        <v>733</v>
      </c>
      <c r="N14" s="170"/>
      <c r="O14" s="170">
        <v>735</v>
      </c>
      <c r="P14" s="170"/>
      <c r="Q14" s="170">
        <f aca="true" t="shared" si="2" ref="Q14:Q29">SUM(S14:AA14)</f>
        <v>81</v>
      </c>
      <c r="R14" s="170"/>
      <c r="S14" s="170" t="s">
        <v>314</v>
      </c>
      <c r="T14" s="170"/>
      <c r="U14" s="170">
        <v>68</v>
      </c>
      <c r="V14" s="170"/>
      <c r="W14" s="170">
        <v>10</v>
      </c>
      <c r="X14" s="170"/>
      <c r="Y14" s="170"/>
      <c r="Z14" s="170">
        <v>3</v>
      </c>
      <c r="AA14" s="170"/>
      <c r="AB14" s="19"/>
      <c r="AC14" s="168" t="s">
        <v>18</v>
      </c>
      <c r="AD14" s="168"/>
      <c r="AE14" s="169">
        <v>1</v>
      </c>
      <c r="AF14" s="170"/>
      <c r="AG14" s="160">
        <v>19</v>
      </c>
      <c r="AH14" s="160"/>
      <c r="AI14" s="29">
        <f aca="true" t="shared" si="3" ref="AI14:AI21">SUM(AJ14:AK14)</f>
        <v>28</v>
      </c>
      <c r="AJ14" s="29">
        <f aca="true" t="shared" si="4" ref="AJ14:AJ21">SUM(AL14,AP14)</f>
        <v>23</v>
      </c>
      <c r="AK14" s="29">
        <f aca="true" t="shared" si="5" ref="AK14:AK21">SUM(AN14,AR14)</f>
        <v>5</v>
      </c>
      <c r="AL14" s="160">
        <v>22</v>
      </c>
      <c r="AM14" s="160"/>
      <c r="AN14" s="160">
        <v>5</v>
      </c>
      <c r="AO14" s="160"/>
      <c r="AP14" s="160">
        <v>1</v>
      </c>
      <c r="AQ14" s="160"/>
      <c r="AR14" s="160" t="s">
        <v>319</v>
      </c>
      <c r="AS14" s="160"/>
      <c r="AT14" s="160">
        <f aca="true" t="shared" si="6" ref="AT14:AT21">SUM(AV14:AY14)</f>
        <v>3</v>
      </c>
      <c r="AU14" s="160"/>
      <c r="AV14" s="160">
        <v>1</v>
      </c>
      <c r="AW14" s="160"/>
      <c r="AX14" s="160">
        <v>2</v>
      </c>
      <c r="AY14" s="160"/>
      <c r="AZ14" s="160">
        <f aca="true" t="shared" si="7" ref="AZ14:AZ21">SUM(BB14:BE14)</f>
        <v>657</v>
      </c>
      <c r="BA14" s="160"/>
      <c r="BB14" s="160">
        <v>335</v>
      </c>
      <c r="BC14" s="160"/>
      <c r="BD14" s="160">
        <v>322</v>
      </c>
      <c r="BE14" s="160"/>
    </row>
    <row r="15" spans="1:57" ht="15" customHeight="1">
      <c r="A15" s="202"/>
      <c r="B15" s="41" t="s">
        <v>16</v>
      </c>
      <c r="C15" s="169">
        <f t="shared" si="0"/>
        <v>65</v>
      </c>
      <c r="D15" s="170"/>
      <c r="E15" s="170">
        <v>64</v>
      </c>
      <c r="F15" s="170"/>
      <c r="G15" s="170">
        <v>1</v>
      </c>
      <c r="H15" s="170"/>
      <c r="I15" s="170">
        <v>395</v>
      </c>
      <c r="J15" s="170"/>
      <c r="K15" s="170">
        <f t="shared" si="1"/>
        <v>10804</v>
      </c>
      <c r="L15" s="170"/>
      <c r="M15" s="170">
        <v>5496</v>
      </c>
      <c r="N15" s="170"/>
      <c r="O15" s="170">
        <v>5308</v>
      </c>
      <c r="P15" s="170"/>
      <c r="Q15" s="170">
        <f t="shared" si="2"/>
        <v>562</v>
      </c>
      <c r="R15" s="170"/>
      <c r="S15" s="170">
        <v>35</v>
      </c>
      <c r="T15" s="170"/>
      <c r="U15" s="170">
        <v>491</v>
      </c>
      <c r="V15" s="170"/>
      <c r="W15" s="170">
        <v>19</v>
      </c>
      <c r="X15" s="170"/>
      <c r="Y15" s="170"/>
      <c r="Z15" s="170">
        <v>17</v>
      </c>
      <c r="AA15" s="170"/>
      <c r="AB15" s="19"/>
      <c r="AC15" s="168" t="s">
        <v>19</v>
      </c>
      <c r="AD15" s="168"/>
      <c r="AE15" s="169">
        <v>1</v>
      </c>
      <c r="AF15" s="170"/>
      <c r="AG15" s="160">
        <v>12</v>
      </c>
      <c r="AH15" s="160"/>
      <c r="AI15" s="29">
        <f t="shared" si="3"/>
        <v>26</v>
      </c>
      <c r="AJ15" s="29">
        <f t="shared" si="4"/>
        <v>19</v>
      </c>
      <c r="AK15" s="29">
        <f t="shared" si="5"/>
        <v>7</v>
      </c>
      <c r="AL15" s="160">
        <v>17</v>
      </c>
      <c r="AM15" s="160"/>
      <c r="AN15" s="160">
        <v>6</v>
      </c>
      <c r="AO15" s="160"/>
      <c r="AP15" s="160">
        <v>2</v>
      </c>
      <c r="AQ15" s="160"/>
      <c r="AR15" s="160">
        <v>1</v>
      </c>
      <c r="AS15" s="160"/>
      <c r="AT15" s="160">
        <f t="shared" si="6"/>
        <v>3</v>
      </c>
      <c r="AU15" s="160"/>
      <c r="AV15" s="160">
        <v>1</v>
      </c>
      <c r="AW15" s="160"/>
      <c r="AX15" s="160">
        <v>2</v>
      </c>
      <c r="AY15" s="160"/>
      <c r="AZ15" s="160">
        <f t="shared" si="7"/>
        <v>515</v>
      </c>
      <c r="BA15" s="160"/>
      <c r="BB15" s="160">
        <v>268</v>
      </c>
      <c r="BC15" s="160"/>
      <c r="BD15" s="160">
        <v>247</v>
      </c>
      <c r="BE15" s="160"/>
    </row>
    <row r="16" spans="1:57" ht="15" customHeight="1">
      <c r="A16" s="202" t="s">
        <v>338</v>
      </c>
      <c r="B16" s="41" t="s">
        <v>8</v>
      </c>
      <c r="C16" s="169">
        <f t="shared" si="0"/>
        <v>326</v>
      </c>
      <c r="D16" s="170"/>
      <c r="E16" s="170">
        <v>296</v>
      </c>
      <c r="F16" s="170"/>
      <c r="G16" s="170">
        <v>30</v>
      </c>
      <c r="H16" s="170"/>
      <c r="I16" s="170">
        <v>3506</v>
      </c>
      <c r="J16" s="170"/>
      <c r="K16" s="170">
        <f t="shared" si="1"/>
        <v>113490</v>
      </c>
      <c r="L16" s="170"/>
      <c r="M16" s="170">
        <v>58069</v>
      </c>
      <c r="N16" s="170"/>
      <c r="O16" s="170">
        <v>55421</v>
      </c>
      <c r="P16" s="170"/>
      <c r="Q16" s="170">
        <f t="shared" si="2"/>
        <v>4821</v>
      </c>
      <c r="R16" s="170"/>
      <c r="S16" s="170">
        <v>1888</v>
      </c>
      <c r="T16" s="170"/>
      <c r="U16" s="170">
        <v>2877</v>
      </c>
      <c r="V16" s="170"/>
      <c r="W16" s="170">
        <v>33</v>
      </c>
      <c r="X16" s="170"/>
      <c r="Y16" s="170"/>
      <c r="Z16" s="170">
        <v>23</v>
      </c>
      <c r="AA16" s="170"/>
      <c r="AB16" s="19"/>
      <c r="AC16" s="168" t="s">
        <v>20</v>
      </c>
      <c r="AD16" s="168"/>
      <c r="AE16" s="169">
        <v>1</v>
      </c>
      <c r="AF16" s="170"/>
      <c r="AG16" s="160" t="s">
        <v>315</v>
      </c>
      <c r="AH16" s="160"/>
      <c r="AI16" s="29">
        <f t="shared" si="3"/>
        <v>29</v>
      </c>
      <c r="AJ16" s="29">
        <f t="shared" si="4"/>
        <v>24</v>
      </c>
      <c r="AK16" s="29">
        <f t="shared" si="5"/>
        <v>5</v>
      </c>
      <c r="AL16" s="160">
        <v>20</v>
      </c>
      <c r="AM16" s="160"/>
      <c r="AN16" s="160">
        <v>4</v>
      </c>
      <c r="AO16" s="160"/>
      <c r="AP16" s="160">
        <v>4</v>
      </c>
      <c r="AQ16" s="160"/>
      <c r="AR16" s="160">
        <v>1</v>
      </c>
      <c r="AS16" s="160"/>
      <c r="AT16" s="160">
        <f t="shared" si="6"/>
        <v>5</v>
      </c>
      <c r="AU16" s="160"/>
      <c r="AV16" s="160">
        <v>4</v>
      </c>
      <c r="AW16" s="160"/>
      <c r="AX16" s="160">
        <v>1</v>
      </c>
      <c r="AY16" s="160"/>
      <c r="AZ16" s="160">
        <f t="shared" si="7"/>
        <v>414</v>
      </c>
      <c r="BA16" s="160"/>
      <c r="BB16" s="160">
        <v>281</v>
      </c>
      <c r="BC16" s="160"/>
      <c r="BD16" s="160">
        <v>133</v>
      </c>
      <c r="BE16" s="160"/>
    </row>
    <row r="17" spans="1:57" ht="15" customHeight="1">
      <c r="A17" s="202"/>
      <c r="B17" s="41" t="s">
        <v>14</v>
      </c>
      <c r="C17" s="169">
        <f t="shared" si="0"/>
        <v>1</v>
      </c>
      <c r="D17" s="170"/>
      <c r="E17" s="170">
        <v>1</v>
      </c>
      <c r="F17" s="170"/>
      <c r="G17" s="170" t="s">
        <v>315</v>
      </c>
      <c r="H17" s="170"/>
      <c r="I17" s="170">
        <v>19</v>
      </c>
      <c r="J17" s="170"/>
      <c r="K17" s="170">
        <f t="shared" si="1"/>
        <v>657</v>
      </c>
      <c r="L17" s="170"/>
      <c r="M17" s="170">
        <v>335</v>
      </c>
      <c r="N17" s="170"/>
      <c r="O17" s="170">
        <v>322</v>
      </c>
      <c r="P17" s="170"/>
      <c r="Q17" s="170">
        <f t="shared" si="2"/>
        <v>28</v>
      </c>
      <c r="R17" s="170"/>
      <c r="S17" s="170">
        <v>22</v>
      </c>
      <c r="T17" s="170"/>
      <c r="U17" s="170">
        <v>5</v>
      </c>
      <c r="V17" s="170"/>
      <c r="W17" s="170">
        <v>1</v>
      </c>
      <c r="X17" s="170"/>
      <c r="Y17" s="170"/>
      <c r="Z17" s="170" t="s">
        <v>314</v>
      </c>
      <c r="AA17" s="170"/>
      <c r="AB17" s="19"/>
      <c r="AC17" s="168" t="s">
        <v>56</v>
      </c>
      <c r="AD17" s="168"/>
      <c r="AE17" s="169">
        <v>1</v>
      </c>
      <c r="AF17" s="170"/>
      <c r="AG17" s="160" t="s">
        <v>315</v>
      </c>
      <c r="AH17" s="160"/>
      <c r="AI17" s="29">
        <f t="shared" si="3"/>
        <v>89</v>
      </c>
      <c r="AJ17" s="29">
        <f t="shared" si="4"/>
        <v>89</v>
      </c>
      <c r="AK17" s="29">
        <f t="shared" si="5"/>
        <v>0</v>
      </c>
      <c r="AL17" s="160">
        <v>59</v>
      </c>
      <c r="AM17" s="160"/>
      <c r="AN17" s="160" t="s">
        <v>319</v>
      </c>
      <c r="AO17" s="160"/>
      <c r="AP17" s="160">
        <v>30</v>
      </c>
      <c r="AQ17" s="160"/>
      <c r="AR17" s="160" t="s">
        <v>319</v>
      </c>
      <c r="AS17" s="160"/>
      <c r="AT17" s="160">
        <f t="shared" si="6"/>
        <v>67</v>
      </c>
      <c r="AU17" s="160"/>
      <c r="AV17" s="160">
        <v>51</v>
      </c>
      <c r="AW17" s="160"/>
      <c r="AX17" s="160">
        <v>16</v>
      </c>
      <c r="AY17" s="160"/>
      <c r="AZ17" s="160">
        <f t="shared" si="7"/>
        <v>798</v>
      </c>
      <c r="BA17" s="160"/>
      <c r="BB17" s="160">
        <v>776</v>
      </c>
      <c r="BC17" s="160"/>
      <c r="BD17" s="160">
        <v>22</v>
      </c>
      <c r="BE17" s="160"/>
    </row>
    <row r="18" spans="1:57" ht="15" customHeight="1">
      <c r="A18" s="202"/>
      <c r="B18" s="41" t="s">
        <v>15</v>
      </c>
      <c r="C18" s="169">
        <f t="shared" si="0"/>
        <v>324</v>
      </c>
      <c r="D18" s="170"/>
      <c r="E18" s="170">
        <v>294</v>
      </c>
      <c r="F18" s="170"/>
      <c r="G18" s="170">
        <v>30</v>
      </c>
      <c r="H18" s="170"/>
      <c r="I18" s="170">
        <v>3481</v>
      </c>
      <c r="J18" s="170"/>
      <c r="K18" s="170">
        <f t="shared" si="1"/>
        <v>112764</v>
      </c>
      <c r="L18" s="170"/>
      <c r="M18" s="170">
        <v>57703</v>
      </c>
      <c r="N18" s="170"/>
      <c r="O18" s="170">
        <v>55061</v>
      </c>
      <c r="P18" s="170"/>
      <c r="Q18" s="170">
        <f t="shared" si="2"/>
        <v>4781</v>
      </c>
      <c r="R18" s="170"/>
      <c r="S18" s="170">
        <v>1864</v>
      </c>
      <c r="T18" s="170"/>
      <c r="U18" s="170">
        <v>2865</v>
      </c>
      <c r="V18" s="170"/>
      <c r="W18" s="170">
        <v>31</v>
      </c>
      <c r="X18" s="170"/>
      <c r="Y18" s="170"/>
      <c r="Z18" s="170">
        <v>21</v>
      </c>
      <c r="AA18" s="170"/>
      <c r="AB18" s="19"/>
      <c r="AC18" s="168" t="s">
        <v>21</v>
      </c>
      <c r="AD18" s="168"/>
      <c r="AE18" s="169">
        <v>1</v>
      </c>
      <c r="AF18" s="170"/>
      <c r="AG18" s="160" t="s">
        <v>315</v>
      </c>
      <c r="AH18" s="160"/>
      <c r="AI18" s="29">
        <f t="shared" si="3"/>
        <v>168</v>
      </c>
      <c r="AJ18" s="29">
        <f t="shared" si="4"/>
        <v>111</v>
      </c>
      <c r="AK18" s="29">
        <f t="shared" si="5"/>
        <v>57</v>
      </c>
      <c r="AL18" s="160">
        <v>38</v>
      </c>
      <c r="AM18" s="160"/>
      <c r="AN18" s="160">
        <v>16</v>
      </c>
      <c r="AO18" s="160"/>
      <c r="AP18" s="160">
        <v>73</v>
      </c>
      <c r="AQ18" s="160"/>
      <c r="AR18" s="160">
        <v>41</v>
      </c>
      <c r="AS18" s="160"/>
      <c r="AT18" s="160">
        <f t="shared" si="6"/>
        <v>18</v>
      </c>
      <c r="AU18" s="160"/>
      <c r="AV18" s="160">
        <v>13</v>
      </c>
      <c r="AW18" s="160"/>
      <c r="AX18" s="160">
        <v>5</v>
      </c>
      <c r="AY18" s="160"/>
      <c r="AZ18" s="160">
        <f t="shared" si="7"/>
        <v>580</v>
      </c>
      <c r="BA18" s="160"/>
      <c r="BB18" s="160">
        <v>147</v>
      </c>
      <c r="BC18" s="160"/>
      <c r="BD18" s="160">
        <v>433</v>
      </c>
      <c r="BE18" s="160"/>
    </row>
    <row r="19" spans="1:57" ht="15" customHeight="1">
      <c r="A19" s="202"/>
      <c r="B19" s="41" t="s">
        <v>16</v>
      </c>
      <c r="C19" s="169">
        <f t="shared" si="0"/>
        <v>1</v>
      </c>
      <c r="D19" s="170"/>
      <c r="E19" s="170">
        <v>1</v>
      </c>
      <c r="F19" s="170"/>
      <c r="G19" s="170" t="s">
        <v>315</v>
      </c>
      <c r="H19" s="170"/>
      <c r="I19" s="170">
        <v>6</v>
      </c>
      <c r="J19" s="170"/>
      <c r="K19" s="170">
        <f t="shared" si="1"/>
        <v>79</v>
      </c>
      <c r="L19" s="170"/>
      <c r="M19" s="170">
        <v>31</v>
      </c>
      <c r="N19" s="170"/>
      <c r="O19" s="170">
        <v>48</v>
      </c>
      <c r="P19" s="170"/>
      <c r="Q19" s="170">
        <f t="shared" si="2"/>
        <v>12</v>
      </c>
      <c r="R19" s="170"/>
      <c r="S19" s="170">
        <v>2</v>
      </c>
      <c r="T19" s="170"/>
      <c r="U19" s="170">
        <v>7</v>
      </c>
      <c r="V19" s="170"/>
      <c r="W19" s="170">
        <v>1</v>
      </c>
      <c r="X19" s="170"/>
      <c r="Y19" s="170"/>
      <c r="Z19" s="170">
        <v>2</v>
      </c>
      <c r="AA19" s="170"/>
      <c r="AB19" s="19"/>
      <c r="AC19" s="168" t="s">
        <v>22</v>
      </c>
      <c r="AD19" s="168"/>
      <c r="AE19" s="169">
        <v>1</v>
      </c>
      <c r="AF19" s="170"/>
      <c r="AG19" s="160" t="s">
        <v>315</v>
      </c>
      <c r="AH19" s="160"/>
      <c r="AI19" s="29">
        <f t="shared" si="3"/>
        <v>1187</v>
      </c>
      <c r="AJ19" s="29">
        <f t="shared" si="4"/>
        <v>1123</v>
      </c>
      <c r="AK19" s="29">
        <f t="shared" si="5"/>
        <v>64</v>
      </c>
      <c r="AL19" s="160">
        <v>754</v>
      </c>
      <c r="AM19" s="160"/>
      <c r="AN19" s="160">
        <v>42</v>
      </c>
      <c r="AO19" s="160"/>
      <c r="AP19" s="160">
        <v>369</v>
      </c>
      <c r="AQ19" s="160"/>
      <c r="AR19" s="160">
        <v>22</v>
      </c>
      <c r="AS19" s="160"/>
      <c r="AT19" s="160">
        <f t="shared" si="6"/>
        <v>1236</v>
      </c>
      <c r="AU19" s="160"/>
      <c r="AV19" s="160">
        <v>632</v>
      </c>
      <c r="AW19" s="160"/>
      <c r="AX19" s="160">
        <v>604</v>
      </c>
      <c r="AY19" s="160"/>
      <c r="AZ19" s="160">
        <f t="shared" si="7"/>
        <v>7276</v>
      </c>
      <c r="BA19" s="160"/>
      <c r="BB19" s="160">
        <v>5862</v>
      </c>
      <c r="BC19" s="160"/>
      <c r="BD19" s="160">
        <v>1414</v>
      </c>
      <c r="BE19" s="160"/>
    </row>
    <row r="20" spans="1:57" ht="15" customHeight="1">
      <c r="A20" s="202" t="s">
        <v>339</v>
      </c>
      <c r="B20" s="41" t="s">
        <v>8</v>
      </c>
      <c r="C20" s="169">
        <f t="shared" si="0"/>
        <v>110</v>
      </c>
      <c r="D20" s="170"/>
      <c r="E20" s="170">
        <v>107</v>
      </c>
      <c r="F20" s="170"/>
      <c r="G20" s="170">
        <v>3</v>
      </c>
      <c r="H20" s="170"/>
      <c r="I20" s="170">
        <v>1246</v>
      </c>
      <c r="J20" s="170"/>
      <c r="K20" s="170">
        <f t="shared" si="1"/>
        <v>47180</v>
      </c>
      <c r="L20" s="170"/>
      <c r="M20" s="170">
        <v>24249</v>
      </c>
      <c r="N20" s="170"/>
      <c r="O20" s="170">
        <v>22931</v>
      </c>
      <c r="P20" s="170"/>
      <c r="Q20" s="170">
        <f t="shared" si="2"/>
        <v>2431</v>
      </c>
      <c r="R20" s="170"/>
      <c r="S20" s="170">
        <v>1569</v>
      </c>
      <c r="T20" s="170"/>
      <c r="U20" s="170">
        <v>807</v>
      </c>
      <c r="V20" s="170"/>
      <c r="W20" s="170">
        <v>25</v>
      </c>
      <c r="X20" s="170"/>
      <c r="Y20" s="170"/>
      <c r="Z20" s="170">
        <v>30</v>
      </c>
      <c r="AA20" s="170"/>
      <c r="AB20" s="19"/>
      <c r="AC20" s="168" t="s">
        <v>23</v>
      </c>
      <c r="AD20" s="168"/>
      <c r="AE20" s="169">
        <v>3</v>
      </c>
      <c r="AF20" s="170"/>
      <c r="AG20" s="160" t="s">
        <v>315</v>
      </c>
      <c r="AH20" s="160"/>
      <c r="AI20" s="29">
        <f t="shared" si="3"/>
        <v>101</v>
      </c>
      <c r="AJ20" s="29">
        <f t="shared" si="4"/>
        <v>55</v>
      </c>
      <c r="AK20" s="29">
        <f t="shared" si="5"/>
        <v>46</v>
      </c>
      <c r="AL20" s="160" t="s">
        <v>319</v>
      </c>
      <c r="AM20" s="160"/>
      <c r="AN20" s="160">
        <v>10</v>
      </c>
      <c r="AO20" s="160"/>
      <c r="AP20" s="160">
        <v>55</v>
      </c>
      <c r="AQ20" s="160"/>
      <c r="AR20" s="160">
        <v>36</v>
      </c>
      <c r="AS20" s="160"/>
      <c r="AT20" s="160">
        <f t="shared" si="6"/>
        <v>6</v>
      </c>
      <c r="AU20" s="160"/>
      <c r="AV20" s="160" t="s">
        <v>319</v>
      </c>
      <c r="AW20" s="160"/>
      <c r="AX20" s="160">
        <v>6</v>
      </c>
      <c r="AY20" s="160"/>
      <c r="AZ20" s="160">
        <f t="shared" si="7"/>
        <v>233</v>
      </c>
      <c r="BA20" s="160"/>
      <c r="BB20" s="160" t="s">
        <v>319</v>
      </c>
      <c r="BC20" s="160"/>
      <c r="BD20" s="160">
        <v>233</v>
      </c>
      <c r="BE20" s="160"/>
    </row>
    <row r="21" spans="1:57" ht="15" customHeight="1">
      <c r="A21" s="202"/>
      <c r="B21" s="41" t="s">
        <v>14</v>
      </c>
      <c r="C21" s="169">
        <f t="shared" si="0"/>
        <v>1</v>
      </c>
      <c r="D21" s="170"/>
      <c r="E21" s="170">
        <v>1</v>
      </c>
      <c r="F21" s="170"/>
      <c r="G21" s="170" t="s">
        <v>315</v>
      </c>
      <c r="H21" s="170"/>
      <c r="I21" s="170">
        <v>12</v>
      </c>
      <c r="J21" s="170"/>
      <c r="K21" s="170">
        <f t="shared" si="1"/>
        <v>515</v>
      </c>
      <c r="L21" s="170"/>
      <c r="M21" s="170">
        <v>268</v>
      </c>
      <c r="N21" s="170"/>
      <c r="O21" s="170">
        <v>247</v>
      </c>
      <c r="P21" s="170"/>
      <c r="Q21" s="170">
        <f t="shared" si="2"/>
        <v>26</v>
      </c>
      <c r="R21" s="170"/>
      <c r="S21" s="170">
        <v>17</v>
      </c>
      <c r="T21" s="170"/>
      <c r="U21" s="170">
        <v>6</v>
      </c>
      <c r="V21" s="170"/>
      <c r="W21" s="170">
        <v>2</v>
      </c>
      <c r="X21" s="170"/>
      <c r="Y21" s="170"/>
      <c r="Z21" s="170">
        <v>1</v>
      </c>
      <c r="AA21" s="170"/>
      <c r="AB21" s="19"/>
      <c r="AC21" s="168" t="s">
        <v>26</v>
      </c>
      <c r="AD21" s="168"/>
      <c r="AE21" s="169">
        <v>1</v>
      </c>
      <c r="AF21" s="170"/>
      <c r="AG21" s="160">
        <v>9</v>
      </c>
      <c r="AH21" s="160"/>
      <c r="AI21" s="29">
        <f t="shared" si="3"/>
        <v>28</v>
      </c>
      <c r="AJ21" s="29">
        <f t="shared" si="4"/>
        <v>19</v>
      </c>
      <c r="AK21" s="29">
        <f t="shared" si="5"/>
        <v>9</v>
      </c>
      <c r="AL21" s="160">
        <v>14</v>
      </c>
      <c r="AM21" s="160"/>
      <c r="AN21" s="160">
        <v>7</v>
      </c>
      <c r="AO21" s="160"/>
      <c r="AP21" s="160">
        <v>5</v>
      </c>
      <c r="AQ21" s="160"/>
      <c r="AR21" s="160">
        <v>2</v>
      </c>
      <c r="AS21" s="160"/>
      <c r="AT21" s="160">
        <f t="shared" si="6"/>
        <v>5</v>
      </c>
      <c r="AU21" s="160"/>
      <c r="AV21" s="160">
        <v>3</v>
      </c>
      <c r="AW21" s="160"/>
      <c r="AX21" s="160">
        <v>2</v>
      </c>
      <c r="AY21" s="160"/>
      <c r="AZ21" s="160">
        <f t="shared" si="7"/>
        <v>76</v>
      </c>
      <c r="BA21" s="160"/>
      <c r="BB21" s="160">
        <v>47</v>
      </c>
      <c r="BC21" s="160"/>
      <c r="BD21" s="160">
        <v>29</v>
      </c>
      <c r="BE21" s="160"/>
    </row>
    <row r="22" spans="1:57" ht="15" customHeight="1">
      <c r="A22" s="202"/>
      <c r="B22" s="41" t="s">
        <v>15</v>
      </c>
      <c r="C22" s="169">
        <f t="shared" si="0"/>
        <v>107</v>
      </c>
      <c r="D22" s="170"/>
      <c r="E22" s="170">
        <v>104</v>
      </c>
      <c r="F22" s="170"/>
      <c r="G22" s="170">
        <v>3</v>
      </c>
      <c r="H22" s="170"/>
      <c r="I22" s="170">
        <v>1228</v>
      </c>
      <c r="J22" s="170"/>
      <c r="K22" s="170">
        <f t="shared" si="1"/>
        <v>46514</v>
      </c>
      <c r="L22" s="170"/>
      <c r="M22" s="170">
        <v>23937</v>
      </c>
      <c r="N22" s="170"/>
      <c r="O22" s="170">
        <v>22577</v>
      </c>
      <c r="P22" s="170"/>
      <c r="Q22" s="170">
        <f t="shared" si="2"/>
        <v>2367</v>
      </c>
      <c r="R22" s="170"/>
      <c r="S22" s="170">
        <v>1547</v>
      </c>
      <c r="T22" s="170"/>
      <c r="U22" s="170">
        <v>797</v>
      </c>
      <c r="V22" s="170"/>
      <c r="W22" s="170">
        <v>6</v>
      </c>
      <c r="X22" s="170"/>
      <c r="Y22" s="170"/>
      <c r="Z22" s="170">
        <v>17</v>
      </c>
      <c r="AA22" s="170"/>
      <c r="AB22" s="19"/>
      <c r="AC22" s="186"/>
      <c r="AD22" s="186"/>
      <c r="AE22" s="187"/>
      <c r="AF22" s="161"/>
      <c r="AG22" s="161"/>
      <c r="AH22" s="161"/>
      <c r="AI22" s="34"/>
      <c r="AJ22" s="34"/>
      <c r="AK22" s="34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</row>
    <row r="23" spans="1:57" ht="15" customHeight="1">
      <c r="A23" s="202"/>
      <c r="B23" s="41" t="s">
        <v>16</v>
      </c>
      <c r="C23" s="169">
        <f t="shared" si="0"/>
        <v>2</v>
      </c>
      <c r="D23" s="170"/>
      <c r="E23" s="170">
        <v>2</v>
      </c>
      <c r="F23" s="170"/>
      <c r="G23" s="170" t="s">
        <v>315</v>
      </c>
      <c r="H23" s="170"/>
      <c r="I23" s="170">
        <v>6</v>
      </c>
      <c r="J23" s="170"/>
      <c r="K23" s="170">
        <f t="shared" si="1"/>
        <v>151</v>
      </c>
      <c r="L23" s="170"/>
      <c r="M23" s="170">
        <v>44</v>
      </c>
      <c r="N23" s="170"/>
      <c r="O23" s="170">
        <v>107</v>
      </c>
      <c r="P23" s="170"/>
      <c r="Q23" s="170">
        <f t="shared" si="2"/>
        <v>38</v>
      </c>
      <c r="R23" s="170"/>
      <c r="S23" s="170">
        <v>5</v>
      </c>
      <c r="T23" s="170"/>
      <c r="U23" s="170">
        <v>4</v>
      </c>
      <c r="V23" s="170"/>
      <c r="W23" s="170">
        <v>17</v>
      </c>
      <c r="X23" s="170"/>
      <c r="Y23" s="170"/>
      <c r="Z23" s="170">
        <v>12</v>
      </c>
      <c r="AA23" s="170"/>
      <c r="AB23" s="19"/>
      <c r="AC23" s="19" t="s">
        <v>57</v>
      </c>
      <c r="AD23" s="42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5" customHeight="1">
      <c r="A24" s="202" t="s">
        <v>20</v>
      </c>
      <c r="B24" s="41" t="s">
        <v>8</v>
      </c>
      <c r="C24" s="169">
        <f t="shared" si="0"/>
        <v>62</v>
      </c>
      <c r="D24" s="170"/>
      <c r="E24" s="170">
        <v>61</v>
      </c>
      <c r="F24" s="170"/>
      <c r="G24" s="170">
        <v>1</v>
      </c>
      <c r="H24" s="170"/>
      <c r="I24" s="170" t="s">
        <v>314</v>
      </c>
      <c r="J24" s="170"/>
      <c r="K24" s="170">
        <f t="shared" si="1"/>
        <v>44707</v>
      </c>
      <c r="L24" s="170"/>
      <c r="M24" s="170">
        <v>22141</v>
      </c>
      <c r="N24" s="170"/>
      <c r="O24" s="170">
        <v>22566</v>
      </c>
      <c r="P24" s="170"/>
      <c r="Q24" s="170">
        <f t="shared" si="2"/>
        <v>2923</v>
      </c>
      <c r="R24" s="170"/>
      <c r="S24" s="170">
        <v>2064</v>
      </c>
      <c r="T24" s="170"/>
      <c r="U24" s="170">
        <v>468</v>
      </c>
      <c r="V24" s="170"/>
      <c r="W24" s="170">
        <v>216</v>
      </c>
      <c r="X24" s="170"/>
      <c r="Y24" s="170"/>
      <c r="Z24" s="170">
        <v>175</v>
      </c>
      <c r="AA24" s="170"/>
      <c r="AB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5" customHeight="1">
      <c r="A25" s="202"/>
      <c r="B25" s="41" t="s">
        <v>14</v>
      </c>
      <c r="C25" s="169">
        <f t="shared" si="0"/>
        <v>1</v>
      </c>
      <c r="D25" s="170"/>
      <c r="E25" s="170">
        <v>1</v>
      </c>
      <c r="F25" s="170"/>
      <c r="G25" s="170" t="s">
        <v>315</v>
      </c>
      <c r="H25" s="170"/>
      <c r="I25" s="170" t="s">
        <v>314</v>
      </c>
      <c r="J25" s="170"/>
      <c r="K25" s="170">
        <f t="shared" si="1"/>
        <v>414</v>
      </c>
      <c r="L25" s="170"/>
      <c r="M25" s="170">
        <v>281</v>
      </c>
      <c r="N25" s="170"/>
      <c r="O25" s="170">
        <v>133</v>
      </c>
      <c r="P25" s="170"/>
      <c r="Q25" s="170">
        <f t="shared" si="2"/>
        <v>29</v>
      </c>
      <c r="R25" s="170"/>
      <c r="S25" s="170">
        <v>20</v>
      </c>
      <c r="T25" s="170"/>
      <c r="U25" s="170">
        <v>4</v>
      </c>
      <c r="V25" s="170"/>
      <c r="W25" s="170">
        <v>4</v>
      </c>
      <c r="X25" s="170"/>
      <c r="Y25" s="170"/>
      <c r="Z25" s="170">
        <v>1</v>
      </c>
      <c r="AA25" s="170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5" customHeight="1">
      <c r="A26" s="202"/>
      <c r="B26" s="41" t="s">
        <v>15</v>
      </c>
      <c r="C26" s="169">
        <f t="shared" si="0"/>
        <v>53</v>
      </c>
      <c r="D26" s="170"/>
      <c r="E26" s="170">
        <v>52</v>
      </c>
      <c r="F26" s="170"/>
      <c r="G26" s="170">
        <v>1</v>
      </c>
      <c r="H26" s="170"/>
      <c r="I26" s="170" t="s">
        <v>314</v>
      </c>
      <c r="J26" s="170"/>
      <c r="K26" s="170">
        <f t="shared" si="1"/>
        <v>35935</v>
      </c>
      <c r="L26" s="170"/>
      <c r="M26" s="170">
        <v>18694</v>
      </c>
      <c r="N26" s="170"/>
      <c r="O26" s="170">
        <v>17241</v>
      </c>
      <c r="P26" s="170"/>
      <c r="Q26" s="170">
        <f t="shared" si="2"/>
        <v>2432</v>
      </c>
      <c r="R26" s="170"/>
      <c r="S26" s="170">
        <v>1802</v>
      </c>
      <c r="T26" s="170"/>
      <c r="U26" s="170">
        <v>378</v>
      </c>
      <c r="V26" s="170"/>
      <c r="W26" s="170">
        <v>140</v>
      </c>
      <c r="X26" s="170"/>
      <c r="Y26" s="170"/>
      <c r="Z26" s="170">
        <v>112</v>
      </c>
      <c r="AA26" s="170"/>
      <c r="AB26" s="19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</row>
    <row r="27" spans="1:57" ht="15" customHeight="1">
      <c r="A27" s="202"/>
      <c r="B27" s="41" t="s">
        <v>16</v>
      </c>
      <c r="C27" s="169">
        <f t="shared" si="0"/>
        <v>8</v>
      </c>
      <c r="D27" s="170"/>
      <c r="E27" s="170">
        <v>8</v>
      </c>
      <c r="F27" s="170"/>
      <c r="G27" s="170" t="s">
        <v>314</v>
      </c>
      <c r="H27" s="170"/>
      <c r="I27" s="170" t="s">
        <v>314</v>
      </c>
      <c r="J27" s="170"/>
      <c r="K27" s="170">
        <f t="shared" si="1"/>
        <v>8358</v>
      </c>
      <c r="L27" s="170"/>
      <c r="M27" s="170">
        <v>3166</v>
      </c>
      <c r="N27" s="170"/>
      <c r="O27" s="170">
        <v>5192</v>
      </c>
      <c r="P27" s="170"/>
      <c r="Q27" s="170">
        <f t="shared" si="2"/>
        <v>462</v>
      </c>
      <c r="R27" s="170"/>
      <c r="S27" s="170">
        <v>242</v>
      </c>
      <c r="T27" s="170"/>
      <c r="U27" s="170">
        <v>86</v>
      </c>
      <c r="V27" s="170"/>
      <c r="W27" s="170">
        <v>72</v>
      </c>
      <c r="X27" s="170"/>
      <c r="Y27" s="170"/>
      <c r="Z27" s="170">
        <v>62</v>
      </c>
      <c r="AA27" s="170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5" customHeight="1">
      <c r="A28" s="203" t="s">
        <v>270</v>
      </c>
      <c r="B28" s="41" t="s">
        <v>8</v>
      </c>
      <c r="C28" s="169">
        <f t="shared" si="0"/>
        <v>2</v>
      </c>
      <c r="D28" s="170"/>
      <c r="E28" s="170">
        <v>2</v>
      </c>
      <c r="F28" s="170"/>
      <c r="G28" s="170" t="s">
        <v>314</v>
      </c>
      <c r="H28" s="170"/>
      <c r="I28" s="170" t="s">
        <v>314</v>
      </c>
      <c r="J28" s="170"/>
      <c r="K28" s="170">
        <f t="shared" si="1"/>
        <v>1275</v>
      </c>
      <c r="L28" s="170"/>
      <c r="M28" s="170">
        <v>1252</v>
      </c>
      <c r="N28" s="170"/>
      <c r="O28" s="170">
        <v>23</v>
      </c>
      <c r="P28" s="170"/>
      <c r="Q28" s="170">
        <f t="shared" si="2"/>
        <v>144</v>
      </c>
      <c r="R28" s="170"/>
      <c r="S28" s="170">
        <v>87</v>
      </c>
      <c r="T28" s="170"/>
      <c r="U28" s="170" t="s">
        <v>314</v>
      </c>
      <c r="V28" s="170"/>
      <c r="W28" s="170">
        <v>53</v>
      </c>
      <c r="X28" s="170"/>
      <c r="Y28" s="170"/>
      <c r="Z28" s="170">
        <v>4</v>
      </c>
      <c r="AA28" s="170"/>
      <c r="AB28" s="19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</row>
    <row r="29" spans="1:57" ht="15" customHeight="1">
      <c r="A29" s="203"/>
      <c r="B29" s="41" t="s">
        <v>14</v>
      </c>
      <c r="C29" s="169">
        <f t="shared" si="0"/>
        <v>1</v>
      </c>
      <c r="D29" s="170"/>
      <c r="E29" s="170">
        <v>1</v>
      </c>
      <c r="F29" s="170"/>
      <c r="G29" s="170" t="s">
        <v>314</v>
      </c>
      <c r="H29" s="170"/>
      <c r="I29" s="170" t="s">
        <v>314</v>
      </c>
      <c r="J29" s="170"/>
      <c r="K29" s="170">
        <f t="shared" si="1"/>
        <v>798</v>
      </c>
      <c r="L29" s="170"/>
      <c r="M29" s="170">
        <v>776</v>
      </c>
      <c r="N29" s="170"/>
      <c r="O29" s="170">
        <v>22</v>
      </c>
      <c r="P29" s="170"/>
      <c r="Q29" s="170">
        <f t="shared" si="2"/>
        <v>111</v>
      </c>
      <c r="R29" s="170"/>
      <c r="S29" s="170">
        <v>59</v>
      </c>
      <c r="T29" s="170"/>
      <c r="U29" s="170" t="s">
        <v>314</v>
      </c>
      <c r="V29" s="170"/>
      <c r="W29" s="170">
        <v>49</v>
      </c>
      <c r="X29" s="170"/>
      <c r="Y29" s="170"/>
      <c r="Z29" s="170">
        <v>3</v>
      </c>
      <c r="AA29" s="170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42"/>
      <c r="AR29" s="42"/>
      <c r="AS29" s="42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75" ht="15" customHeight="1">
      <c r="A30" s="203"/>
      <c r="B30" s="41" t="s">
        <v>15</v>
      </c>
      <c r="C30" s="169" t="s">
        <v>315</v>
      </c>
      <c r="D30" s="170"/>
      <c r="E30" s="170" t="s">
        <v>314</v>
      </c>
      <c r="F30" s="170"/>
      <c r="G30" s="170" t="s">
        <v>314</v>
      </c>
      <c r="H30" s="170"/>
      <c r="I30" s="170" t="s">
        <v>314</v>
      </c>
      <c r="J30" s="170"/>
      <c r="K30" s="170" t="s">
        <v>314</v>
      </c>
      <c r="L30" s="170"/>
      <c r="M30" s="170" t="s">
        <v>314</v>
      </c>
      <c r="N30" s="170"/>
      <c r="O30" s="170" t="s">
        <v>314</v>
      </c>
      <c r="P30" s="170"/>
      <c r="Q30" s="170" t="s">
        <v>314</v>
      </c>
      <c r="R30" s="170"/>
      <c r="S30" s="170" t="s">
        <v>314</v>
      </c>
      <c r="T30" s="170"/>
      <c r="U30" s="170" t="s">
        <v>314</v>
      </c>
      <c r="V30" s="170"/>
      <c r="W30" s="170" t="s">
        <v>316</v>
      </c>
      <c r="X30" s="170"/>
      <c r="Y30" s="170"/>
      <c r="Z30" s="170" t="s">
        <v>314</v>
      </c>
      <c r="AA30" s="170"/>
      <c r="AB30" s="19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1:75" ht="15" customHeight="1">
      <c r="A31" s="203"/>
      <c r="B31" s="41" t="s">
        <v>16</v>
      </c>
      <c r="C31" s="169">
        <f>SUM(E31:H31)</f>
        <v>1</v>
      </c>
      <c r="D31" s="170"/>
      <c r="E31" s="170">
        <v>1</v>
      </c>
      <c r="F31" s="170"/>
      <c r="G31" s="170" t="s">
        <v>314</v>
      </c>
      <c r="H31" s="170"/>
      <c r="I31" s="170" t="s">
        <v>314</v>
      </c>
      <c r="J31" s="170"/>
      <c r="K31" s="170">
        <f>SUM(M31:P31)</f>
        <v>477</v>
      </c>
      <c r="L31" s="170"/>
      <c r="M31" s="170">
        <v>476</v>
      </c>
      <c r="N31" s="170"/>
      <c r="O31" s="170">
        <v>1</v>
      </c>
      <c r="P31" s="170"/>
      <c r="Q31" s="170">
        <f>SUM(S31:AA31)</f>
        <v>33</v>
      </c>
      <c r="R31" s="170"/>
      <c r="S31" s="170">
        <v>28</v>
      </c>
      <c r="T31" s="170"/>
      <c r="U31" s="170" t="s">
        <v>314</v>
      </c>
      <c r="V31" s="170"/>
      <c r="W31" s="170">
        <v>4</v>
      </c>
      <c r="X31" s="170"/>
      <c r="Y31" s="170"/>
      <c r="Z31" s="170">
        <v>1</v>
      </c>
      <c r="AA31" s="170"/>
      <c r="AB31" s="19"/>
      <c r="AC31" s="205"/>
      <c r="AD31" s="57"/>
      <c r="AE31" s="205"/>
      <c r="AF31" s="205"/>
      <c r="AG31" s="205"/>
      <c r="AH31" s="205"/>
      <c r="AI31" s="57"/>
      <c r="AJ31" s="57"/>
      <c r="AK31" s="57"/>
      <c r="AL31" s="205"/>
      <c r="AM31" s="205"/>
      <c r="AN31" s="205"/>
      <c r="AO31" s="205"/>
      <c r="AP31" s="57"/>
      <c r="AQ31" s="205"/>
      <c r="AR31" s="205"/>
      <c r="AS31" s="57"/>
      <c r="AT31" s="205"/>
      <c r="AU31" s="205"/>
      <c r="AV31" s="57"/>
      <c r="AW31" s="57"/>
      <c r="AX31" s="57"/>
      <c r="AY31" s="57"/>
      <c r="AZ31" s="57"/>
      <c r="BA31" s="57"/>
      <c r="BB31" s="57"/>
      <c r="BC31" s="205"/>
      <c r="BD31" s="205"/>
      <c r="BE31" s="57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1:75" ht="18" customHeight="1">
      <c r="A32" s="202" t="s">
        <v>21</v>
      </c>
      <c r="B32" s="41" t="s">
        <v>8</v>
      </c>
      <c r="C32" s="169">
        <f aca="true" t="shared" si="8" ref="C32:C47">SUM(E32:H32)</f>
        <v>6</v>
      </c>
      <c r="D32" s="170"/>
      <c r="E32" s="170">
        <v>6</v>
      </c>
      <c r="F32" s="170"/>
      <c r="G32" s="170" t="s">
        <v>314</v>
      </c>
      <c r="H32" s="170"/>
      <c r="I32" s="170" t="s">
        <v>314</v>
      </c>
      <c r="J32" s="170"/>
      <c r="K32" s="170">
        <f aca="true" t="shared" si="9" ref="K32:K44">SUM(M32:P32)</f>
        <v>3688</v>
      </c>
      <c r="L32" s="170"/>
      <c r="M32" s="170">
        <v>352</v>
      </c>
      <c r="N32" s="170"/>
      <c r="O32" s="170">
        <v>3336</v>
      </c>
      <c r="P32" s="170"/>
      <c r="Q32" s="170">
        <f aca="true" t="shared" si="10" ref="Q32:Q47">SUM(S32:AA32)</f>
        <v>517</v>
      </c>
      <c r="R32" s="170"/>
      <c r="S32" s="170">
        <v>159</v>
      </c>
      <c r="T32" s="170"/>
      <c r="U32" s="170">
        <v>69</v>
      </c>
      <c r="V32" s="170"/>
      <c r="W32" s="170">
        <v>200</v>
      </c>
      <c r="X32" s="170"/>
      <c r="Y32" s="170"/>
      <c r="Z32" s="170">
        <v>89</v>
      </c>
      <c r="AA32" s="170"/>
      <c r="AB32" s="19"/>
      <c r="AC32" s="171" t="s">
        <v>345</v>
      </c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15" customHeight="1">
      <c r="A33" s="202"/>
      <c r="B33" s="41" t="s">
        <v>14</v>
      </c>
      <c r="C33" s="169">
        <f t="shared" si="8"/>
        <v>1</v>
      </c>
      <c r="D33" s="170"/>
      <c r="E33" s="170">
        <v>1</v>
      </c>
      <c r="F33" s="170"/>
      <c r="G33" s="170" t="s">
        <v>314</v>
      </c>
      <c r="H33" s="170"/>
      <c r="I33" s="170" t="s">
        <v>314</v>
      </c>
      <c r="J33" s="170"/>
      <c r="K33" s="170">
        <f t="shared" si="9"/>
        <v>580</v>
      </c>
      <c r="L33" s="170"/>
      <c r="M33" s="170">
        <v>147</v>
      </c>
      <c r="N33" s="170"/>
      <c r="O33" s="170">
        <v>433</v>
      </c>
      <c r="P33" s="170"/>
      <c r="Q33" s="170">
        <f t="shared" si="10"/>
        <v>167</v>
      </c>
      <c r="R33" s="170"/>
      <c r="S33" s="170">
        <v>38</v>
      </c>
      <c r="T33" s="170"/>
      <c r="U33" s="170">
        <v>16</v>
      </c>
      <c r="V33" s="170"/>
      <c r="W33" s="170">
        <v>72</v>
      </c>
      <c r="X33" s="170"/>
      <c r="Y33" s="170"/>
      <c r="Z33" s="170">
        <v>41</v>
      </c>
      <c r="AA33" s="170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1:75" ht="15" customHeight="1">
      <c r="A34" s="202"/>
      <c r="B34" s="41" t="s">
        <v>15</v>
      </c>
      <c r="C34" s="169">
        <f t="shared" si="8"/>
        <v>1</v>
      </c>
      <c r="D34" s="170"/>
      <c r="E34" s="170">
        <v>1</v>
      </c>
      <c r="F34" s="170"/>
      <c r="G34" s="170" t="s">
        <v>314</v>
      </c>
      <c r="H34" s="170"/>
      <c r="I34" s="170" t="s">
        <v>314</v>
      </c>
      <c r="J34" s="170"/>
      <c r="K34" s="170">
        <f t="shared" si="9"/>
        <v>199</v>
      </c>
      <c r="L34" s="170"/>
      <c r="M34" s="170">
        <v>177</v>
      </c>
      <c r="N34" s="170"/>
      <c r="O34" s="170">
        <v>22</v>
      </c>
      <c r="P34" s="170"/>
      <c r="Q34" s="170">
        <f t="shared" si="10"/>
        <v>67</v>
      </c>
      <c r="R34" s="170"/>
      <c r="S34" s="170">
        <v>34</v>
      </c>
      <c r="T34" s="170"/>
      <c r="U34" s="170">
        <v>1</v>
      </c>
      <c r="V34" s="170"/>
      <c r="W34" s="170">
        <v>31</v>
      </c>
      <c r="X34" s="170"/>
      <c r="Y34" s="170"/>
      <c r="Z34" s="170">
        <v>1</v>
      </c>
      <c r="AA34" s="170"/>
      <c r="AB34" s="19"/>
      <c r="AC34" s="182" t="s">
        <v>346</v>
      </c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1:58" ht="15" customHeight="1" thickBot="1">
      <c r="A35" s="202"/>
      <c r="B35" s="41" t="s">
        <v>16</v>
      </c>
      <c r="C35" s="169">
        <f t="shared" si="8"/>
        <v>4</v>
      </c>
      <c r="D35" s="170"/>
      <c r="E35" s="170">
        <v>4</v>
      </c>
      <c r="F35" s="170"/>
      <c r="G35" s="170" t="s">
        <v>314</v>
      </c>
      <c r="H35" s="170"/>
      <c r="I35" s="170" t="s">
        <v>314</v>
      </c>
      <c r="J35" s="170"/>
      <c r="K35" s="170">
        <f t="shared" si="9"/>
        <v>2909</v>
      </c>
      <c r="L35" s="170"/>
      <c r="M35" s="170">
        <v>28</v>
      </c>
      <c r="N35" s="170"/>
      <c r="O35" s="170">
        <v>2881</v>
      </c>
      <c r="P35" s="170"/>
      <c r="Q35" s="170">
        <f t="shared" si="10"/>
        <v>283</v>
      </c>
      <c r="R35" s="170"/>
      <c r="S35" s="170">
        <v>87</v>
      </c>
      <c r="T35" s="170"/>
      <c r="U35" s="170">
        <v>52</v>
      </c>
      <c r="V35" s="170"/>
      <c r="W35" s="170">
        <v>97</v>
      </c>
      <c r="X35" s="170"/>
      <c r="Y35" s="170"/>
      <c r="Z35" s="170">
        <v>47</v>
      </c>
      <c r="AA35" s="170"/>
      <c r="AB35" s="19"/>
      <c r="AC35" s="23"/>
      <c r="AD35" s="56"/>
      <c r="AE35" s="195"/>
      <c r="AF35" s="195"/>
      <c r="AG35" s="195"/>
      <c r="AH35" s="195"/>
      <c r="AI35" s="56"/>
      <c r="AJ35" s="56"/>
      <c r="AK35" s="56"/>
      <c r="AL35" s="195"/>
      <c r="AM35" s="195"/>
      <c r="AN35" s="195"/>
      <c r="AO35" s="195"/>
      <c r="AP35" s="56"/>
      <c r="AQ35" s="195"/>
      <c r="AR35" s="195"/>
      <c r="AS35" s="56"/>
      <c r="AT35" s="195"/>
      <c r="AU35" s="195"/>
      <c r="AV35" s="56"/>
      <c r="AW35" s="56"/>
      <c r="AX35" s="56"/>
      <c r="AY35" s="56"/>
      <c r="AZ35" s="56"/>
      <c r="BA35" s="56"/>
      <c r="BB35" s="56"/>
      <c r="BC35" s="195"/>
      <c r="BD35" s="195"/>
      <c r="BE35" s="56"/>
      <c r="BF35" s="6"/>
    </row>
    <row r="36" spans="1:57" ht="15" customHeight="1">
      <c r="A36" s="202" t="s">
        <v>335</v>
      </c>
      <c r="B36" s="41" t="s">
        <v>8</v>
      </c>
      <c r="C36" s="169">
        <f t="shared" si="8"/>
        <v>6</v>
      </c>
      <c r="D36" s="170"/>
      <c r="E36" s="170">
        <v>6</v>
      </c>
      <c r="F36" s="170"/>
      <c r="G36" s="170" t="s">
        <v>314</v>
      </c>
      <c r="H36" s="170"/>
      <c r="I36" s="170" t="s">
        <v>314</v>
      </c>
      <c r="J36" s="170"/>
      <c r="K36" s="170">
        <f t="shared" si="9"/>
        <v>16561</v>
      </c>
      <c r="L36" s="170"/>
      <c r="M36" s="170">
        <v>14171</v>
      </c>
      <c r="N36" s="170"/>
      <c r="O36" s="170">
        <v>2390</v>
      </c>
      <c r="P36" s="170"/>
      <c r="Q36" s="170">
        <f t="shared" si="10"/>
        <v>2076</v>
      </c>
      <c r="R36" s="170"/>
      <c r="S36" s="170">
        <v>1376</v>
      </c>
      <c r="T36" s="170"/>
      <c r="U36" s="170">
        <v>99</v>
      </c>
      <c r="V36" s="170"/>
      <c r="W36" s="170">
        <v>568</v>
      </c>
      <c r="X36" s="170"/>
      <c r="Y36" s="170"/>
      <c r="Z36" s="170">
        <v>33</v>
      </c>
      <c r="AA36" s="170"/>
      <c r="AB36" s="19"/>
      <c r="AC36" s="172" t="s">
        <v>58</v>
      </c>
      <c r="AD36" s="163" t="s">
        <v>3</v>
      </c>
      <c r="AE36" s="163"/>
      <c r="AF36" s="163"/>
      <c r="AG36" s="163"/>
      <c r="AH36" s="163"/>
      <c r="AI36" s="163" t="s">
        <v>60</v>
      </c>
      <c r="AJ36" s="163"/>
      <c r="AK36" s="163" t="s">
        <v>61</v>
      </c>
      <c r="AL36" s="163"/>
      <c r="AM36" s="163"/>
      <c r="AN36" s="163" t="s">
        <v>62</v>
      </c>
      <c r="AO36" s="163"/>
      <c r="AP36" s="163"/>
      <c r="AQ36" s="163" t="s">
        <v>63</v>
      </c>
      <c r="AR36" s="163"/>
      <c r="AS36" s="163"/>
      <c r="AT36" s="163" t="s">
        <v>64</v>
      </c>
      <c r="AU36" s="163"/>
      <c r="AV36" s="163"/>
      <c r="AW36" s="163" t="s">
        <v>65</v>
      </c>
      <c r="AX36" s="163"/>
      <c r="AY36" s="163" t="s">
        <v>66</v>
      </c>
      <c r="AZ36" s="163"/>
      <c r="BA36" s="163" t="s">
        <v>67</v>
      </c>
      <c r="BB36" s="163"/>
      <c r="BC36" s="163" t="s">
        <v>68</v>
      </c>
      <c r="BD36" s="163"/>
      <c r="BE36" s="164"/>
    </row>
    <row r="37" spans="1:57" ht="15" customHeight="1">
      <c r="A37" s="202"/>
      <c r="B37" s="41" t="s">
        <v>14</v>
      </c>
      <c r="C37" s="169">
        <f t="shared" si="8"/>
        <v>1</v>
      </c>
      <c r="D37" s="170"/>
      <c r="E37" s="170">
        <v>1</v>
      </c>
      <c r="F37" s="170"/>
      <c r="G37" s="170" t="s">
        <v>314</v>
      </c>
      <c r="H37" s="170"/>
      <c r="I37" s="170" t="s">
        <v>314</v>
      </c>
      <c r="J37" s="170"/>
      <c r="K37" s="170">
        <f t="shared" si="9"/>
        <v>7276</v>
      </c>
      <c r="L37" s="170"/>
      <c r="M37" s="170">
        <v>5862</v>
      </c>
      <c r="N37" s="170"/>
      <c r="O37" s="170">
        <v>1414</v>
      </c>
      <c r="P37" s="170"/>
      <c r="Q37" s="170">
        <f t="shared" si="10"/>
        <v>1187</v>
      </c>
      <c r="R37" s="170"/>
      <c r="S37" s="170">
        <v>754</v>
      </c>
      <c r="T37" s="170"/>
      <c r="U37" s="170">
        <v>42</v>
      </c>
      <c r="V37" s="170"/>
      <c r="W37" s="170">
        <v>369</v>
      </c>
      <c r="X37" s="170"/>
      <c r="Y37" s="170"/>
      <c r="Z37" s="170">
        <v>22</v>
      </c>
      <c r="AA37" s="170"/>
      <c r="AB37" s="19"/>
      <c r="AC37" s="173"/>
      <c r="AD37" s="48" t="s">
        <v>8</v>
      </c>
      <c r="AE37" s="165" t="s">
        <v>9</v>
      </c>
      <c r="AF37" s="165"/>
      <c r="AG37" s="165" t="s">
        <v>10</v>
      </c>
      <c r="AH37" s="165"/>
      <c r="AI37" s="48" t="s">
        <v>9</v>
      </c>
      <c r="AJ37" s="48" t="s">
        <v>10</v>
      </c>
      <c r="AK37" s="48" t="s">
        <v>9</v>
      </c>
      <c r="AL37" s="165" t="s">
        <v>10</v>
      </c>
      <c r="AM37" s="165"/>
      <c r="AN37" s="165" t="s">
        <v>9</v>
      </c>
      <c r="AO37" s="165"/>
      <c r="AP37" s="48" t="s">
        <v>10</v>
      </c>
      <c r="AQ37" s="165" t="s">
        <v>9</v>
      </c>
      <c r="AR37" s="165"/>
      <c r="AS37" s="48" t="s">
        <v>10</v>
      </c>
      <c r="AT37" s="165" t="s">
        <v>9</v>
      </c>
      <c r="AU37" s="165"/>
      <c r="AV37" s="48" t="s">
        <v>10</v>
      </c>
      <c r="AW37" s="48" t="s">
        <v>9</v>
      </c>
      <c r="AX37" s="48" t="s">
        <v>10</v>
      </c>
      <c r="AY37" s="48" t="s">
        <v>9</v>
      </c>
      <c r="AZ37" s="48" t="s">
        <v>10</v>
      </c>
      <c r="BA37" s="48" t="s">
        <v>9</v>
      </c>
      <c r="BB37" s="48" t="s">
        <v>10</v>
      </c>
      <c r="BC37" s="165" t="s">
        <v>9</v>
      </c>
      <c r="BD37" s="165"/>
      <c r="BE37" s="49" t="s">
        <v>10</v>
      </c>
    </row>
    <row r="38" spans="1:57" ht="15" customHeight="1">
      <c r="A38" s="202"/>
      <c r="B38" s="41" t="s">
        <v>15</v>
      </c>
      <c r="C38" s="169">
        <f t="shared" si="8"/>
        <v>1</v>
      </c>
      <c r="D38" s="170"/>
      <c r="E38" s="170">
        <v>1</v>
      </c>
      <c r="F38" s="170"/>
      <c r="G38" s="170" t="s">
        <v>314</v>
      </c>
      <c r="H38" s="170"/>
      <c r="I38" s="170" t="s">
        <v>314</v>
      </c>
      <c r="J38" s="170"/>
      <c r="K38" s="170">
        <f t="shared" si="9"/>
        <v>586</v>
      </c>
      <c r="L38" s="170"/>
      <c r="M38" s="170">
        <v>380</v>
      </c>
      <c r="N38" s="170"/>
      <c r="O38" s="170">
        <v>206</v>
      </c>
      <c r="P38" s="170"/>
      <c r="Q38" s="170">
        <f t="shared" si="10"/>
        <v>114</v>
      </c>
      <c r="R38" s="170"/>
      <c r="S38" s="170">
        <v>50</v>
      </c>
      <c r="T38" s="170"/>
      <c r="U38" s="170">
        <v>1</v>
      </c>
      <c r="V38" s="170"/>
      <c r="W38" s="170">
        <v>61</v>
      </c>
      <c r="X38" s="170"/>
      <c r="Y38" s="170"/>
      <c r="Z38" s="170">
        <v>2</v>
      </c>
      <c r="AA38" s="170"/>
      <c r="AB38" s="19"/>
      <c r="AC38" s="55" t="s">
        <v>59</v>
      </c>
      <c r="AD38" s="43">
        <f>SUM(AD40:AD47,AD49:AD56)</f>
        <v>28</v>
      </c>
      <c r="AE38" s="207">
        <f>SUM(AE40:AF47,AE49:AF56)</f>
        <v>17</v>
      </c>
      <c r="AF38" s="207"/>
      <c r="AG38" s="207">
        <f>SUM(AG40:AH47,AG49:AH56)</f>
        <v>11</v>
      </c>
      <c r="AH38" s="207"/>
      <c r="AI38" s="43">
        <f>SUM(AI40:AI47,AI49:AI56)</f>
        <v>4</v>
      </c>
      <c r="AJ38" s="43">
        <f>SUM(AJ40:AJ47,AJ49:AJ56)</f>
        <v>3</v>
      </c>
      <c r="AK38" s="43">
        <f>SUM(AK40:AK47,AK49:AK56)</f>
        <v>5</v>
      </c>
      <c r="AL38" s="207" t="s">
        <v>347</v>
      </c>
      <c r="AM38" s="207"/>
      <c r="AN38" s="207">
        <f>SUM(AN40:AO47,AN49:AO56)</f>
        <v>1</v>
      </c>
      <c r="AO38" s="207"/>
      <c r="AP38" s="43">
        <f>SUM(AP40:AP47,AP49:AP56)</f>
        <v>1</v>
      </c>
      <c r="AQ38" s="207" t="s">
        <v>348</v>
      </c>
      <c r="AR38" s="207"/>
      <c r="AS38" s="43">
        <f>SUM(AS40:AS47,AS49:AS56)</f>
        <v>1</v>
      </c>
      <c r="AT38" s="207">
        <f>SUM(AT40:AU47,AT49:AU56)</f>
        <v>2</v>
      </c>
      <c r="AU38" s="207"/>
      <c r="AV38" s="43">
        <f aca="true" t="shared" si="11" ref="AV38:BB38">SUM(AV40:AV47,AV49:AV56)</f>
        <v>2</v>
      </c>
      <c r="AW38" s="43">
        <f t="shared" si="11"/>
        <v>2</v>
      </c>
      <c r="AX38" s="43" t="s">
        <v>349</v>
      </c>
      <c r="AY38" s="43" t="s">
        <v>348</v>
      </c>
      <c r="AZ38" s="43">
        <f t="shared" si="11"/>
        <v>3</v>
      </c>
      <c r="BA38" s="43">
        <f t="shared" si="11"/>
        <v>2</v>
      </c>
      <c r="BB38" s="43">
        <f t="shared" si="11"/>
        <v>1</v>
      </c>
      <c r="BC38" s="207">
        <f>SUM(BC40:BD47,BC49:BD56)</f>
        <v>1</v>
      </c>
      <c r="BD38" s="207"/>
      <c r="BE38" s="43" t="s">
        <v>330</v>
      </c>
    </row>
    <row r="39" spans="1:57" ht="15" customHeight="1">
      <c r="A39" s="202"/>
      <c r="B39" s="41" t="s">
        <v>16</v>
      </c>
      <c r="C39" s="169">
        <f t="shared" si="8"/>
        <v>4</v>
      </c>
      <c r="D39" s="170"/>
      <c r="E39" s="170">
        <v>4</v>
      </c>
      <c r="F39" s="170"/>
      <c r="G39" s="170" t="s">
        <v>314</v>
      </c>
      <c r="H39" s="170"/>
      <c r="I39" s="170" t="s">
        <v>314</v>
      </c>
      <c r="J39" s="170"/>
      <c r="K39" s="170">
        <f t="shared" si="9"/>
        <v>8699</v>
      </c>
      <c r="L39" s="170"/>
      <c r="M39" s="170">
        <v>7929</v>
      </c>
      <c r="N39" s="170"/>
      <c r="O39" s="170">
        <v>770</v>
      </c>
      <c r="P39" s="170"/>
      <c r="Q39" s="170">
        <f t="shared" si="10"/>
        <v>775</v>
      </c>
      <c r="R39" s="170"/>
      <c r="S39" s="170">
        <v>572</v>
      </c>
      <c r="T39" s="170"/>
      <c r="U39" s="170">
        <v>56</v>
      </c>
      <c r="V39" s="170"/>
      <c r="W39" s="170">
        <v>138</v>
      </c>
      <c r="X39" s="170"/>
      <c r="Y39" s="170"/>
      <c r="Z39" s="170">
        <v>9</v>
      </c>
      <c r="AA39" s="170"/>
      <c r="AB39" s="19"/>
      <c r="AC39" s="54"/>
      <c r="AD39" s="35"/>
      <c r="AE39" s="206"/>
      <c r="AF39" s="206"/>
      <c r="AG39" s="206"/>
      <c r="AH39" s="206"/>
      <c r="AI39" s="35"/>
      <c r="AJ39" s="35"/>
      <c r="AK39" s="35"/>
      <c r="AL39" s="206"/>
      <c r="AM39" s="206"/>
      <c r="AN39" s="206"/>
      <c r="AO39" s="206"/>
      <c r="AP39" s="35"/>
      <c r="AQ39" s="206"/>
      <c r="AR39" s="206"/>
      <c r="AS39" s="35"/>
      <c r="AT39" s="206"/>
      <c r="AU39" s="206"/>
      <c r="AV39" s="35"/>
      <c r="AW39" s="35"/>
      <c r="AX39" s="35"/>
      <c r="AY39" s="35"/>
      <c r="AZ39" s="35"/>
      <c r="BA39" s="35"/>
      <c r="BB39" s="35"/>
      <c r="BC39" s="206"/>
      <c r="BD39" s="206"/>
      <c r="BE39" s="35"/>
    </row>
    <row r="40" spans="1:57" ht="15" customHeight="1">
      <c r="A40" s="202" t="s">
        <v>23</v>
      </c>
      <c r="B40" s="41" t="s">
        <v>8</v>
      </c>
      <c r="C40" s="169">
        <f t="shared" si="8"/>
        <v>24</v>
      </c>
      <c r="D40" s="170"/>
      <c r="E40" s="170">
        <v>24</v>
      </c>
      <c r="F40" s="170"/>
      <c r="G40" s="170" t="s">
        <v>314</v>
      </c>
      <c r="H40" s="170"/>
      <c r="I40" s="170" t="s">
        <v>314</v>
      </c>
      <c r="J40" s="170"/>
      <c r="K40" s="170">
        <f t="shared" si="9"/>
        <v>1756</v>
      </c>
      <c r="L40" s="170"/>
      <c r="M40" s="170">
        <v>345</v>
      </c>
      <c r="N40" s="170"/>
      <c r="O40" s="170">
        <v>1411</v>
      </c>
      <c r="P40" s="170"/>
      <c r="Q40" s="170">
        <f t="shared" si="10"/>
        <v>452</v>
      </c>
      <c r="R40" s="170"/>
      <c r="S40" s="170">
        <v>40</v>
      </c>
      <c r="T40" s="170"/>
      <c r="U40" s="170">
        <v>83</v>
      </c>
      <c r="V40" s="170"/>
      <c r="W40" s="170">
        <v>211</v>
      </c>
      <c r="X40" s="170"/>
      <c r="Y40" s="170"/>
      <c r="Z40" s="170">
        <v>118</v>
      </c>
      <c r="AA40" s="170"/>
      <c r="AB40" s="19"/>
      <c r="AC40" s="54" t="s">
        <v>69</v>
      </c>
      <c r="AD40" s="35">
        <v>6</v>
      </c>
      <c r="AE40" s="206">
        <v>3</v>
      </c>
      <c r="AF40" s="206"/>
      <c r="AG40" s="206">
        <v>3</v>
      </c>
      <c r="AH40" s="206"/>
      <c r="AI40" s="35">
        <v>1</v>
      </c>
      <c r="AJ40" s="35" t="s">
        <v>314</v>
      </c>
      <c r="AK40" s="35">
        <v>1</v>
      </c>
      <c r="AL40" s="206" t="s">
        <v>319</v>
      </c>
      <c r="AM40" s="206"/>
      <c r="AN40" s="206" t="s">
        <v>319</v>
      </c>
      <c r="AO40" s="206"/>
      <c r="AP40" s="35" t="s">
        <v>314</v>
      </c>
      <c r="AQ40" s="206" t="s">
        <v>319</v>
      </c>
      <c r="AR40" s="206"/>
      <c r="AS40" s="35">
        <v>1</v>
      </c>
      <c r="AT40" s="206">
        <v>1</v>
      </c>
      <c r="AU40" s="206"/>
      <c r="AV40" s="35">
        <v>2</v>
      </c>
      <c r="AW40" s="35" t="s">
        <v>314</v>
      </c>
      <c r="AX40" s="35" t="s">
        <v>314</v>
      </c>
      <c r="AY40" s="35" t="s">
        <v>314</v>
      </c>
      <c r="AZ40" s="35" t="s">
        <v>314</v>
      </c>
      <c r="BA40" s="35" t="s">
        <v>314</v>
      </c>
      <c r="BB40" s="35" t="s">
        <v>314</v>
      </c>
      <c r="BC40" s="206" t="s">
        <v>319</v>
      </c>
      <c r="BD40" s="206"/>
      <c r="BE40" s="35" t="s">
        <v>314</v>
      </c>
    </row>
    <row r="41" spans="1:57" ht="15" customHeight="1">
      <c r="A41" s="202"/>
      <c r="B41" s="41" t="s">
        <v>14</v>
      </c>
      <c r="C41" s="169">
        <f t="shared" si="8"/>
        <v>3</v>
      </c>
      <c r="D41" s="170"/>
      <c r="E41" s="170">
        <v>3</v>
      </c>
      <c r="F41" s="170"/>
      <c r="G41" s="170" t="s">
        <v>314</v>
      </c>
      <c r="H41" s="170"/>
      <c r="I41" s="170" t="s">
        <v>314</v>
      </c>
      <c r="J41" s="170"/>
      <c r="K41" s="170">
        <f t="shared" si="9"/>
        <v>233</v>
      </c>
      <c r="L41" s="170"/>
      <c r="M41" s="170" t="s">
        <v>314</v>
      </c>
      <c r="N41" s="170"/>
      <c r="O41" s="170">
        <v>233</v>
      </c>
      <c r="P41" s="170"/>
      <c r="Q41" s="170">
        <f t="shared" si="10"/>
        <v>101</v>
      </c>
      <c r="R41" s="170"/>
      <c r="S41" s="170" t="s">
        <v>314</v>
      </c>
      <c r="T41" s="170"/>
      <c r="U41" s="170">
        <v>10</v>
      </c>
      <c r="V41" s="170"/>
      <c r="W41" s="170">
        <v>55</v>
      </c>
      <c r="X41" s="170"/>
      <c r="Y41" s="170"/>
      <c r="Z41" s="170">
        <v>36</v>
      </c>
      <c r="AA41" s="170"/>
      <c r="AB41" s="19"/>
      <c r="AC41" s="54" t="s">
        <v>70</v>
      </c>
      <c r="AD41" s="35">
        <v>5</v>
      </c>
      <c r="AE41" s="206">
        <v>5</v>
      </c>
      <c r="AF41" s="206"/>
      <c r="AG41" s="206" t="s">
        <v>319</v>
      </c>
      <c r="AH41" s="206"/>
      <c r="AI41" s="35">
        <v>1</v>
      </c>
      <c r="AJ41" s="35" t="s">
        <v>314</v>
      </c>
      <c r="AK41" s="35">
        <v>2</v>
      </c>
      <c r="AL41" s="206" t="s">
        <v>319</v>
      </c>
      <c r="AM41" s="206"/>
      <c r="AN41" s="206">
        <v>1</v>
      </c>
      <c r="AO41" s="206"/>
      <c r="AP41" s="35" t="s">
        <v>314</v>
      </c>
      <c r="AQ41" s="206" t="s">
        <v>319</v>
      </c>
      <c r="AR41" s="206"/>
      <c r="AS41" s="35" t="s">
        <v>314</v>
      </c>
      <c r="AT41" s="206" t="s">
        <v>319</v>
      </c>
      <c r="AU41" s="206"/>
      <c r="AV41" s="35" t="s">
        <v>314</v>
      </c>
      <c r="AW41" s="35" t="s">
        <v>314</v>
      </c>
      <c r="AX41" s="35" t="s">
        <v>314</v>
      </c>
      <c r="AY41" s="35" t="s">
        <v>314</v>
      </c>
      <c r="AZ41" s="35" t="s">
        <v>314</v>
      </c>
      <c r="BA41" s="35" t="s">
        <v>314</v>
      </c>
      <c r="BB41" s="35" t="s">
        <v>314</v>
      </c>
      <c r="BC41" s="206">
        <v>1</v>
      </c>
      <c r="BD41" s="206"/>
      <c r="BE41" s="35" t="s">
        <v>314</v>
      </c>
    </row>
    <row r="42" spans="1:57" ht="15" customHeight="1">
      <c r="A42" s="202"/>
      <c r="B42" s="41" t="s">
        <v>15</v>
      </c>
      <c r="C42" s="169">
        <f t="shared" si="8"/>
        <v>4</v>
      </c>
      <c r="D42" s="170"/>
      <c r="E42" s="170">
        <v>4</v>
      </c>
      <c r="F42" s="170"/>
      <c r="G42" s="170" t="s">
        <v>314</v>
      </c>
      <c r="H42" s="170"/>
      <c r="I42" s="170" t="s">
        <v>314</v>
      </c>
      <c r="J42" s="170"/>
      <c r="K42" s="170">
        <f t="shared" si="9"/>
        <v>268</v>
      </c>
      <c r="L42" s="170"/>
      <c r="M42" s="170" t="s">
        <v>314</v>
      </c>
      <c r="N42" s="170"/>
      <c r="O42" s="170">
        <v>268</v>
      </c>
      <c r="P42" s="170"/>
      <c r="Q42" s="170">
        <f t="shared" si="10"/>
        <v>82</v>
      </c>
      <c r="R42" s="170"/>
      <c r="S42" s="170">
        <v>10</v>
      </c>
      <c r="T42" s="170"/>
      <c r="U42" s="170">
        <v>18</v>
      </c>
      <c r="V42" s="170"/>
      <c r="W42" s="170">
        <v>30</v>
      </c>
      <c r="X42" s="170"/>
      <c r="Y42" s="170"/>
      <c r="Z42" s="170">
        <v>24</v>
      </c>
      <c r="AA42" s="170"/>
      <c r="AB42" s="19"/>
      <c r="AC42" s="54" t="s">
        <v>71</v>
      </c>
      <c r="AD42" s="35" t="s">
        <v>319</v>
      </c>
      <c r="AE42" s="206" t="s">
        <v>319</v>
      </c>
      <c r="AF42" s="206"/>
      <c r="AG42" s="206" t="s">
        <v>319</v>
      </c>
      <c r="AH42" s="206"/>
      <c r="AI42" s="35" t="s">
        <v>314</v>
      </c>
      <c r="AJ42" s="35" t="s">
        <v>314</v>
      </c>
      <c r="AK42" s="35" t="s">
        <v>314</v>
      </c>
      <c r="AL42" s="206" t="s">
        <v>319</v>
      </c>
      <c r="AM42" s="206"/>
      <c r="AN42" s="206" t="s">
        <v>319</v>
      </c>
      <c r="AO42" s="206"/>
      <c r="AP42" s="35" t="s">
        <v>314</v>
      </c>
      <c r="AQ42" s="206" t="s">
        <v>319</v>
      </c>
      <c r="AR42" s="206"/>
      <c r="AS42" s="35" t="s">
        <v>314</v>
      </c>
      <c r="AT42" s="206" t="s">
        <v>319</v>
      </c>
      <c r="AU42" s="206"/>
      <c r="AV42" s="35" t="s">
        <v>314</v>
      </c>
      <c r="AW42" s="35" t="s">
        <v>314</v>
      </c>
      <c r="AX42" s="35" t="s">
        <v>314</v>
      </c>
      <c r="AY42" s="35" t="s">
        <v>314</v>
      </c>
      <c r="AZ42" s="35" t="s">
        <v>314</v>
      </c>
      <c r="BA42" s="35" t="s">
        <v>314</v>
      </c>
      <c r="BB42" s="35" t="s">
        <v>314</v>
      </c>
      <c r="BC42" s="206" t="s">
        <v>319</v>
      </c>
      <c r="BD42" s="206"/>
      <c r="BE42" s="35" t="s">
        <v>314</v>
      </c>
    </row>
    <row r="43" spans="1:57" ht="15" customHeight="1">
      <c r="A43" s="202"/>
      <c r="B43" s="41" t="s">
        <v>16</v>
      </c>
      <c r="C43" s="169">
        <f t="shared" si="8"/>
        <v>17</v>
      </c>
      <c r="D43" s="170"/>
      <c r="E43" s="170">
        <v>17</v>
      </c>
      <c r="F43" s="170"/>
      <c r="G43" s="170" t="s">
        <v>314</v>
      </c>
      <c r="H43" s="170"/>
      <c r="I43" s="170" t="s">
        <v>314</v>
      </c>
      <c r="J43" s="170"/>
      <c r="K43" s="170">
        <f t="shared" si="9"/>
        <v>1255</v>
      </c>
      <c r="L43" s="170"/>
      <c r="M43" s="170">
        <v>345</v>
      </c>
      <c r="N43" s="170"/>
      <c r="O43" s="170">
        <v>910</v>
      </c>
      <c r="P43" s="170"/>
      <c r="Q43" s="170">
        <f t="shared" si="10"/>
        <v>269</v>
      </c>
      <c r="R43" s="170"/>
      <c r="S43" s="170">
        <v>30</v>
      </c>
      <c r="T43" s="170"/>
      <c r="U43" s="170">
        <v>55</v>
      </c>
      <c r="V43" s="170"/>
      <c r="W43" s="170">
        <v>126</v>
      </c>
      <c r="X43" s="170"/>
      <c r="Y43" s="170"/>
      <c r="Z43" s="170">
        <v>58</v>
      </c>
      <c r="AA43" s="170"/>
      <c r="AB43" s="19"/>
      <c r="AC43" s="54" t="s">
        <v>72</v>
      </c>
      <c r="AD43" s="35">
        <v>1</v>
      </c>
      <c r="AE43" s="206" t="s">
        <v>319</v>
      </c>
      <c r="AF43" s="206"/>
      <c r="AG43" s="206">
        <v>1</v>
      </c>
      <c r="AH43" s="206"/>
      <c r="AI43" s="35" t="s">
        <v>314</v>
      </c>
      <c r="AJ43" s="35" t="s">
        <v>314</v>
      </c>
      <c r="AK43" s="35" t="s">
        <v>314</v>
      </c>
      <c r="AL43" s="206" t="s">
        <v>319</v>
      </c>
      <c r="AM43" s="206"/>
      <c r="AN43" s="206" t="s">
        <v>319</v>
      </c>
      <c r="AO43" s="206"/>
      <c r="AP43" s="35" t="s">
        <v>314</v>
      </c>
      <c r="AQ43" s="206" t="s">
        <v>319</v>
      </c>
      <c r="AR43" s="206"/>
      <c r="AS43" s="35" t="s">
        <v>314</v>
      </c>
      <c r="AT43" s="206" t="s">
        <v>319</v>
      </c>
      <c r="AU43" s="206"/>
      <c r="AV43" s="35" t="s">
        <v>314</v>
      </c>
      <c r="AW43" s="35" t="s">
        <v>314</v>
      </c>
      <c r="AX43" s="35" t="s">
        <v>314</v>
      </c>
      <c r="AY43" s="35" t="s">
        <v>314</v>
      </c>
      <c r="AZ43" s="35" t="s">
        <v>314</v>
      </c>
      <c r="BA43" s="35" t="s">
        <v>314</v>
      </c>
      <c r="BB43" s="35">
        <v>1</v>
      </c>
      <c r="BC43" s="206" t="s">
        <v>319</v>
      </c>
      <c r="BD43" s="206"/>
      <c r="BE43" s="35" t="s">
        <v>314</v>
      </c>
    </row>
    <row r="44" spans="1:57" ht="15" customHeight="1">
      <c r="A44" s="202" t="s">
        <v>24</v>
      </c>
      <c r="B44" s="41" t="s">
        <v>8</v>
      </c>
      <c r="C44" s="169">
        <f t="shared" si="8"/>
        <v>64</v>
      </c>
      <c r="D44" s="170"/>
      <c r="E44" s="170">
        <v>64</v>
      </c>
      <c r="F44" s="170"/>
      <c r="G44" s="170" t="s">
        <v>314</v>
      </c>
      <c r="H44" s="170"/>
      <c r="I44" s="170" t="s">
        <v>314</v>
      </c>
      <c r="J44" s="170"/>
      <c r="K44" s="170">
        <f t="shared" si="9"/>
        <v>8758</v>
      </c>
      <c r="L44" s="170"/>
      <c r="M44" s="170">
        <v>2925</v>
      </c>
      <c r="N44" s="170"/>
      <c r="O44" s="170">
        <v>5833</v>
      </c>
      <c r="P44" s="170"/>
      <c r="Q44" s="170">
        <f t="shared" si="10"/>
        <v>911</v>
      </c>
      <c r="R44" s="170"/>
      <c r="S44" s="170">
        <v>445</v>
      </c>
      <c r="T44" s="170"/>
      <c r="U44" s="170">
        <v>130</v>
      </c>
      <c r="V44" s="170"/>
      <c r="W44" s="170">
        <v>274</v>
      </c>
      <c r="X44" s="170"/>
      <c r="Y44" s="170"/>
      <c r="Z44" s="170">
        <v>62</v>
      </c>
      <c r="AA44" s="170"/>
      <c r="AB44" s="19"/>
      <c r="AC44" s="54" t="s">
        <v>73</v>
      </c>
      <c r="AD44" s="35" t="s">
        <v>319</v>
      </c>
      <c r="AE44" s="206" t="s">
        <v>319</v>
      </c>
      <c r="AF44" s="206"/>
      <c r="AG44" s="206" t="s">
        <v>319</v>
      </c>
      <c r="AH44" s="206"/>
      <c r="AI44" s="35" t="s">
        <v>314</v>
      </c>
      <c r="AJ44" s="35" t="s">
        <v>314</v>
      </c>
      <c r="AK44" s="35" t="s">
        <v>314</v>
      </c>
      <c r="AL44" s="206" t="s">
        <v>319</v>
      </c>
      <c r="AM44" s="206"/>
      <c r="AN44" s="206" t="s">
        <v>319</v>
      </c>
      <c r="AO44" s="206"/>
      <c r="AP44" s="35" t="s">
        <v>314</v>
      </c>
      <c r="AQ44" s="206" t="s">
        <v>319</v>
      </c>
      <c r="AR44" s="206"/>
      <c r="AS44" s="35" t="s">
        <v>314</v>
      </c>
      <c r="AT44" s="206" t="s">
        <v>319</v>
      </c>
      <c r="AU44" s="206"/>
      <c r="AV44" s="35" t="s">
        <v>314</v>
      </c>
      <c r="AW44" s="35" t="s">
        <v>314</v>
      </c>
      <c r="AX44" s="35" t="s">
        <v>314</v>
      </c>
      <c r="AY44" s="35" t="s">
        <v>314</v>
      </c>
      <c r="AZ44" s="35" t="s">
        <v>314</v>
      </c>
      <c r="BA44" s="35" t="s">
        <v>314</v>
      </c>
      <c r="BB44" s="35" t="s">
        <v>314</v>
      </c>
      <c r="BC44" s="206" t="s">
        <v>319</v>
      </c>
      <c r="BD44" s="206"/>
      <c r="BE44" s="35" t="s">
        <v>314</v>
      </c>
    </row>
    <row r="45" spans="1:57" ht="15" customHeight="1">
      <c r="A45" s="202"/>
      <c r="B45" s="41" t="s">
        <v>14</v>
      </c>
      <c r="C45" s="169" t="s">
        <v>315</v>
      </c>
      <c r="D45" s="170"/>
      <c r="E45" s="170" t="s">
        <v>314</v>
      </c>
      <c r="F45" s="170"/>
      <c r="G45" s="170" t="s">
        <v>314</v>
      </c>
      <c r="H45" s="170"/>
      <c r="I45" s="170" t="s">
        <v>314</v>
      </c>
      <c r="J45" s="170"/>
      <c r="K45" s="170" t="s">
        <v>314</v>
      </c>
      <c r="L45" s="170"/>
      <c r="M45" s="170" t="s">
        <v>314</v>
      </c>
      <c r="N45" s="170"/>
      <c r="O45" s="170" t="s">
        <v>314</v>
      </c>
      <c r="P45" s="170"/>
      <c r="Q45" s="170" t="s">
        <v>315</v>
      </c>
      <c r="R45" s="170"/>
      <c r="S45" s="170" t="s">
        <v>314</v>
      </c>
      <c r="T45" s="170"/>
      <c r="U45" s="170" t="s">
        <v>314</v>
      </c>
      <c r="V45" s="170"/>
      <c r="W45" s="170" t="s">
        <v>316</v>
      </c>
      <c r="X45" s="170"/>
      <c r="Y45" s="170"/>
      <c r="Z45" s="170" t="s">
        <v>314</v>
      </c>
      <c r="AA45" s="170"/>
      <c r="AB45" s="19"/>
      <c r="AC45" s="54" t="s">
        <v>74</v>
      </c>
      <c r="AD45" s="35">
        <v>2</v>
      </c>
      <c r="AE45" s="206">
        <v>1</v>
      </c>
      <c r="AF45" s="206"/>
      <c r="AG45" s="206">
        <v>1</v>
      </c>
      <c r="AH45" s="206"/>
      <c r="AI45" s="35" t="s">
        <v>314</v>
      </c>
      <c r="AJ45" s="35" t="s">
        <v>314</v>
      </c>
      <c r="AK45" s="35" t="s">
        <v>314</v>
      </c>
      <c r="AL45" s="206" t="s">
        <v>319</v>
      </c>
      <c r="AM45" s="206"/>
      <c r="AN45" s="206" t="s">
        <v>319</v>
      </c>
      <c r="AO45" s="206"/>
      <c r="AP45" s="35" t="s">
        <v>314</v>
      </c>
      <c r="AQ45" s="206" t="s">
        <v>319</v>
      </c>
      <c r="AR45" s="206"/>
      <c r="AS45" s="35" t="s">
        <v>314</v>
      </c>
      <c r="AT45" s="206" t="s">
        <v>319</v>
      </c>
      <c r="AU45" s="206"/>
      <c r="AV45" s="35" t="s">
        <v>314</v>
      </c>
      <c r="AW45" s="35">
        <v>1</v>
      </c>
      <c r="AX45" s="35" t="s">
        <v>314</v>
      </c>
      <c r="AY45" s="35" t="s">
        <v>314</v>
      </c>
      <c r="AZ45" s="35">
        <v>1</v>
      </c>
      <c r="BA45" s="35" t="s">
        <v>314</v>
      </c>
      <c r="BB45" s="35" t="s">
        <v>314</v>
      </c>
      <c r="BC45" s="206" t="s">
        <v>319</v>
      </c>
      <c r="BD45" s="206"/>
      <c r="BE45" s="35" t="s">
        <v>314</v>
      </c>
    </row>
    <row r="46" spans="1:57" ht="15" customHeight="1">
      <c r="A46" s="202"/>
      <c r="B46" s="41" t="s">
        <v>15</v>
      </c>
      <c r="C46" s="169">
        <f t="shared" si="8"/>
        <v>1</v>
      </c>
      <c r="D46" s="170"/>
      <c r="E46" s="170">
        <v>1</v>
      </c>
      <c r="F46" s="170"/>
      <c r="G46" s="170" t="s">
        <v>314</v>
      </c>
      <c r="H46" s="170"/>
      <c r="I46" s="170" t="s">
        <v>314</v>
      </c>
      <c r="J46" s="170"/>
      <c r="K46" s="170">
        <f>SUM(M46:P46)</f>
        <v>36</v>
      </c>
      <c r="L46" s="170"/>
      <c r="M46" s="170" t="s">
        <v>314</v>
      </c>
      <c r="N46" s="170"/>
      <c r="O46" s="170">
        <v>36</v>
      </c>
      <c r="P46" s="170"/>
      <c r="Q46" s="170">
        <f t="shared" si="10"/>
        <v>1</v>
      </c>
      <c r="R46" s="170"/>
      <c r="S46" s="170" t="s">
        <v>314</v>
      </c>
      <c r="T46" s="170"/>
      <c r="U46" s="170">
        <v>1</v>
      </c>
      <c r="V46" s="170"/>
      <c r="W46" s="170" t="s">
        <v>316</v>
      </c>
      <c r="X46" s="170"/>
      <c r="Y46" s="170"/>
      <c r="Z46" s="170" t="s">
        <v>314</v>
      </c>
      <c r="AA46" s="170"/>
      <c r="AB46" s="19"/>
      <c r="AC46" s="54" t="s">
        <v>75</v>
      </c>
      <c r="AD46" s="35">
        <v>1</v>
      </c>
      <c r="AE46" s="206" t="s">
        <v>319</v>
      </c>
      <c r="AF46" s="206"/>
      <c r="AG46" s="206">
        <v>1</v>
      </c>
      <c r="AH46" s="206"/>
      <c r="AI46" s="35" t="s">
        <v>314</v>
      </c>
      <c r="AJ46" s="35" t="s">
        <v>314</v>
      </c>
      <c r="AK46" s="35" t="s">
        <v>314</v>
      </c>
      <c r="AL46" s="206" t="s">
        <v>319</v>
      </c>
      <c r="AM46" s="206"/>
      <c r="AN46" s="206" t="s">
        <v>319</v>
      </c>
      <c r="AO46" s="206"/>
      <c r="AP46" s="35">
        <v>1</v>
      </c>
      <c r="AQ46" s="206" t="s">
        <v>319</v>
      </c>
      <c r="AR46" s="206"/>
      <c r="AS46" s="35" t="s">
        <v>314</v>
      </c>
      <c r="AT46" s="206" t="s">
        <v>319</v>
      </c>
      <c r="AU46" s="206"/>
      <c r="AV46" s="35" t="s">
        <v>314</v>
      </c>
      <c r="AW46" s="35" t="s">
        <v>314</v>
      </c>
      <c r="AX46" s="35" t="s">
        <v>314</v>
      </c>
      <c r="AY46" s="35" t="s">
        <v>314</v>
      </c>
      <c r="AZ46" s="35" t="s">
        <v>314</v>
      </c>
      <c r="BA46" s="35" t="s">
        <v>314</v>
      </c>
      <c r="BB46" s="35" t="s">
        <v>314</v>
      </c>
      <c r="BC46" s="206" t="s">
        <v>319</v>
      </c>
      <c r="BD46" s="206"/>
      <c r="BE46" s="35" t="s">
        <v>314</v>
      </c>
    </row>
    <row r="47" spans="1:57" ht="15" customHeight="1">
      <c r="A47" s="202"/>
      <c r="B47" s="41" t="s">
        <v>16</v>
      </c>
      <c r="C47" s="169">
        <f t="shared" si="8"/>
        <v>63</v>
      </c>
      <c r="D47" s="170"/>
      <c r="E47" s="170">
        <v>63</v>
      </c>
      <c r="F47" s="170"/>
      <c r="G47" s="170" t="s">
        <v>314</v>
      </c>
      <c r="H47" s="170"/>
      <c r="I47" s="170" t="s">
        <v>314</v>
      </c>
      <c r="J47" s="170"/>
      <c r="K47" s="170">
        <f>SUM(M47:P47)</f>
        <v>8722</v>
      </c>
      <c r="L47" s="170"/>
      <c r="M47" s="170">
        <v>2925</v>
      </c>
      <c r="N47" s="170"/>
      <c r="O47" s="170">
        <v>5797</v>
      </c>
      <c r="P47" s="170"/>
      <c r="Q47" s="170">
        <f t="shared" si="10"/>
        <v>910</v>
      </c>
      <c r="R47" s="170"/>
      <c r="S47" s="170">
        <v>445</v>
      </c>
      <c r="T47" s="170"/>
      <c r="U47" s="170">
        <v>129</v>
      </c>
      <c r="V47" s="170"/>
      <c r="W47" s="170">
        <v>274</v>
      </c>
      <c r="X47" s="170"/>
      <c r="Y47" s="170"/>
      <c r="Z47" s="170">
        <v>62</v>
      </c>
      <c r="AA47" s="170"/>
      <c r="AB47" s="19"/>
      <c r="AC47" s="54" t="s">
        <v>76</v>
      </c>
      <c r="AD47" s="35">
        <v>1</v>
      </c>
      <c r="AE47" s="206" t="s">
        <v>319</v>
      </c>
      <c r="AF47" s="206"/>
      <c r="AG47" s="206">
        <v>1</v>
      </c>
      <c r="AH47" s="206"/>
      <c r="AI47" s="35" t="s">
        <v>314</v>
      </c>
      <c r="AJ47" s="35">
        <v>1</v>
      </c>
      <c r="AK47" s="35" t="s">
        <v>314</v>
      </c>
      <c r="AL47" s="206" t="s">
        <v>319</v>
      </c>
      <c r="AM47" s="206"/>
      <c r="AN47" s="206" t="s">
        <v>319</v>
      </c>
      <c r="AO47" s="206"/>
      <c r="AP47" s="35" t="s">
        <v>314</v>
      </c>
      <c r="AQ47" s="206" t="s">
        <v>319</v>
      </c>
      <c r="AR47" s="206"/>
      <c r="AS47" s="35" t="s">
        <v>314</v>
      </c>
      <c r="AT47" s="206" t="s">
        <v>319</v>
      </c>
      <c r="AU47" s="206"/>
      <c r="AV47" s="35" t="s">
        <v>314</v>
      </c>
      <c r="AW47" s="35" t="s">
        <v>314</v>
      </c>
      <c r="AX47" s="35" t="s">
        <v>314</v>
      </c>
      <c r="AY47" s="35" t="s">
        <v>314</v>
      </c>
      <c r="AZ47" s="35" t="s">
        <v>314</v>
      </c>
      <c r="BA47" s="35" t="s">
        <v>314</v>
      </c>
      <c r="BB47" s="35" t="s">
        <v>314</v>
      </c>
      <c r="BC47" s="206" t="s">
        <v>319</v>
      </c>
      <c r="BD47" s="206"/>
      <c r="BE47" s="35" t="s">
        <v>314</v>
      </c>
    </row>
    <row r="48" spans="1:57" ht="15" customHeight="1">
      <c r="A48" s="202" t="s">
        <v>336</v>
      </c>
      <c r="B48" s="41" t="s">
        <v>8</v>
      </c>
      <c r="C48" s="169">
        <f>SUM(E48:H48)</f>
        <v>1</v>
      </c>
      <c r="D48" s="170"/>
      <c r="E48" s="170">
        <v>1</v>
      </c>
      <c r="F48" s="170"/>
      <c r="G48" s="170" t="s">
        <v>314</v>
      </c>
      <c r="H48" s="170"/>
      <c r="I48" s="170">
        <v>25</v>
      </c>
      <c r="J48" s="170"/>
      <c r="K48" s="170">
        <f>SUM(M48:P48)</f>
        <v>82</v>
      </c>
      <c r="L48" s="170"/>
      <c r="M48" s="170">
        <v>53</v>
      </c>
      <c r="N48" s="170"/>
      <c r="O48" s="170">
        <v>29</v>
      </c>
      <c r="P48" s="170"/>
      <c r="Q48" s="170">
        <f>SUM(S48:AA48)</f>
        <v>48</v>
      </c>
      <c r="R48" s="170"/>
      <c r="S48" s="170">
        <v>27</v>
      </c>
      <c r="T48" s="170"/>
      <c r="U48" s="170">
        <v>17</v>
      </c>
      <c r="V48" s="170"/>
      <c r="W48" s="170">
        <v>4</v>
      </c>
      <c r="X48" s="170"/>
      <c r="Y48" s="170"/>
      <c r="Z48" s="170" t="s">
        <v>314</v>
      </c>
      <c r="AA48" s="170"/>
      <c r="AB48" s="19"/>
      <c r="AC48" s="54"/>
      <c r="AD48" s="35"/>
      <c r="AE48" s="206"/>
      <c r="AF48" s="206"/>
      <c r="AG48" s="206"/>
      <c r="AH48" s="206"/>
      <c r="AI48" s="35"/>
      <c r="AJ48" s="35"/>
      <c r="AK48" s="35"/>
      <c r="AL48" s="206"/>
      <c r="AM48" s="206"/>
      <c r="AN48" s="206"/>
      <c r="AO48" s="206"/>
      <c r="AP48" s="35"/>
      <c r="AQ48" s="206"/>
      <c r="AR48" s="206"/>
      <c r="AS48" s="35"/>
      <c r="AT48" s="206"/>
      <c r="AU48" s="206"/>
      <c r="AV48" s="35"/>
      <c r="AW48" s="35"/>
      <c r="AX48" s="35"/>
      <c r="AY48" s="35"/>
      <c r="AZ48" s="35"/>
      <c r="BA48" s="35"/>
      <c r="BB48" s="35"/>
      <c r="BC48" s="206"/>
      <c r="BD48" s="206"/>
      <c r="BE48" s="35"/>
    </row>
    <row r="49" spans="1:57" ht="15" customHeight="1">
      <c r="A49" s="202"/>
      <c r="B49" s="41" t="s">
        <v>14</v>
      </c>
      <c r="C49" s="169" t="s">
        <v>315</v>
      </c>
      <c r="D49" s="170"/>
      <c r="E49" s="170" t="s">
        <v>314</v>
      </c>
      <c r="F49" s="170"/>
      <c r="G49" s="170" t="s">
        <v>314</v>
      </c>
      <c r="H49" s="170"/>
      <c r="I49" s="170" t="s">
        <v>314</v>
      </c>
      <c r="J49" s="170"/>
      <c r="K49" s="170" t="s">
        <v>314</v>
      </c>
      <c r="L49" s="170"/>
      <c r="M49" s="170" t="s">
        <v>314</v>
      </c>
      <c r="N49" s="170"/>
      <c r="O49" s="170" t="s">
        <v>314</v>
      </c>
      <c r="P49" s="170"/>
      <c r="Q49" s="170" t="s">
        <v>314</v>
      </c>
      <c r="R49" s="170"/>
      <c r="S49" s="170" t="s">
        <v>314</v>
      </c>
      <c r="T49" s="170"/>
      <c r="U49" s="170" t="s">
        <v>314</v>
      </c>
      <c r="V49" s="170"/>
      <c r="W49" s="170" t="s">
        <v>316</v>
      </c>
      <c r="X49" s="170"/>
      <c r="Y49" s="170"/>
      <c r="Z49" s="170" t="s">
        <v>314</v>
      </c>
      <c r="AA49" s="170"/>
      <c r="AB49" s="19"/>
      <c r="AC49" s="54" t="s">
        <v>77</v>
      </c>
      <c r="AD49" s="35" t="s">
        <v>319</v>
      </c>
      <c r="AE49" s="206" t="s">
        <v>319</v>
      </c>
      <c r="AF49" s="206"/>
      <c r="AG49" s="206" t="s">
        <v>319</v>
      </c>
      <c r="AH49" s="206"/>
      <c r="AI49" s="35" t="s">
        <v>314</v>
      </c>
      <c r="AJ49" s="35" t="s">
        <v>314</v>
      </c>
      <c r="AK49" s="35" t="s">
        <v>314</v>
      </c>
      <c r="AL49" s="206" t="s">
        <v>319</v>
      </c>
      <c r="AM49" s="206"/>
      <c r="AN49" s="206" t="s">
        <v>319</v>
      </c>
      <c r="AO49" s="206"/>
      <c r="AP49" s="35" t="s">
        <v>314</v>
      </c>
      <c r="AQ49" s="206" t="s">
        <v>319</v>
      </c>
      <c r="AR49" s="206"/>
      <c r="AS49" s="35" t="s">
        <v>314</v>
      </c>
      <c r="AT49" s="206" t="s">
        <v>319</v>
      </c>
      <c r="AU49" s="206"/>
      <c r="AV49" s="35" t="s">
        <v>314</v>
      </c>
      <c r="AW49" s="35" t="s">
        <v>314</v>
      </c>
      <c r="AX49" s="35" t="s">
        <v>314</v>
      </c>
      <c r="AY49" s="35" t="s">
        <v>314</v>
      </c>
      <c r="AZ49" s="35" t="s">
        <v>314</v>
      </c>
      <c r="BA49" s="35" t="s">
        <v>314</v>
      </c>
      <c r="BB49" s="35" t="s">
        <v>314</v>
      </c>
      <c r="BC49" s="206" t="s">
        <v>319</v>
      </c>
      <c r="BD49" s="206"/>
      <c r="BE49" s="35" t="s">
        <v>314</v>
      </c>
    </row>
    <row r="50" spans="1:57" ht="15" customHeight="1">
      <c r="A50" s="202"/>
      <c r="B50" s="41" t="s">
        <v>15</v>
      </c>
      <c r="C50" s="169">
        <f>SUM(E50:H50)</f>
        <v>1</v>
      </c>
      <c r="D50" s="170"/>
      <c r="E50" s="170">
        <v>1</v>
      </c>
      <c r="F50" s="170"/>
      <c r="G50" s="170" t="s">
        <v>314</v>
      </c>
      <c r="H50" s="170"/>
      <c r="I50" s="170">
        <v>25</v>
      </c>
      <c r="J50" s="170"/>
      <c r="K50" s="170">
        <f>SUM(M50:P50)</f>
        <v>82</v>
      </c>
      <c r="L50" s="170"/>
      <c r="M50" s="170">
        <v>53</v>
      </c>
      <c r="N50" s="170"/>
      <c r="O50" s="170">
        <v>29</v>
      </c>
      <c r="P50" s="170"/>
      <c r="Q50" s="170">
        <f>SUM(S50:AA50)</f>
        <v>48</v>
      </c>
      <c r="R50" s="170"/>
      <c r="S50" s="170">
        <v>27</v>
      </c>
      <c r="T50" s="170"/>
      <c r="U50" s="170">
        <v>17</v>
      </c>
      <c r="V50" s="170"/>
      <c r="W50" s="170">
        <v>4</v>
      </c>
      <c r="X50" s="170"/>
      <c r="Y50" s="170"/>
      <c r="Z50" s="170" t="s">
        <v>314</v>
      </c>
      <c r="AA50" s="170"/>
      <c r="AB50" s="19"/>
      <c r="AC50" s="54" t="s">
        <v>78</v>
      </c>
      <c r="AD50" s="35">
        <v>1</v>
      </c>
      <c r="AE50" s="206">
        <v>1</v>
      </c>
      <c r="AF50" s="206"/>
      <c r="AG50" s="206" t="s">
        <v>319</v>
      </c>
      <c r="AH50" s="206"/>
      <c r="AI50" s="35" t="s">
        <v>314</v>
      </c>
      <c r="AJ50" s="35" t="s">
        <v>314</v>
      </c>
      <c r="AK50" s="35">
        <v>1</v>
      </c>
      <c r="AL50" s="206" t="s">
        <v>319</v>
      </c>
      <c r="AM50" s="206"/>
      <c r="AN50" s="206" t="s">
        <v>319</v>
      </c>
      <c r="AO50" s="206"/>
      <c r="AP50" s="35" t="s">
        <v>314</v>
      </c>
      <c r="AQ50" s="206" t="s">
        <v>319</v>
      </c>
      <c r="AR50" s="206"/>
      <c r="AS50" s="35" t="s">
        <v>314</v>
      </c>
      <c r="AT50" s="206" t="s">
        <v>319</v>
      </c>
      <c r="AU50" s="206"/>
      <c r="AV50" s="35" t="s">
        <v>314</v>
      </c>
      <c r="AW50" s="35" t="s">
        <v>314</v>
      </c>
      <c r="AX50" s="35" t="s">
        <v>314</v>
      </c>
      <c r="AY50" s="35" t="s">
        <v>314</v>
      </c>
      <c r="AZ50" s="35" t="s">
        <v>314</v>
      </c>
      <c r="BA50" s="35" t="s">
        <v>314</v>
      </c>
      <c r="BB50" s="35" t="s">
        <v>314</v>
      </c>
      <c r="BC50" s="206" t="s">
        <v>319</v>
      </c>
      <c r="BD50" s="206"/>
      <c r="BE50" s="35" t="s">
        <v>314</v>
      </c>
    </row>
    <row r="51" spans="1:57" ht="15" customHeight="1">
      <c r="A51" s="202"/>
      <c r="B51" s="41" t="s">
        <v>16</v>
      </c>
      <c r="C51" s="169" t="s">
        <v>315</v>
      </c>
      <c r="D51" s="170"/>
      <c r="E51" s="170" t="s">
        <v>314</v>
      </c>
      <c r="F51" s="170"/>
      <c r="G51" s="170" t="s">
        <v>314</v>
      </c>
      <c r="H51" s="170"/>
      <c r="I51" s="170" t="s">
        <v>314</v>
      </c>
      <c r="J51" s="170"/>
      <c r="K51" s="170" t="s">
        <v>314</v>
      </c>
      <c r="L51" s="170"/>
      <c r="M51" s="170" t="s">
        <v>314</v>
      </c>
      <c r="N51" s="170"/>
      <c r="O51" s="170" t="s">
        <v>314</v>
      </c>
      <c r="P51" s="170"/>
      <c r="Q51" s="170" t="s">
        <v>314</v>
      </c>
      <c r="R51" s="170"/>
      <c r="S51" s="170" t="s">
        <v>314</v>
      </c>
      <c r="T51" s="170"/>
      <c r="U51" s="170" t="s">
        <v>314</v>
      </c>
      <c r="V51" s="170"/>
      <c r="W51" s="170" t="s">
        <v>316</v>
      </c>
      <c r="X51" s="170"/>
      <c r="Y51" s="170"/>
      <c r="Z51" s="170" t="s">
        <v>314</v>
      </c>
      <c r="AA51" s="170"/>
      <c r="AB51" s="19"/>
      <c r="AC51" s="54" t="s">
        <v>79</v>
      </c>
      <c r="AD51" s="35" t="s">
        <v>319</v>
      </c>
      <c r="AE51" s="206" t="s">
        <v>319</v>
      </c>
      <c r="AF51" s="206"/>
      <c r="AG51" s="206" t="s">
        <v>319</v>
      </c>
      <c r="AH51" s="206"/>
      <c r="AI51" s="35" t="s">
        <v>314</v>
      </c>
      <c r="AJ51" s="35" t="s">
        <v>314</v>
      </c>
      <c r="AK51" s="35" t="s">
        <v>314</v>
      </c>
      <c r="AL51" s="206" t="s">
        <v>319</v>
      </c>
      <c r="AM51" s="206"/>
      <c r="AN51" s="206" t="s">
        <v>319</v>
      </c>
      <c r="AO51" s="206"/>
      <c r="AP51" s="35" t="s">
        <v>314</v>
      </c>
      <c r="AQ51" s="206" t="s">
        <v>319</v>
      </c>
      <c r="AR51" s="206"/>
      <c r="AS51" s="35" t="s">
        <v>314</v>
      </c>
      <c r="AT51" s="206" t="s">
        <v>319</v>
      </c>
      <c r="AU51" s="206"/>
      <c r="AV51" s="35" t="s">
        <v>314</v>
      </c>
      <c r="AW51" s="35" t="s">
        <v>314</v>
      </c>
      <c r="AX51" s="35" t="s">
        <v>314</v>
      </c>
      <c r="AY51" s="35" t="s">
        <v>314</v>
      </c>
      <c r="AZ51" s="35" t="s">
        <v>314</v>
      </c>
      <c r="BA51" s="35" t="s">
        <v>314</v>
      </c>
      <c r="BB51" s="35" t="s">
        <v>314</v>
      </c>
      <c r="BC51" s="206" t="s">
        <v>319</v>
      </c>
      <c r="BD51" s="206"/>
      <c r="BE51" s="35" t="s">
        <v>314</v>
      </c>
    </row>
    <row r="52" spans="1:57" ht="15" customHeight="1">
      <c r="A52" s="202" t="s">
        <v>25</v>
      </c>
      <c r="B52" s="41" t="s">
        <v>8</v>
      </c>
      <c r="C52" s="169">
        <f>SUM(E52:H52)</f>
        <v>1</v>
      </c>
      <c r="D52" s="170"/>
      <c r="E52" s="170">
        <v>1</v>
      </c>
      <c r="F52" s="170"/>
      <c r="G52" s="170" t="s">
        <v>314</v>
      </c>
      <c r="H52" s="170"/>
      <c r="I52" s="170">
        <v>29</v>
      </c>
      <c r="J52" s="170"/>
      <c r="K52" s="170">
        <f>SUM(M52:P52)</f>
        <v>109</v>
      </c>
      <c r="L52" s="170"/>
      <c r="M52" s="170">
        <v>66</v>
      </c>
      <c r="N52" s="170"/>
      <c r="O52" s="170">
        <v>43</v>
      </c>
      <c r="P52" s="170"/>
      <c r="Q52" s="170">
        <f>SUM(S52:AA52)</f>
        <v>56</v>
      </c>
      <c r="R52" s="170"/>
      <c r="S52" s="170">
        <v>28</v>
      </c>
      <c r="T52" s="170"/>
      <c r="U52" s="170">
        <v>28</v>
      </c>
      <c r="V52" s="170"/>
      <c r="W52" s="170" t="s">
        <v>316</v>
      </c>
      <c r="X52" s="170"/>
      <c r="Y52" s="170"/>
      <c r="Z52" s="170" t="s">
        <v>314</v>
      </c>
      <c r="AA52" s="170"/>
      <c r="AB52" s="19"/>
      <c r="AC52" s="54" t="s">
        <v>80</v>
      </c>
      <c r="AD52" s="35">
        <v>1</v>
      </c>
      <c r="AE52" s="206">
        <v>1</v>
      </c>
      <c r="AF52" s="206"/>
      <c r="AG52" s="206" t="s">
        <v>319</v>
      </c>
      <c r="AH52" s="206"/>
      <c r="AI52" s="35" t="s">
        <v>314</v>
      </c>
      <c r="AJ52" s="35" t="s">
        <v>314</v>
      </c>
      <c r="AK52" s="35">
        <v>1</v>
      </c>
      <c r="AL52" s="206" t="s">
        <v>319</v>
      </c>
      <c r="AM52" s="206"/>
      <c r="AN52" s="206" t="s">
        <v>319</v>
      </c>
      <c r="AO52" s="206"/>
      <c r="AP52" s="35" t="s">
        <v>314</v>
      </c>
      <c r="AQ52" s="206" t="s">
        <v>319</v>
      </c>
      <c r="AR52" s="206"/>
      <c r="AS52" s="35" t="s">
        <v>314</v>
      </c>
      <c r="AT52" s="206" t="s">
        <v>319</v>
      </c>
      <c r="AU52" s="206"/>
      <c r="AV52" s="35" t="s">
        <v>314</v>
      </c>
      <c r="AW52" s="35" t="s">
        <v>314</v>
      </c>
      <c r="AX52" s="35" t="s">
        <v>314</v>
      </c>
      <c r="AY52" s="35" t="s">
        <v>314</v>
      </c>
      <c r="AZ52" s="35" t="s">
        <v>314</v>
      </c>
      <c r="BA52" s="35" t="s">
        <v>314</v>
      </c>
      <c r="BB52" s="35" t="s">
        <v>314</v>
      </c>
      <c r="BC52" s="206" t="s">
        <v>319</v>
      </c>
      <c r="BD52" s="206"/>
      <c r="BE52" s="35" t="s">
        <v>314</v>
      </c>
    </row>
    <row r="53" spans="1:57" ht="15" customHeight="1">
      <c r="A53" s="202"/>
      <c r="B53" s="41" t="s">
        <v>14</v>
      </c>
      <c r="C53" s="169" t="s">
        <v>315</v>
      </c>
      <c r="D53" s="170"/>
      <c r="E53" s="170" t="s">
        <v>314</v>
      </c>
      <c r="F53" s="170"/>
      <c r="G53" s="170" t="s">
        <v>314</v>
      </c>
      <c r="H53" s="170"/>
      <c r="I53" s="170" t="s">
        <v>314</v>
      </c>
      <c r="J53" s="170"/>
      <c r="K53" s="170" t="s">
        <v>314</v>
      </c>
      <c r="L53" s="170"/>
      <c r="M53" s="170" t="s">
        <v>314</v>
      </c>
      <c r="N53" s="170"/>
      <c r="O53" s="170" t="s">
        <v>314</v>
      </c>
      <c r="P53" s="170"/>
      <c r="Q53" s="170" t="s">
        <v>314</v>
      </c>
      <c r="R53" s="170"/>
      <c r="S53" s="170" t="s">
        <v>314</v>
      </c>
      <c r="T53" s="170"/>
      <c r="U53" s="170" t="s">
        <v>314</v>
      </c>
      <c r="V53" s="170"/>
      <c r="W53" s="170" t="s">
        <v>316</v>
      </c>
      <c r="X53" s="170"/>
      <c r="Y53" s="170"/>
      <c r="Z53" s="170" t="s">
        <v>314</v>
      </c>
      <c r="AA53" s="170"/>
      <c r="AB53" s="19"/>
      <c r="AC53" s="54" t="s">
        <v>81</v>
      </c>
      <c r="AD53" s="35" t="s">
        <v>319</v>
      </c>
      <c r="AE53" s="206" t="s">
        <v>319</v>
      </c>
      <c r="AF53" s="206"/>
      <c r="AG53" s="206" t="s">
        <v>319</v>
      </c>
      <c r="AH53" s="206"/>
      <c r="AI53" s="35" t="s">
        <v>314</v>
      </c>
      <c r="AJ53" s="35" t="s">
        <v>314</v>
      </c>
      <c r="AK53" s="35" t="s">
        <v>314</v>
      </c>
      <c r="AL53" s="206" t="s">
        <v>319</v>
      </c>
      <c r="AM53" s="206"/>
      <c r="AN53" s="206" t="s">
        <v>319</v>
      </c>
      <c r="AO53" s="206"/>
      <c r="AP53" s="35" t="s">
        <v>314</v>
      </c>
      <c r="AQ53" s="206" t="s">
        <v>319</v>
      </c>
      <c r="AR53" s="206"/>
      <c r="AS53" s="35" t="s">
        <v>314</v>
      </c>
      <c r="AT53" s="206" t="s">
        <v>319</v>
      </c>
      <c r="AU53" s="206"/>
      <c r="AV53" s="35" t="s">
        <v>314</v>
      </c>
      <c r="AW53" s="35" t="s">
        <v>314</v>
      </c>
      <c r="AX53" s="35" t="s">
        <v>314</v>
      </c>
      <c r="AY53" s="35" t="s">
        <v>314</v>
      </c>
      <c r="AZ53" s="35" t="s">
        <v>314</v>
      </c>
      <c r="BA53" s="35" t="s">
        <v>314</v>
      </c>
      <c r="BB53" s="35" t="s">
        <v>314</v>
      </c>
      <c r="BC53" s="206" t="s">
        <v>319</v>
      </c>
      <c r="BD53" s="206"/>
      <c r="BE53" s="35" t="s">
        <v>314</v>
      </c>
    </row>
    <row r="54" spans="1:57" ht="15" customHeight="1">
      <c r="A54" s="202"/>
      <c r="B54" s="41" t="s">
        <v>15</v>
      </c>
      <c r="C54" s="169">
        <f>SUM(E54:H54)</f>
        <v>1</v>
      </c>
      <c r="D54" s="170"/>
      <c r="E54" s="170">
        <v>1</v>
      </c>
      <c r="F54" s="170"/>
      <c r="G54" s="170" t="s">
        <v>314</v>
      </c>
      <c r="H54" s="170"/>
      <c r="I54" s="170">
        <v>29</v>
      </c>
      <c r="J54" s="170"/>
      <c r="K54" s="170">
        <f>SUM(M54:P54)</f>
        <v>109</v>
      </c>
      <c r="L54" s="170"/>
      <c r="M54" s="170">
        <v>66</v>
      </c>
      <c r="N54" s="170"/>
      <c r="O54" s="170">
        <v>43</v>
      </c>
      <c r="P54" s="170"/>
      <c r="Q54" s="170">
        <f>SUM(S54:AA54)</f>
        <v>56</v>
      </c>
      <c r="R54" s="170"/>
      <c r="S54" s="170">
        <v>28</v>
      </c>
      <c r="T54" s="170"/>
      <c r="U54" s="170">
        <v>28</v>
      </c>
      <c r="V54" s="170"/>
      <c r="W54" s="170" t="s">
        <v>316</v>
      </c>
      <c r="X54" s="170"/>
      <c r="Y54" s="170"/>
      <c r="Z54" s="170" t="s">
        <v>314</v>
      </c>
      <c r="AA54" s="170"/>
      <c r="AB54" s="19"/>
      <c r="AC54" s="54" t="s">
        <v>82</v>
      </c>
      <c r="AD54" s="35">
        <v>4</v>
      </c>
      <c r="AE54" s="206">
        <v>2</v>
      </c>
      <c r="AF54" s="206"/>
      <c r="AG54" s="206">
        <v>2</v>
      </c>
      <c r="AH54" s="206"/>
      <c r="AI54" s="35" t="s">
        <v>314</v>
      </c>
      <c r="AJ54" s="35">
        <v>2</v>
      </c>
      <c r="AK54" s="35" t="s">
        <v>314</v>
      </c>
      <c r="AL54" s="206" t="s">
        <v>319</v>
      </c>
      <c r="AM54" s="206"/>
      <c r="AN54" s="206" t="s">
        <v>319</v>
      </c>
      <c r="AO54" s="206"/>
      <c r="AP54" s="35" t="s">
        <v>314</v>
      </c>
      <c r="AQ54" s="206" t="s">
        <v>319</v>
      </c>
      <c r="AR54" s="206"/>
      <c r="AS54" s="35" t="s">
        <v>314</v>
      </c>
      <c r="AT54" s="206" t="s">
        <v>319</v>
      </c>
      <c r="AU54" s="206"/>
      <c r="AV54" s="35" t="s">
        <v>314</v>
      </c>
      <c r="AW54" s="35">
        <v>1</v>
      </c>
      <c r="AX54" s="35" t="s">
        <v>314</v>
      </c>
      <c r="AY54" s="35" t="s">
        <v>314</v>
      </c>
      <c r="AZ54" s="35" t="s">
        <v>314</v>
      </c>
      <c r="BA54" s="35">
        <v>1</v>
      </c>
      <c r="BB54" s="35" t="s">
        <v>314</v>
      </c>
      <c r="BC54" s="206" t="s">
        <v>319</v>
      </c>
      <c r="BD54" s="206"/>
      <c r="BE54" s="35" t="s">
        <v>314</v>
      </c>
    </row>
    <row r="55" spans="1:57" ht="15" customHeight="1">
      <c r="A55" s="202"/>
      <c r="B55" s="41" t="s">
        <v>16</v>
      </c>
      <c r="C55" s="169" t="s">
        <v>315</v>
      </c>
      <c r="D55" s="170"/>
      <c r="E55" s="170" t="s">
        <v>314</v>
      </c>
      <c r="F55" s="170"/>
      <c r="G55" s="170" t="s">
        <v>314</v>
      </c>
      <c r="H55" s="170"/>
      <c r="I55" s="170" t="s">
        <v>314</v>
      </c>
      <c r="J55" s="170"/>
      <c r="K55" s="170" t="s">
        <v>314</v>
      </c>
      <c r="L55" s="170"/>
      <c r="M55" s="170" t="s">
        <v>314</v>
      </c>
      <c r="N55" s="170"/>
      <c r="O55" s="170" t="s">
        <v>314</v>
      </c>
      <c r="P55" s="170"/>
      <c r="Q55" s="170" t="s">
        <v>314</v>
      </c>
      <c r="R55" s="170"/>
      <c r="S55" s="170" t="s">
        <v>314</v>
      </c>
      <c r="T55" s="170"/>
      <c r="U55" s="170" t="s">
        <v>314</v>
      </c>
      <c r="V55" s="170"/>
      <c r="W55" s="170" t="s">
        <v>316</v>
      </c>
      <c r="X55" s="170"/>
      <c r="Y55" s="170"/>
      <c r="Z55" s="170" t="s">
        <v>314</v>
      </c>
      <c r="AA55" s="170"/>
      <c r="AB55" s="19"/>
      <c r="AC55" s="54" t="s">
        <v>83</v>
      </c>
      <c r="AD55" s="35">
        <v>4</v>
      </c>
      <c r="AE55" s="206">
        <v>3</v>
      </c>
      <c r="AF55" s="206"/>
      <c r="AG55" s="206">
        <v>1</v>
      </c>
      <c r="AH55" s="206"/>
      <c r="AI55" s="35">
        <v>1</v>
      </c>
      <c r="AJ55" s="35" t="s">
        <v>314</v>
      </c>
      <c r="AK55" s="35" t="s">
        <v>314</v>
      </c>
      <c r="AL55" s="206" t="s">
        <v>319</v>
      </c>
      <c r="AM55" s="206"/>
      <c r="AN55" s="206" t="s">
        <v>319</v>
      </c>
      <c r="AO55" s="206"/>
      <c r="AP55" s="35" t="s">
        <v>314</v>
      </c>
      <c r="AQ55" s="206" t="s">
        <v>319</v>
      </c>
      <c r="AR55" s="206"/>
      <c r="AS55" s="35" t="s">
        <v>314</v>
      </c>
      <c r="AT55" s="206">
        <v>1</v>
      </c>
      <c r="AU55" s="206"/>
      <c r="AV55" s="35" t="s">
        <v>314</v>
      </c>
      <c r="AW55" s="35" t="s">
        <v>314</v>
      </c>
      <c r="AX55" s="35" t="s">
        <v>314</v>
      </c>
      <c r="AY55" s="35" t="s">
        <v>314</v>
      </c>
      <c r="AZ55" s="35">
        <v>1</v>
      </c>
      <c r="BA55" s="35">
        <v>1</v>
      </c>
      <c r="BB55" s="35" t="s">
        <v>314</v>
      </c>
      <c r="BC55" s="206" t="s">
        <v>319</v>
      </c>
      <c r="BD55" s="206"/>
      <c r="BE55" s="35" t="s">
        <v>314</v>
      </c>
    </row>
    <row r="56" spans="1:57" ht="15" customHeight="1">
      <c r="A56" s="197" t="s">
        <v>26</v>
      </c>
      <c r="B56" s="41" t="s">
        <v>8</v>
      </c>
      <c r="C56" s="169">
        <f>SUM(E56:H56)</f>
        <v>13</v>
      </c>
      <c r="D56" s="170"/>
      <c r="E56" s="170">
        <v>9</v>
      </c>
      <c r="F56" s="170"/>
      <c r="G56" s="170">
        <v>4</v>
      </c>
      <c r="H56" s="170"/>
      <c r="I56" s="170">
        <v>259</v>
      </c>
      <c r="J56" s="170"/>
      <c r="K56" s="170">
        <f>SUM(M56:P56)</f>
        <v>1054</v>
      </c>
      <c r="L56" s="170"/>
      <c r="M56" s="170">
        <v>652</v>
      </c>
      <c r="N56" s="170"/>
      <c r="O56" s="170">
        <v>402</v>
      </c>
      <c r="P56" s="170"/>
      <c r="Q56" s="170">
        <f>SUM(S56:AA56)</f>
        <v>448</v>
      </c>
      <c r="R56" s="170"/>
      <c r="S56" s="170">
        <v>203</v>
      </c>
      <c r="T56" s="170"/>
      <c r="U56" s="170">
        <v>230</v>
      </c>
      <c r="V56" s="170"/>
      <c r="W56" s="170">
        <v>7</v>
      </c>
      <c r="X56" s="170"/>
      <c r="Y56" s="170"/>
      <c r="Z56" s="170">
        <v>8</v>
      </c>
      <c r="AA56" s="170"/>
      <c r="AB56" s="19"/>
      <c r="AC56" s="54" t="s">
        <v>84</v>
      </c>
      <c r="AD56" s="35">
        <v>2</v>
      </c>
      <c r="AE56" s="206">
        <v>1</v>
      </c>
      <c r="AF56" s="206"/>
      <c r="AG56" s="206">
        <v>1</v>
      </c>
      <c r="AH56" s="206"/>
      <c r="AI56" s="35">
        <v>1</v>
      </c>
      <c r="AJ56" s="35" t="s">
        <v>314</v>
      </c>
      <c r="AK56" s="35" t="s">
        <v>314</v>
      </c>
      <c r="AL56" s="206" t="s">
        <v>319</v>
      </c>
      <c r="AM56" s="206"/>
      <c r="AN56" s="206" t="s">
        <v>319</v>
      </c>
      <c r="AO56" s="206"/>
      <c r="AP56" s="35" t="s">
        <v>314</v>
      </c>
      <c r="AQ56" s="206" t="s">
        <v>319</v>
      </c>
      <c r="AR56" s="206"/>
      <c r="AS56" s="35" t="s">
        <v>314</v>
      </c>
      <c r="AT56" s="206" t="s">
        <v>319</v>
      </c>
      <c r="AU56" s="206"/>
      <c r="AV56" s="35" t="s">
        <v>314</v>
      </c>
      <c r="AW56" s="35" t="s">
        <v>314</v>
      </c>
      <c r="AX56" s="35" t="s">
        <v>314</v>
      </c>
      <c r="AY56" s="35" t="s">
        <v>314</v>
      </c>
      <c r="AZ56" s="35">
        <v>1</v>
      </c>
      <c r="BA56" s="35" t="s">
        <v>314</v>
      </c>
      <c r="BB56" s="35" t="s">
        <v>314</v>
      </c>
      <c r="BC56" s="206" t="s">
        <v>319</v>
      </c>
      <c r="BD56" s="206"/>
      <c r="BE56" s="35" t="s">
        <v>314</v>
      </c>
    </row>
    <row r="57" spans="1:57" ht="15" customHeight="1">
      <c r="A57" s="197"/>
      <c r="B57" s="41" t="s">
        <v>14</v>
      </c>
      <c r="C57" s="169">
        <f>SUM(E57:H57)</f>
        <v>1</v>
      </c>
      <c r="D57" s="170"/>
      <c r="E57" s="170">
        <v>1</v>
      </c>
      <c r="F57" s="170"/>
      <c r="G57" s="170" t="s">
        <v>314</v>
      </c>
      <c r="H57" s="170"/>
      <c r="I57" s="170">
        <v>9</v>
      </c>
      <c r="J57" s="170"/>
      <c r="K57" s="170">
        <f>SUM(M57:P57)</f>
        <v>76</v>
      </c>
      <c r="L57" s="170"/>
      <c r="M57" s="170">
        <v>47</v>
      </c>
      <c r="N57" s="170"/>
      <c r="O57" s="170">
        <v>29</v>
      </c>
      <c r="P57" s="170"/>
      <c r="Q57" s="170">
        <f>SUM(S57:AA57)</f>
        <v>28</v>
      </c>
      <c r="R57" s="170"/>
      <c r="S57" s="170">
        <v>14</v>
      </c>
      <c r="T57" s="170"/>
      <c r="U57" s="170">
        <v>7</v>
      </c>
      <c r="V57" s="170"/>
      <c r="W57" s="170">
        <v>5</v>
      </c>
      <c r="X57" s="170"/>
      <c r="Y57" s="170"/>
      <c r="Z57" s="170">
        <v>2</v>
      </c>
      <c r="AA57" s="170"/>
      <c r="AB57" s="19"/>
      <c r="AC57" s="38"/>
      <c r="AD57" s="34"/>
      <c r="AE57" s="37"/>
      <c r="AF57" s="37"/>
      <c r="AG57" s="37"/>
      <c r="AH57" s="37"/>
      <c r="AI57" s="34"/>
      <c r="AJ57" s="34"/>
      <c r="AK57" s="34"/>
      <c r="AL57" s="37"/>
      <c r="AM57" s="37"/>
      <c r="AN57" s="37"/>
      <c r="AO57" s="37"/>
      <c r="AP57" s="34"/>
      <c r="AQ57" s="37"/>
      <c r="AR57" s="37"/>
      <c r="AS57" s="34"/>
      <c r="AT57" s="37"/>
      <c r="AU57" s="37"/>
      <c r="AV57" s="34"/>
      <c r="AW57" s="34"/>
      <c r="AX57" s="34"/>
      <c r="AY57" s="34"/>
      <c r="AZ57" s="34"/>
      <c r="BA57" s="34"/>
      <c r="BB57" s="34"/>
      <c r="BC57" s="37"/>
      <c r="BD57" s="37"/>
      <c r="BE57" s="34"/>
    </row>
    <row r="58" spans="1:57" ht="15" customHeight="1">
      <c r="A58" s="197"/>
      <c r="B58" s="41" t="s">
        <v>15</v>
      </c>
      <c r="C58" s="169">
        <f>SUM(E58:H58)</f>
        <v>12</v>
      </c>
      <c r="D58" s="170"/>
      <c r="E58" s="170">
        <v>8</v>
      </c>
      <c r="F58" s="170"/>
      <c r="G58" s="170">
        <v>4</v>
      </c>
      <c r="H58" s="170"/>
      <c r="I58" s="170">
        <v>250</v>
      </c>
      <c r="J58" s="170"/>
      <c r="K58" s="170">
        <f>SUM(M58:P58)</f>
        <v>978</v>
      </c>
      <c r="L58" s="170"/>
      <c r="M58" s="170">
        <v>605</v>
      </c>
      <c r="N58" s="170"/>
      <c r="O58" s="170">
        <v>373</v>
      </c>
      <c r="P58" s="170"/>
      <c r="Q58" s="170">
        <f>SUM(S58:AA58)</f>
        <v>420</v>
      </c>
      <c r="R58" s="170"/>
      <c r="S58" s="170">
        <v>189</v>
      </c>
      <c r="T58" s="170"/>
      <c r="U58" s="170">
        <v>223</v>
      </c>
      <c r="V58" s="170"/>
      <c r="W58" s="170">
        <v>2</v>
      </c>
      <c r="X58" s="170"/>
      <c r="Y58" s="170"/>
      <c r="Z58" s="170">
        <v>6</v>
      </c>
      <c r="AA58" s="170"/>
      <c r="AB58" s="19"/>
      <c r="AC58" s="19" t="s">
        <v>85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5" customHeight="1">
      <c r="A59" s="198"/>
      <c r="B59" s="41" t="s">
        <v>16</v>
      </c>
      <c r="C59" s="175" t="s">
        <v>317</v>
      </c>
      <c r="D59" s="174"/>
      <c r="E59" s="174" t="s">
        <v>314</v>
      </c>
      <c r="F59" s="174"/>
      <c r="G59" s="174" t="s">
        <v>314</v>
      </c>
      <c r="H59" s="174"/>
      <c r="I59" s="174" t="s">
        <v>314</v>
      </c>
      <c r="J59" s="174"/>
      <c r="K59" s="174" t="s">
        <v>314</v>
      </c>
      <c r="L59" s="174"/>
      <c r="M59" s="174" t="s">
        <v>314</v>
      </c>
      <c r="N59" s="174"/>
      <c r="O59" s="174" t="s">
        <v>314</v>
      </c>
      <c r="P59" s="174"/>
      <c r="Q59" s="174" t="s">
        <v>314</v>
      </c>
      <c r="R59" s="174"/>
      <c r="S59" s="174" t="s">
        <v>314</v>
      </c>
      <c r="T59" s="174"/>
      <c r="U59" s="174" t="s">
        <v>314</v>
      </c>
      <c r="V59" s="174"/>
      <c r="W59" s="174" t="s">
        <v>317</v>
      </c>
      <c r="X59" s="174"/>
      <c r="Y59" s="174"/>
      <c r="Z59" s="174" t="s">
        <v>314</v>
      </c>
      <c r="AA59" s="174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5" customHeight="1">
      <c r="A60" s="19" t="s">
        <v>27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19"/>
      <c r="AC60" s="182" t="s">
        <v>350</v>
      </c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</row>
    <row r="61" spans="2:57" ht="15" customHeight="1" thickBot="1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72" t="s">
        <v>86</v>
      </c>
      <c r="AD62" s="163" t="s">
        <v>3</v>
      </c>
      <c r="AE62" s="163"/>
      <c r="AF62" s="163"/>
      <c r="AG62" s="163"/>
      <c r="AH62" s="163"/>
      <c r="AI62" s="163"/>
      <c r="AJ62" s="163" t="s">
        <v>87</v>
      </c>
      <c r="AK62" s="163"/>
      <c r="AL62" s="163"/>
      <c r="AM62" s="163"/>
      <c r="AN62" s="163"/>
      <c r="AO62" s="163"/>
      <c r="AP62" s="163"/>
      <c r="AQ62" s="163"/>
      <c r="AR62" s="163"/>
      <c r="AS62" s="163"/>
      <c r="AT62" s="163" t="s">
        <v>90</v>
      </c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4"/>
    </row>
    <row r="63" spans="1:57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73"/>
      <c r="AD63" s="165"/>
      <c r="AE63" s="165"/>
      <c r="AF63" s="165"/>
      <c r="AG63" s="165"/>
      <c r="AH63" s="165"/>
      <c r="AI63" s="165"/>
      <c r="AJ63" s="165" t="s">
        <v>88</v>
      </c>
      <c r="AK63" s="165"/>
      <c r="AL63" s="165"/>
      <c r="AM63" s="165"/>
      <c r="AN63" s="165" t="s">
        <v>89</v>
      </c>
      <c r="AO63" s="165"/>
      <c r="AP63" s="165"/>
      <c r="AQ63" s="165"/>
      <c r="AR63" s="165"/>
      <c r="AS63" s="165"/>
      <c r="AT63" s="165" t="s">
        <v>88</v>
      </c>
      <c r="AU63" s="165"/>
      <c r="AV63" s="165"/>
      <c r="AW63" s="165"/>
      <c r="AX63" s="165"/>
      <c r="AY63" s="165"/>
      <c r="AZ63" s="165" t="s">
        <v>89</v>
      </c>
      <c r="BA63" s="165"/>
      <c r="BB63" s="165"/>
      <c r="BC63" s="165"/>
      <c r="BD63" s="165"/>
      <c r="BE63" s="166"/>
    </row>
    <row r="64" spans="1:57" ht="18" customHeight="1">
      <c r="A64" s="171" t="s">
        <v>340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9"/>
      <c r="AC64" s="173"/>
      <c r="AD64" s="165" t="s">
        <v>8</v>
      </c>
      <c r="AE64" s="165"/>
      <c r="AF64" s="165" t="s">
        <v>9</v>
      </c>
      <c r="AG64" s="165"/>
      <c r="AH64" s="165"/>
      <c r="AI64" s="48" t="s">
        <v>10</v>
      </c>
      <c r="AJ64" s="48" t="s">
        <v>8</v>
      </c>
      <c r="AK64" s="48" t="s">
        <v>9</v>
      </c>
      <c r="AL64" s="165" t="s">
        <v>10</v>
      </c>
      <c r="AM64" s="165"/>
      <c r="AN64" s="165" t="s">
        <v>8</v>
      </c>
      <c r="AO64" s="165"/>
      <c r="AP64" s="165" t="s">
        <v>9</v>
      </c>
      <c r="AQ64" s="165"/>
      <c r="AR64" s="209" t="s">
        <v>10</v>
      </c>
      <c r="AS64" s="210"/>
      <c r="AT64" s="165" t="s">
        <v>8</v>
      </c>
      <c r="AU64" s="165"/>
      <c r="AV64" s="165" t="s">
        <v>9</v>
      </c>
      <c r="AW64" s="165"/>
      <c r="AX64" s="165" t="s">
        <v>10</v>
      </c>
      <c r="AY64" s="165"/>
      <c r="AZ64" s="165" t="s">
        <v>8</v>
      </c>
      <c r="BA64" s="165"/>
      <c r="BB64" s="165" t="s">
        <v>9</v>
      </c>
      <c r="BC64" s="165"/>
      <c r="BD64" s="165" t="s">
        <v>10</v>
      </c>
      <c r="BE64" s="166"/>
    </row>
    <row r="65" spans="1:57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12"/>
      <c r="AE65" s="213"/>
      <c r="AF65" s="213"/>
      <c r="AG65" s="213"/>
      <c r="AH65" s="213"/>
      <c r="AI65" s="47"/>
      <c r="AJ65" s="46"/>
      <c r="AK65" s="46"/>
      <c r="AL65" s="213"/>
      <c r="AM65" s="213"/>
      <c r="AN65" s="213"/>
      <c r="AO65" s="213"/>
      <c r="AP65" s="213"/>
      <c r="AQ65" s="213"/>
      <c r="AR65" s="217"/>
      <c r="AS65" s="217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</row>
    <row r="66" spans="1:57" ht="15" customHeight="1">
      <c r="A66" s="182" t="s">
        <v>341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9"/>
      <c r="AC66" s="45" t="s">
        <v>3</v>
      </c>
      <c r="AD66" s="214">
        <v>12</v>
      </c>
      <c r="AE66" s="215"/>
      <c r="AF66" s="215">
        <v>7</v>
      </c>
      <c r="AG66" s="215"/>
      <c r="AH66" s="215"/>
      <c r="AI66" s="44">
        <v>5</v>
      </c>
      <c r="AJ66" s="43">
        <v>2</v>
      </c>
      <c r="AK66" s="43">
        <v>1</v>
      </c>
      <c r="AL66" s="216">
        <v>1</v>
      </c>
      <c r="AM66" s="216"/>
      <c r="AN66" s="216">
        <v>3</v>
      </c>
      <c r="AO66" s="216"/>
      <c r="AP66" s="216">
        <v>2</v>
      </c>
      <c r="AQ66" s="216"/>
      <c r="AR66" s="216">
        <v>1</v>
      </c>
      <c r="AS66" s="216"/>
      <c r="AT66" s="216">
        <v>7</v>
      </c>
      <c r="AU66" s="216"/>
      <c r="AV66" s="216">
        <v>4</v>
      </c>
      <c r="AW66" s="216"/>
      <c r="AX66" s="216">
        <v>3</v>
      </c>
      <c r="AY66" s="216"/>
      <c r="AZ66" s="216" t="s">
        <v>331</v>
      </c>
      <c r="BA66" s="216"/>
      <c r="BB66" s="216" t="s">
        <v>331</v>
      </c>
      <c r="BC66" s="216"/>
      <c r="BD66" s="216" t="s">
        <v>331</v>
      </c>
      <c r="BE66" s="216"/>
    </row>
    <row r="67" spans="1:57" ht="15" customHeight="1" thickBo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41"/>
      <c r="AD67" s="211"/>
      <c r="AE67" s="208"/>
      <c r="AF67" s="208"/>
      <c r="AG67" s="208"/>
      <c r="AH67" s="208"/>
      <c r="AI67" s="39"/>
      <c r="AJ67" s="35"/>
      <c r="AK67" s="35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</row>
    <row r="68" spans="1:57" ht="15" customHeight="1">
      <c r="A68" s="183" t="s">
        <v>28</v>
      </c>
      <c r="B68" s="178" t="s">
        <v>343</v>
      </c>
      <c r="C68" s="178">
        <v>0</v>
      </c>
      <c r="D68" s="178">
        <v>1</v>
      </c>
      <c r="E68" s="178">
        <v>2</v>
      </c>
      <c r="F68" s="178">
        <v>3</v>
      </c>
      <c r="G68" s="178">
        <v>4</v>
      </c>
      <c r="H68" s="178">
        <v>5</v>
      </c>
      <c r="I68" s="178">
        <v>6</v>
      </c>
      <c r="J68" s="178">
        <v>7</v>
      </c>
      <c r="K68" s="178">
        <v>8</v>
      </c>
      <c r="L68" s="178">
        <v>9</v>
      </c>
      <c r="M68" s="178">
        <v>10</v>
      </c>
      <c r="N68" s="178">
        <v>11</v>
      </c>
      <c r="O68" s="178">
        <v>12</v>
      </c>
      <c r="P68" s="178">
        <v>13</v>
      </c>
      <c r="Q68" s="178">
        <v>14</v>
      </c>
      <c r="R68" s="178">
        <v>15</v>
      </c>
      <c r="S68" s="178">
        <v>16</v>
      </c>
      <c r="T68" s="178">
        <v>17</v>
      </c>
      <c r="U68" s="178">
        <v>18</v>
      </c>
      <c r="V68" s="157" t="s">
        <v>29</v>
      </c>
      <c r="W68" s="157" t="s">
        <v>30</v>
      </c>
      <c r="X68" s="157" t="s">
        <v>31</v>
      </c>
      <c r="Y68" s="157" t="s">
        <v>32</v>
      </c>
      <c r="Z68" s="189" t="s">
        <v>33</v>
      </c>
      <c r="AA68" s="190"/>
      <c r="AB68" s="19"/>
      <c r="AC68" s="41" t="s">
        <v>91</v>
      </c>
      <c r="AD68" s="211">
        <v>1</v>
      </c>
      <c r="AE68" s="208"/>
      <c r="AF68" s="208" t="s">
        <v>319</v>
      </c>
      <c r="AG68" s="208"/>
      <c r="AH68" s="208"/>
      <c r="AI68" s="39">
        <v>1</v>
      </c>
      <c r="AJ68" s="39" t="s">
        <v>319</v>
      </c>
      <c r="AK68" s="39" t="s">
        <v>319</v>
      </c>
      <c r="AL68" s="206" t="s">
        <v>319</v>
      </c>
      <c r="AM68" s="206"/>
      <c r="AN68" s="206" t="s">
        <v>319</v>
      </c>
      <c r="AO68" s="206"/>
      <c r="AP68" s="206" t="s">
        <v>319</v>
      </c>
      <c r="AQ68" s="206"/>
      <c r="AR68" s="206" t="s">
        <v>319</v>
      </c>
      <c r="AS68" s="206"/>
      <c r="AT68" s="206">
        <v>1</v>
      </c>
      <c r="AU68" s="206"/>
      <c r="AV68" s="206" t="s">
        <v>319</v>
      </c>
      <c r="AW68" s="206"/>
      <c r="AX68" s="206">
        <v>1</v>
      </c>
      <c r="AY68" s="206"/>
      <c r="AZ68" s="206" t="s">
        <v>319</v>
      </c>
      <c r="BA68" s="206"/>
      <c r="BB68" s="206" t="s">
        <v>319</v>
      </c>
      <c r="BC68" s="206"/>
      <c r="BD68" s="206" t="s">
        <v>319</v>
      </c>
      <c r="BE68" s="206"/>
    </row>
    <row r="69" spans="1:57" ht="15" customHeight="1">
      <c r="A69" s="185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59"/>
      <c r="W69" s="159"/>
      <c r="X69" s="159"/>
      <c r="Y69" s="159"/>
      <c r="Z69" s="191"/>
      <c r="AA69" s="192"/>
      <c r="AB69" s="19"/>
      <c r="AC69" s="41" t="s">
        <v>92</v>
      </c>
      <c r="AD69" s="211" t="s">
        <v>319</v>
      </c>
      <c r="AE69" s="208"/>
      <c r="AF69" s="208" t="s">
        <v>319</v>
      </c>
      <c r="AG69" s="208"/>
      <c r="AH69" s="208"/>
      <c r="AI69" s="39" t="s">
        <v>319</v>
      </c>
      <c r="AJ69" s="39" t="s">
        <v>319</v>
      </c>
      <c r="AK69" s="39" t="s">
        <v>319</v>
      </c>
      <c r="AL69" s="206" t="s">
        <v>319</v>
      </c>
      <c r="AM69" s="206"/>
      <c r="AN69" s="206" t="s">
        <v>319</v>
      </c>
      <c r="AO69" s="206"/>
      <c r="AP69" s="206" t="s">
        <v>319</v>
      </c>
      <c r="AQ69" s="206"/>
      <c r="AR69" s="206" t="s">
        <v>319</v>
      </c>
      <c r="AS69" s="206"/>
      <c r="AT69" s="206" t="s">
        <v>319</v>
      </c>
      <c r="AU69" s="206"/>
      <c r="AV69" s="206" t="s">
        <v>319</v>
      </c>
      <c r="AW69" s="206"/>
      <c r="AX69" s="206" t="s">
        <v>319</v>
      </c>
      <c r="AY69" s="206"/>
      <c r="AZ69" s="206" t="s">
        <v>319</v>
      </c>
      <c r="BA69" s="206"/>
      <c r="BB69" s="206" t="s">
        <v>319</v>
      </c>
      <c r="BC69" s="206"/>
      <c r="BD69" s="206" t="s">
        <v>319</v>
      </c>
      <c r="BE69" s="206"/>
    </row>
    <row r="70" spans="1:57" ht="15" customHeight="1">
      <c r="A70" s="129" t="s">
        <v>18</v>
      </c>
      <c r="B70" s="35">
        <f>SUM(C70:AA70)</f>
        <v>326</v>
      </c>
      <c r="C70" s="35">
        <v>13</v>
      </c>
      <c r="D70" s="35">
        <v>5</v>
      </c>
      <c r="E70" s="35">
        <v>6</v>
      </c>
      <c r="F70" s="35">
        <v>35</v>
      </c>
      <c r="G70" s="35">
        <v>12</v>
      </c>
      <c r="H70" s="35">
        <v>5</v>
      </c>
      <c r="I70" s="35">
        <v>96</v>
      </c>
      <c r="J70" s="35">
        <v>13</v>
      </c>
      <c r="K70" s="35">
        <v>8</v>
      </c>
      <c r="L70" s="35">
        <v>4</v>
      </c>
      <c r="M70" s="35">
        <v>4</v>
      </c>
      <c r="N70" s="35">
        <v>5</v>
      </c>
      <c r="O70" s="35">
        <v>23</v>
      </c>
      <c r="P70" s="35">
        <v>13</v>
      </c>
      <c r="Q70" s="35">
        <v>6</v>
      </c>
      <c r="R70" s="35">
        <v>2</v>
      </c>
      <c r="S70" s="35">
        <v>4</v>
      </c>
      <c r="T70" s="35">
        <v>6</v>
      </c>
      <c r="U70" s="35">
        <v>7</v>
      </c>
      <c r="V70" s="35">
        <v>27</v>
      </c>
      <c r="W70" s="35">
        <v>18</v>
      </c>
      <c r="X70" s="35">
        <v>7</v>
      </c>
      <c r="Y70" s="35">
        <v>4</v>
      </c>
      <c r="Z70" s="176">
        <v>3</v>
      </c>
      <c r="AA70" s="176"/>
      <c r="AB70" s="19"/>
      <c r="AC70" s="41" t="s">
        <v>93</v>
      </c>
      <c r="AD70" s="211">
        <v>4</v>
      </c>
      <c r="AE70" s="208"/>
      <c r="AF70" s="208">
        <v>1</v>
      </c>
      <c r="AG70" s="208"/>
      <c r="AH70" s="208"/>
      <c r="AI70" s="39">
        <v>3</v>
      </c>
      <c r="AJ70" s="39">
        <v>2</v>
      </c>
      <c r="AK70" s="39">
        <v>1</v>
      </c>
      <c r="AL70" s="206">
        <v>1</v>
      </c>
      <c r="AM70" s="206"/>
      <c r="AN70" s="206">
        <v>1</v>
      </c>
      <c r="AO70" s="206"/>
      <c r="AP70" s="206" t="s">
        <v>319</v>
      </c>
      <c r="AQ70" s="206"/>
      <c r="AR70" s="206">
        <v>1</v>
      </c>
      <c r="AS70" s="206"/>
      <c r="AT70" s="206">
        <v>1</v>
      </c>
      <c r="AU70" s="206"/>
      <c r="AV70" s="206" t="s">
        <v>319</v>
      </c>
      <c r="AW70" s="206"/>
      <c r="AX70" s="206">
        <v>1</v>
      </c>
      <c r="AY70" s="206"/>
      <c r="AZ70" s="206" t="s">
        <v>319</v>
      </c>
      <c r="BA70" s="206"/>
      <c r="BB70" s="206" t="s">
        <v>319</v>
      </c>
      <c r="BC70" s="206"/>
      <c r="BD70" s="206" t="s">
        <v>319</v>
      </c>
      <c r="BE70" s="206"/>
    </row>
    <row r="71" spans="1:57" ht="15" customHeight="1">
      <c r="A71" s="130" t="s">
        <v>19</v>
      </c>
      <c r="B71" s="35">
        <f>SUM(C71:AA71)</f>
        <v>110</v>
      </c>
      <c r="C71" s="35" t="s">
        <v>315</v>
      </c>
      <c r="D71" s="35">
        <v>2</v>
      </c>
      <c r="E71" s="35">
        <v>2</v>
      </c>
      <c r="F71" s="35">
        <v>26</v>
      </c>
      <c r="G71" s="35">
        <v>3</v>
      </c>
      <c r="H71" s="35">
        <v>1</v>
      </c>
      <c r="I71" s="35">
        <v>10</v>
      </c>
      <c r="J71" s="35">
        <v>6</v>
      </c>
      <c r="K71" s="35">
        <v>3</v>
      </c>
      <c r="L71" s="35">
        <v>9</v>
      </c>
      <c r="M71" s="35">
        <v>2</v>
      </c>
      <c r="N71" s="35">
        <v>2</v>
      </c>
      <c r="O71" s="35">
        <v>7</v>
      </c>
      <c r="P71" s="35">
        <v>2</v>
      </c>
      <c r="Q71" s="35">
        <v>4</v>
      </c>
      <c r="R71" s="35">
        <v>1</v>
      </c>
      <c r="S71" s="35">
        <v>5</v>
      </c>
      <c r="T71" s="35">
        <v>2</v>
      </c>
      <c r="U71" s="35">
        <v>1</v>
      </c>
      <c r="V71" s="35">
        <v>10</v>
      </c>
      <c r="W71" s="35">
        <v>7</v>
      </c>
      <c r="X71" s="35">
        <v>3</v>
      </c>
      <c r="Y71" s="35" t="s">
        <v>315</v>
      </c>
      <c r="Z71" s="177">
        <v>2</v>
      </c>
      <c r="AA71" s="177"/>
      <c r="AB71" s="19"/>
      <c r="AC71" s="41" t="s">
        <v>94</v>
      </c>
      <c r="AD71" s="211">
        <v>5</v>
      </c>
      <c r="AE71" s="208"/>
      <c r="AF71" s="208">
        <v>4</v>
      </c>
      <c r="AG71" s="208"/>
      <c r="AH71" s="208"/>
      <c r="AI71" s="39">
        <v>1</v>
      </c>
      <c r="AJ71" s="39" t="s">
        <v>319</v>
      </c>
      <c r="AK71" s="39" t="s">
        <v>319</v>
      </c>
      <c r="AL71" s="206" t="s">
        <v>319</v>
      </c>
      <c r="AM71" s="206"/>
      <c r="AN71" s="206">
        <v>1</v>
      </c>
      <c r="AO71" s="206"/>
      <c r="AP71" s="206">
        <v>1</v>
      </c>
      <c r="AQ71" s="206"/>
      <c r="AR71" s="206" t="s">
        <v>319</v>
      </c>
      <c r="AS71" s="206"/>
      <c r="AT71" s="206">
        <v>4</v>
      </c>
      <c r="AU71" s="206"/>
      <c r="AV71" s="206">
        <v>3</v>
      </c>
      <c r="AW71" s="206"/>
      <c r="AX71" s="206">
        <v>1</v>
      </c>
      <c r="AY71" s="206"/>
      <c r="AZ71" s="206" t="s">
        <v>319</v>
      </c>
      <c r="BA71" s="206"/>
      <c r="BB71" s="206" t="s">
        <v>319</v>
      </c>
      <c r="BC71" s="206"/>
      <c r="BD71" s="206" t="s">
        <v>319</v>
      </c>
      <c r="BE71" s="206"/>
    </row>
    <row r="72" spans="1:57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19"/>
      <c r="AC72" s="41" t="s">
        <v>95</v>
      </c>
      <c r="AD72" s="211">
        <v>2</v>
      </c>
      <c r="AE72" s="208"/>
      <c r="AF72" s="208">
        <v>2</v>
      </c>
      <c r="AG72" s="208"/>
      <c r="AH72" s="208"/>
      <c r="AI72" s="39" t="s">
        <v>319</v>
      </c>
      <c r="AJ72" s="39" t="s">
        <v>319</v>
      </c>
      <c r="AK72" s="39" t="s">
        <v>319</v>
      </c>
      <c r="AL72" s="206" t="s">
        <v>319</v>
      </c>
      <c r="AM72" s="206"/>
      <c r="AN72" s="206">
        <v>1</v>
      </c>
      <c r="AO72" s="206"/>
      <c r="AP72" s="206">
        <v>1</v>
      </c>
      <c r="AQ72" s="206"/>
      <c r="AR72" s="206" t="s">
        <v>319</v>
      </c>
      <c r="AS72" s="206"/>
      <c r="AT72" s="206">
        <v>1</v>
      </c>
      <c r="AU72" s="206"/>
      <c r="AV72" s="206">
        <v>1</v>
      </c>
      <c r="AW72" s="206"/>
      <c r="AX72" s="206" t="s">
        <v>319</v>
      </c>
      <c r="AY72" s="206"/>
      <c r="AZ72" s="206" t="s">
        <v>319</v>
      </c>
      <c r="BA72" s="206"/>
      <c r="BB72" s="206" t="s">
        <v>319</v>
      </c>
      <c r="BC72" s="206"/>
      <c r="BD72" s="206" t="s">
        <v>319</v>
      </c>
      <c r="BE72" s="206"/>
    </row>
    <row r="73" spans="1:57" ht="15" customHeight="1">
      <c r="A73" s="182" t="s">
        <v>342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9"/>
      <c r="AC73" s="41" t="s">
        <v>96</v>
      </c>
      <c r="AD73" s="211" t="s">
        <v>319</v>
      </c>
      <c r="AE73" s="208"/>
      <c r="AF73" s="208" t="s">
        <v>319</v>
      </c>
      <c r="AG73" s="208"/>
      <c r="AH73" s="208"/>
      <c r="AI73" s="39" t="s">
        <v>319</v>
      </c>
      <c r="AJ73" s="39" t="s">
        <v>319</v>
      </c>
      <c r="AK73" s="39" t="s">
        <v>319</v>
      </c>
      <c r="AL73" s="206" t="s">
        <v>319</v>
      </c>
      <c r="AM73" s="206"/>
      <c r="AN73" s="206" t="s">
        <v>319</v>
      </c>
      <c r="AO73" s="206"/>
      <c r="AP73" s="206" t="s">
        <v>319</v>
      </c>
      <c r="AQ73" s="206"/>
      <c r="AR73" s="206" t="s">
        <v>319</v>
      </c>
      <c r="AS73" s="206"/>
      <c r="AT73" s="206" t="s">
        <v>319</v>
      </c>
      <c r="AU73" s="206"/>
      <c r="AV73" s="206" t="s">
        <v>319</v>
      </c>
      <c r="AW73" s="206"/>
      <c r="AX73" s="206" t="s">
        <v>319</v>
      </c>
      <c r="AY73" s="206"/>
      <c r="AZ73" s="206" t="s">
        <v>319</v>
      </c>
      <c r="BA73" s="206"/>
      <c r="BB73" s="206" t="s">
        <v>319</v>
      </c>
      <c r="BC73" s="206"/>
      <c r="BD73" s="206" t="s">
        <v>319</v>
      </c>
      <c r="BE73" s="206"/>
    </row>
    <row r="74" spans="1:58" ht="15" customHeight="1" thickBo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38"/>
      <c r="AD74" s="187"/>
      <c r="AE74" s="161"/>
      <c r="AF74" s="161"/>
      <c r="AG74" s="161"/>
      <c r="AH74" s="161"/>
      <c r="AI74" s="34"/>
      <c r="AJ74" s="19"/>
      <c r="AK74" s="19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6"/>
    </row>
    <row r="75" spans="1:58" ht="15" customHeight="1">
      <c r="A75" s="183" t="s">
        <v>28</v>
      </c>
      <c r="B75" s="178" t="s">
        <v>343</v>
      </c>
      <c r="C75" s="178">
        <v>0</v>
      </c>
      <c r="D75" s="157" t="s">
        <v>34</v>
      </c>
      <c r="E75" s="157" t="s">
        <v>35</v>
      </c>
      <c r="F75" s="157" t="s">
        <v>36</v>
      </c>
      <c r="G75" s="157" t="s">
        <v>37</v>
      </c>
      <c r="H75" s="157" t="s">
        <v>38</v>
      </c>
      <c r="I75" s="157" t="s">
        <v>39</v>
      </c>
      <c r="J75" s="157" t="s">
        <v>40</v>
      </c>
      <c r="K75" s="157" t="s">
        <v>41</v>
      </c>
      <c r="L75" s="157" t="s">
        <v>42</v>
      </c>
      <c r="M75" s="157" t="s">
        <v>43</v>
      </c>
      <c r="N75" s="157" t="s">
        <v>44</v>
      </c>
      <c r="O75" s="157" t="s">
        <v>45</v>
      </c>
      <c r="P75" s="157" t="s">
        <v>46</v>
      </c>
      <c r="Q75" s="157" t="s">
        <v>47</v>
      </c>
      <c r="R75" s="157" t="s">
        <v>261</v>
      </c>
      <c r="S75" s="157" t="s">
        <v>50</v>
      </c>
      <c r="T75" s="157" t="s">
        <v>51</v>
      </c>
      <c r="U75" s="157"/>
      <c r="V75" s="157" t="s">
        <v>49</v>
      </c>
      <c r="W75" s="157"/>
      <c r="X75" s="157" t="s">
        <v>48</v>
      </c>
      <c r="Y75" s="157"/>
      <c r="Z75" s="189" t="s">
        <v>52</v>
      </c>
      <c r="AA75" s="190"/>
      <c r="AB75" s="19"/>
      <c r="AC75" s="31" t="s">
        <v>351</v>
      </c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6"/>
    </row>
    <row r="76" spans="1:57" ht="15" customHeight="1">
      <c r="A76" s="184"/>
      <c r="B76" s="188"/>
      <c r="C76" s="18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218"/>
      <c r="AA76" s="219"/>
      <c r="AB76" s="19"/>
      <c r="AC76" s="19" t="s">
        <v>85</v>
      </c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5" customHeight="1">
      <c r="A77" s="185"/>
      <c r="B77" s="179"/>
      <c r="C77" s="17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91"/>
      <c r="AA77" s="192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5" customHeight="1">
      <c r="A78" s="129" t="s">
        <v>18</v>
      </c>
      <c r="B78" s="35">
        <f>SUM(C78:AA78)</f>
        <v>326</v>
      </c>
      <c r="C78" s="19">
        <v>13</v>
      </c>
      <c r="D78" s="19">
        <v>54</v>
      </c>
      <c r="E78" s="19">
        <v>42</v>
      </c>
      <c r="F78" s="19">
        <v>34</v>
      </c>
      <c r="G78" s="19">
        <v>25</v>
      </c>
      <c r="H78" s="19">
        <v>20</v>
      </c>
      <c r="I78" s="19">
        <v>13</v>
      </c>
      <c r="J78" s="19">
        <v>22</v>
      </c>
      <c r="K78" s="19">
        <v>22</v>
      </c>
      <c r="L78" s="19">
        <v>12</v>
      </c>
      <c r="M78" s="19">
        <v>18</v>
      </c>
      <c r="N78" s="19">
        <v>6</v>
      </c>
      <c r="O78" s="19">
        <v>11</v>
      </c>
      <c r="P78" s="19">
        <v>6</v>
      </c>
      <c r="Q78" s="19">
        <v>10</v>
      </c>
      <c r="R78" s="19">
        <v>4</v>
      </c>
      <c r="S78" s="19">
        <v>3</v>
      </c>
      <c r="T78" s="180">
        <v>2</v>
      </c>
      <c r="U78" s="180"/>
      <c r="V78" s="176">
        <v>2</v>
      </c>
      <c r="W78" s="176"/>
      <c r="X78" s="176">
        <v>5</v>
      </c>
      <c r="Y78" s="176"/>
      <c r="Z78" s="176">
        <v>2</v>
      </c>
      <c r="AA78" s="176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5" customHeight="1">
      <c r="A79" s="130" t="s">
        <v>19</v>
      </c>
      <c r="B79" s="35">
        <f>SUM(C79:AA79)</f>
        <v>110</v>
      </c>
      <c r="C79" s="32" t="s">
        <v>315</v>
      </c>
      <c r="D79" s="34">
        <v>15</v>
      </c>
      <c r="E79" s="34">
        <v>14</v>
      </c>
      <c r="F79" s="34">
        <v>7</v>
      </c>
      <c r="G79" s="34">
        <v>5</v>
      </c>
      <c r="H79" s="34">
        <v>7</v>
      </c>
      <c r="I79" s="34">
        <v>4</v>
      </c>
      <c r="J79" s="34">
        <v>13</v>
      </c>
      <c r="K79" s="34">
        <v>8</v>
      </c>
      <c r="L79" s="34">
        <v>7</v>
      </c>
      <c r="M79" s="34">
        <v>7</v>
      </c>
      <c r="N79" s="34">
        <v>2</v>
      </c>
      <c r="O79" s="34">
        <v>4</v>
      </c>
      <c r="P79" s="34">
        <v>6</v>
      </c>
      <c r="Q79" s="34">
        <v>5</v>
      </c>
      <c r="R79" s="32" t="s">
        <v>315</v>
      </c>
      <c r="S79" s="32">
        <v>1</v>
      </c>
      <c r="T79" s="181">
        <v>2</v>
      </c>
      <c r="U79" s="181"/>
      <c r="V79" s="177">
        <v>1</v>
      </c>
      <c r="W79" s="177"/>
      <c r="X79" s="177" t="s">
        <v>315</v>
      </c>
      <c r="Y79" s="177"/>
      <c r="Z79" s="177">
        <v>2</v>
      </c>
      <c r="AA79" s="177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5" customHeight="1">
      <c r="A80" s="19" t="s">
        <v>352</v>
      </c>
      <c r="B80" s="31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5" customHeight="1">
      <c r="A81" s="19" t="s">
        <v>27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</sheetData>
  <sheetProtection/>
  <mergeCells count="1169">
    <mergeCell ref="BC51:BD51"/>
    <mergeCell ref="BC47:BD47"/>
    <mergeCell ref="BC49:BD49"/>
    <mergeCell ref="BC54:BD54"/>
    <mergeCell ref="Z75:AA77"/>
    <mergeCell ref="Z78:AA78"/>
    <mergeCell ref="Z79:AA79"/>
    <mergeCell ref="Z70:AA70"/>
    <mergeCell ref="Z71:AA71"/>
    <mergeCell ref="BC48:BD48"/>
    <mergeCell ref="BC55:BD55"/>
    <mergeCell ref="AT52:AU52"/>
    <mergeCell ref="AT53:AU53"/>
    <mergeCell ref="AT54:AU54"/>
    <mergeCell ref="AT56:AU56"/>
    <mergeCell ref="BC42:BD42"/>
    <mergeCell ref="BC43:BD43"/>
    <mergeCell ref="BC44:BD44"/>
    <mergeCell ref="BC45:BD45"/>
    <mergeCell ref="BC46:BD46"/>
    <mergeCell ref="BC52:BD52"/>
    <mergeCell ref="BC53:BD53"/>
    <mergeCell ref="BC56:BD56"/>
    <mergeCell ref="BC50:BD50"/>
    <mergeCell ref="AQ55:AR55"/>
    <mergeCell ref="AQ56:AR56"/>
    <mergeCell ref="AT42:AU42"/>
    <mergeCell ref="AT43:AU43"/>
    <mergeCell ref="AT44:AU44"/>
    <mergeCell ref="AT45:AU45"/>
    <mergeCell ref="AT46:AU46"/>
    <mergeCell ref="AT47:AU47"/>
    <mergeCell ref="AT48:AU48"/>
    <mergeCell ref="AT55:AU55"/>
    <mergeCell ref="AQ50:AR50"/>
    <mergeCell ref="AQ51:AR51"/>
    <mergeCell ref="AT49:AU49"/>
    <mergeCell ref="AT50:AU50"/>
    <mergeCell ref="AT51:AU51"/>
    <mergeCell ref="AQ54:AR54"/>
    <mergeCell ref="AQ52:AR52"/>
    <mergeCell ref="AQ53:AR53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L54:AM54"/>
    <mergeCell ref="AN54:AO54"/>
    <mergeCell ref="AL55:AM55"/>
    <mergeCell ref="AN55:AO55"/>
    <mergeCell ref="AL56:AM56"/>
    <mergeCell ref="AN56:AO56"/>
    <mergeCell ref="AL51:AM51"/>
    <mergeCell ref="AN51:AO51"/>
    <mergeCell ref="AL52:AM52"/>
    <mergeCell ref="AN52:AO52"/>
    <mergeCell ref="AL53:AM53"/>
    <mergeCell ref="AN53:AO53"/>
    <mergeCell ref="AL48:AM48"/>
    <mergeCell ref="AN48:AO48"/>
    <mergeCell ref="AL49:AM49"/>
    <mergeCell ref="AN49:AO49"/>
    <mergeCell ref="AL50:AM50"/>
    <mergeCell ref="AN50:AO50"/>
    <mergeCell ref="AL45:AM45"/>
    <mergeCell ref="AN45:AO45"/>
    <mergeCell ref="AL46:AM46"/>
    <mergeCell ref="AN46:AO46"/>
    <mergeCell ref="AL47:AM47"/>
    <mergeCell ref="AN47:AO47"/>
    <mergeCell ref="AE55:AF55"/>
    <mergeCell ref="AG55:AH55"/>
    <mergeCell ref="AE56:AF56"/>
    <mergeCell ref="AG56:AH56"/>
    <mergeCell ref="AL42:AM42"/>
    <mergeCell ref="AN42:AO42"/>
    <mergeCell ref="AL43:AM43"/>
    <mergeCell ref="AN43:AO43"/>
    <mergeCell ref="AL44:AM44"/>
    <mergeCell ref="AN44:AO44"/>
    <mergeCell ref="AE52:AF52"/>
    <mergeCell ref="AG52:AH52"/>
    <mergeCell ref="AE53:AF53"/>
    <mergeCell ref="AG53:AH53"/>
    <mergeCell ref="AE54:AF54"/>
    <mergeCell ref="AG54:AH54"/>
    <mergeCell ref="AE49:AF49"/>
    <mergeCell ref="AG49:AH49"/>
    <mergeCell ref="AE50:AF50"/>
    <mergeCell ref="AG50:AH50"/>
    <mergeCell ref="AE51:AF51"/>
    <mergeCell ref="AG51:AH51"/>
    <mergeCell ref="AE46:AF46"/>
    <mergeCell ref="AG46:AH46"/>
    <mergeCell ref="AE47:AF47"/>
    <mergeCell ref="AG47:AH47"/>
    <mergeCell ref="AE48:AF48"/>
    <mergeCell ref="AG48:AH48"/>
    <mergeCell ref="AZ73:BA73"/>
    <mergeCell ref="BB73:BC73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N73:AO73"/>
    <mergeCell ref="AP73:AQ73"/>
    <mergeCell ref="AR73:AS73"/>
    <mergeCell ref="AT73:AU73"/>
    <mergeCell ref="AV73:AW73"/>
    <mergeCell ref="AX73:AY73"/>
    <mergeCell ref="AZ71:BA71"/>
    <mergeCell ref="BB71:BC71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AN71:AO71"/>
    <mergeCell ref="AP71:AQ71"/>
    <mergeCell ref="AR71:AS71"/>
    <mergeCell ref="AT71:AU71"/>
    <mergeCell ref="AV71:AW71"/>
    <mergeCell ref="AX71:AY71"/>
    <mergeCell ref="AZ69:BA69"/>
    <mergeCell ref="BB69:BC69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AN69:AO69"/>
    <mergeCell ref="AP69:AQ69"/>
    <mergeCell ref="AR69:AS69"/>
    <mergeCell ref="AT69:AU69"/>
    <mergeCell ref="AV69:AW69"/>
    <mergeCell ref="AX69:AY69"/>
    <mergeCell ref="BB67:BC67"/>
    <mergeCell ref="BD67:BE67"/>
    <mergeCell ref="AP68:AQ68"/>
    <mergeCell ref="AR68:AS68"/>
    <mergeCell ref="AT68:AU68"/>
    <mergeCell ref="AV68:AW68"/>
    <mergeCell ref="AX68:AY68"/>
    <mergeCell ref="AZ68:BA68"/>
    <mergeCell ref="BB68:BC68"/>
    <mergeCell ref="BD70:BE70"/>
    <mergeCell ref="BD71:BE71"/>
    <mergeCell ref="BD72:BE72"/>
    <mergeCell ref="BD73:BE73"/>
    <mergeCell ref="AP67:AQ67"/>
    <mergeCell ref="AR67:AS67"/>
    <mergeCell ref="AT67:AU67"/>
    <mergeCell ref="AV67:AW67"/>
    <mergeCell ref="AX67:AY67"/>
    <mergeCell ref="AZ67:BA67"/>
    <mergeCell ref="AT74:AU74"/>
    <mergeCell ref="AV74:AW74"/>
    <mergeCell ref="AX74:AY74"/>
    <mergeCell ref="AZ74:BA74"/>
    <mergeCell ref="BB74:BC74"/>
    <mergeCell ref="BD65:BE65"/>
    <mergeCell ref="BD66:BE66"/>
    <mergeCell ref="BD74:BE74"/>
    <mergeCell ref="BD68:BE68"/>
    <mergeCell ref="BD69:BE69"/>
    <mergeCell ref="BB65:BC65"/>
    <mergeCell ref="AN66:AO66"/>
    <mergeCell ref="AP66:AQ66"/>
    <mergeCell ref="AR66:AS66"/>
    <mergeCell ref="AT66:AU66"/>
    <mergeCell ref="BB66:BC66"/>
    <mergeCell ref="AZ66:BA66"/>
    <mergeCell ref="AX66:AY66"/>
    <mergeCell ref="AV66:AW66"/>
    <mergeCell ref="AT65:AU65"/>
    <mergeCell ref="AV65:AW65"/>
    <mergeCell ref="AX65:AY65"/>
    <mergeCell ref="AZ65:BA65"/>
    <mergeCell ref="AL74:AM74"/>
    <mergeCell ref="AN65:AO65"/>
    <mergeCell ref="AP65:AQ65"/>
    <mergeCell ref="AR65:AS65"/>
    <mergeCell ref="AN74:AO74"/>
    <mergeCell ref="AP74:AQ74"/>
    <mergeCell ref="AR74:AS74"/>
    <mergeCell ref="AN67:AO67"/>
    <mergeCell ref="AD73:AE73"/>
    <mergeCell ref="AF73:AH73"/>
    <mergeCell ref="AL70:AM70"/>
    <mergeCell ref="AL71:AM71"/>
    <mergeCell ref="AL72:AM72"/>
    <mergeCell ref="AL73:AM73"/>
    <mergeCell ref="AD71:AE71"/>
    <mergeCell ref="AF71:AH71"/>
    <mergeCell ref="AN68:AO68"/>
    <mergeCell ref="AD72:AE72"/>
    <mergeCell ref="AF72:AH72"/>
    <mergeCell ref="AD74:AE74"/>
    <mergeCell ref="AF74:AH74"/>
    <mergeCell ref="AL65:AM65"/>
    <mergeCell ref="AL66:AM66"/>
    <mergeCell ref="AL68:AM68"/>
    <mergeCell ref="AL69:AM69"/>
    <mergeCell ref="AL67:AM67"/>
    <mergeCell ref="AD70:AE70"/>
    <mergeCell ref="AF70:AH70"/>
    <mergeCell ref="AD67:AE67"/>
    <mergeCell ref="AF67:AH67"/>
    <mergeCell ref="AD68:AE68"/>
    <mergeCell ref="AF68:AH68"/>
    <mergeCell ref="AD65:AE65"/>
    <mergeCell ref="AD66:AE66"/>
    <mergeCell ref="AF65:AH65"/>
    <mergeCell ref="AF66:AH66"/>
    <mergeCell ref="AD69:AE69"/>
    <mergeCell ref="AF69:AH69"/>
    <mergeCell ref="AJ62:AS62"/>
    <mergeCell ref="AT62:BE62"/>
    <mergeCell ref="AT63:AY63"/>
    <mergeCell ref="AZ63:BE63"/>
    <mergeCell ref="AJ63:AM63"/>
    <mergeCell ref="AN63:AS63"/>
    <mergeCell ref="AN64:AO64"/>
    <mergeCell ref="AP64:AQ64"/>
    <mergeCell ref="AR64:AS64"/>
    <mergeCell ref="AV64:AW64"/>
    <mergeCell ref="AX64:AY64"/>
    <mergeCell ref="AT64:AU64"/>
    <mergeCell ref="BC36:BE36"/>
    <mergeCell ref="AC60:BE60"/>
    <mergeCell ref="AC62:AC64"/>
    <mergeCell ref="AD62:AI63"/>
    <mergeCell ref="AF64:AH64"/>
    <mergeCell ref="AD64:AE64"/>
    <mergeCell ref="BD64:BE64"/>
    <mergeCell ref="BB64:BC64"/>
    <mergeCell ref="AZ64:BA64"/>
    <mergeCell ref="AL64:AM64"/>
    <mergeCell ref="AN31:AO31"/>
    <mergeCell ref="AI36:AJ36"/>
    <mergeCell ref="AD36:AH36"/>
    <mergeCell ref="AG40:AH40"/>
    <mergeCell ref="AL35:AM35"/>
    <mergeCell ref="AN35:AO35"/>
    <mergeCell ref="AT35:AU35"/>
    <mergeCell ref="AC36:AC37"/>
    <mergeCell ref="AC32:BE32"/>
    <mergeCell ref="AC34:BE34"/>
    <mergeCell ref="AT36:AV36"/>
    <mergeCell ref="AQ36:AS36"/>
    <mergeCell ref="AN36:AP36"/>
    <mergeCell ref="AK36:AM36"/>
    <mergeCell ref="BA36:BB36"/>
    <mergeCell ref="AY36:AZ36"/>
    <mergeCell ref="AW36:AX36"/>
    <mergeCell ref="BC31:BD31"/>
    <mergeCell ref="AL31:AM31"/>
    <mergeCell ref="AN40:AO40"/>
    <mergeCell ref="AE37:AF37"/>
    <mergeCell ref="AG37:AH37"/>
    <mergeCell ref="AE38:AF38"/>
    <mergeCell ref="AG38:AH38"/>
    <mergeCell ref="AN37:AO37"/>
    <mergeCell ref="AQ38:AR38"/>
    <mergeCell ref="AQ35:AR35"/>
    <mergeCell ref="AE41:AF41"/>
    <mergeCell ref="AG41:AH41"/>
    <mergeCell ref="AE39:AF39"/>
    <mergeCell ref="AG39:AH39"/>
    <mergeCell ref="AE40:AF40"/>
    <mergeCell ref="AL37:AM37"/>
    <mergeCell ref="AL38:AM38"/>
    <mergeCell ref="AL41:AM41"/>
    <mergeCell ref="AN41:AO41"/>
    <mergeCell ref="AN38:AO38"/>
    <mergeCell ref="AL39:AM39"/>
    <mergeCell ref="AN39:AO39"/>
    <mergeCell ref="AL40:AM40"/>
    <mergeCell ref="AT40:AU40"/>
    <mergeCell ref="AQ39:AR39"/>
    <mergeCell ref="AQ40:AR40"/>
    <mergeCell ref="AQ41:AR41"/>
    <mergeCell ref="AT39:AU39"/>
    <mergeCell ref="AQ37:AR37"/>
    <mergeCell ref="AT41:AU41"/>
    <mergeCell ref="BC41:BD41"/>
    <mergeCell ref="BC35:BD35"/>
    <mergeCell ref="BC37:BD37"/>
    <mergeCell ref="BC38:BD38"/>
    <mergeCell ref="BC39:BD39"/>
    <mergeCell ref="BC40:BD40"/>
    <mergeCell ref="AT37:AU37"/>
    <mergeCell ref="AT38:AU38"/>
    <mergeCell ref="AN30:AP30"/>
    <mergeCell ref="AQ30:AS30"/>
    <mergeCell ref="AT30:AV30"/>
    <mergeCell ref="AW30:AX30"/>
    <mergeCell ref="AY30:AZ30"/>
    <mergeCell ref="BA30:BB30"/>
    <mergeCell ref="AC28:BE28"/>
    <mergeCell ref="AC30:AC31"/>
    <mergeCell ref="AD30:AH30"/>
    <mergeCell ref="AG31:AH31"/>
    <mergeCell ref="AE31:AF31"/>
    <mergeCell ref="AI30:AJ30"/>
    <mergeCell ref="AK30:AM30"/>
    <mergeCell ref="AQ31:AR31"/>
    <mergeCell ref="AT31:AU31"/>
    <mergeCell ref="BC30:BE30"/>
    <mergeCell ref="A11:B11"/>
    <mergeCell ref="A9:B10"/>
    <mergeCell ref="I68:I69"/>
    <mergeCell ref="J68:J69"/>
    <mergeCell ref="I13:J13"/>
    <mergeCell ref="I14:J14"/>
    <mergeCell ref="C15:D15"/>
    <mergeCell ref="E15:F15"/>
    <mergeCell ref="G15:H15"/>
    <mergeCell ref="I15:J15"/>
    <mergeCell ref="H68:H69"/>
    <mergeCell ref="C13:D13"/>
    <mergeCell ref="E13:F13"/>
    <mergeCell ref="G13:H13"/>
    <mergeCell ref="C14:D14"/>
    <mergeCell ref="E14:F14"/>
    <mergeCell ref="G14:H14"/>
    <mergeCell ref="B68:B69"/>
    <mergeCell ref="C68:C69"/>
    <mergeCell ref="D68:D69"/>
    <mergeCell ref="E68:E69"/>
    <mergeCell ref="F68:F69"/>
    <mergeCell ref="G68:G69"/>
    <mergeCell ref="K11:L11"/>
    <mergeCell ref="M11:N11"/>
    <mergeCell ref="O11:P11"/>
    <mergeCell ref="K9:P10"/>
    <mergeCell ref="C9:H10"/>
    <mergeCell ref="I9:J11"/>
    <mergeCell ref="C11:D11"/>
    <mergeCell ref="E11:F11"/>
    <mergeCell ref="G11:H11"/>
    <mergeCell ref="Z11:AA11"/>
    <mergeCell ref="S10:V10"/>
    <mergeCell ref="W10:AA10"/>
    <mergeCell ref="Q9:AA9"/>
    <mergeCell ref="Q10:R11"/>
    <mergeCell ref="S11:T11"/>
    <mergeCell ref="U11:V11"/>
    <mergeCell ref="W11:Y11"/>
    <mergeCell ref="A12:A15"/>
    <mergeCell ref="A16:A19"/>
    <mergeCell ref="A20:A23"/>
    <mergeCell ref="A64:AA64"/>
    <mergeCell ref="O12:P12"/>
    <mergeCell ref="Q12:R12"/>
    <mergeCell ref="S12:T12"/>
    <mergeCell ref="U12:V12"/>
    <mergeCell ref="W12:Y12"/>
    <mergeCell ref="Z12:AA12"/>
    <mergeCell ref="A44:A47"/>
    <mergeCell ref="A48:A51"/>
    <mergeCell ref="A52:A55"/>
    <mergeCell ref="A24:A27"/>
    <mergeCell ref="A28:A31"/>
    <mergeCell ref="A32:A35"/>
    <mergeCell ref="A36:A39"/>
    <mergeCell ref="A56:A59"/>
    <mergeCell ref="A4:AA4"/>
    <mergeCell ref="A6:AA6"/>
    <mergeCell ref="C12:D12"/>
    <mergeCell ref="E12:F12"/>
    <mergeCell ref="G12:H12"/>
    <mergeCell ref="I12:J12"/>
    <mergeCell ref="K12:L12"/>
    <mergeCell ref="M12:N12"/>
    <mergeCell ref="A40:A43"/>
    <mergeCell ref="Q68:Q69"/>
    <mergeCell ref="R68:R69"/>
    <mergeCell ref="K68:K69"/>
    <mergeCell ref="L68:L69"/>
    <mergeCell ref="M68:M69"/>
    <mergeCell ref="N68:N69"/>
    <mergeCell ref="AE35:AF35"/>
    <mergeCell ref="AG35:AH35"/>
    <mergeCell ref="AC26:BE26"/>
    <mergeCell ref="S68:S69"/>
    <mergeCell ref="T68:T69"/>
    <mergeCell ref="U68:U69"/>
    <mergeCell ref="V68:V69"/>
    <mergeCell ref="A66:AA66"/>
    <mergeCell ref="A68:A69"/>
    <mergeCell ref="P68:P69"/>
    <mergeCell ref="AI8:AS8"/>
    <mergeCell ref="AT8:AY8"/>
    <mergeCell ref="AE19:AF19"/>
    <mergeCell ref="AG19:AH19"/>
    <mergeCell ref="AV11:AW11"/>
    <mergeCell ref="AX11:AY11"/>
    <mergeCell ref="AR10:AS10"/>
    <mergeCell ref="AE11:AF11"/>
    <mergeCell ref="AE12:AF12"/>
    <mergeCell ref="AG11:AH11"/>
    <mergeCell ref="Q75:Q77"/>
    <mergeCell ref="J75:J77"/>
    <mergeCell ref="K75:K77"/>
    <mergeCell ref="L75:L77"/>
    <mergeCell ref="M75:M77"/>
    <mergeCell ref="AG20:AH20"/>
    <mergeCell ref="AE21:AF21"/>
    <mergeCell ref="AG21:AH21"/>
    <mergeCell ref="W68:W69"/>
    <mergeCell ref="Z68:AA69"/>
    <mergeCell ref="BB10:BC10"/>
    <mergeCell ref="BD10:BE10"/>
    <mergeCell ref="AE16:AF16"/>
    <mergeCell ref="AG16:AH16"/>
    <mergeCell ref="AZ10:BA10"/>
    <mergeCell ref="AL11:AM11"/>
    <mergeCell ref="AN11:AO11"/>
    <mergeCell ref="AP11:AQ11"/>
    <mergeCell ref="AR11:AS11"/>
    <mergeCell ref="AT11:AU11"/>
    <mergeCell ref="AE15:AF15"/>
    <mergeCell ref="AG15:AH15"/>
    <mergeCell ref="AE17:AF17"/>
    <mergeCell ref="AG17:AH17"/>
    <mergeCell ref="AE18:AF18"/>
    <mergeCell ref="AE20:AF20"/>
    <mergeCell ref="H75:H77"/>
    <mergeCell ref="I75:I77"/>
    <mergeCell ref="V75:W77"/>
    <mergeCell ref="AV10:AW10"/>
    <mergeCell ref="AX10:AY10"/>
    <mergeCell ref="S75:S77"/>
    <mergeCell ref="T75:U77"/>
    <mergeCell ref="AG18:AH18"/>
    <mergeCell ref="N75:N77"/>
    <mergeCell ref="O75:O77"/>
    <mergeCell ref="B75:B77"/>
    <mergeCell ref="C75:C77"/>
    <mergeCell ref="D75:D77"/>
    <mergeCell ref="E75:E77"/>
    <mergeCell ref="F75:F77"/>
    <mergeCell ref="G75:G77"/>
    <mergeCell ref="AP9:AS9"/>
    <mergeCell ref="AT10:AU10"/>
    <mergeCell ref="AT9:AY9"/>
    <mergeCell ref="AC21:AD21"/>
    <mergeCell ref="AC22:AD22"/>
    <mergeCell ref="AE22:AF22"/>
    <mergeCell ref="AG22:AH22"/>
    <mergeCell ref="AG13:AH13"/>
    <mergeCell ref="AE14:AF14"/>
    <mergeCell ref="AL22:AM22"/>
    <mergeCell ref="W13:Y13"/>
    <mergeCell ref="K14:L14"/>
    <mergeCell ref="T78:U78"/>
    <mergeCell ref="T79:U79"/>
    <mergeCell ref="V78:W78"/>
    <mergeCell ref="V79:W79"/>
    <mergeCell ref="X75:Y77"/>
    <mergeCell ref="A73:AA73"/>
    <mergeCell ref="Z13:AA13"/>
    <mergeCell ref="A75:A77"/>
    <mergeCell ref="K13:L13"/>
    <mergeCell ref="M13:N13"/>
    <mergeCell ref="O13:P13"/>
    <mergeCell ref="Q13:R13"/>
    <mergeCell ref="S13:T13"/>
    <mergeCell ref="U13:V13"/>
    <mergeCell ref="M14:N14"/>
    <mergeCell ref="O14:P14"/>
    <mergeCell ref="Q14:R14"/>
    <mergeCell ref="S14:T14"/>
    <mergeCell ref="X78:Y78"/>
    <mergeCell ref="X79:Y79"/>
    <mergeCell ref="P75:P77"/>
    <mergeCell ref="X68:X69"/>
    <mergeCell ref="Y68:Y69"/>
    <mergeCell ref="O68:O69"/>
    <mergeCell ref="U14:V14"/>
    <mergeCell ref="W14:Y14"/>
    <mergeCell ref="Z14:AA14"/>
    <mergeCell ref="K15:L15"/>
    <mergeCell ref="M15:N15"/>
    <mergeCell ref="O15:P15"/>
    <mergeCell ref="Q15:R15"/>
    <mergeCell ref="S15:T15"/>
    <mergeCell ref="U15:V15"/>
    <mergeCell ref="W15:Y15"/>
    <mergeCell ref="Z15:AA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Z16:AA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Y17"/>
    <mergeCell ref="U16:V16"/>
    <mergeCell ref="W16:Y16"/>
    <mergeCell ref="Z17:AA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Z18:AA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Y19"/>
    <mergeCell ref="U18:V18"/>
    <mergeCell ref="W18:Y18"/>
    <mergeCell ref="Z19:AA19"/>
    <mergeCell ref="C20:D20"/>
    <mergeCell ref="E20:F20"/>
    <mergeCell ref="G20:H20"/>
    <mergeCell ref="I20:J20"/>
    <mergeCell ref="K20:L20"/>
    <mergeCell ref="M20:N20"/>
    <mergeCell ref="O20:P20"/>
    <mergeCell ref="Z20:AA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Y21"/>
    <mergeCell ref="U20:V20"/>
    <mergeCell ref="W20:Y20"/>
    <mergeCell ref="Q20:R20"/>
    <mergeCell ref="S20:T20"/>
    <mergeCell ref="Z21:AA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Z22:AA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Y23"/>
    <mergeCell ref="U22:V22"/>
    <mergeCell ref="W22:Y22"/>
    <mergeCell ref="Z23:AA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Z24:AA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Y25"/>
    <mergeCell ref="U24:V24"/>
    <mergeCell ref="W24:Y24"/>
    <mergeCell ref="Z25:AA25"/>
    <mergeCell ref="C26:D26"/>
    <mergeCell ref="E26:F26"/>
    <mergeCell ref="G26:H26"/>
    <mergeCell ref="I26:J26"/>
    <mergeCell ref="K26:L26"/>
    <mergeCell ref="M26:N26"/>
    <mergeCell ref="O26:P26"/>
    <mergeCell ref="Z26:AA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Y27"/>
    <mergeCell ref="U26:V26"/>
    <mergeCell ref="W26:Y26"/>
    <mergeCell ref="Q26:R26"/>
    <mergeCell ref="S26:T26"/>
    <mergeCell ref="Z27:AA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Z28:AA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Y29"/>
    <mergeCell ref="U28:V28"/>
    <mergeCell ref="W28:Y28"/>
    <mergeCell ref="Z29:AA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Z30:AA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Y31"/>
    <mergeCell ref="U30:V30"/>
    <mergeCell ref="W30:Y30"/>
    <mergeCell ref="Z31:AA31"/>
    <mergeCell ref="C32:D32"/>
    <mergeCell ref="E32:F32"/>
    <mergeCell ref="G32:H32"/>
    <mergeCell ref="I32:J32"/>
    <mergeCell ref="K32:L32"/>
    <mergeCell ref="M32:N32"/>
    <mergeCell ref="O32:P32"/>
    <mergeCell ref="Z32:AA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Y33"/>
    <mergeCell ref="U32:V32"/>
    <mergeCell ref="W32:Y32"/>
    <mergeCell ref="Q32:R32"/>
    <mergeCell ref="S32:T32"/>
    <mergeCell ref="Z33:AA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Z34:AA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Y35"/>
    <mergeCell ref="U34:V34"/>
    <mergeCell ref="W34:Y34"/>
    <mergeCell ref="Z35:AA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Z36:AA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Y37"/>
    <mergeCell ref="U36:V36"/>
    <mergeCell ref="W36:Y36"/>
    <mergeCell ref="Z37:AA37"/>
    <mergeCell ref="C38:D38"/>
    <mergeCell ref="E38:F38"/>
    <mergeCell ref="G38:H38"/>
    <mergeCell ref="I38:J38"/>
    <mergeCell ref="K38:L38"/>
    <mergeCell ref="M38:N38"/>
    <mergeCell ref="O38:P38"/>
    <mergeCell ref="Z38:AA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Y39"/>
    <mergeCell ref="U38:V38"/>
    <mergeCell ref="W38:Y38"/>
    <mergeCell ref="Q38:R38"/>
    <mergeCell ref="S38:T38"/>
    <mergeCell ref="Z39:AA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Z40:AA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Y41"/>
    <mergeCell ref="U40:V40"/>
    <mergeCell ref="W40:Y40"/>
    <mergeCell ref="Z41:AA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Z42:AA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U42:V42"/>
    <mergeCell ref="W42:Y42"/>
    <mergeCell ref="Z43:AA43"/>
    <mergeCell ref="C44:D44"/>
    <mergeCell ref="E44:F44"/>
    <mergeCell ref="G44:H44"/>
    <mergeCell ref="I44:J44"/>
    <mergeCell ref="K44:L44"/>
    <mergeCell ref="M44:N44"/>
    <mergeCell ref="O44:P44"/>
    <mergeCell ref="Z44:AA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Y45"/>
    <mergeCell ref="U44:V44"/>
    <mergeCell ref="W44:Y44"/>
    <mergeCell ref="Q44:R44"/>
    <mergeCell ref="S44:T44"/>
    <mergeCell ref="Z45:AA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Z46:AA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Y47"/>
    <mergeCell ref="U46:V46"/>
    <mergeCell ref="W46:Y46"/>
    <mergeCell ref="Z47:AA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Z48:AA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Y49"/>
    <mergeCell ref="U48:V48"/>
    <mergeCell ref="W48:Y48"/>
    <mergeCell ref="Z49:AA49"/>
    <mergeCell ref="C50:D50"/>
    <mergeCell ref="E50:F50"/>
    <mergeCell ref="G50:H50"/>
    <mergeCell ref="I50:J50"/>
    <mergeCell ref="K50:L50"/>
    <mergeCell ref="M50:N50"/>
    <mergeCell ref="O50:P50"/>
    <mergeCell ref="Z50:AA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Y51"/>
    <mergeCell ref="U50:V50"/>
    <mergeCell ref="W50:Y50"/>
    <mergeCell ref="Q50:R50"/>
    <mergeCell ref="S50:T50"/>
    <mergeCell ref="Z51:AA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Z52:AA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Y53"/>
    <mergeCell ref="U52:V52"/>
    <mergeCell ref="W52:Y52"/>
    <mergeCell ref="Z53:AA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Z54:AA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Y55"/>
    <mergeCell ref="U54:V54"/>
    <mergeCell ref="W54:Y54"/>
    <mergeCell ref="Z55:AA55"/>
    <mergeCell ref="C56:D56"/>
    <mergeCell ref="E56:F56"/>
    <mergeCell ref="G56:H56"/>
    <mergeCell ref="I56:J56"/>
    <mergeCell ref="K56:L56"/>
    <mergeCell ref="M56:N56"/>
    <mergeCell ref="O56:P56"/>
    <mergeCell ref="Z56:AA56"/>
    <mergeCell ref="C57:D57"/>
    <mergeCell ref="E57:F57"/>
    <mergeCell ref="G57:H57"/>
    <mergeCell ref="I57:J57"/>
    <mergeCell ref="K57:L57"/>
    <mergeCell ref="M57:N57"/>
    <mergeCell ref="O57:P57"/>
    <mergeCell ref="U56:V56"/>
    <mergeCell ref="W56:Y56"/>
    <mergeCell ref="I58:J58"/>
    <mergeCell ref="K58:L58"/>
    <mergeCell ref="Q57:R57"/>
    <mergeCell ref="S57:T57"/>
    <mergeCell ref="Q58:R58"/>
    <mergeCell ref="S58:T58"/>
    <mergeCell ref="Q56:R56"/>
    <mergeCell ref="S56:T56"/>
    <mergeCell ref="Z57:AA57"/>
    <mergeCell ref="C59:D59"/>
    <mergeCell ref="E59:F59"/>
    <mergeCell ref="G59:H59"/>
    <mergeCell ref="I59:J59"/>
    <mergeCell ref="C58:D58"/>
    <mergeCell ref="E58:F58"/>
    <mergeCell ref="G58:H58"/>
    <mergeCell ref="U57:V57"/>
    <mergeCell ref="W57:Y57"/>
    <mergeCell ref="K59:L59"/>
    <mergeCell ref="M59:N59"/>
    <mergeCell ref="AC15:AD15"/>
    <mergeCell ref="AC16:AD16"/>
    <mergeCell ref="AC17:AD17"/>
    <mergeCell ref="AC18:AD18"/>
    <mergeCell ref="AC19:AD19"/>
    <mergeCell ref="AC20:AD20"/>
    <mergeCell ref="S59:T59"/>
    <mergeCell ref="U59:V59"/>
    <mergeCell ref="W59:Y59"/>
    <mergeCell ref="Z59:AA59"/>
    <mergeCell ref="O59:P59"/>
    <mergeCell ref="M58:N58"/>
    <mergeCell ref="O58:P58"/>
    <mergeCell ref="Q59:R59"/>
    <mergeCell ref="Z58:AA58"/>
    <mergeCell ref="U58:V58"/>
    <mergeCell ref="W58:Y58"/>
    <mergeCell ref="AC6:BE6"/>
    <mergeCell ref="AC8:AD10"/>
    <mergeCell ref="AE8:AF10"/>
    <mergeCell ref="AG8:AH10"/>
    <mergeCell ref="AI9:AK9"/>
    <mergeCell ref="AL10:AM10"/>
    <mergeCell ref="AN10:AO10"/>
    <mergeCell ref="AL9:AO9"/>
    <mergeCell ref="AP10:AQ10"/>
    <mergeCell ref="AZ8:BE9"/>
    <mergeCell ref="AC11:AD11"/>
    <mergeCell ref="AC13:AD13"/>
    <mergeCell ref="AC14:AD14"/>
    <mergeCell ref="AC12:AD12"/>
    <mergeCell ref="AG12:AH12"/>
    <mergeCell ref="AE13:AF13"/>
    <mergeCell ref="AG14:AH14"/>
    <mergeCell ref="AZ11:BA11"/>
    <mergeCell ref="BB11:BC11"/>
    <mergeCell ref="BD11:BE11"/>
    <mergeCell ref="AT22:AU22"/>
    <mergeCell ref="AV22:AW22"/>
    <mergeCell ref="AX22:AY22"/>
    <mergeCell ref="AZ22:BA22"/>
    <mergeCell ref="AX12:AY12"/>
    <mergeCell ref="AZ12:BA12"/>
    <mergeCell ref="BB12:BC12"/>
    <mergeCell ref="BD12:BE12"/>
    <mergeCell ref="AX13:AY13"/>
    <mergeCell ref="AN22:AO22"/>
    <mergeCell ref="AP22:AQ22"/>
    <mergeCell ref="AR22:AS22"/>
    <mergeCell ref="BB22:BC22"/>
    <mergeCell ref="BD22:BE22"/>
    <mergeCell ref="AL12:AM12"/>
    <mergeCell ref="AN12:AO12"/>
    <mergeCell ref="AP12:AQ12"/>
    <mergeCell ref="AR12:AS12"/>
    <mergeCell ref="AT12:AU12"/>
    <mergeCell ref="AV12:AW12"/>
    <mergeCell ref="AL13:AM13"/>
    <mergeCell ref="AN13:AO13"/>
    <mergeCell ref="AP13:AQ13"/>
    <mergeCell ref="AR13:AS13"/>
    <mergeCell ref="AT13:AU13"/>
    <mergeCell ref="AV13:AW13"/>
    <mergeCell ref="AZ13:BA13"/>
    <mergeCell ref="BB13:BC13"/>
    <mergeCell ref="BD13:BE13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D18:BE18"/>
    <mergeCell ref="AL19:AM19"/>
    <mergeCell ref="AN19:AO19"/>
    <mergeCell ref="AP19:AQ19"/>
    <mergeCell ref="AR19:AS19"/>
    <mergeCell ref="AT19:AU19"/>
    <mergeCell ref="AV19:AW19"/>
    <mergeCell ref="AX19:AY19"/>
    <mergeCell ref="AL20:AM20"/>
    <mergeCell ref="AN20:AO20"/>
    <mergeCell ref="AP20:AQ20"/>
    <mergeCell ref="AR20:AS20"/>
    <mergeCell ref="AT20:AU20"/>
    <mergeCell ref="AV20:AW20"/>
    <mergeCell ref="AT21:AU21"/>
    <mergeCell ref="AV21:AW21"/>
    <mergeCell ref="AX21:AY21"/>
    <mergeCell ref="AZ21:BA21"/>
    <mergeCell ref="BB19:BC19"/>
    <mergeCell ref="BD19:BE19"/>
    <mergeCell ref="AX20:AY20"/>
    <mergeCell ref="AZ19:BA19"/>
    <mergeCell ref="R75:R77"/>
    <mergeCell ref="BB21:BC21"/>
    <mergeCell ref="BD21:BE21"/>
    <mergeCell ref="BB20:BC20"/>
    <mergeCell ref="BD20:BE20"/>
    <mergeCell ref="AL21:AM21"/>
    <mergeCell ref="AN21:AO21"/>
    <mergeCell ref="AP21:AQ21"/>
    <mergeCell ref="AR21:AS21"/>
    <mergeCell ref="AZ20:BA20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66" r:id="rId2"/>
  <colBreaks count="1" manualBreakCount="1">
    <brk id="5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"/>
  <sheetViews>
    <sheetView zoomScalePageLayoutView="0" workbookViewId="0" topLeftCell="U40">
      <selection activeCell="A8" sqref="A8"/>
    </sheetView>
  </sheetViews>
  <sheetFormatPr defaultColWidth="9.00390625" defaultRowHeight="13.5"/>
  <cols>
    <col min="1" max="1" width="12.25390625" style="1" customWidth="1"/>
    <col min="2" max="2" width="8.00390625" style="1" customWidth="1"/>
    <col min="3" max="3" width="8.375" style="1" customWidth="1"/>
    <col min="4" max="8" width="9.125" style="1" bestFit="1" customWidth="1"/>
    <col min="9" max="9" width="9.875" style="1" bestFit="1" customWidth="1"/>
    <col min="10" max="17" width="9.125" style="1" bestFit="1" customWidth="1"/>
    <col min="18" max="18" width="9.00390625" style="1" customWidth="1"/>
    <col min="19" max="19" width="6.625" style="1" customWidth="1"/>
    <col min="20" max="20" width="10.75390625" style="1" customWidth="1"/>
    <col min="21" max="23" width="9.625" style="1" customWidth="1"/>
    <col min="24" max="24" width="7.875" style="1" customWidth="1"/>
    <col min="25" max="25" width="3.50390625" style="1" customWidth="1"/>
    <col min="26" max="29" width="7.875" style="1" customWidth="1"/>
    <col min="30" max="31" width="4.625" style="1" customWidth="1"/>
    <col min="32" max="32" width="9.75390625" style="1" customWidth="1"/>
    <col min="33" max="34" width="6.00390625" style="1" customWidth="1"/>
    <col min="35" max="36" width="6.125" style="1" customWidth="1"/>
    <col min="37" max="37" width="9.125" style="1" customWidth="1"/>
    <col min="38" max="38" width="5.125" style="1" customWidth="1"/>
    <col min="39" max="39" width="9.00390625" style="1" customWidth="1"/>
    <col min="40" max="40" width="6.875" style="1" customWidth="1"/>
    <col min="41" max="16384" width="9.00390625" style="1" customWidth="1"/>
  </cols>
  <sheetData>
    <row r="1" spans="1:42" ht="18" customHeight="1">
      <c r="A1" s="61" t="s">
        <v>233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60" t="s">
        <v>234</v>
      </c>
    </row>
    <row r="2" spans="1:42" ht="18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60"/>
    </row>
    <row r="3" spans="1:42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82" t="s">
        <v>363</v>
      </c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</row>
    <row r="5" spans="1:42" ht="18" customHeight="1" thickBot="1">
      <c r="A5" s="171" t="s">
        <v>353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ht="18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39" t="s">
        <v>97</v>
      </c>
      <c r="T6" s="240"/>
      <c r="U6" s="164" t="s">
        <v>13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172"/>
      <c r="AI6" s="235" t="s">
        <v>306</v>
      </c>
      <c r="AJ6" s="236"/>
      <c r="AK6" s="163" t="s">
        <v>307</v>
      </c>
      <c r="AL6" s="163"/>
      <c r="AM6" s="163"/>
      <c r="AN6" s="163"/>
      <c r="AO6" s="163"/>
      <c r="AP6" s="164"/>
    </row>
    <row r="7" spans="1:42" ht="18" customHeight="1">
      <c r="A7" s="78" t="s">
        <v>97</v>
      </c>
      <c r="B7" s="163" t="s">
        <v>99</v>
      </c>
      <c r="C7" s="163"/>
      <c r="D7" s="163"/>
      <c r="E7" s="163"/>
      <c r="F7" s="163"/>
      <c r="G7" s="163" t="s">
        <v>6</v>
      </c>
      <c r="H7" s="163" t="s">
        <v>13</v>
      </c>
      <c r="I7" s="163" t="s">
        <v>101</v>
      </c>
      <c r="J7" s="163"/>
      <c r="K7" s="163"/>
      <c r="L7" s="163"/>
      <c r="M7" s="163"/>
      <c r="N7" s="163"/>
      <c r="O7" s="163"/>
      <c r="P7" s="163"/>
      <c r="Q7" s="164"/>
      <c r="R7" s="19"/>
      <c r="S7" s="241" t="s">
        <v>98</v>
      </c>
      <c r="T7" s="242"/>
      <c r="U7" s="165" t="s">
        <v>3</v>
      </c>
      <c r="V7" s="165"/>
      <c r="W7" s="165"/>
      <c r="X7" s="165" t="s">
        <v>107</v>
      </c>
      <c r="Y7" s="165"/>
      <c r="Z7" s="165" t="s">
        <v>108</v>
      </c>
      <c r="AA7" s="165"/>
      <c r="AB7" s="165" t="s">
        <v>276</v>
      </c>
      <c r="AC7" s="165"/>
      <c r="AD7" s="165" t="s">
        <v>277</v>
      </c>
      <c r="AE7" s="165"/>
      <c r="AF7" s="234" t="s">
        <v>279</v>
      </c>
      <c r="AG7" s="165" t="s">
        <v>109</v>
      </c>
      <c r="AH7" s="165"/>
      <c r="AI7" s="237"/>
      <c r="AJ7" s="238"/>
      <c r="AK7" s="165" t="s">
        <v>3</v>
      </c>
      <c r="AL7" s="165" t="s">
        <v>110</v>
      </c>
      <c r="AM7" s="165"/>
      <c r="AN7" s="82" t="s">
        <v>111</v>
      </c>
      <c r="AO7" s="165" t="s">
        <v>96</v>
      </c>
      <c r="AP7" s="166"/>
    </row>
    <row r="8" spans="1:42" ht="30" customHeight="1">
      <c r="A8" s="76" t="s">
        <v>98</v>
      </c>
      <c r="B8" s="165"/>
      <c r="C8" s="165"/>
      <c r="D8" s="165"/>
      <c r="E8" s="165"/>
      <c r="F8" s="165"/>
      <c r="G8" s="165"/>
      <c r="H8" s="165"/>
      <c r="I8" s="165" t="s">
        <v>3</v>
      </c>
      <c r="J8" s="165"/>
      <c r="K8" s="165"/>
      <c r="L8" s="165" t="s">
        <v>15</v>
      </c>
      <c r="M8" s="165"/>
      <c r="N8" s="165" t="s">
        <v>100</v>
      </c>
      <c r="O8" s="165"/>
      <c r="P8" s="165" t="s">
        <v>14</v>
      </c>
      <c r="Q8" s="166"/>
      <c r="R8" s="19"/>
      <c r="S8" s="243" t="s">
        <v>58</v>
      </c>
      <c r="T8" s="244"/>
      <c r="U8" s="48" t="s">
        <v>8</v>
      </c>
      <c r="V8" s="48" t="s">
        <v>9</v>
      </c>
      <c r="W8" s="48" t="s">
        <v>10</v>
      </c>
      <c r="X8" s="48" t="s">
        <v>9</v>
      </c>
      <c r="Y8" s="48" t="s">
        <v>10</v>
      </c>
      <c r="Z8" s="48" t="s">
        <v>9</v>
      </c>
      <c r="AA8" s="48" t="s">
        <v>10</v>
      </c>
      <c r="AB8" s="48" t="s">
        <v>9</v>
      </c>
      <c r="AC8" s="48" t="s">
        <v>10</v>
      </c>
      <c r="AD8" s="48" t="s">
        <v>9</v>
      </c>
      <c r="AE8" s="48" t="s">
        <v>10</v>
      </c>
      <c r="AF8" s="234"/>
      <c r="AG8" s="48" t="s">
        <v>9</v>
      </c>
      <c r="AH8" s="48" t="s">
        <v>10</v>
      </c>
      <c r="AI8" s="48" t="s">
        <v>9</v>
      </c>
      <c r="AJ8" s="48" t="s">
        <v>10</v>
      </c>
      <c r="AK8" s="165"/>
      <c r="AL8" s="48" t="s">
        <v>9</v>
      </c>
      <c r="AM8" s="48" t="s">
        <v>10</v>
      </c>
      <c r="AN8" s="81" t="s">
        <v>112</v>
      </c>
      <c r="AO8" s="48" t="s">
        <v>9</v>
      </c>
      <c r="AP8" s="49" t="s">
        <v>10</v>
      </c>
    </row>
    <row r="9" spans="1:42" ht="18" customHeight="1">
      <c r="A9" s="74" t="s">
        <v>58</v>
      </c>
      <c r="B9" s="222" t="s">
        <v>3</v>
      </c>
      <c r="C9" s="223"/>
      <c r="D9" s="48" t="s">
        <v>15</v>
      </c>
      <c r="E9" s="48" t="s">
        <v>100</v>
      </c>
      <c r="F9" s="48" t="s">
        <v>14</v>
      </c>
      <c r="G9" s="165"/>
      <c r="H9" s="165"/>
      <c r="I9" s="48" t="s">
        <v>8</v>
      </c>
      <c r="J9" s="48" t="s">
        <v>9</v>
      </c>
      <c r="K9" s="48" t="s">
        <v>10</v>
      </c>
      <c r="L9" s="48" t="s">
        <v>9</v>
      </c>
      <c r="M9" s="48" t="s">
        <v>10</v>
      </c>
      <c r="N9" s="48" t="s">
        <v>9</v>
      </c>
      <c r="O9" s="48" t="s">
        <v>10</v>
      </c>
      <c r="P9" s="48" t="s">
        <v>9</v>
      </c>
      <c r="Q9" s="49" t="s">
        <v>10</v>
      </c>
      <c r="R9" s="19"/>
      <c r="S9" s="232"/>
      <c r="T9" s="23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8" customHeight="1">
      <c r="A10" s="19"/>
      <c r="B10" s="227"/>
      <c r="C10" s="176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9"/>
      <c r="S10" s="245" t="s">
        <v>304</v>
      </c>
      <c r="T10" s="246"/>
      <c r="U10" s="66">
        <f>SUM(V10:W10)</f>
        <v>4284</v>
      </c>
      <c r="V10" s="66">
        <f>SUM(X10,Z10,AB10,AD10,AG10)</f>
        <v>1738</v>
      </c>
      <c r="W10" s="66">
        <f>SUM(Y10,AA10,AC10,AE10,AF10,AH10)</f>
        <v>2546</v>
      </c>
      <c r="X10" s="66">
        <v>280</v>
      </c>
      <c r="Y10" s="29" t="s">
        <v>315</v>
      </c>
      <c r="Z10" s="66">
        <v>288</v>
      </c>
      <c r="AA10" s="66">
        <v>3</v>
      </c>
      <c r="AB10" s="66">
        <v>1157</v>
      </c>
      <c r="AC10" s="66">
        <v>2302</v>
      </c>
      <c r="AD10" s="66">
        <v>1</v>
      </c>
      <c r="AE10" s="66">
        <v>1</v>
      </c>
      <c r="AF10" s="66">
        <v>168</v>
      </c>
      <c r="AG10" s="66">
        <v>12</v>
      </c>
      <c r="AH10" s="66">
        <v>72</v>
      </c>
      <c r="AI10" s="66">
        <v>20</v>
      </c>
      <c r="AJ10" s="66">
        <v>7</v>
      </c>
      <c r="AK10" s="66">
        <f>SUM(AL10:AP10)</f>
        <v>1302</v>
      </c>
      <c r="AL10" s="66">
        <v>27</v>
      </c>
      <c r="AM10" s="66">
        <v>93</v>
      </c>
      <c r="AN10" s="66">
        <v>36</v>
      </c>
      <c r="AO10" s="66">
        <v>167</v>
      </c>
      <c r="AP10" s="66">
        <v>979</v>
      </c>
    </row>
    <row r="11" spans="1:42" ht="18" customHeight="1">
      <c r="A11" s="71" t="s">
        <v>304</v>
      </c>
      <c r="B11" s="169">
        <f>SUM(D11:F11)</f>
        <v>75</v>
      </c>
      <c r="C11" s="170"/>
      <c r="D11" s="29">
        <v>14</v>
      </c>
      <c r="E11" s="29">
        <v>60</v>
      </c>
      <c r="F11" s="29">
        <v>1</v>
      </c>
      <c r="G11" s="29">
        <v>423</v>
      </c>
      <c r="H11" s="29">
        <v>595</v>
      </c>
      <c r="I11" s="29">
        <f>SUM(J11:K11)</f>
        <v>12830</v>
      </c>
      <c r="J11" s="29">
        <f aca="true" t="shared" si="0" ref="J11:K14">SUM(L11,N11,P11)</f>
        <v>6527</v>
      </c>
      <c r="K11" s="29">
        <f t="shared" si="0"/>
        <v>6303</v>
      </c>
      <c r="L11" s="29">
        <v>868</v>
      </c>
      <c r="M11" s="29">
        <v>881</v>
      </c>
      <c r="N11" s="29">
        <v>5623</v>
      </c>
      <c r="O11" s="29">
        <v>5386</v>
      </c>
      <c r="P11" s="29">
        <v>36</v>
      </c>
      <c r="Q11" s="29">
        <v>36</v>
      </c>
      <c r="R11" s="19"/>
      <c r="S11" s="228" t="s">
        <v>301</v>
      </c>
      <c r="T11" s="229"/>
      <c r="U11" s="66">
        <f>SUM(V11:W11)</f>
        <v>4363</v>
      </c>
      <c r="V11" s="66">
        <f>SUM(X11,Z11,AB11,AD11,AG11)</f>
        <v>1765</v>
      </c>
      <c r="W11" s="66">
        <f>SUM(Y11,AA11,AC11,AE11,AF11,AH11)</f>
        <v>2598</v>
      </c>
      <c r="X11" s="66">
        <v>279</v>
      </c>
      <c r="Y11" s="29" t="s">
        <v>315</v>
      </c>
      <c r="Z11" s="66">
        <v>283</v>
      </c>
      <c r="AA11" s="66">
        <v>3</v>
      </c>
      <c r="AB11" s="66">
        <v>1185</v>
      </c>
      <c r="AC11" s="66">
        <v>2343</v>
      </c>
      <c r="AD11" s="66">
        <v>1</v>
      </c>
      <c r="AE11" s="66">
        <v>1</v>
      </c>
      <c r="AF11" s="66">
        <v>184</v>
      </c>
      <c r="AG11" s="66">
        <v>17</v>
      </c>
      <c r="AH11" s="66">
        <v>67</v>
      </c>
      <c r="AI11" s="66">
        <v>20</v>
      </c>
      <c r="AJ11" s="66">
        <v>11</v>
      </c>
      <c r="AK11" s="66">
        <f>SUM(AL11:AP11)</f>
        <v>1265</v>
      </c>
      <c r="AL11" s="66">
        <v>30</v>
      </c>
      <c r="AM11" s="66">
        <v>95</v>
      </c>
      <c r="AN11" s="66">
        <v>37</v>
      </c>
      <c r="AO11" s="66">
        <v>152</v>
      </c>
      <c r="AP11" s="66">
        <v>951</v>
      </c>
    </row>
    <row r="12" spans="1:42" ht="18" customHeight="1">
      <c r="A12" s="69" t="s">
        <v>301</v>
      </c>
      <c r="B12" s="169">
        <f>SUM(D12:F12)</f>
        <v>77</v>
      </c>
      <c r="C12" s="170"/>
      <c r="D12" s="29">
        <v>14</v>
      </c>
      <c r="E12" s="29">
        <v>62</v>
      </c>
      <c r="F12" s="29">
        <v>1</v>
      </c>
      <c r="G12" s="29">
        <v>439</v>
      </c>
      <c r="H12" s="29">
        <v>610</v>
      </c>
      <c r="I12" s="29">
        <f>SUM(J12:K12)</f>
        <v>13302</v>
      </c>
      <c r="J12" s="29">
        <f t="shared" si="0"/>
        <v>6799</v>
      </c>
      <c r="K12" s="29">
        <f t="shared" si="0"/>
        <v>6503</v>
      </c>
      <c r="L12" s="29">
        <v>923</v>
      </c>
      <c r="M12" s="29">
        <v>819</v>
      </c>
      <c r="N12" s="29">
        <v>5840</v>
      </c>
      <c r="O12" s="29">
        <v>5648</v>
      </c>
      <c r="P12" s="29">
        <v>36</v>
      </c>
      <c r="Q12" s="29">
        <v>36</v>
      </c>
      <c r="R12" s="19"/>
      <c r="S12" s="228" t="s">
        <v>302</v>
      </c>
      <c r="T12" s="229"/>
      <c r="U12" s="66">
        <f>SUM(V12:W12)</f>
        <v>4490</v>
      </c>
      <c r="V12" s="66">
        <f>SUM(X12,Z12,AB12,AD12,AG12)</f>
        <v>1782</v>
      </c>
      <c r="W12" s="66">
        <f>SUM(Y12,AA12,AC12,AE12,AF12,AH12)</f>
        <v>2708</v>
      </c>
      <c r="X12" s="66">
        <v>280</v>
      </c>
      <c r="Y12" s="29" t="s">
        <v>315</v>
      </c>
      <c r="Z12" s="66">
        <v>284</v>
      </c>
      <c r="AA12" s="66">
        <v>3</v>
      </c>
      <c r="AB12" s="66">
        <v>1202</v>
      </c>
      <c r="AC12" s="66">
        <v>2435</v>
      </c>
      <c r="AD12" s="66">
        <v>1</v>
      </c>
      <c r="AE12" s="66">
        <v>1</v>
      </c>
      <c r="AF12" s="66">
        <v>209</v>
      </c>
      <c r="AG12" s="66">
        <v>15</v>
      </c>
      <c r="AH12" s="66">
        <v>60</v>
      </c>
      <c r="AI12" s="66">
        <v>29</v>
      </c>
      <c r="AJ12" s="66">
        <v>14</v>
      </c>
      <c r="AK12" s="66">
        <f>SUM(AL12:AP12)</f>
        <v>1295</v>
      </c>
      <c r="AL12" s="66">
        <v>36</v>
      </c>
      <c r="AM12" s="66">
        <v>102</v>
      </c>
      <c r="AN12" s="66">
        <v>36</v>
      </c>
      <c r="AO12" s="66">
        <v>149</v>
      </c>
      <c r="AP12" s="66">
        <v>972</v>
      </c>
    </row>
    <row r="13" spans="1:42" ht="18" customHeight="1">
      <c r="A13" s="69" t="s">
        <v>302</v>
      </c>
      <c r="B13" s="169">
        <f>SUM(D13:F13)</f>
        <v>78</v>
      </c>
      <c r="C13" s="170"/>
      <c r="D13" s="29">
        <v>14</v>
      </c>
      <c r="E13" s="29">
        <v>63</v>
      </c>
      <c r="F13" s="29">
        <v>1</v>
      </c>
      <c r="G13" s="29">
        <v>446</v>
      </c>
      <c r="H13" s="29">
        <v>637</v>
      </c>
      <c r="I13" s="29">
        <f>SUM(J13:K13)</f>
        <v>13530</v>
      </c>
      <c r="J13" s="29">
        <f t="shared" si="0"/>
        <v>6856</v>
      </c>
      <c r="K13" s="29">
        <f t="shared" si="0"/>
        <v>6674</v>
      </c>
      <c r="L13" s="29">
        <v>946</v>
      </c>
      <c r="M13" s="29">
        <v>884</v>
      </c>
      <c r="N13" s="29">
        <v>5874</v>
      </c>
      <c r="O13" s="29">
        <v>5754</v>
      </c>
      <c r="P13" s="29">
        <v>36</v>
      </c>
      <c r="Q13" s="29">
        <v>36</v>
      </c>
      <c r="R13" s="19"/>
      <c r="S13" s="228" t="s">
        <v>303</v>
      </c>
      <c r="T13" s="229"/>
      <c r="U13" s="66">
        <f>SUM(V13:W13)</f>
        <v>4668</v>
      </c>
      <c r="V13" s="66">
        <f>SUM(X13,Z13,AB13,AD13,AG13)</f>
        <v>1851</v>
      </c>
      <c r="W13" s="66">
        <f>SUM(Y13,AA13,AC13,AE13,AF13,AH13)</f>
        <v>2817</v>
      </c>
      <c r="X13" s="66">
        <v>279</v>
      </c>
      <c r="Y13" s="66">
        <v>1</v>
      </c>
      <c r="Z13" s="66">
        <v>289</v>
      </c>
      <c r="AA13" s="66">
        <v>2</v>
      </c>
      <c r="AB13" s="66">
        <v>1253</v>
      </c>
      <c r="AC13" s="66">
        <v>2480</v>
      </c>
      <c r="AD13" s="66">
        <v>1</v>
      </c>
      <c r="AE13" s="66">
        <v>1</v>
      </c>
      <c r="AF13" s="66">
        <v>226</v>
      </c>
      <c r="AG13" s="66">
        <v>29</v>
      </c>
      <c r="AH13" s="66">
        <v>107</v>
      </c>
      <c r="AI13" s="66">
        <v>26</v>
      </c>
      <c r="AJ13" s="66">
        <v>29</v>
      </c>
      <c r="AK13" s="66">
        <f>SUM(AL13:AP13)</f>
        <v>1317</v>
      </c>
      <c r="AL13" s="66">
        <v>37</v>
      </c>
      <c r="AM13" s="66">
        <v>125</v>
      </c>
      <c r="AN13" s="66">
        <v>41</v>
      </c>
      <c r="AO13" s="66">
        <v>145</v>
      </c>
      <c r="AP13" s="66">
        <v>969</v>
      </c>
    </row>
    <row r="14" spans="1:42" ht="18" customHeight="1">
      <c r="A14" s="69" t="s">
        <v>303</v>
      </c>
      <c r="B14" s="169">
        <f>SUM(D14:F14)</f>
        <v>81</v>
      </c>
      <c r="C14" s="170"/>
      <c r="D14" s="29">
        <v>14</v>
      </c>
      <c r="E14" s="29">
        <v>66</v>
      </c>
      <c r="F14" s="29">
        <v>1</v>
      </c>
      <c r="G14" s="29">
        <v>451</v>
      </c>
      <c r="H14" s="29">
        <v>651</v>
      </c>
      <c r="I14" s="29">
        <f>SUM(J14:K14)</f>
        <v>13242</v>
      </c>
      <c r="J14" s="29">
        <f t="shared" si="0"/>
        <v>6737</v>
      </c>
      <c r="K14" s="29">
        <f t="shared" si="0"/>
        <v>6505</v>
      </c>
      <c r="L14" s="29">
        <v>857</v>
      </c>
      <c r="M14" s="29">
        <v>828</v>
      </c>
      <c r="N14" s="29">
        <v>5844</v>
      </c>
      <c r="O14" s="29">
        <v>5641</v>
      </c>
      <c r="P14" s="29">
        <v>36</v>
      </c>
      <c r="Q14" s="29">
        <v>36</v>
      </c>
      <c r="R14" s="19"/>
      <c r="S14" s="230" t="s">
        <v>333</v>
      </c>
      <c r="T14" s="231"/>
      <c r="U14" s="132">
        <f>SUM(U16,U35:U36)</f>
        <v>4765</v>
      </c>
      <c r="V14" s="132">
        <f>SUM(V16,V35:V36)</f>
        <v>1888</v>
      </c>
      <c r="W14" s="132">
        <f aca="true" t="shared" si="1" ref="W14:AP14">SUM(W16,W35:W36)</f>
        <v>2877</v>
      </c>
      <c r="X14" s="132">
        <f t="shared" si="1"/>
        <v>277</v>
      </c>
      <c r="Y14" s="132">
        <f t="shared" si="1"/>
        <v>2</v>
      </c>
      <c r="Z14" s="132">
        <f t="shared" si="1"/>
        <v>289</v>
      </c>
      <c r="AA14" s="132">
        <f t="shared" si="1"/>
        <v>3</v>
      </c>
      <c r="AB14" s="132">
        <f t="shared" si="1"/>
        <v>1291</v>
      </c>
      <c r="AC14" s="132">
        <f t="shared" si="1"/>
        <v>2575</v>
      </c>
      <c r="AD14" s="132">
        <f t="shared" si="1"/>
        <v>1</v>
      </c>
      <c r="AE14" s="134" t="s">
        <v>315</v>
      </c>
      <c r="AF14" s="132">
        <f t="shared" si="1"/>
        <v>233</v>
      </c>
      <c r="AG14" s="132">
        <f t="shared" si="1"/>
        <v>30</v>
      </c>
      <c r="AH14" s="132">
        <f t="shared" si="1"/>
        <v>64</v>
      </c>
      <c r="AI14" s="132">
        <f t="shared" si="1"/>
        <v>33</v>
      </c>
      <c r="AJ14" s="132">
        <f t="shared" si="1"/>
        <v>23</v>
      </c>
      <c r="AK14" s="132">
        <f t="shared" si="1"/>
        <v>1314</v>
      </c>
      <c r="AL14" s="132">
        <f t="shared" si="1"/>
        <v>33</v>
      </c>
      <c r="AM14" s="132">
        <f t="shared" si="1"/>
        <v>142</v>
      </c>
      <c r="AN14" s="132">
        <f t="shared" si="1"/>
        <v>45</v>
      </c>
      <c r="AO14" s="132">
        <f t="shared" si="1"/>
        <v>144</v>
      </c>
      <c r="AP14" s="132">
        <f t="shared" si="1"/>
        <v>950</v>
      </c>
    </row>
    <row r="15" spans="1:42" ht="18" customHeight="1">
      <c r="A15" s="68" t="s">
        <v>332</v>
      </c>
      <c r="B15" s="224">
        <f>SUM(B17:C24,B26:C33)</f>
        <v>80</v>
      </c>
      <c r="C15" s="225"/>
      <c r="D15" s="132">
        <f>SUM(D17:D24,D26:D33)</f>
        <v>14</v>
      </c>
      <c r="E15" s="132">
        <f aca="true" t="shared" si="2" ref="E15:P15">SUM(E17:E24,E26:E33)</f>
        <v>65</v>
      </c>
      <c r="F15" s="132">
        <f t="shared" si="2"/>
        <v>1</v>
      </c>
      <c r="G15" s="132">
        <f t="shared" si="2"/>
        <v>451</v>
      </c>
      <c r="H15" s="132">
        <f t="shared" si="2"/>
        <v>649</v>
      </c>
      <c r="I15" s="132">
        <f t="shared" si="2"/>
        <v>12344</v>
      </c>
      <c r="J15" s="132">
        <f t="shared" si="2"/>
        <v>6265</v>
      </c>
      <c r="K15" s="132">
        <f t="shared" si="2"/>
        <v>6079</v>
      </c>
      <c r="L15" s="132">
        <f t="shared" si="2"/>
        <v>733</v>
      </c>
      <c r="M15" s="132">
        <f t="shared" si="2"/>
        <v>735</v>
      </c>
      <c r="N15" s="132">
        <f t="shared" si="2"/>
        <v>5496</v>
      </c>
      <c r="O15" s="132">
        <f t="shared" si="2"/>
        <v>5308</v>
      </c>
      <c r="P15" s="132">
        <f t="shared" si="2"/>
        <v>36</v>
      </c>
      <c r="Q15" s="132">
        <f>SUM(Q17:Q24,Q26:Q33)</f>
        <v>36</v>
      </c>
      <c r="R15" s="80"/>
      <c r="S15" s="195"/>
      <c r="T15" s="22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29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2" ht="18" customHeight="1">
      <c r="A16" s="41"/>
      <c r="B16" s="169"/>
      <c r="C16" s="17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9"/>
      <c r="S16" s="204" t="s">
        <v>354</v>
      </c>
      <c r="T16" s="204"/>
      <c r="U16" s="67">
        <f>SUM(U17:U24,U26:U33)</f>
        <v>4729</v>
      </c>
      <c r="V16" s="66">
        <f>SUM(V17:V24,V26:V33)</f>
        <v>1864</v>
      </c>
      <c r="W16" s="66">
        <f>SUM(W17:W24,W26:W33)</f>
        <v>2865</v>
      </c>
      <c r="X16" s="66">
        <f aca="true" t="shared" si="3" ref="X16:AP16">SUM(X17:X24,X26:X33)</f>
        <v>277</v>
      </c>
      <c r="Y16" s="66">
        <f t="shared" si="3"/>
        <v>1</v>
      </c>
      <c r="Z16" s="66">
        <f t="shared" si="3"/>
        <v>288</v>
      </c>
      <c r="AA16" s="66">
        <f>SUM(AA17:AA24,AA26:AA33)</f>
        <v>2</v>
      </c>
      <c r="AB16" s="66">
        <f t="shared" si="3"/>
        <v>1268</v>
      </c>
      <c r="AC16" s="66">
        <f t="shared" si="3"/>
        <v>2567</v>
      </c>
      <c r="AD16" s="66">
        <f t="shared" si="3"/>
        <v>1</v>
      </c>
      <c r="AE16" s="29" t="s">
        <v>315</v>
      </c>
      <c r="AF16" s="66">
        <f t="shared" si="3"/>
        <v>231</v>
      </c>
      <c r="AG16" s="66">
        <f t="shared" si="3"/>
        <v>30</v>
      </c>
      <c r="AH16" s="66">
        <f t="shared" si="3"/>
        <v>64</v>
      </c>
      <c r="AI16" s="66">
        <v>31</v>
      </c>
      <c r="AJ16" s="66">
        <v>21</v>
      </c>
      <c r="AK16" s="66">
        <f t="shared" si="3"/>
        <v>1310</v>
      </c>
      <c r="AL16" s="66">
        <f t="shared" si="3"/>
        <v>33</v>
      </c>
      <c r="AM16" s="66">
        <f t="shared" si="3"/>
        <v>142</v>
      </c>
      <c r="AN16" s="66">
        <f t="shared" si="3"/>
        <v>45</v>
      </c>
      <c r="AO16" s="66">
        <f t="shared" si="3"/>
        <v>141</v>
      </c>
      <c r="AP16" s="66">
        <f t="shared" si="3"/>
        <v>949</v>
      </c>
    </row>
    <row r="17" spans="1:42" ht="18" customHeight="1">
      <c r="A17" s="41" t="s">
        <v>69</v>
      </c>
      <c r="B17" s="169">
        <f aca="true" t="shared" si="4" ref="B17:B24">SUM(D17:F17)</f>
        <v>40</v>
      </c>
      <c r="C17" s="170"/>
      <c r="D17" s="29" t="s">
        <v>357</v>
      </c>
      <c r="E17" s="29">
        <v>39</v>
      </c>
      <c r="F17" s="29">
        <v>1</v>
      </c>
      <c r="G17" s="29">
        <v>253</v>
      </c>
      <c r="H17" s="29">
        <v>356</v>
      </c>
      <c r="I17" s="29">
        <f aca="true" t="shared" si="5" ref="I17:I24">SUM(J17:K17)</f>
        <v>7065</v>
      </c>
      <c r="J17" s="29">
        <f aca="true" t="shared" si="6" ref="J17:K24">SUM(L17,N17,P17)</f>
        <v>3617</v>
      </c>
      <c r="K17" s="29">
        <f t="shared" si="6"/>
        <v>3448</v>
      </c>
      <c r="L17" s="29" t="s">
        <v>357</v>
      </c>
      <c r="M17" s="29" t="s">
        <v>357</v>
      </c>
      <c r="N17" s="29">
        <v>3581</v>
      </c>
      <c r="O17" s="29">
        <v>3412</v>
      </c>
      <c r="P17" s="29">
        <v>36</v>
      </c>
      <c r="Q17" s="29">
        <v>36</v>
      </c>
      <c r="R17" s="19"/>
      <c r="S17" s="56"/>
      <c r="T17" s="54" t="s">
        <v>69</v>
      </c>
      <c r="U17" s="66">
        <f aca="true" t="shared" si="7" ref="U17:U24">SUM(V17:W17)</f>
        <v>1451</v>
      </c>
      <c r="V17" s="66">
        <f>SUM(X17,Z17,AB17,AD17,AG17)</f>
        <v>552</v>
      </c>
      <c r="W17" s="66">
        <f aca="true" t="shared" si="8" ref="W17:W36">SUM(Y17,AA17,AC17,AE17,AF17,AH17)</f>
        <v>899</v>
      </c>
      <c r="X17" s="66">
        <v>57</v>
      </c>
      <c r="Y17" s="29">
        <v>1</v>
      </c>
      <c r="Z17" s="29">
        <v>60</v>
      </c>
      <c r="AA17" s="29">
        <v>2</v>
      </c>
      <c r="AB17" s="29">
        <v>421</v>
      </c>
      <c r="AC17" s="29">
        <v>816</v>
      </c>
      <c r="AD17" s="29">
        <v>1</v>
      </c>
      <c r="AE17" s="29" t="s">
        <v>315</v>
      </c>
      <c r="AF17" s="29">
        <v>52</v>
      </c>
      <c r="AG17" s="29">
        <v>13</v>
      </c>
      <c r="AH17" s="29">
        <v>28</v>
      </c>
      <c r="AI17" s="29">
        <v>10</v>
      </c>
      <c r="AJ17" s="29">
        <v>7</v>
      </c>
      <c r="AK17" s="66">
        <f>SUM(AL17:AP17)</f>
        <v>334</v>
      </c>
      <c r="AL17" s="29">
        <v>7</v>
      </c>
      <c r="AM17" s="29">
        <v>45</v>
      </c>
      <c r="AN17" s="29">
        <v>9</v>
      </c>
      <c r="AO17" s="29">
        <v>55</v>
      </c>
      <c r="AP17" s="29">
        <v>218</v>
      </c>
    </row>
    <row r="18" spans="1:42" ht="18" customHeight="1">
      <c r="A18" s="41" t="s">
        <v>70</v>
      </c>
      <c r="B18" s="169">
        <f t="shared" si="4"/>
        <v>6</v>
      </c>
      <c r="C18" s="170"/>
      <c r="D18" s="29">
        <v>3</v>
      </c>
      <c r="E18" s="29">
        <v>3</v>
      </c>
      <c r="F18" s="29" t="s">
        <v>357</v>
      </c>
      <c r="G18" s="29">
        <v>22</v>
      </c>
      <c r="H18" s="29">
        <v>33</v>
      </c>
      <c r="I18" s="29">
        <f t="shared" si="5"/>
        <v>495</v>
      </c>
      <c r="J18" s="29">
        <f t="shared" si="6"/>
        <v>249</v>
      </c>
      <c r="K18" s="29">
        <f t="shared" si="6"/>
        <v>246</v>
      </c>
      <c r="L18" s="29">
        <v>98</v>
      </c>
      <c r="M18" s="29">
        <v>106</v>
      </c>
      <c r="N18" s="29">
        <v>151</v>
      </c>
      <c r="O18" s="29">
        <v>140</v>
      </c>
      <c r="P18" s="29" t="s">
        <v>357</v>
      </c>
      <c r="Q18" s="29" t="s">
        <v>357</v>
      </c>
      <c r="R18" s="19"/>
      <c r="S18" s="56"/>
      <c r="T18" s="54" t="s">
        <v>70</v>
      </c>
      <c r="U18" s="66">
        <f t="shared" si="7"/>
        <v>194</v>
      </c>
      <c r="V18" s="66">
        <f aca="true" t="shared" si="9" ref="V18:V24">SUM(X18,Z18,AB18,AD18,AG18,AI18)</f>
        <v>69</v>
      </c>
      <c r="W18" s="66">
        <f t="shared" si="8"/>
        <v>125</v>
      </c>
      <c r="X18" s="66">
        <v>9</v>
      </c>
      <c r="Y18" s="29" t="s">
        <v>315</v>
      </c>
      <c r="Z18" s="29">
        <v>9</v>
      </c>
      <c r="AA18" s="29"/>
      <c r="AB18" s="29">
        <v>51</v>
      </c>
      <c r="AC18" s="29">
        <v>115</v>
      </c>
      <c r="AD18" s="29" t="s">
        <v>315</v>
      </c>
      <c r="AE18" s="29" t="s">
        <v>315</v>
      </c>
      <c r="AF18" s="29">
        <v>9</v>
      </c>
      <c r="AG18" s="29" t="s">
        <v>315</v>
      </c>
      <c r="AH18" s="29">
        <v>1</v>
      </c>
      <c r="AI18" s="29" t="s">
        <v>315</v>
      </c>
      <c r="AJ18" s="29" t="s">
        <v>315</v>
      </c>
      <c r="AK18" s="66">
        <f aca="true" t="shared" si="10" ref="AK18:AK24">SUM(AL18:AP18)</f>
        <v>59</v>
      </c>
      <c r="AL18" s="29">
        <v>3</v>
      </c>
      <c r="AM18" s="29">
        <v>6</v>
      </c>
      <c r="AN18" s="29">
        <v>1</v>
      </c>
      <c r="AO18" s="29">
        <v>9</v>
      </c>
      <c r="AP18" s="29">
        <v>40</v>
      </c>
    </row>
    <row r="19" spans="1:42" ht="18" customHeight="1">
      <c r="A19" s="41" t="s">
        <v>71</v>
      </c>
      <c r="B19" s="169">
        <f t="shared" si="4"/>
        <v>8</v>
      </c>
      <c r="C19" s="170"/>
      <c r="D19" s="29" t="s">
        <v>357</v>
      </c>
      <c r="E19" s="29">
        <v>8</v>
      </c>
      <c r="F19" s="29" t="s">
        <v>357</v>
      </c>
      <c r="G19" s="29">
        <v>52</v>
      </c>
      <c r="H19" s="29">
        <v>71</v>
      </c>
      <c r="I19" s="29">
        <f t="shared" si="5"/>
        <v>1366</v>
      </c>
      <c r="J19" s="29">
        <f t="shared" si="6"/>
        <v>688</v>
      </c>
      <c r="K19" s="29">
        <f t="shared" si="6"/>
        <v>678</v>
      </c>
      <c r="L19" s="29" t="s">
        <v>357</v>
      </c>
      <c r="M19" s="29" t="s">
        <v>357</v>
      </c>
      <c r="N19" s="29">
        <v>688</v>
      </c>
      <c r="O19" s="29">
        <v>678</v>
      </c>
      <c r="P19" s="29" t="s">
        <v>357</v>
      </c>
      <c r="Q19" s="29" t="s">
        <v>357</v>
      </c>
      <c r="R19" s="19"/>
      <c r="S19" s="56"/>
      <c r="T19" s="54" t="s">
        <v>71</v>
      </c>
      <c r="U19" s="66">
        <f t="shared" si="7"/>
        <v>442</v>
      </c>
      <c r="V19" s="66">
        <f t="shared" si="9"/>
        <v>162</v>
      </c>
      <c r="W19" s="66">
        <f t="shared" si="8"/>
        <v>280</v>
      </c>
      <c r="X19" s="66">
        <v>25</v>
      </c>
      <c r="Y19" s="29" t="s">
        <v>315</v>
      </c>
      <c r="Z19" s="29">
        <v>25</v>
      </c>
      <c r="AA19" s="29" t="s">
        <v>315</v>
      </c>
      <c r="AB19" s="29">
        <v>111</v>
      </c>
      <c r="AC19" s="29">
        <v>254</v>
      </c>
      <c r="AD19" s="29" t="s">
        <v>315</v>
      </c>
      <c r="AE19" s="29" t="s">
        <v>315</v>
      </c>
      <c r="AF19" s="29">
        <v>23</v>
      </c>
      <c r="AG19" s="29">
        <v>1</v>
      </c>
      <c r="AH19" s="29">
        <v>3</v>
      </c>
      <c r="AI19" s="29" t="s">
        <v>315</v>
      </c>
      <c r="AJ19" s="29">
        <v>2</v>
      </c>
      <c r="AK19" s="66">
        <f t="shared" si="10"/>
        <v>126</v>
      </c>
      <c r="AL19" s="29">
        <v>4</v>
      </c>
      <c r="AM19" s="29">
        <v>15</v>
      </c>
      <c r="AN19" s="29">
        <v>3</v>
      </c>
      <c r="AO19" s="29">
        <v>5</v>
      </c>
      <c r="AP19" s="29">
        <v>99</v>
      </c>
    </row>
    <row r="20" spans="1:42" ht="18" customHeight="1">
      <c r="A20" s="41" t="s">
        <v>72</v>
      </c>
      <c r="B20" s="169">
        <f t="shared" si="4"/>
        <v>3</v>
      </c>
      <c r="C20" s="170"/>
      <c r="D20" s="29" t="s">
        <v>357</v>
      </c>
      <c r="E20" s="29">
        <v>3</v>
      </c>
      <c r="F20" s="29" t="s">
        <v>357</v>
      </c>
      <c r="G20" s="29">
        <v>16</v>
      </c>
      <c r="H20" s="29">
        <v>22</v>
      </c>
      <c r="I20" s="29">
        <f t="shared" si="5"/>
        <v>402</v>
      </c>
      <c r="J20" s="29">
        <f t="shared" si="6"/>
        <v>190</v>
      </c>
      <c r="K20" s="29">
        <f t="shared" si="6"/>
        <v>212</v>
      </c>
      <c r="L20" s="29" t="s">
        <v>357</v>
      </c>
      <c r="M20" s="29" t="s">
        <v>357</v>
      </c>
      <c r="N20" s="29">
        <v>190</v>
      </c>
      <c r="O20" s="29">
        <v>212</v>
      </c>
      <c r="P20" s="29" t="s">
        <v>357</v>
      </c>
      <c r="Q20" s="29" t="s">
        <v>357</v>
      </c>
      <c r="R20" s="19"/>
      <c r="S20" s="56"/>
      <c r="T20" s="54" t="s">
        <v>72</v>
      </c>
      <c r="U20" s="66">
        <f t="shared" si="7"/>
        <v>193</v>
      </c>
      <c r="V20" s="66">
        <f t="shared" si="9"/>
        <v>91</v>
      </c>
      <c r="W20" s="66">
        <f t="shared" si="8"/>
        <v>102</v>
      </c>
      <c r="X20" s="66">
        <v>20</v>
      </c>
      <c r="Y20" s="29" t="s">
        <v>315</v>
      </c>
      <c r="Z20" s="29">
        <v>19</v>
      </c>
      <c r="AA20" s="29" t="s">
        <v>315</v>
      </c>
      <c r="AB20" s="29">
        <v>51</v>
      </c>
      <c r="AC20" s="29">
        <v>92</v>
      </c>
      <c r="AD20" s="29" t="s">
        <v>315</v>
      </c>
      <c r="AE20" s="29" t="s">
        <v>315</v>
      </c>
      <c r="AF20" s="29">
        <v>8</v>
      </c>
      <c r="AG20" s="29">
        <v>1</v>
      </c>
      <c r="AH20" s="29">
        <v>2</v>
      </c>
      <c r="AI20" s="29" t="s">
        <v>315</v>
      </c>
      <c r="AJ20" s="29" t="s">
        <v>315</v>
      </c>
      <c r="AK20" s="66">
        <f t="shared" si="10"/>
        <v>59</v>
      </c>
      <c r="AL20" s="29">
        <v>2</v>
      </c>
      <c r="AM20" s="29">
        <v>1</v>
      </c>
      <c r="AN20" s="29">
        <v>2</v>
      </c>
      <c r="AO20" s="29">
        <v>10</v>
      </c>
      <c r="AP20" s="29">
        <v>44</v>
      </c>
    </row>
    <row r="21" spans="1:42" ht="18" customHeight="1">
      <c r="A21" s="41" t="s">
        <v>73</v>
      </c>
      <c r="B21" s="169">
        <f t="shared" si="4"/>
        <v>1</v>
      </c>
      <c r="C21" s="170"/>
      <c r="D21" s="29" t="s">
        <v>357</v>
      </c>
      <c r="E21" s="29">
        <v>1</v>
      </c>
      <c r="F21" s="29" t="s">
        <v>357</v>
      </c>
      <c r="G21" s="29">
        <v>3</v>
      </c>
      <c r="H21" s="29">
        <v>4</v>
      </c>
      <c r="I21" s="29">
        <f t="shared" si="5"/>
        <v>55</v>
      </c>
      <c r="J21" s="29">
        <f t="shared" si="6"/>
        <v>26</v>
      </c>
      <c r="K21" s="29">
        <f t="shared" si="6"/>
        <v>29</v>
      </c>
      <c r="L21" s="29" t="s">
        <v>357</v>
      </c>
      <c r="M21" s="29" t="s">
        <v>357</v>
      </c>
      <c r="N21" s="29">
        <v>26</v>
      </c>
      <c r="O21" s="29">
        <v>29</v>
      </c>
      <c r="P21" s="29" t="s">
        <v>357</v>
      </c>
      <c r="Q21" s="29" t="s">
        <v>357</v>
      </c>
      <c r="R21" s="19"/>
      <c r="S21" s="56"/>
      <c r="T21" s="54" t="s">
        <v>73</v>
      </c>
      <c r="U21" s="66">
        <f t="shared" si="7"/>
        <v>164</v>
      </c>
      <c r="V21" s="66">
        <f>SUM(X21,Z21,AB21,AD21,AG21)</f>
        <v>74</v>
      </c>
      <c r="W21" s="66">
        <f t="shared" si="8"/>
        <v>90</v>
      </c>
      <c r="X21" s="66">
        <v>17</v>
      </c>
      <c r="Y21" s="29" t="s">
        <v>315</v>
      </c>
      <c r="Z21" s="29">
        <v>17</v>
      </c>
      <c r="AA21" s="29" t="s">
        <v>315</v>
      </c>
      <c r="AB21" s="29">
        <v>40</v>
      </c>
      <c r="AC21" s="29">
        <v>79</v>
      </c>
      <c r="AD21" s="29" t="s">
        <v>315</v>
      </c>
      <c r="AE21" s="29" t="s">
        <v>315</v>
      </c>
      <c r="AF21" s="29">
        <v>10</v>
      </c>
      <c r="AG21" s="29" t="s">
        <v>315</v>
      </c>
      <c r="AH21" s="29">
        <v>1</v>
      </c>
      <c r="AI21" s="29">
        <v>3</v>
      </c>
      <c r="AJ21" s="29" t="s">
        <v>315</v>
      </c>
      <c r="AK21" s="66">
        <f>SUM(AL21:AP21)</f>
        <v>47</v>
      </c>
      <c r="AL21" s="29">
        <v>2</v>
      </c>
      <c r="AM21" s="29">
        <v>5</v>
      </c>
      <c r="AN21" s="29">
        <v>1</v>
      </c>
      <c r="AO21" s="29">
        <v>3</v>
      </c>
      <c r="AP21" s="29">
        <v>36</v>
      </c>
    </row>
    <row r="22" spans="1:42" ht="18" customHeight="1">
      <c r="A22" s="41" t="s">
        <v>74</v>
      </c>
      <c r="B22" s="169">
        <f t="shared" si="4"/>
        <v>3</v>
      </c>
      <c r="C22" s="170"/>
      <c r="D22" s="29">
        <v>2</v>
      </c>
      <c r="E22" s="29">
        <v>1</v>
      </c>
      <c r="F22" s="29" t="s">
        <v>357</v>
      </c>
      <c r="G22" s="29">
        <v>15</v>
      </c>
      <c r="H22" s="29">
        <v>24</v>
      </c>
      <c r="I22" s="29">
        <f t="shared" si="5"/>
        <v>448</v>
      </c>
      <c r="J22" s="29">
        <f t="shared" si="6"/>
        <v>215</v>
      </c>
      <c r="K22" s="29">
        <f t="shared" si="6"/>
        <v>233</v>
      </c>
      <c r="L22" s="29">
        <v>154</v>
      </c>
      <c r="M22" s="29">
        <v>153</v>
      </c>
      <c r="N22" s="29">
        <v>61</v>
      </c>
      <c r="O22" s="29">
        <v>80</v>
      </c>
      <c r="P22" s="29" t="s">
        <v>357</v>
      </c>
      <c r="Q22" s="29" t="s">
        <v>357</v>
      </c>
      <c r="R22" s="19"/>
      <c r="S22" s="56" t="s">
        <v>105</v>
      </c>
      <c r="T22" s="54" t="s">
        <v>74</v>
      </c>
      <c r="U22" s="66">
        <f t="shared" si="7"/>
        <v>274</v>
      </c>
      <c r="V22" s="66">
        <f>SUM(X22,Z22,AB22,AD22,AG22)</f>
        <v>112</v>
      </c>
      <c r="W22" s="66">
        <f t="shared" si="8"/>
        <v>162</v>
      </c>
      <c r="X22" s="66">
        <v>18</v>
      </c>
      <c r="Y22" s="29" t="s">
        <v>315</v>
      </c>
      <c r="Z22" s="29">
        <v>19</v>
      </c>
      <c r="AA22" s="29" t="s">
        <v>315</v>
      </c>
      <c r="AB22" s="29">
        <v>75</v>
      </c>
      <c r="AC22" s="29">
        <v>143</v>
      </c>
      <c r="AD22" s="29" t="s">
        <v>315</v>
      </c>
      <c r="AE22" s="29" t="s">
        <v>315</v>
      </c>
      <c r="AF22" s="29">
        <v>15</v>
      </c>
      <c r="AG22" s="29" t="s">
        <v>315</v>
      </c>
      <c r="AH22" s="29">
        <v>4</v>
      </c>
      <c r="AI22" s="29">
        <v>1</v>
      </c>
      <c r="AJ22" s="29" t="s">
        <v>315</v>
      </c>
      <c r="AK22" s="66">
        <f t="shared" si="10"/>
        <v>92</v>
      </c>
      <c r="AL22" s="29">
        <v>1</v>
      </c>
      <c r="AM22" s="29">
        <v>8</v>
      </c>
      <c r="AN22" s="29">
        <v>1</v>
      </c>
      <c r="AO22" s="29">
        <v>2</v>
      </c>
      <c r="AP22" s="29">
        <v>80</v>
      </c>
    </row>
    <row r="23" spans="1:42" ht="18" customHeight="1">
      <c r="A23" s="41" t="s">
        <v>75</v>
      </c>
      <c r="B23" s="169">
        <f t="shared" si="4"/>
        <v>2</v>
      </c>
      <c r="C23" s="170"/>
      <c r="D23" s="29" t="s">
        <v>357</v>
      </c>
      <c r="E23" s="29">
        <v>2</v>
      </c>
      <c r="F23" s="29" t="s">
        <v>357</v>
      </c>
      <c r="G23" s="29">
        <v>9</v>
      </c>
      <c r="H23" s="29">
        <v>11</v>
      </c>
      <c r="I23" s="29">
        <f t="shared" si="5"/>
        <v>201</v>
      </c>
      <c r="J23" s="29">
        <f t="shared" si="6"/>
        <v>109</v>
      </c>
      <c r="K23" s="29">
        <f t="shared" si="6"/>
        <v>92</v>
      </c>
      <c r="L23" s="29" t="s">
        <v>357</v>
      </c>
      <c r="M23" s="29" t="s">
        <v>357</v>
      </c>
      <c r="N23" s="29">
        <v>109</v>
      </c>
      <c r="O23" s="29">
        <v>92</v>
      </c>
      <c r="P23" s="29" t="s">
        <v>357</v>
      </c>
      <c r="Q23" s="29" t="s">
        <v>357</v>
      </c>
      <c r="R23" s="19"/>
      <c r="S23" s="56"/>
      <c r="T23" s="54" t="s">
        <v>75</v>
      </c>
      <c r="U23" s="66">
        <f t="shared" si="7"/>
        <v>142</v>
      </c>
      <c r="V23" s="66">
        <f t="shared" si="9"/>
        <v>51</v>
      </c>
      <c r="W23" s="66">
        <f t="shared" si="8"/>
        <v>91</v>
      </c>
      <c r="X23" s="66">
        <v>10</v>
      </c>
      <c r="Y23" s="29" t="s">
        <v>315</v>
      </c>
      <c r="Z23" s="29">
        <v>10</v>
      </c>
      <c r="AA23" s="29" t="s">
        <v>315</v>
      </c>
      <c r="AB23" s="29">
        <v>31</v>
      </c>
      <c r="AC23" s="29">
        <v>81</v>
      </c>
      <c r="AD23" s="29" t="s">
        <v>315</v>
      </c>
      <c r="AE23" s="29" t="s">
        <v>315</v>
      </c>
      <c r="AF23" s="29">
        <v>8</v>
      </c>
      <c r="AG23" s="29" t="s">
        <v>315</v>
      </c>
      <c r="AH23" s="29">
        <v>2</v>
      </c>
      <c r="AI23" s="29" t="s">
        <v>315</v>
      </c>
      <c r="AJ23" s="29" t="s">
        <v>315</v>
      </c>
      <c r="AK23" s="66">
        <f t="shared" si="10"/>
        <v>23</v>
      </c>
      <c r="AL23" s="29">
        <v>2</v>
      </c>
      <c r="AM23" s="29">
        <v>3</v>
      </c>
      <c r="AN23" s="29">
        <v>1</v>
      </c>
      <c r="AO23" s="29">
        <v>3</v>
      </c>
      <c r="AP23" s="29">
        <v>14</v>
      </c>
    </row>
    <row r="24" spans="1:42" ht="18" customHeight="1">
      <c r="A24" s="41" t="s">
        <v>76</v>
      </c>
      <c r="B24" s="169">
        <f t="shared" si="4"/>
        <v>6</v>
      </c>
      <c r="C24" s="170"/>
      <c r="D24" s="29">
        <v>3</v>
      </c>
      <c r="E24" s="29">
        <v>3</v>
      </c>
      <c r="F24" s="29" t="s">
        <v>357</v>
      </c>
      <c r="G24" s="29">
        <v>30</v>
      </c>
      <c r="H24" s="29">
        <v>44</v>
      </c>
      <c r="I24" s="29">
        <f t="shared" si="5"/>
        <v>751</v>
      </c>
      <c r="J24" s="29">
        <f t="shared" si="6"/>
        <v>380</v>
      </c>
      <c r="K24" s="29">
        <f t="shared" si="6"/>
        <v>371</v>
      </c>
      <c r="L24" s="29">
        <v>170</v>
      </c>
      <c r="M24" s="29">
        <v>173</v>
      </c>
      <c r="N24" s="29">
        <v>210</v>
      </c>
      <c r="O24" s="29">
        <v>198</v>
      </c>
      <c r="P24" s="29" t="s">
        <v>357</v>
      </c>
      <c r="Q24" s="29" t="s">
        <v>357</v>
      </c>
      <c r="R24" s="19"/>
      <c r="S24" s="56"/>
      <c r="T24" s="54" t="s">
        <v>76</v>
      </c>
      <c r="U24" s="66">
        <f t="shared" si="7"/>
        <v>177</v>
      </c>
      <c r="V24" s="66">
        <f t="shared" si="9"/>
        <v>68</v>
      </c>
      <c r="W24" s="66">
        <f t="shared" si="8"/>
        <v>109</v>
      </c>
      <c r="X24" s="66">
        <v>8</v>
      </c>
      <c r="Y24" s="29" t="s">
        <v>315</v>
      </c>
      <c r="Z24" s="29">
        <v>8</v>
      </c>
      <c r="AA24" s="29" t="s">
        <v>315</v>
      </c>
      <c r="AB24" s="29">
        <v>47</v>
      </c>
      <c r="AC24" s="29">
        <v>96</v>
      </c>
      <c r="AD24" s="29" t="s">
        <v>315</v>
      </c>
      <c r="AE24" s="29" t="s">
        <v>315</v>
      </c>
      <c r="AF24" s="29">
        <v>9</v>
      </c>
      <c r="AG24" s="29">
        <v>5</v>
      </c>
      <c r="AH24" s="29">
        <v>4</v>
      </c>
      <c r="AI24" s="29" t="s">
        <v>315</v>
      </c>
      <c r="AJ24" s="29">
        <v>1</v>
      </c>
      <c r="AK24" s="66">
        <f t="shared" si="10"/>
        <v>57</v>
      </c>
      <c r="AL24" s="29">
        <v>1</v>
      </c>
      <c r="AM24" s="29">
        <v>8</v>
      </c>
      <c r="AN24" s="29">
        <v>2</v>
      </c>
      <c r="AO24" s="29">
        <v>6</v>
      </c>
      <c r="AP24" s="29">
        <v>40</v>
      </c>
    </row>
    <row r="25" spans="1:42" ht="18" customHeight="1">
      <c r="A25" s="41"/>
      <c r="B25" s="169"/>
      <c r="C25" s="17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9"/>
      <c r="S25" s="56"/>
      <c r="T25" s="54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</row>
    <row r="26" spans="1:42" ht="18" customHeight="1">
      <c r="A26" s="41" t="s">
        <v>77</v>
      </c>
      <c r="B26" s="169">
        <f>SUM(D26:F26)</f>
        <v>1</v>
      </c>
      <c r="C26" s="170"/>
      <c r="D26" s="29">
        <v>1</v>
      </c>
      <c r="E26" s="29" t="s">
        <v>357</v>
      </c>
      <c r="F26" s="29" t="s">
        <v>357</v>
      </c>
      <c r="G26" s="29">
        <v>4</v>
      </c>
      <c r="H26" s="29">
        <v>7</v>
      </c>
      <c r="I26" s="29">
        <f>SUM(J26:K26)</f>
        <v>78</v>
      </c>
      <c r="J26" s="29">
        <f>SUM(L26,N26,P26)</f>
        <v>42</v>
      </c>
      <c r="K26" s="29">
        <f>SUM(M26,O26,Q26)</f>
        <v>36</v>
      </c>
      <c r="L26" s="29">
        <v>42</v>
      </c>
      <c r="M26" s="29">
        <v>36</v>
      </c>
      <c r="N26" s="29" t="s">
        <v>357</v>
      </c>
      <c r="O26" s="29" t="s">
        <v>357</v>
      </c>
      <c r="P26" s="29" t="s">
        <v>357</v>
      </c>
      <c r="Q26" s="29" t="s">
        <v>357</v>
      </c>
      <c r="R26" s="19"/>
      <c r="S26" s="56"/>
      <c r="T26" s="54" t="s">
        <v>77</v>
      </c>
      <c r="U26" s="66">
        <f aca="true" t="shared" si="11" ref="U26:U33">SUM(V26:W26)</f>
        <v>54</v>
      </c>
      <c r="V26" s="66">
        <f>SUM(X26,Z26,AB26,AD26,AG26,AI26)</f>
        <v>23</v>
      </c>
      <c r="W26" s="66">
        <f t="shared" si="8"/>
        <v>31</v>
      </c>
      <c r="X26" s="66">
        <v>3</v>
      </c>
      <c r="Y26" s="29" t="s">
        <v>315</v>
      </c>
      <c r="Z26" s="29">
        <v>3</v>
      </c>
      <c r="AA26" s="29" t="s">
        <v>315</v>
      </c>
      <c r="AB26" s="29">
        <v>17</v>
      </c>
      <c r="AC26" s="29">
        <v>27</v>
      </c>
      <c r="AD26" s="29" t="s">
        <v>315</v>
      </c>
      <c r="AE26" s="29" t="s">
        <v>315</v>
      </c>
      <c r="AF26" s="29">
        <v>3</v>
      </c>
      <c r="AG26" s="29" t="s">
        <v>315</v>
      </c>
      <c r="AH26" s="29">
        <v>1</v>
      </c>
      <c r="AI26" s="29" t="s">
        <v>315</v>
      </c>
      <c r="AJ26" s="29" t="s">
        <v>315</v>
      </c>
      <c r="AK26" s="66">
        <f>SUM(AL26:AP26)</f>
        <v>9</v>
      </c>
      <c r="AL26" s="29" t="s">
        <v>315</v>
      </c>
      <c r="AM26" s="29">
        <v>2</v>
      </c>
      <c r="AN26" s="29" t="s">
        <v>315</v>
      </c>
      <c r="AO26" s="29">
        <v>1</v>
      </c>
      <c r="AP26" s="29">
        <v>6</v>
      </c>
    </row>
    <row r="27" spans="1:42" ht="18" customHeight="1">
      <c r="A27" s="41" t="s">
        <v>78</v>
      </c>
      <c r="B27" s="169" t="s">
        <v>357</v>
      </c>
      <c r="C27" s="170"/>
      <c r="D27" s="29" t="s">
        <v>357</v>
      </c>
      <c r="E27" s="29" t="s">
        <v>357</v>
      </c>
      <c r="F27" s="29" t="s">
        <v>357</v>
      </c>
      <c r="G27" s="29" t="s">
        <v>357</v>
      </c>
      <c r="H27" s="29" t="s">
        <v>357</v>
      </c>
      <c r="I27" s="29" t="s">
        <v>357</v>
      </c>
      <c r="J27" s="29" t="s">
        <v>357</v>
      </c>
      <c r="K27" s="29" t="s">
        <v>357</v>
      </c>
      <c r="L27" s="29" t="s">
        <v>357</v>
      </c>
      <c r="M27" s="29" t="s">
        <v>357</v>
      </c>
      <c r="N27" s="29" t="s">
        <v>357</v>
      </c>
      <c r="O27" s="29" t="s">
        <v>357</v>
      </c>
      <c r="P27" s="29" t="s">
        <v>357</v>
      </c>
      <c r="Q27" s="29" t="s">
        <v>357</v>
      </c>
      <c r="R27" s="19"/>
      <c r="S27" s="56"/>
      <c r="T27" s="54" t="s">
        <v>78</v>
      </c>
      <c r="U27" s="66">
        <f t="shared" si="11"/>
        <v>193</v>
      </c>
      <c r="V27" s="66">
        <f aca="true" t="shared" si="12" ref="V27:V32">SUM(X27,Z27,AB27,AD27,AG27)</f>
        <v>68</v>
      </c>
      <c r="W27" s="66">
        <f t="shared" si="8"/>
        <v>125</v>
      </c>
      <c r="X27" s="66">
        <v>11</v>
      </c>
      <c r="Y27" s="29" t="s">
        <v>315</v>
      </c>
      <c r="Z27" s="29">
        <v>11</v>
      </c>
      <c r="AA27" s="29" t="s">
        <v>315</v>
      </c>
      <c r="AB27" s="29">
        <v>41</v>
      </c>
      <c r="AC27" s="29">
        <v>113</v>
      </c>
      <c r="AD27" s="29" t="s">
        <v>315</v>
      </c>
      <c r="AE27" s="29" t="s">
        <v>315</v>
      </c>
      <c r="AF27" s="29">
        <v>10</v>
      </c>
      <c r="AG27" s="29">
        <v>5</v>
      </c>
      <c r="AH27" s="29">
        <v>2</v>
      </c>
      <c r="AI27" s="29">
        <v>1</v>
      </c>
      <c r="AJ27" s="29">
        <v>1</v>
      </c>
      <c r="AK27" s="66">
        <f aca="true" t="shared" si="13" ref="AK27:AK33">SUM(AL27:AP27)</f>
        <v>52</v>
      </c>
      <c r="AL27" s="29" t="s">
        <v>315</v>
      </c>
      <c r="AM27" s="29">
        <v>8</v>
      </c>
      <c r="AN27" s="29">
        <v>2</v>
      </c>
      <c r="AO27" s="29">
        <v>1</v>
      </c>
      <c r="AP27" s="29">
        <v>41</v>
      </c>
    </row>
    <row r="28" spans="1:42" ht="18" customHeight="1">
      <c r="A28" s="41" t="s">
        <v>79</v>
      </c>
      <c r="B28" s="169">
        <f>SUM(D28:F28)</f>
        <v>4</v>
      </c>
      <c r="C28" s="170"/>
      <c r="D28" s="29">
        <v>1</v>
      </c>
      <c r="E28" s="29">
        <v>3</v>
      </c>
      <c r="F28" s="29" t="s">
        <v>357</v>
      </c>
      <c r="G28" s="29">
        <v>24</v>
      </c>
      <c r="H28" s="29">
        <v>35</v>
      </c>
      <c r="I28" s="29">
        <f>SUM(J28:K28)</f>
        <v>679</v>
      </c>
      <c r="J28" s="29">
        <f>SUM(L28,N28,P28)</f>
        <v>332</v>
      </c>
      <c r="K28" s="29">
        <f>SUM(M28,O28,Q28)</f>
        <v>347</v>
      </c>
      <c r="L28" s="29">
        <v>49</v>
      </c>
      <c r="M28" s="29">
        <v>62</v>
      </c>
      <c r="N28" s="29">
        <v>283</v>
      </c>
      <c r="O28" s="29">
        <v>285</v>
      </c>
      <c r="P28" s="29" t="s">
        <v>357</v>
      </c>
      <c r="Q28" s="29" t="s">
        <v>357</v>
      </c>
      <c r="R28" s="19"/>
      <c r="S28" s="56" t="s">
        <v>106</v>
      </c>
      <c r="T28" s="54" t="s">
        <v>79</v>
      </c>
      <c r="U28" s="66">
        <f t="shared" si="11"/>
        <v>263</v>
      </c>
      <c r="V28" s="66">
        <f t="shared" si="12"/>
        <v>103</v>
      </c>
      <c r="W28" s="66">
        <f t="shared" si="8"/>
        <v>160</v>
      </c>
      <c r="X28" s="66">
        <v>9</v>
      </c>
      <c r="Y28" s="29" t="s">
        <v>315</v>
      </c>
      <c r="Z28" s="29">
        <v>13</v>
      </c>
      <c r="AA28" s="29" t="s">
        <v>315</v>
      </c>
      <c r="AB28" s="29">
        <v>81</v>
      </c>
      <c r="AC28" s="29">
        <v>143</v>
      </c>
      <c r="AD28" s="29" t="s">
        <v>315</v>
      </c>
      <c r="AE28" s="29" t="s">
        <v>315</v>
      </c>
      <c r="AF28" s="29">
        <v>12</v>
      </c>
      <c r="AG28" s="29" t="s">
        <v>315</v>
      </c>
      <c r="AH28" s="29">
        <v>5</v>
      </c>
      <c r="AI28" s="29">
        <v>3</v>
      </c>
      <c r="AJ28" s="29">
        <v>1</v>
      </c>
      <c r="AK28" s="66">
        <f t="shared" si="13"/>
        <v>92</v>
      </c>
      <c r="AL28" s="29">
        <v>3</v>
      </c>
      <c r="AM28" s="29">
        <v>6</v>
      </c>
      <c r="AN28" s="29">
        <v>8</v>
      </c>
      <c r="AO28" s="29">
        <v>11</v>
      </c>
      <c r="AP28" s="29">
        <v>64</v>
      </c>
    </row>
    <row r="29" spans="1:42" ht="18" customHeight="1">
      <c r="A29" s="41" t="s">
        <v>80</v>
      </c>
      <c r="B29" s="169">
        <f>SUM(D29:F29)</f>
        <v>3</v>
      </c>
      <c r="C29" s="170"/>
      <c r="D29" s="29">
        <v>1</v>
      </c>
      <c r="E29" s="29">
        <v>2</v>
      </c>
      <c r="F29" s="29" t="s">
        <v>357</v>
      </c>
      <c r="G29" s="29">
        <v>13</v>
      </c>
      <c r="H29" s="29">
        <v>26</v>
      </c>
      <c r="I29" s="29">
        <f>SUM(J29:K29)</f>
        <v>505</v>
      </c>
      <c r="J29" s="29">
        <f>SUM(L29,N29,P29)</f>
        <v>257</v>
      </c>
      <c r="K29" s="29">
        <f>SUM(M29,O29,Q29)</f>
        <v>248</v>
      </c>
      <c r="L29" s="29">
        <v>60</v>
      </c>
      <c r="M29" s="29">
        <v>66</v>
      </c>
      <c r="N29" s="29">
        <v>197</v>
      </c>
      <c r="O29" s="29">
        <v>182</v>
      </c>
      <c r="P29" s="29" t="s">
        <v>357</v>
      </c>
      <c r="Q29" s="29" t="s">
        <v>357</v>
      </c>
      <c r="R29" s="19"/>
      <c r="S29" s="56"/>
      <c r="T29" s="54" t="s">
        <v>80</v>
      </c>
      <c r="U29" s="66">
        <f t="shared" si="11"/>
        <v>365</v>
      </c>
      <c r="V29" s="66">
        <f t="shared" si="12"/>
        <v>151</v>
      </c>
      <c r="W29" s="66">
        <f t="shared" si="8"/>
        <v>214</v>
      </c>
      <c r="X29" s="66">
        <v>21</v>
      </c>
      <c r="Y29" s="29" t="s">
        <v>315</v>
      </c>
      <c r="Z29" s="29">
        <v>22</v>
      </c>
      <c r="AA29" s="29" t="s">
        <v>315</v>
      </c>
      <c r="AB29" s="29">
        <v>105</v>
      </c>
      <c r="AC29" s="29">
        <v>191</v>
      </c>
      <c r="AD29" s="29" t="s">
        <v>315</v>
      </c>
      <c r="AE29" s="29" t="s">
        <v>315</v>
      </c>
      <c r="AF29" s="29">
        <v>18</v>
      </c>
      <c r="AG29" s="29">
        <v>3</v>
      </c>
      <c r="AH29" s="29">
        <v>5</v>
      </c>
      <c r="AI29" s="29">
        <v>2</v>
      </c>
      <c r="AJ29" s="29">
        <v>1</v>
      </c>
      <c r="AK29" s="66">
        <f t="shared" si="13"/>
        <v>81</v>
      </c>
      <c r="AL29" s="29">
        <v>2</v>
      </c>
      <c r="AM29" s="29">
        <v>12</v>
      </c>
      <c r="AN29" s="29">
        <v>6</v>
      </c>
      <c r="AO29" s="29">
        <v>5</v>
      </c>
      <c r="AP29" s="29">
        <v>56</v>
      </c>
    </row>
    <row r="30" spans="1:42" ht="18" customHeight="1">
      <c r="A30" s="41" t="s">
        <v>81</v>
      </c>
      <c r="B30" s="169" t="s">
        <v>357</v>
      </c>
      <c r="C30" s="170"/>
      <c r="D30" s="29" t="s">
        <v>357</v>
      </c>
      <c r="E30" s="29" t="s">
        <v>357</v>
      </c>
      <c r="F30" s="29" t="s">
        <v>357</v>
      </c>
      <c r="G30" s="29" t="s">
        <v>357</v>
      </c>
      <c r="H30" s="29" t="s">
        <v>357</v>
      </c>
      <c r="I30" s="29" t="s">
        <v>357</v>
      </c>
      <c r="J30" s="29" t="s">
        <v>357</v>
      </c>
      <c r="K30" s="29" t="s">
        <v>357</v>
      </c>
      <c r="L30" s="29" t="s">
        <v>357</v>
      </c>
      <c r="M30" s="29" t="s">
        <v>357</v>
      </c>
      <c r="N30" s="29" t="s">
        <v>357</v>
      </c>
      <c r="O30" s="29" t="s">
        <v>357</v>
      </c>
      <c r="P30" s="29" t="s">
        <v>357</v>
      </c>
      <c r="Q30" s="29" t="s">
        <v>357</v>
      </c>
      <c r="R30" s="19"/>
      <c r="S30" s="56"/>
      <c r="T30" s="54" t="s">
        <v>81</v>
      </c>
      <c r="U30" s="66">
        <f t="shared" si="11"/>
        <v>221</v>
      </c>
      <c r="V30" s="66">
        <f t="shared" si="12"/>
        <v>84</v>
      </c>
      <c r="W30" s="66">
        <f t="shared" si="8"/>
        <v>137</v>
      </c>
      <c r="X30" s="66">
        <v>15</v>
      </c>
      <c r="Y30" s="29" t="s">
        <v>315</v>
      </c>
      <c r="Z30" s="29">
        <v>19</v>
      </c>
      <c r="AA30" s="29" t="s">
        <v>315</v>
      </c>
      <c r="AB30" s="29">
        <v>49</v>
      </c>
      <c r="AC30" s="29">
        <v>122</v>
      </c>
      <c r="AD30" s="29" t="s">
        <v>315</v>
      </c>
      <c r="AE30" s="29" t="s">
        <v>315</v>
      </c>
      <c r="AF30" s="29">
        <v>15</v>
      </c>
      <c r="AG30" s="29">
        <v>1</v>
      </c>
      <c r="AH30" s="29" t="s">
        <v>315</v>
      </c>
      <c r="AI30" s="29">
        <v>4</v>
      </c>
      <c r="AJ30" s="29">
        <v>6</v>
      </c>
      <c r="AK30" s="66">
        <f>SUM(AL30:AP30)</f>
        <v>67</v>
      </c>
      <c r="AL30" s="29">
        <v>2</v>
      </c>
      <c r="AM30" s="29">
        <v>9</v>
      </c>
      <c r="AN30" s="29">
        <v>2</v>
      </c>
      <c r="AO30" s="29">
        <v>2</v>
      </c>
      <c r="AP30" s="29">
        <v>52</v>
      </c>
    </row>
    <row r="31" spans="1:42" ht="18" customHeight="1">
      <c r="A31" s="41" t="s">
        <v>82</v>
      </c>
      <c r="B31" s="169" t="s">
        <v>357</v>
      </c>
      <c r="C31" s="170"/>
      <c r="D31" s="29" t="s">
        <v>357</v>
      </c>
      <c r="E31" s="29" t="s">
        <v>357</v>
      </c>
      <c r="F31" s="29" t="s">
        <v>357</v>
      </c>
      <c r="G31" s="29" t="s">
        <v>357</v>
      </c>
      <c r="H31" s="29" t="s">
        <v>357</v>
      </c>
      <c r="I31" s="29" t="s">
        <v>357</v>
      </c>
      <c r="J31" s="29" t="s">
        <v>357</v>
      </c>
      <c r="K31" s="29" t="s">
        <v>357</v>
      </c>
      <c r="L31" s="29" t="s">
        <v>357</v>
      </c>
      <c r="M31" s="29" t="s">
        <v>357</v>
      </c>
      <c r="N31" s="29" t="s">
        <v>357</v>
      </c>
      <c r="O31" s="29" t="s">
        <v>357</v>
      </c>
      <c r="P31" s="29" t="s">
        <v>357</v>
      </c>
      <c r="Q31" s="29" t="s">
        <v>357</v>
      </c>
      <c r="R31" s="19"/>
      <c r="S31" s="56"/>
      <c r="T31" s="54" t="s">
        <v>82</v>
      </c>
      <c r="U31" s="66">
        <f t="shared" si="11"/>
        <v>258</v>
      </c>
      <c r="V31" s="66">
        <f t="shared" si="12"/>
        <v>109</v>
      </c>
      <c r="W31" s="66">
        <f t="shared" si="8"/>
        <v>149</v>
      </c>
      <c r="X31" s="66">
        <v>20</v>
      </c>
      <c r="Y31" s="29" t="s">
        <v>315</v>
      </c>
      <c r="Z31" s="29">
        <v>21</v>
      </c>
      <c r="AA31" s="29" t="s">
        <v>315</v>
      </c>
      <c r="AB31" s="29">
        <v>68</v>
      </c>
      <c r="AC31" s="29">
        <v>127</v>
      </c>
      <c r="AD31" s="29" t="s">
        <v>315</v>
      </c>
      <c r="AE31" s="29" t="s">
        <v>315</v>
      </c>
      <c r="AF31" s="29">
        <v>17</v>
      </c>
      <c r="AG31" s="29" t="s">
        <v>315</v>
      </c>
      <c r="AH31" s="29">
        <v>5</v>
      </c>
      <c r="AI31" s="29">
        <v>1</v>
      </c>
      <c r="AJ31" s="29" t="s">
        <v>315</v>
      </c>
      <c r="AK31" s="66">
        <f t="shared" si="13"/>
        <v>103</v>
      </c>
      <c r="AL31" s="29">
        <v>1</v>
      </c>
      <c r="AM31" s="29">
        <v>7</v>
      </c>
      <c r="AN31" s="29">
        <v>5</v>
      </c>
      <c r="AO31" s="29">
        <v>13</v>
      </c>
      <c r="AP31" s="29">
        <v>77</v>
      </c>
    </row>
    <row r="32" spans="1:42" ht="18" customHeight="1">
      <c r="A32" s="41" t="s">
        <v>83</v>
      </c>
      <c r="B32" s="169">
        <f>SUM(D32:F32)</f>
        <v>1</v>
      </c>
      <c r="C32" s="170"/>
      <c r="D32" s="29">
        <v>1</v>
      </c>
      <c r="E32" s="29" t="s">
        <v>357</v>
      </c>
      <c r="F32" s="29" t="s">
        <v>357</v>
      </c>
      <c r="G32" s="29">
        <v>5</v>
      </c>
      <c r="H32" s="29">
        <v>7</v>
      </c>
      <c r="I32" s="29">
        <f>SUM(J32:K32)</f>
        <v>174</v>
      </c>
      <c r="J32" s="29">
        <f>SUM(L32,N32,P32)</f>
        <v>97</v>
      </c>
      <c r="K32" s="29">
        <f>SUM(M32,O32,Q32)</f>
        <v>77</v>
      </c>
      <c r="L32" s="29">
        <v>97</v>
      </c>
      <c r="M32" s="29">
        <v>77</v>
      </c>
      <c r="N32" s="29" t="s">
        <v>357</v>
      </c>
      <c r="O32" s="29" t="s">
        <v>357</v>
      </c>
      <c r="P32" s="29" t="s">
        <v>357</v>
      </c>
      <c r="Q32" s="29" t="s">
        <v>357</v>
      </c>
      <c r="R32" s="19"/>
      <c r="S32" s="56"/>
      <c r="T32" s="54" t="s">
        <v>83</v>
      </c>
      <c r="U32" s="66">
        <f t="shared" si="11"/>
        <v>287</v>
      </c>
      <c r="V32" s="66">
        <f t="shared" si="12"/>
        <v>128</v>
      </c>
      <c r="W32" s="66">
        <f t="shared" si="8"/>
        <v>159</v>
      </c>
      <c r="X32" s="66">
        <v>31</v>
      </c>
      <c r="Y32" s="29" t="s">
        <v>315</v>
      </c>
      <c r="Z32" s="29">
        <v>29</v>
      </c>
      <c r="AA32" s="29" t="s">
        <v>315</v>
      </c>
      <c r="AB32" s="29">
        <v>67</v>
      </c>
      <c r="AC32" s="29">
        <v>141</v>
      </c>
      <c r="AD32" s="29" t="s">
        <v>315</v>
      </c>
      <c r="AE32" s="29" t="s">
        <v>315</v>
      </c>
      <c r="AF32" s="29">
        <v>18</v>
      </c>
      <c r="AG32" s="29">
        <v>1</v>
      </c>
      <c r="AH32" s="29" t="s">
        <v>315</v>
      </c>
      <c r="AI32" s="29">
        <v>7</v>
      </c>
      <c r="AJ32" s="29">
        <v>4</v>
      </c>
      <c r="AK32" s="66">
        <f t="shared" si="13"/>
        <v>91</v>
      </c>
      <c r="AL32" s="29">
        <v>1</v>
      </c>
      <c r="AM32" s="29">
        <v>7</v>
      </c>
      <c r="AN32" s="29">
        <v>2</v>
      </c>
      <c r="AO32" s="29">
        <v>13</v>
      </c>
      <c r="AP32" s="29">
        <v>68</v>
      </c>
    </row>
    <row r="33" spans="1:42" ht="18" customHeight="1">
      <c r="A33" s="41" t="s">
        <v>84</v>
      </c>
      <c r="B33" s="169">
        <f>SUM(D33:F33)</f>
        <v>2</v>
      </c>
      <c r="C33" s="170"/>
      <c r="D33" s="29">
        <v>2</v>
      </c>
      <c r="E33" s="29" t="s">
        <v>357</v>
      </c>
      <c r="F33" s="29" t="s">
        <v>357</v>
      </c>
      <c r="G33" s="29">
        <v>5</v>
      </c>
      <c r="H33" s="29">
        <v>9</v>
      </c>
      <c r="I33" s="29">
        <f>SUM(J33:K33)</f>
        <v>125</v>
      </c>
      <c r="J33" s="29">
        <f>SUM(L33,N33,P33)</f>
        <v>63</v>
      </c>
      <c r="K33" s="29">
        <f>SUM(M33,O33,Q33)</f>
        <v>62</v>
      </c>
      <c r="L33" s="29">
        <v>63</v>
      </c>
      <c r="M33" s="29">
        <v>62</v>
      </c>
      <c r="N33" s="29" t="s">
        <v>357</v>
      </c>
      <c r="O33" s="29" t="s">
        <v>357</v>
      </c>
      <c r="P33" s="29" t="s">
        <v>357</v>
      </c>
      <c r="Q33" s="29" t="s">
        <v>357</v>
      </c>
      <c r="R33" s="19"/>
      <c r="S33" s="56"/>
      <c r="T33" s="54" t="s">
        <v>84</v>
      </c>
      <c r="U33" s="66">
        <f t="shared" si="11"/>
        <v>51</v>
      </c>
      <c r="V33" s="66">
        <f>SUM(X33,Z33,AB33,AD33,AG33,AI33)</f>
        <v>19</v>
      </c>
      <c r="W33" s="66">
        <f t="shared" si="8"/>
        <v>32</v>
      </c>
      <c r="X33" s="66">
        <v>3</v>
      </c>
      <c r="Y33" s="29" t="s">
        <v>315</v>
      </c>
      <c r="Z33" s="29">
        <v>3</v>
      </c>
      <c r="AA33" s="29" t="s">
        <v>315</v>
      </c>
      <c r="AB33" s="29">
        <v>13</v>
      </c>
      <c r="AC33" s="29">
        <v>27</v>
      </c>
      <c r="AD33" s="29" t="s">
        <v>315</v>
      </c>
      <c r="AE33" s="29" t="s">
        <v>315</v>
      </c>
      <c r="AF33" s="29">
        <v>4</v>
      </c>
      <c r="AG33" s="29" t="s">
        <v>315</v>
      </c>
      <c r="AH33" s="29">
        <v>1</v>
      </c>
      <c r="AI33" s="29" t="s">
        <v>315</v>
      </c>
      <c r="AJ33" s="29" t="s">
        <v>315</v>
      </c>
      <c r="AK33" s="66">
        <f t="shared" si="13"/>
        <v>18</v>
      </c>
      <c r="AL33" s="29">
        <v>2</v>
      </c>
      <c r="AM33" s="29" t="s">
        <v>315</v>
      </c>
      <c r="AN33" s="29" t="s">
        <v>315</v>
      </c>
      <c r="AO33" s="29">
        <v>2</v>
      </c>
      <c r="AP33" s="29">
        <v>14</v>
      </c>
    </row>
    <row r="34" spans="1:42" ht="18" customHeight="1">
      <c r="A34" s="38"/>
      <c r="B34" s="175"/>
      <c r="C34" s="174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9"/>
      <c r="S34" s="24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</row>
    <row r="35" spans="1:42" ht="18" customHeight="1">
      <c r="A35" s="19" t="s">
        <v>358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9"/>
      <c r="S35" s="195" t="s">
        <v>355</v>
      </c>
      <c r="T35" s="226"/>
      <c r="U35" s="66">
        <f>SUM(V35:W35)</f>
        <v>27</v>
      </c>
      <c r="V35" s="66">
        <f>SUM(X35,Z35,AB35,AD35,AG35)</f>
        <v>22</v>
      </c>
      <c r="W35" s="66">
        <f t="shared" si="8"/>
        <v>5</v>
      </c>
      <c r="X35" s="29" t="s">
        <v>315</v>
      </c>
      <c r="Y35" s="29" t="s">
        <v>315</v>
      </c>
      <c r="Z35" s="29">
        <v>1</v>
      </c>
      <c r="AA35" s="29" t="s">
        <v>315</v>
      </c>
      <c r="AB35" s="29">
        <v>21</v>
      </c>
      <c r="AC35" s="29">
        <v>4</v>
      </c>
      <c r="AD35" s="29" t="s">
        <v>315</v>
      </c>
      <c r="AE35" s="29" t="s">
        <v>315</v>
      </c>
      <c r="AF35" s="29">
        <v>1</v>
      </c>
      <c r="AG35" s="29" t="s">
        <v>315</v>
      </c>
      <c r="AH35" s="29" t="s">
        <v>315</v>
      </c>
      <c r="AI35" s="29">
        <v>1</v>
      </c>
      <c r="AJ35" s="29" t="s">
        <v>315</v>
      </c>
      <c r="AK35" s="66">
        <f>SUM(AL35:AP35)</f>
        <v>3</v>
      </c>
      <c r="AL35" s="29" t="s">
        <v>315</v>
      </c>
      <c r="AM35" s="29" t="s">
        <v>315</v>
      </c>
      <c r="AN35" s="29" t="s">
        <v>315</v>
      </c>
      <c r="AO35" s="29">
        <v>2</v>
      </c>
      <c r="AP35" s="29">
        <v>1</v>
      </c>
    </row>
    <row r="36" spans="1:42" ht="18" customHeight="1">
      <c r="A36" s="19" t="s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5" t="s">
        <v>356</v>
      </c>
      <c r="T36" s="226"/>
      <c r="U36" s="66">
        <f>SUM(V36:W36)</f>
        <v>9</v>
      </c>
      <c r="V36" s="66">
        <f>SUM(X36,Z36,AB36,AD36,AG36)</f>
        <v>2</v>
      </c>
      <c r="W36" s="66">
        <f t="shared" si="8"/>
        <v>7</v>
      </c>
      <c r="X36" s="29" t="s">
        <v>315</v>
      </c>
      <c r="Y36" s="29">
        <v>1</v>
      </c>
      <c r="Z36" s="29" t="s">
        <v>315</v>
      </c>
      <c r="AA36" s="29">
        <v>1</v>
      </c>
      <c r="AB36" s="29">
        <v>2</v>
      </c>
      <c r="AC36" s="29">
        <v>4</v>
      </c>
      <c r="AD36" s="29" t="s">
        <v>315</v>
      </c>
      <c r="AE36" s="29" t="s">
        <v>315</v>
      </c>
      <c r="AF36" s="29">
        <v>1</v>
      </c>
      <c r="AG36" s="29" t="s">
        <v>315</v>
      </c>
      <c r="AH36" s="29" t="s">
        <v>315</v>
      </c>
      <c r="AI36" s="29">
        <v>1</v>
      </c>
      <c r="AJ36" s="29">
        <v>2</v>
      </c>
      <c r="AK36" s="66">
        <f>SUM(AL36:AP36)</f>
        <v>1</v>
      </c>
      <c r="AL36" s="29" t="s">
        <v>315</v>
      </c>
      <c r="AM36" s="29" t="s">
        <v>315</v>
      </c>
      <c r="AN36" s="29" t="s">
        <v>315</v>
      </c>
      <c r="AO36" s="29">
        <v>1</v>
      </c>
      <c r="AP36" s="29" t="s">
        <v>315</v>
      </c>
    </row>
    <row r="37" spans="1:42" ht="1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37"/>
      <c r="T37" s="62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2:42" ht="18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ht="18" customHeight="1">
      <c r="A41" s="171" t="s">
        <v>359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51" t="s">
        <v>114</v>
      </c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</row>
    <row r="43" spans="1:42" ht="18" customHeight="1" thickBot="1">
      <c r="A43" s="182" t="s">
        <v>360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42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ht="18" customHeight="1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0" t="s">
        <v>364</v>
      </c>
      <c r="T44" s="183"/>
      <c r="U44" s="248" t="s">
        <v>365</v>
      </c>
      <c r="V44" s="249"/>
      <c r="W44" s="250"/>
      <c r="X44" s="248" t="s">
        <v>366</v>
      </c>
      <c r="Y44" s="249"/>
      <c r="Z44" s="250"/>
      <c r="AA44" s="248" t="s">
        <v>367</v>
      </c>
      <c r="AB44" s="250"/>
      <c r="AC44" s="248" t="s">
        <v>368</v>
      </c>
      <c r="AD44" s="249"/>
      <c r="AE44" s="250"/>
      <c r="AF44" s="248" t="s">
        <v>369</v>
      </c>
      <c r="AG44" s="249"/>
      <c r="AH44" s="250"/>
      <c r="AI44" s="248" t="s">
        <v>370</v>
      </c>
      <c r="AJ44" s="249"/>
      <c r="AK44" s="249"/>
      <c r="AL44" s="250"/>
      <c r="AM44" s="248" t="s">
        <v>371</v>
      </c>
      <c r="AN44" s="249"/>
      <c r="AO44" s="250"/>
      <c r="AP44" s="189" t="s">
        <v>113</v>
      </c>
    </row>
    <row r="45" spans="1:42" ht="30" customHeight="1">
      <c r="A45" s="78" t="s">
        <v>97</v>
      </c>
      <c r="B45" s="163" t="s">
        <v>2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 t="s">
        <v>6</v>
      </c>
      <c r="M45" s="163"/>
      <c r="N45" s="163"/>
      <c r="O45" s="163"/>
      <c r="P45" s="163"/>
      <c r="Q45" s="164"/>
      <c r="R45" s="19"/>
      <c r="S45" s="192"/>
      <c r="T45" s="185"/>
      <c r="U45" s="77" t="s">
        <v>8</v>
      </c>
      <c r="V45" s="77" t="s">
        <v>9</v>
      </c>
      <c r="W45" s="77" t="s">
        <v>10</v>
      </c>
      <c r="X45" s="209" t="s">
        <v>9</v>
      </c>
      <c r="Y45" s="210"/>
      <c r="Z45" s="77" t="s">
        <v>10</v>
      </c>
      <c r="AA45" s="77" t="s">
        <v>9</v>
      </c>
      <c r="AB45" s="77" t="s">
        <v>10</v>
      </c>
      <c r="AC45" s="77" t="s">
        <v>9</v>
      </c>
      <c r="AD45" s="209" t="s">
        <v>10</v>
      </c>
      <c r="AE45" s="210"/>
      <c r="AF45" s="77" t="s">
        <v>9</v>
      </c>
      <c r="AG45" s="209" t="s">
        <v>10</v>
      </c>
      <c r="AH45" s="210"/>
      <c r="AI45" s="209" t="s">
        <v>9</v>
      </c>
      <c r="AJ45" s="210"/>
      <c r="AK45" s="209" t="s">
        <v>10</v>
      </c>
      <c r="AL45" s="210"/>
      <c r="AM45" s="209" t="s">
        <v>9</v>
      </c>
      <c r="AN45" s="210"/>
      <c r="AO45" s="77" t="s">
        <v>10</v>
      </c>
      <c r="AP45" s="191"/>
    </row>
    <row r="46" spans="1:42" ht="18" customHeight="1">
      <c r="A46" s="76" t="s">
        <v>98</v>
      </c>
      <c r="B46" s="165" t="s">
        <v>3</v>
      </c>
      <c r="C46" s="165"/>
      <c r="D46" s="165"/>
      <c r="E46" s="165" t="s">
        <v>102</v>
      </c>
      <c r="F46" s="165"/>
      <c r="G46" s="165" t="s">
        <v>103</v>
      </c>
      <c r="H46" s="165"/>
      <c r="I46" s="48" t="s">
        <v>104</v>
      </c>
      <c r="J46" s="48" t="s">
        <v>100</v>
      </c>
      <c r="K46" s="48" t="s">
        <v>14</v>
      </c>
      <c r="L46" s="165" t="s">
        <v>3</v>
      </c>
      <c r="M46" s="165" t="s">
        <v>102</v>
      </c>
      <c r="N46" s="165" t="s">
        <v>103</v>
      </c>
      <c r="O46" s="165" t="s">
        <v>104</v>
      </c>
      <c r="P46" s="165" t="s">
        <v>100</v>
      </c>
      <c r="Q46" s="166" t="s">
        <v>14</v>
      </c>
      <c r="R46" s="19"/>
      <c r="S46" s="232"/>
      <c r="T46" s="233"/>
      <c r="U46" s="19"/>
      <c r="V46" s="19"/>
      <c r="W46" s="19"/>
      <c r="X46" s="75"/>
      <c r="Y46" s="75"/>
      <c r="Z46" s="19"/>
      <c r="AA46" s="19"/>
      <c r="AB46" s="19"/>
      <c r="AC46" s="19"/>
      <c r="AD46" s="75"/>
      <c r="AE46" s="75"/>
      <c r="AF46" s="19"/>
      <c r="AG46" s="75"/>
      <c r="AH46" s="75"/>
      <c r="AI46" s="75"/>
      <c r="AJ46" s="75"/>
      <c r="AK46" s="75"/>
      <c r="AL46" s="75"/>
      <c r="AM46" s="75"/>
      <c r="AN46" s="75"/>
      <c r="AO46" s="19"/>
      <c r="AP46" s="19"/>
    </row>
    <row r="47" spans="1:42" ht="18" customHeight="1">
      <c r="A47" s="74" t="s">
        <v>58</v>
      </c>
      <c r="B47" s="48" t="s">
        <v>8</v>
      </c>
      <c r="C47" s="48" t="s">
        <v>4</v>
      </c>
      <c r="D47" s="48" t="s">
        <v>5</v>
      </c>
      <c r="E47" s="48" t="s">
        <v>4</v>
      </c>
      <c r="F47" s="48" t="s">
        <v>5</v>
      </c>
      <c r="G47" s="48" t="s">
        <v>4</v>
      </c>
      <c r="H47" s="48" t="s">
        <v>5</v>
      </c>
      <c r="I47" s="48" t="s">
        <v>4</v>
      </c>
      <c r="J47" s="48" t="s">
        <v>4</v>
      </c>
      <c r="K47" s="48" t="s">
        <v>4</v>
      </c>
      <c r="L47" s="165"/>
      <c r="M47" s="165"/>
      <c r="N47" s="165"/>
      <c r="O47" s="165"/>
      <c r="P47" s="165"/>
      <c r="Q47" s="166"/>
      <c r="R47" s="19"/>
      <c r="S47" s="245" t="s">
        <v>304</v>
      </c>
      <c r="T47" s="246"/>
      <c r="U47" s="66">
        <f>SUM(V47:W47)</f>
        <v>98019</v>
      </c>
      <c r="V47" s="66">
        <f>SUM(X47,AA47,AC47,AF47,AI47,AM47)</f>
        <v>50132</v>
      </c>
      <c r="W47" s="66">
        <f>SUM(Z47,AB47,AD47,AG47,AK47,AO47)</f>
        <v>47887</v>
      </c>
      <c r="X47" s="220">
        <v>8991</v>
      </c>
      <c r="Y47" s="220"/>
      <c r="Z47" s="64">
        <v>8614</v>
      </c>
      <c r="AA47" s="64">
        <v>8731</v>
      </c>
      <c r="AB47" s="64">
        <v>8387</v>
      </c>
      <c r="AC47" s="64">
        <v>8839</v>
      </c>
      <c r="AD47" s="220">
        <v>8415</v>
      </c>
      <c r="AE47" s="220"/>
      <c r="AF47" s="64">
        <v>7456</v>
      </c>
      <c r="AG47" s="220">
        <v>7050</v>
      </c>
      <c r="AH47" s="220"/>
      <c r="AI47" s="220">
        <v>7900</v>
      </c>
      <c r="AJ47" s="220"/>
      <c r="AK47" s="220">
        <v>7455</v>
      </c>
      <c r="AL47" s="220"/>
      <c r="AM47" s="220">
        <v>8215</v>
      </c>
      <c r="AN47" s="220"/>
      <c r="AO47" s="64">
        <v>7966</v>
      </c>
      <c r="AP47" s="63">
        <v>30.7</v>
      </c>
    </row>
    <row r="48" spans="1:42" ht="18" customHeight="1">
      <c r="A48" s="19"/>
      <c r="B48" s="72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28" t="s">
        <v>301</v>
      </c>
      <c r="T48" s="229"/>
      <c r="U48" s="66">
        <f>SUM(V48:W48)</f>
        <v>100428</v>
      </c>
      <c r="V48" s="66">
        <f>SUM(X48,AA48,AC48,AF48,AI48,AM48)</f>
        <v>51405</v>
      </c>
      <c r="W48" s="66">
        <f>SUM(Z48,AB48,AD48,AG48,AK48,AO48)</f>
        <v>49023</v>
      </c>
      <c r="X48" s="220">
        <v>9406</v>
      </c>
      <c r="Y48" s="220"/>
      <c r="Z48" s="64">
        <v>9072</v>
      </c>
      <c r="AA48" s="64">
        <v>9010</v>
      </c>
      <c r="AB48" s="64">
        <v>8648</v>
      </c>
      <c r="AC48" s="64">
        <v>8741</v>
      </c>
      <c r="AD48" s="220">
        <v>8368</v>
      </c>
      <c r="AE48" s="220"/>
      <c r="AF48" s="64">
        <v>8868</v>
      </c>
      <c r="AG48" s="220">
        <v>8416</v>
      </c>
      <c r="AH48" s="220"/>
      <c r="AI48" s="220">
        <v>7471</v>
      </c>
      <c r="AJ48" s="220"/>
      <c r="AK48" s="220">
        <v>7051</v>
      </c>
      <c r="AL48" s="220"/>
      <c r="AM48" s="220">
        <v>7909</v>
      </c>
      <c r="AN48" s="220"/>
      <c r="AO48" s="64">
        <v>7468</v>
      </c>
      <c r="AP48" s="63">
        <v>30.8</v>
      </c>
    </row>
    <row r="49" spans="1:42" ht="18" customHeight="1">
      <c r="A49" s="71" t="s">
        <v>304</v>
      </c>
      <c r="B49" s="67">
        <f>SUM(C49:D49)</f>
        <v>338</v>
      </c>
      <c r="C49" s="66">
        <f>SUM(E49,G49,I49:K49)</f>
        <v>298</v>
      </c>
      <c r="D49" s="66">
        <f>SUM(F49,,H49)</f>
        <v>40</v>
      </c>
      <c r="E49" s="66">
        <v>172</v>
      </c>
      <c r="F49" s="66">
        <v>22</v>
      </c>
      <c r="G49" s="66">
        <v>124</v>
      </c>
      <c r="H49" s="66">
        <v>18</v>
      </c>
      <c r="I49" s="29" t="s">
        <v>315</v>
      </c>
      <c r="J49" s="66">
        <v>1</v>
      </c>
      <c r="K49" s="66">
        <v>1</v>
      </c>
      <c r="L49" s="66">
        <f>SUM(M49:Q49)</f>
        <v>3191</v>
      </c>
      <c r="M49" s="66">
        <v>2030</v>
      </c>
      <c r="N49" s="66">
        <v>1135</v>
      </c>
      <c r="O49" s="29" t="s">
        <v>315</v>
      </c>
      <c r="P49" s="66">
        <v>6</v>
      </c>
      <c r="Q49" s="66">
        <v>20</v>
      </c>
      <c r="R49" s="19"/>
      <c r="S49" s="228" t="s">
        <v>302</v>
      </c>
      <c r="T49" s="229"/>
      <c r="U49" s="66">
        <f>SUM(V49:W49)</f>
        <v>104539</v>
      </c>
      <c r="V49" s="66">
        <f>SUM(X49,AA49,AC49,AF49,AI49,AM49)</f>
        <v>53532</v>
      </c>
      <c r="W49" s="66">
        <f>SUM(Z49,AB49,AD49,AG49,AK49,AO49)</f>
        <v>51007</v>
      </c>
      <c r="X49" s="220">
        <v>9949</v>
      </c>
      <c r="Y49" s="220"/>
      <c r="Z49" s="64">
        <v>9504</v>
      </c>
      <c r="AA49" s="64">
        <v>9445</v>
      </c>
      <c r="AB49" s="64">
        <v>9068</v>
      </c>
      <c r="AC49" s="64">
        <v>9063</v>
      </c>
      <c r="AD49" s="220">
        <v>8617</v>
      </c>
      <c r="AE49" s="220"/>
      <c r="AF49" s="64">
        <v>8725</v>
      </c>
      <c r="AG49" s="220">
        <v>8368</v>
      </c>
      <c r="AH49" s="220"/>
      <c r="AI49" s="220">
        <v>8868</v>
      </c>
      <c r="AJ49" s="220"/>
      <c r="AK49" s="220">
        <v>8400</v>
      </c>
      <c r="AL49" s="220"/>
      <c r="AM49" s="220">
        <v>7482</v>
      </c>
      <c r="AN49" s="220"/>
      <c r="AO49" s="64">
        <v>7050</v>
      </c>
      <c r="AP49" s="63">
        <v>31.3</v>
      </c>
    </row>
    <row r="50" spans="1:42" ht="18" customHeight="1">
      <c r="A50" s="69" t="s">
        <v>301</v>
      </c>
      <c r="B50" s="67">
        <f>SUM(C50:D50)</f>
        <v>333</v>
      </c>
      <c r="C50" s="66">
        <f>SUM(E50,G50,I50:K50)</f>
        <v>297</v>
      </c>
      <c r="D50" s="66">
        <f>SUM(F50,,H50)</f>
        <v>36</v>
      </c>
      <c r="E50" s="66">
        <v>171</v>
      </c>
      <c r="F50" s="66">
        <v>21</v>
      </c>
      <c r="G50" s="66">
        <v>124</v>
      </c>
      <c r="H50" s="66">
        <v>15</v>
      </c>
      <c r="I50" s="29" t="s">
        <v>315</v>
      </c>
      <c r="J50" s="66">
        <v>1</v>
      </c>
      <c r="K50" s="66">
        <v>1</v>
      </c>
      <c r="L50" s="66">
        <f>SUM(M50:Q50)</f>
        <v>3258</v>
      </c>
      <c r="M50" s="66">
        <v>2081</v>
      </c>
      <c r="N50" s="66">
        <v>1151</v>
      </c>
      <c r="O50" s="29" t="s">
        <v>315</v>
      </c>
      <c r="P50" s="66">
        <v>6</v>
      </c>
      <c r="Q50" s="66">
        <v>20</v>
      </c>
      <c r="R50" s="19"/>
      <c r="S50" s="228" t="s">
        <v>303</v>
      </c>
      <c r="T50" s="229"/>
      <c r="U50" s="66">
        <f>SUM(V50:W50)</f>
        <v>110183</v>
      </c>
      <c r="V50" s="66">
        <f>SUM(X50,AA50,AC50,AF50,AI50,AM50)</f>
        <v>56365</v>
      </c>
      <c r="W50" s="66">
        <f>SUM(Z50,AB50,AD50,AG50,AK50,AO50)</f>
        <v>53818</v>
      </c>
      <c r="X50" s="220">
        <v>10254</v>
      </c>
      <c r="Y50" s="220"/>
      <c r="Z50" s="64">
        <v>9878</v>
      </c>
      <c r="AA50" s="64">
        <v>9979</v>
      </c>
      <c r="AB50" s="64">
        <v>9494</v>
      </c>
      <c r="AC50" s="64">
        <v>9453</v>
      </c>
      <c r="AD50" s="220">
        <v>9065</v>
      </c>
      <c r="AE50" s="220"/>
      <c r="AF50" s="64">
        <v>9063</v>
      </c>
      <c r="AG50" s="220">
        <v>8622</v>
      </c>
      <c r="AH50" s="220"/>
      <c r="AI50" s="220">
        <v>8738</v>
      </c>
      <c r="AJ50" s="220"/>
      <c r="AK50" s="220">
        <v>8360</v>
      </c>
      <c r="AL50" s="220"/>
      <c r="AM50" s="220">
        <v>8878</v>
      </c>
      <c r="AN50" s="220"/>
      <c r="AO50" s="64">
        <v>8399</v>
      </c>
      <c r="AP50" s="63">
        <v>32</v>
      </c>
    </row>
    <row r="51" spans="1:42" ht="18" customHeight="1">
      <c r="A51" s="69" t="s">
        <v>302</v>
      </c>
      <c r="B51" s="67">
        <f>SUM(C51:D51)</f>
        <v>334</v>
      </c>
      <c r="C51" s="66">
        <f>SUM(E51,G51,I51:K51)</f>
        <v>298</v>
      </c>
      <c r="D51" s="66">
        <f>SUM(F51,,H51)</f>
        <v>36</v>
      </c>
      <c r="E51" s="66">
        <v>171</v>
      </c>
      <c r="F51" s="66">
        <v>21</v>
      </c>
      <c r="G51" s="66">
        <v>125</v>
      </c>
      <c r="H51" s="66">
        <v>15</v>
      </c>
      <c r="I51" s="29" t="s">
        <v>315</v>
      </c>
      <c r="J51" s="66">
        <v>1</v>
      </c>
      <c r="K51" s="66">
        <v>1</v>
      </c>
      <c r="L51" s="66">
        <f>SUM(M51:Q51)</f>
        <v>3339</v>
      </c>
      <c r="M51" s="66">
        <v>2130</v>
      </c>
      <c r="N51" s="66">
        <v>1183</v>
      </c>
      <c r="O51" s="29" t="s">
        <v>315</v>
      </c>
      <c r="P51" s="66">
        <v>6</v>
      </c>
      <c r="Q51" s="66">
        <v>20</v>
      </c>
      <c r="R51" s="19"/>
      <c r="S51" s="230" t="s">
        <v>333</v>
      </c>
      <c r="T51" s="231"/>
      <c r="U51" s="132">
        <f>SUM(U53,U72:U73)</f>
        <v>113500</v>
      </c>
      <c r="V51" s="132">
        <f>SUM(V53,V72:V73)</f>
        <v>58069</v>
      </c>
      <c r="W51" s="132">
        <f>SUM(W53,W72:W73)</f>
        <v>55431</v>
      </c>
      <c r="X51" s="221">
        <f>SUM(X53,X72:Y73)</f>
        <v>10568</v>
      </c>
      <c r="Y51" s="221"/>
      <c r="Z51" s="135">
        <f>SUM(Z53,Z72:Z73)</f>
        <v>9927</v>
      </c>
      <c r="AA51" s="135">
        <f>SUM(AA53,AA72:AA73)</f>
        <v>10247</v>
      </c>
      <c r="AB51" s="135">
        <f>SUM(AB53,AB72:AB73)</f>
        <v>9918</v>
      </c>
      <c r="AC51" s="135">
        <f>SUM(AC53,AC72:AC73)</f>
        <v>9988</v>
      </c>
      <c r="AD51" s="221">
        <f>SUM(AD53,AD72:AE73)</f>
        <v>9514</v>
      </c>
      <c r="AE51" s="221"/>
      <c r="AF51" s="135">
        <f>SUM(AF53,AF72:AF73)</f>
        <v>9484</v>
      </c>
      <c r="AG51" s="221">
        <f>SUM(AG53,AG72:AH73)</f>
        <v>9077</v>
      </c>
      <c r="AH51" s="221"/>
      <c r="AI51" s="221">
        <f>SUM(AI53,AI72:AJ73)</f>
        <v>9041</v>
      </c>
      <c r="AJ51" s="221"/>
      <c r="AK51" s="221">
        <f>SUM(AK53,AK72:AL73)</f>
        <v>8614</v>
      </c>
      <c r="AL51" s="221"/>
      <c r="AM51" s="221">
        <f>SUM(AM53,AM72:AN73)</f>
        <v>8741</v>
      </c>
      <c r="AN51" s="221"/>
      <c r="AO51" s="135">
        <f>SUM(AO53,AO72:AO73)</f>
        <v>8381</v>
      </c>
      <c r="AP51" s="70">
        <v>32.4</v>
      </c>
    </row>
    <row r="52" spans="1:42" ht="18" customHeight="1">
      <c r="A52" s="69" t="s">
        <v>303</v>
      </c>
      <c r="B52" s="67">
        <f>SUM(C52:D52)</f>
        <v>331</v>
      </c>
      <c r="C52" s="66">
        <f>SUM(E52,G52,I52:K52)</f>
        <v>298</v>
      </c>
      <c r="D52" s="66">
        <f>SUM(F52,,H52)</f>
        <v>33</v>
      </c>
      <c r="E52" s="66">
        <v>172</v>
      </c>
      <c r="F52" s="66">
        <v>19</v>
      </c>
      <c r="G52" s="66">
        <v>124</v>
      </c>
      <c r="H52" s="66">
        <v>14</v>
      </c>
      <c r="I52" s="29" t="s">
        <v>315</v>
      </c>
      <c r="J52" s="66">
        <v>1</v>
      </c>
      <c r="K52" s="66">
        <v>1</v>
      </c>
      <c r="L52" s="66">
        <f>SUM(M52:Q52)</f>
        <v>3443</v>
      </c>
      <c r="M52" s="66">
        <v>2200</v>
      </c>
      <c r="N52" s="66">
        <v>1218</v>
      </c>
      <c r="O52" s="29" t="s">
        <v>315</v>
      </c>
      <c r="P52" s="66">
        <v>6</v>
      </c>
      <c r="Q52" s="66">
        <v>19</v>
      </c>
      <c r="R52" s="19"/>
      <c r="S52" s="195"/>
      <c r="T52" s="226"/>
      <c r="U52" s="66"/>
      <c r="V52" s="66"/>
      <c r="W52" s="66"/>
      <c r="X52" s="220"/>
      <c r="Y52" s="220"/>
      <c r="Z52" s="64"/>
      <c r="AA52" s="64"/>
      <c r="AB52" s="64"/>
      <c r="AC52" s="64"/>
      <c r="AD52" s="220"/>
      <c r="AE52" s="220"/>
      <c r="AF52" s="64"/>
      <c r="AG52" s="220"/>
      <c r="AH52" s="220"/>
      <c r="AI52" s="220"/>
      <c r="AJ52" s="220"/>
      <c r="AK52" s="220"/>
      <c r="AL52" s="220"/>
      <c r="AM52" s="220"/>
      <c r="AN52" s="220"/>
      <c r="AO52" s="64"/>
      <c r="AP52" s="63"/>
    </row>
    <row r="53" spans="1:42" ht="18" customHeight="1">
      <c r="A53" s="68" t="s">
        <v>332</v>
      </c>
      <c r="B53" s="133">
        <f>SUM(B55:B62,B64:B71)</f>
        <v>326</v>
      </c>
      <c r="C53" s="132">
        <f>SUM(C55:C62,C64:C71)</f>
        <v>296</v>
      </c>
      <c r="D53" s="132">
        <f aca="true" t="shared" si="14" ref="D53:Q53">SUM(D55:D62,D64:D71)</f>
        <v>30</v>
      </c>
      <c r="E53" s="132">
        <f t="shared" si="14"/>
        <v>171</v>
      </c>
      <c r="F53" s="132">
        <f t="shared" si="14"/>
        <v>16</v>
      </c>
      <c r="G53" s="132">
        <f t="shared" si="14"/>
        <v>123</v>
      </c>
      <c r="H53" s="132">
        <f t="shared" si="14"/>
        <v>14</v>
      </c>
      <c r="I53" s="29" t="s">
        <v>315</v>
      </c>
      <c r="J53" s="132">
        <f t="shared" si="14"/>
        <v>1</v>
      </c>
      <c r="K53" s="132">
        <f>SUM(K55:K62,K64:K71)</f>
        <v>1</v>
      </c>
      <c r="L53" s="132">
        <f t="shared" si="14"/>
        <v>3506</v>
      </c>
      <c r="M53" s="132">
        <f t="shared" si="14"/>
        <v>2251</v>
      </c>
      <c r="N53" s="132">
        <f t="shared" si="14"/>
        <v>1230</v>
      </c>
      <c r="O53" s="29" t="s">
        <v>315</v>
      </c>
      <c r="P53" s="132">
        <f t="shared" si="14"/>
        <v>6</v>
      </c>
      <c r="Q53" s="132">
        <f t="shared" si="14"/>
        <v>19</v>
      </c>
      <c r="R53" s="19"/>
      <c r="S53" s="56"/>
      <c r="T53" s="54" t="s">
        <v>8</v>
      </c>
      <c r="U53" s="67">
        <f>SUM(U54:U61,U63:U70)</f>
        <v>112764</v>
      </c>
      <c r="V53" s="66">
        <f>SUM(V54:V61,V63:V70)</f>
        <v>57703</v>
      </c>
      <c r="W53" s="66">
        <f>SUM(W54:W61,W63:W70)</f>
        <v>55061</v>
      </c>
      <c r="X53" s="220">
        <f>SUM(X54:Y61,X63:Y70)</f>
        <v>10506</v>
      </c>
      <c r="Y53" s="220"/>
      <c r="Z53" s="64">
        <f>SUM(Z54:Z61,Z63:Z70)</f>
        <v>9865</v>
      </c>
      <c r="AA53" s="64">
        <f>SUM(AA54:AA61,AA63:AA70)</f>
        <v>10193</v>
      </c>
      <c r="AB53" s="64">
        <f>SUM(AB54:AB61,AB63:AB70)</f>
        <v>9856</v>
      </c>
      <c r="AC53" s="64">
        <f>SUM(AC54:AC61,AC63:AC70)</f>
        <v>9926</v>
      </c>
      <c r="AD53" s="220">
        <f>SUM(AD54:AE61,AD63:AE70)</f>
        <v>9447</v>
      </c>
      <c r="AE53" s="220"/>
      <c r="AF53" s="64">
        <f>SUM(AF54:AF61,AF63:AF70)</f>
        <v>9421</v>
      </c>
      <c r="AG53" s="220">
        <f>SUM(AG54:AH61,AG63:AH70)</f>
        <v>9012</v>
      </c>
      <c r="AH53" s="220"/>
      <c r="AI53" s="220">
        <f>SUM(AI54:AJ61,AI63:AJ70)</f>
        <v>8980</v>
      </c>
      <c r="AJ53" s="220"/>
      <c r="AK53" s="220">
        <f>SUM(AK54:AL61,AK63:AL70)</f>
        <v>8551</v>
      </c>
      <c r="AL53" s="220"/>
      <c r="AM53" s="220">
        <f>SUM(AM54:AN61,AM63:AN70)</f>
        <v>8677</v>
      </c>
      <c r="AN53" s="220"/>
      <c r="AO53" s="64">
        <f>SUM(AO54:AO61,AO63:AO70)</f>
        <v>8330</v>
      </c>
      <c r="AP53" s="63">
        <v>32.4</v>
      </c>
    </row>
    <row r="54" spans="1:42" ht="18" customHeight="1">
      <c r="A54" s="41"/>
      <c r="B54" s="67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9"/>
      <c r="S54" s="56"/>
      <c r="T54" s="54" t="s">
        <v>69</v>
      </c>
      <c r="U54" s="66">
        <f aca="true" t="shared" si="15" ref="U54:U61">SUM(V54:W54)</f>
        <v>40791</v>
      </c>
      <c r="V54" s="66">
        <f aca="true" t="shared" si="16" ref="V54:V61">SUM(X54,AA54,AC54,AF54,AI54,AM54)</f>
        <v>21048</v>
      </c>
      <c r="W54" s="66">
        <f aca="true" t="shared" si="17" ref="W54:W61">SUM(Z54,AB54,AD54,AG54,AK54,AO54)</f>
        <v>19743</v>
      </c>
      <c r="X54" s="220">
        <v>3830</v>
      </c>
      <c r="Y54" s="220"/>
      <c r="Z54" s="64">
        <v>3612</v>
      </c>
      <c r="AA54" s="64">
        <v>3795</v>
      </c>
      <c r="AB54" s="64">
        <v>3630</v>
      </c>
      <c r="AC54" s="64">
        <v>3664</v>
      </c>
      <c r="AD54" s="220">
        <v>3374</v>
      </c>
      <c r="AE54" s="220"/>
      <c r="AF54" s="64">
        <v>3472</v>
      </c>
      <c r="AG54" s="220">
        <v>3210</v>
      </c>
      <c r="AH54" s="220"/>
      <c r="AI54" s="220">
        <v>3174</v>
      </c>
      <c r="AJ54" s="220"/>
      <c r="AK54" s="220">
        <v>2983</v>
      </c>
      <c r="AL54" s="220"/>
      <c r="AM54" s="220">
        <v>3113</v>
      </c>
      <c r="AN54" s="220"/>
      <c r="AO54" s="64">
        <v>2934</v>
      </c>
      <c r="AP54" s="63">
        <v>36.2</v>
      </c>
    </row>
    <row r="55" spans="1:42" ht="18" customHeight="1">
      <c r="A55" s="41" t="s">
        <v>69</v>
      </c>
      <c r="B55" s="28">
        <f aca="true" t="shared" si="18" ref="B55:B62">SUM(C55:D55)</f>
        <v>73</v>
      </c>
      <c r="C55" s="66">
        <f aca="true" t="shared" si="19" ref="C55:C62">SUM(E55,G55,I55:K55)</f>
        <v>64</v>
      </c>
      <c r="D55" s="66">
        <f>SUM(F55,,H55)</f>
        <v>9</v>
      </c>
      <c r="E55" s="29">
        <v>62</v>
      </c>
      <c r="F55" s="29">
        <v>9</v>
      </c>
      <c r="G55" s="29" t="s">
        <v>314</v>
      </c>
      <c r="H55" s="29" t="s">
        <v>314</v>
      </c>
      <c r="I55" s="29" t="s">
        <v>314</v>
      </c>
      <c r="J55" s="29">
        <v>1</v>
      </c>
      <c r="K55" s="29">
        <v>1</v>
      </c>
      <c r="L55" s="66">
        <f>SUM(M55:Q55)</f>
        <v>1128</v>
      </c>
      <c r="M55" s="29">
        <v>1103</v>
      </c>
      <c r="N55" s="29" t="s">
        <v>314</v>
      </c>
      <c r="O55" s="29" t="s">
        <v>314</v>
      </c>
      <c r="P55" s="29">
        <v>6</v>
      </c>
      <c r="Q55" s="29">
        <v>19</v>
      </c>
      <c r="R55" s="19"/>
      <c r="S55" s="56"/>
      <c r="T55" s="54" t="s">
        <v>70</v>
      </c>
      <c r="U55" s="66">
        <f t="shared" si="15"/>
        <v>5088</v>
      </c>
      <c r="V55" s="66">
        <f t="shared" si="16"/>
        <v>2601</v>
      </c>
      <c r="W55" s="66">
        <f t="shared" si="17"/>
        <v>2487</v>
      </c>
      <c r="X55" s="220">
        <v>460</v>
      </c>
      <c r="Y55" s="220"/>
      <c r="Z55" s="64">
        <v>461</v>
      </c>
      <c r="AA55" s="64">
        <v>486</v>
      </c>
      <c r="AB55" s="64">
        <v>444</v>
      </c>
      <c r="AC55" s="64">
        <v>455</v>
      </c>
      <c r="AD55" s="220">
        <v>413</v>
      </c>
      <c r="AE55" s="220"/>
      <c r="AF55" s="64">
        <v>393</v>
      </c>
      <c r="AG55" s="220">
        <v>417</v>
      </c>
      <c r="AH55" s="220"/>
      <c r="AI55" s="220">
        <v>421</v>
      </c>
      <c r="AJ55" s="220"/>
      <c r="AK55" s="220">
        <v>381</v>
      </c>
      <c r="AL55" s="220"/>
      <c r="AM55" s="220">
        <v>386</v>
      </c>
      <c r="AN55" s="220"/>
      <c r="AO55" s="64">
        <v>371</v>
      </c>
      <c r="AP55" s="63">
        <v>34.6</v>
      </c>
    </row>
    <row r="56" spans="1:42" ht="18" customHeight="1">
      <c r="A56" s="41" t="s">
        <v>70</v>
      </c>
      <c r="B56" s="28">
        <f t="shared" si="18"/>
        <v>9</v>
      </c>
      <c r="C56" s="66">
        <f t="shared" si="19"/>
        <v>9</v>
      </c>
      <c r="D56" s="29" t="s">
        <v>315</v>
      </c>
      <c r="E56" s="29">
        <v>9</v>
      </c>
      <c r="F56" s="29" t="s">
        <v>314</v>
      </c>
      <c r="G56" s="29" t="s">
        <v>314</v>
      </c>
      <c r="H56" s="29" t="s">
        <v>314</v>
      </c>
      <c r="I56" s="29" t="s">
        <v>314</v>
      </c>
      <c r="J56" s="29" t="s">
        <v>314</v>
      </c>
      <c r="K56" s="29" t="s">
        <v>314</v>
      </c>
      <c r="L56" s="66">
        <f aca="true" t="shared" si="20" ref="L56:L62">SUM(M56:Q56)</f>
        <v>147</v>
      </c>
      <c r="M56" s="29">
        <v>147</v>
      </c>
      <c r="N56" s="29" t="s">
        <v>314</v>
      </c>
      <c r="O56" s="29" t="s">
        <v>314</v>
      </c>
      <c r="P56" s="29" t="s">
        <v>314</v>
      </c>
      <c r="Q56" s="29" t="s">
        <v>314</v>
      </c>
      <c r="R56" s="19"/>
      <c r="S56" s="56"/>
      <c r="T56" s="54" t="s">
        <v>71</v>
      </c>
      <c r="U56" s="66">
        <f t="shared" si="15"/>
        <v>11218</v>
      </c>
      <c r="V56" s="66">
        <f t="shared" si="16"/>
        <v>5744</v>
      </c>
      <c r="W56" s="66">
        <f t="shared" si="17"/>
        <v>5474</v>
      </c>
      <c r="X56" s="220">
        <v>1073</v>
      </c>
      <c r="Y56" s="220"/>
      <c r="Z56" s="64">
        <v>976</v>
      </c>
      <c r="AA56" s="64">
        <v>1028</v>
      </c>
      <c r="AB56" s="64">
        <v>936</v>
      </c>
      <c r="AC56" s="64">
        <v>959</v>
      </c>
      <c r="AD56" s="220">
        <v>976</v>
      </c>
      <c r="AE56" s="220"/>
      <c r="AF56" s="64">
        <v>951</v>
      </c>
      <c r="AG56" s="220">
        <v>882</v>
      </c>
      <c r="AH56" s="220"/>
      <c r="AI56" s="220">
        <v>842</v>
      </c>
      <c r="AJ56" s="220"/>
      <c r="AK56" s="220">
        <v>857</v>
      </c>
      <c r="AL56" s="220"/>
      <c r="AM56" s="220">
        <v>891</v>
      </c>
      <c r="AN56" s="220"/>
      <c r="AO56" s="64">
        <v>847</v>
      </c>
      <c r="AP56" s="63">
        <v>34.2</v>
      </c>
    </row>
    <row r="57" spans="1:42" ht="18" customHeight="1">
      <c r="A57" s="41" t="s">
        <v>71</v>
      </c>
      <c r="B57" s="28">
        <f t="shared" si="18"/>
        <v>28</v>
      </c>
      <c r="C57" s="66">
        <f t="shared" si="19"/>
        <v>25</v>
      </c>
      <c r="D57" s="66">
        <f>SUM(F57,,H57)</f>
        <v>3</v>
      </c>
      <c r="E57" s="29">
        <v>25</v>
      </c>
      <c r="F57" s="29">
        <v>3</v>
      </c>
      <c r="G57" s="29" t="s">
        <v>314</v>
      </c>
      <c r="H57" s="29" t="s">
        <v>314</v>
      </c>
      <c r="I57" s="29" t="s">
        <v>314</v>
      </c>
      <c r="J57" s="29" t="s">
        <v>314</v>
      </c>
      <c r="K57" s="29" t="s">
        <v>314</v>
      </c>
      <c r="L57" s="66">
        <f t="shared" si="20"/>
        <v>328</v>
      </c>
      <c r="M57" s="29">
        <v>328</v>
      </c>
      <c r="N57" s="29" t="s">
        <v>314</v>
      </c>
      <c r="O57" s="29" t="s">
        <v>314</v>
      </c>
      <c r="P57" s="29" t="s">
        <v>314</v>
      </c>
      <c r="Q57" s="29" t="s">
        <v>314</v>
      </c>
      <c r="R57" s="19"/>
      <c r="S57" s="56"/>
      <c r="T57" s="54" t="s">
        <v>72</v>
      </c>
      <c r="U57" s="66">
        <f t="shared" si="15"/>
        <v>2994</v>
      </c>
      <c r="V57" s="66">
        <f t="shared" si="16"/>
        <v>1552</v>
      </c>
      <c r="W57" s="66">
        <f t="shared" si="17"/>
        <v>1442</v>
      </c>
      <c r="X57" s="220">
        <v>271</v>
      </c>
      <c r="Y57" s="220"/>
      <c r="Z57" s="64">
        <v>259</v>
      </c>
      <c r="AA57" s="64">
        <v>268</v>
      </c>
      <c r="AB57" s="64">
        <v>225</v>
      </c>
      <c r="AC57" s="64">
        <v>250</v>
      </c>
      <c r="AD57" s="220">
        <v>260</v>
      </c>
      <c r="AE57" s="220"/>
      <c r="AF57" s="64">
        <v>240</v>
      </c>
      <c r="AG57" s="220">
        <v>236</v>
      </c>
      <c r="AH57" s="220"/>
      <c r="AI57" s="220">
        <v>282</v>
      </c>
      <c r="AJ57" s="220"/>
      <c r="AK57" s="220">
        <v>234</v>
      </c>
      <c r="AL57" s="220"/>
      <c r="AM57" s="220">
        <v>241</v>
      </c>
      <c r="AN57" s="220"/>
      <c r="AO57" s="64">
        <v>228</v>
      </c>
      <c r="AP57" s="63">
        <v>23</v>
      </c>
    </row>
    <row r="58" spans="1:42" ht="18" customHeight="1">
      <c r="A58" s="41" t="s">
        <v>72</v>
      </c>
      <c r="B58" s="28">
        <f t="shared" si="18"/>
        <v>22</v>
      </c>
      <c r="C58" s="66">
        <f t="shared" si="19"/>
        <v>20</v>
      </c>
      <c r="D58" s="66">
        <f>SUM(F58,,H58)</f>
        <v>2</v>
      </c>
      <c r="E58" s="29">
        <v>20</v>
      </c>
      <c r="F58" s="29">
        <v>2</v>
      </c>
      <c r="G58" s="29" t="s">
        <v>314</v>
      </c>
      <c r="H58" s="29" t="s">
        <v>314</v>
      </c>
      <c r="I58" s="29" t="s">
        <v>314</v>
      </c>
      <c r="J58" s="29" t="s">
        <v>314</v>
      </c>
      <c r="K58" s="29" t="s">
        <v>314</v>
      </c>
      <c r="L58" s="66">
        <f t="shared" si="20"/>
        <v>130</v>
      </c>
      <c r="M58" s="29">
        <v>130</v>
      </c>
      <c r="N58" s="29" t="s">
        <v>314</v>
      </c>
      <c r="O58" s="29" t="s">
        <v>314</v>
      </c>
      <c r="P58" s="29" t="s">
        <v>314</v>
      </c>
      <c r="Q58" s="29" t="s">
        <v>314</v>
      </c>
      <c r="R58" s="19"/>
      <c r="S58" s="56"/>
      <c r="T58" s="54" t="s">
        <v>73</v>
      </c>
      <c r="U58" s="66">
        <f t="shared" si="15"/>
        <v>2711</v>
      </c>
      <c r="V58" s="66">
        <f t="shared" si="16"/>
        <v>1353</v>
      </c>
      <c r="W58" s="66">
        <f t="shared" si="17"/>
        <v>1358</v>
      </c>
      <c r="X58" s="220">
        <v>219</v>
      </c>
      <c r="Y58" s="220"/>
      <c r="Z58" s="64">
        <v>233</v>
      </c>
      <c r="AA58" s="64">
        <v>222</v>
      </c>
      <c r="AB58" s="64">
        <v>222</v>
      </c>
      <c r="AC58" s="64">
        <v>216</v>
      </c>
      <c r="AD58" s="220">
        <v>248</v>
      </c>
      <c r="AE58" s="220"/>
      <c r="AF58" s="64">
        <v>261</v>
      </c>
      <c r="AG58" s="220">
        <v>238</v>
      </c>
      <c r="AH58" s="220"/>
      <c r="AI58" s="220">
        <v>218</v>
      </c>
      <c r="AJ58" s="220"/>
      <c r="AK58" s="220">
        <v>204</v>
      </c>
      <c r="AL58" s="220"/>
      <c r="AM58" s="220">
        <v>217</v>
      </c>
      <c r="AN58" s="220"/>
      <c r="AO58" s="64">
        <v>213</v>
      </c>
      <c r="AP58" s="63">
        <v>24.2</v>
      </c>
    </row>
    <row r="59" spans="1:42" ht="18" customHeight="1">
      <c r="A59" s="41" t="s">
        <v>73</v>
      </c>
      <c r="B59" s="28">
        <f t="shared" si="18"/>
        <v>20</v>
      </c>
      <c r="C59" s="66">
        <f t="shared" si="19"/>
        <v>19</v>
      </c>
      <c r="D59" s="66">
        <f>SUM(F59,,H59)</f>
        <v>1</v>
      </c>
      <c r="E59" s="29">
        <v>19</v>
      </c>
      <c r="F59" s="29">
        <v>1</v>
      </c>
      <c r="G59" s="29" t="s">
        <v>314</v>
      </c>
      <c r="H59" s="29" t="s">
        <v>314</v>
      </c>
      <c r="I59" s="29" t="s">
        <v>314</v>
      </c>
      <c r="J59" s="29" t="s">
        <v>314</v>
      </c>
      <c r="K59" s="29" t="s">
        <v>314</v>
      </c>
      <c r="L59" s="66">
        <f>SUM(M59:Q59)</f>
        <v>112</v>
      </c>
      <c r="M59" s="29">
        <v>112</v>
      </c>
      <c r="N59" s="29" t="s">
        <v>314</v>
      </c>
      <c r="O59" s="29" t="s">
        <v>314</v>
      </c>
      <c r="P59" s="29" t="s">
        <v>314</v>
      </c>
      <c r="Q59" s="29" t="s">
        <v>314</v>
      </c>
      <c r="R59" s="19"/>
      <c r="S59" s="56" t="s">
        <v>105</v>
      </c>
      <c r="T59" s="54" t="s">
        <v>74</v>
      </c>
      <c r="U59" s="66">
        <f t="shared" si="15"/>
        <v>6431</v>
      </c>
      <c r="V59" s="66">
        <f t="shared" si="16"/>
        <v>3334</v>
      </c>
      <c r="W59" s="66">
        <f t="shared" si="17"/>
        <v>3097</v>
      </c>
      <c r="X59" s="220">
        <v>606</v>
      </c>
      <c r="Y59" s="220"/>
      <c r="Z59" s="64">
        <v>568</v>
      </c>
      <c r="AA59" s="64">
        <v>532</v>
      </c>
      <c r="AB59" s="64">
        <v>569</v>
      </c>
      <c r="AC59" s="64">
        <v>591</v>
      </c>
      <c r="AD59" s="220">
        <v>524</v>
      </c>
      <c r="AE59" s="220"/>
      <c r="AF59" s="64">
        <v>574</v>
      </c>
      <c r="AG59" s="220">
        <v>490</v>
      </c>
      <c r="AH59" s="220"/>
      <c r="AI59" s="220">
        <v>528</v>
      </c>
      <c r="AJ59" s="220"/>
      <c r="AK59" s="220">
        <v>484</v>
      </c>
      <c r="AL59" s="220"/>
      <c r="AM59" s="220">
        <v>503</v>
      </c>
      <c r="AN59" s="220"/>
      <c r="AO59" s="64">
        <v>462</v>
      </c>
      <c r="AP59" s="63">
        <v>32.5</v>
      </c>
    </row>
    <row r="60" spans="1:42" ht="18" customHeight="1">
      <c r="A60" s="41" t="s">
        <v>74</v>
      </c>
      <c r="B60" s="28">
        <f t="shared" si="18"/>
        <v>18</v>
      </c>
      <c r="C60" s="66">
        <f t="shared" si="19"/>
        <v>18</v>
      </c>
      <c r="D60" s="29" t="s">
        <v>315</v>
      </c>
      <c r="E60" s="29">
        <v>18</v>
      </c>
      <c r="F60" s="29" t="s">
        <v>314</v>
      </c>
      <c r="G60" s="29" t="s">
        <v>314</v>
      </c>
      <c r="H60" s="29" t="s">
        <v>314</v>
      </c>
      <c r="I60" s="29" t="s">
        <v>314</v>
      </c>
      <c r="J60" s="29" t="s">
        <v>314</v>
      </c>
      <c r="K60" s="29" t="s">
        <v>314</v>
      </c>
      <c r="L60" s="66">
        <f t="shared" si="20"/>
        <v>198</v>
      </c>
      <c r="M60" s="29">
        <v>198</v>
      </c>
      <c r="N60" s="29" t="s">
        <v>314</v>
      </c>
      <c r="O60" s="29" t="s">
        <v>314</v>
      </c>
      <c r="P60" s="29" t="s">
        <v>314</v>
      </c>
      <c r="Q60" s="29" t="s">
        <v>314</v>
      </c>
      <c r="R60" s="19"/>
      <c r="S60" s="56"/>
      <c r="T60" s="54" t="s">
        <v>75</v>
      </c>
      <c r="U60" s="66">
        <f t="shared" si="15"/>
        <v>3010</v>
      </c>
      <c r="V60" s="66">
        <f t="shared" si="16"/>
        <v>1492</v>
      </c>
      <c r="W60" s="66">
        <f t="shared" si="17"/>
        <v>1518</v>
      </c>
      <c r="X60" s="220">
        <v>258</v>
      </c>
      <c r="Y60" s="220"/>
      <c r="Z60" s="64">
        <v>256</v>
      </c>
      <c r="AA60" s="64">
        <v>260</v>
      </c>
      <c r="AB60" s="64">
        <v>278</v>
      </c>
      <c r="AC60" s="64">
        <v>235</v>
      </c>
      <c r="AD60" s="220">
        <v>262</v>
      </c>
      <c r="AE60" s="220"/>
      <c r="AF60" s="64">
        <v>264</v>
      </c>
      <c r="AG60" s="220">
        <v>261</v>
      </c>
      <c r="AH60" s="220"/>
      <c r="AI60" s="220">
        <v>227</v>
      </c>
      <c r="AJ60" s="220"/>
      <c r="AK60" s="220">
        <v>214</v>
      </c>
      <c r="AL60" s="220"/>
      <c r="AM60" s="220">
        <v>248</v>
      </c>
      <c r="AN60" s="220"/>
      <c r="AO60" s="64">
        <v>247</v>
      </c>
      <c r="AP60" s="63">
        <v>30.1</v>
      </c>
    </row>
    <row r="61" spans="1:42" ht="18" customHeight="1">
      <c r="A61" s="41" t="s">
        <v>75</v>
      </c>
      <c r="B61" s="28">
        <f t="shared" si="18"/>
        <v>11</v>
      </c>
      <c r="C61" s="66">
        <f t="shared" si="19"/>
        <v>10</v>
      </c>
      <c r="D61" s="66">
        <f>SUM(F61,,H61)</f>
        <v>1</v>
      </c>
      <c r="E61" s="29">
        <v>10</v>
      </c>
      <c r="F61" s="29">
        <v>1</v>
      </c>
      <c r="G61" s="29" t="s">
        <v>314</v>
      </c>
      <c r="H61" s="29" t="s">
        <v>314</v>
      </c>
      <c r="I61" s="29" t="s">
        <v>314</v>
      </c>
      <c r="J61" s="29" t="s">
        <v>314</v>
      </c>
      <c r="K61" s="29" t="s">
        <v>314</v>
      </c>
      <c r="L61" s="66">
        <f t="shared" si="20"/>
        <v>100</v>
      </c>
      <c r="M61" s="29">
        <v>100</v>
      </c>
      <c r="N61" s="29" t="s">
        <v>314</v>
      </c>
      <c r="O61" s="29" t="s">
        <v>314</v>
      </c>
      <c r="P61" s="29" t="s">
        <v>314</v>
      </c>
      <c r="Q61" s="29" t="s">
        <v>314</v>
      </c>
      <c r="R61" s="19"/>
      <c r="S61" s="56"/>
      <c r="T61" s="54" t="s">
        <v>76</v>
      </c>
      <c r="U61" s="66">
        <f t="shared" si="15"/>
        <v>4795</v>
      </c>
      <c r="V61" s="66">
        <f t="shared" si="16"/>
        <v>2469</v>
      </c>
      <c r="W61" s="66">
        <f t="shared" si="17"/>
        <v>2326</v>
      </c>
      <c r="X61" s="220">
        <v>500</v>
      </c>
      <c r="Y61" s="220"/>
      <c r="Z61" s="64">
        <v>454</v>
      </c>
      <c r="AA61" s="64">
        <v>433</v>
      </c>
      <c r="AB61" s="64">
        <v>399</v>
      </c>
      <c r="AC61" s="64">
        <v>421</v>
      </c>
      <c r="AD61" s="220">
        <v>439</v>
      </c>
      <c r="AE61" s="220"/>
      <c r="AF61" s="64">
        <v>389</v>
      </c>
      <c r="AG61" s="220">
        <v>357</v>
      </c>
      <c r="AH61" s="220"/>
      <c r="AI61" s="220">
        <v>344</v>
      </c>
      <c r="AJ61" s="220"/>
      <c r="AK61" s="220">
        <v>356</v>
      </c>
      <c r="AL61" s="220"/>
      <c r="AM61" s="220">
        <v>382</v>
      </c>
      <c r="AN61" s="220"/>
      <c r="AO61" s="64">
        <v>321</v>
      </c>
      <c r="AP61" s="63">
        <v>36.1</v>
      </c>
    </row>
    <row r="62" spans="1:42" ht="18" customHeight="1">
      <c r="A62" s="41" t="s">
        <v>76</v>
      </c>
      <c r="B62" s="28">
        <f t="shared" si="18"/>
        <v>8</v>
      </c>
      <c r="C62" s="66">
        <f t="shared" si="19"/>
        <v>8</v>
      </c>
      <c r="D62" s="29" t="s">
        <v>362</v>
      </c>
      <c r="E62" s="29">
        <v>8</v>
      </c>
      <c r="F62" s="29" t="s">
        <v>314</v>
      </c>
      <c r="G62" s="29" t="s">
        <v>314</v>
      </c>
      <c r="H62" s="29" t="s">
        <v>314</v>
      </c>
      <c r="I62" s="29" t="s">
        <v>314</v>
      </c>
      <c r="J62" s="29" t="s">
        <v>314</v>
      </c>
      <c r="K62" s="29" t="s">
        <v>314</v>
      </c>
      <c r="L62" s="66">
        <f t="shared" si="20"/>
        <v>133</v>
      </c>
      <c r="M62" s="29">
        <v>133</v>
      </c>
      <c r="N62" s="29" t="s">
        <v>314</v>
      </c>
      <c r="O62" s="29" t="s">
        <v>314</v>
      </c>
      <c r="P62" s="29" t="s">
        <v>314</v>
      </c>
      <c r="Q62" s="29" t="s">
        <v>314</v>
      </c>
      <c r="R62" s="19"/>
      <c r="S62" s="56"/>
      <c r="T62" s="54"/>
      <c r="U62" s="66"/>
      <c r="V62" s="66"/>
      <c r="W62" s="66"/>
      <c r="X62" s="220"/>
      <c r="Y62" s="220"/>
      <c r="Z62" s="64"/>
      <c r="AA62" s="64"/>
      <c r="AB62" s="64"/>
      <c r="AC62" s="64"/>
      <c r="AD62" s="220"/>
      <c r="AE62" s="220"/>
      <c r="AF62" s="64"/>
      <c r="AG62" s="220"/>
      <c r="AH62" s="220"/>
      <c r="AI62" s="220"/>
      <c r="AJ62" s="220"/>
      <c r="AK62" s="220"/>
      <c r="AL62" s="220"/>
      <c r="AM62" s="220"/>
      <c r="AN62" s="220"/>
      <c r="AO62" s="64"/>
      <c r="AP62" s="63"/>
    </row>
    <row r="63" spans="1:42" ht="18" customHeight="1">
      <c r="A63" s="41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19"/>
      <c r="S63" s="56"/>
      <c r="T63" s="54" t="s">
        <v>77</v>
      </c>
      <c r="U63" s="66">
        <f aca="true" t="shared" si="21" ref="U63:U70">SUM(V63:W63)</f>
        <v>1146</v>
      </c>
      <c r="V63" s="66">
        <f aca="true" t="shared" si="22" ref="V63:V70">SUM(X63,AA63,AC63,AF63,AI63,AM63)</f>
        <v>583</v>
      </c>
      <c r="W63" s="66">
        <f aca="true" t="shared" si="23" ref="W63:W70">SUM(Z63,AB63,AD63,AG63,AK63,AO63)</f>
        <v>563</v>
      </c>
      <c r="X63" s="220">
        <v>89</v>
      </c>
      <c r="Y63" s="220"/>
      <c r="Z63" s="64">
        <v>94</v>
      </c>
      <c r="AA63" s="64">
        <v>104</v>
      </c>
      <c r="AB63" s="64">
        <v>106</v>
      </c>
      <c r="AC63" s="64">
        <v>93</v>
      </c>
      <c r="AD63" s="220">
        <v>92</v>
      </c>
      <c r="AE63" s="220"/>
      <c r="AF63" s="64">
        <v>92</v>
      </c>
      <c r="AG63" s="220">
        <v>105</v>
      </c>
      <c r="AH63" s="220"/>
      <c r="AI63" s="220">
        <v>96</v>
      </c>
      <c r="AJ63" s="220"/>
      <c r="AK63" s="220">
        <v>92</v>
      </c>
      <c r="AL63" s="220"/>
      <c r="AM63" s="220">
        <v>109</v>
      </c>
      <c r="AN63" s="220"/>
      <c r="AO63" s="64">
        <v>74</v>
      </c>
      <c r="AP63" s="63">
        <v>28.7</v>
      </c>
    </row>
    <row r="64" spans="1:42" ht="18" customHeight="1">
      <c r="A64" s="41" t="s">
        <v>77</v>
      </c>
      <c r="B64" s="28">
        <f aca="true" t="shared" si="24" ref="B64:B71">SUM(C64:D64)</f>
        <v>5</v>
      </c>
      <c r="C64" s="66">
        <f aca="true" t="shared" si="25" ref="C64:C71">SUM(E64,G64,I64:K64)</f>
        <v>3</v>
      </c>
      <c r="D64" s="66">
        <f>SUM(F64,,H64)</f>
        <v>2</v>
      </c>
      <c r="E64" s="29" t="s">
        <v>314</v>
      </c>
      <c r="F64" s="29" t="s">
        <v>314</v>
      </c>
      <c r="G64" s="29">
        <v>3</v>
      </c>
      <c r="H64" s="29">
        <v>2</v>
      </c>
      <c r="I64" s="29" t="s">
        <v>314</v>
      </c>
      <c r="J64" s="29" t="s">
        <v>314</v>
      </c>
      <c r="K64" s="29" t="s">
        <v>314</v>
      </c>
      <c r="L64" s="66">
        <f>SUM(M64:Q64)</f>
        <v>40</v>
      </c>
      <c r="M64" s="29" t="s">
        <v>314</v>
      </c>
      <c r="N64" s="29">
        <v>40</v>
      </c>
      <c r="O64" s="29" t="s">
        <v>314</v>
      </c>
      <c r="P64" s="29" t="s">
        <v>314</v>
      </c>
      <c r="Q64" s="29" t="s">
        <v>314</v>
      </c>
      <c r="R64" s="19"/>
      <c r="S64" s="56"/>
      <c r="T64" s="54" t="s">
        <v>78</v>
      </c>
      <c r="U64" s="66">
        <f t="shared" si="21"/>
        <v>4568</v>
      </c>
      <c r="V64" s="66">
        <f t="shared" si="22"/>
        <v>2348</v>
      </c>
      <c r="W64" s="66">
        <f t="shared" si="23"/>
        <v>2220</v>
      </c>
      <c r="X64" s="220">
        <v>410</v>
      </c>
      <c r="Y64" s="220"/>
      <c r="Z64" s="64">
        <v>411</v>
      </c>
      <c r="AA64" s="64">
        <v>431</v>
      </c>
      <c r="AB64" s="64">
        <v>379</v>
      </c>
      <c r="AC64" s="64">
        <v>422</v>
      </c>
      <c r="AD64" s="220">
        <v>358</v>
      </c>
      <c r="AE64" s="220"/>
      <c r="AF64" s="64">
        <v>395</v>
      </c>
      <c r="AG64" s="220">
        <v>361</v>
      </c>
      <c r="AH64" s="220"/>
      <c r="AI64" s="220">
        <v>348</v>
      </c>
      <c r="AJ64" s="220"/>
      <c r="AK64" s="220">
        <v>362</v>
      </c>
      <c r="AL64" s="220"/>
      <c r="AM64" s="220">
        <v>342</v>
      </c>
      <c r="AN64" s="220"/>
      <c r="AO64" s="64">
        <v>349</v>
      </c>
      <c r="AP64" s="63">
        <v>32.4</v>
      </c>
    </row>
    <row r="65" spans="1:42" ht="18" customHeight="1">
      <c r="A65" s="41" t="s">
        <v>78</v>
      </c>
      <c r="B65" s="28">
        <f t="shared" si="24"/>
        <v>11</v>
      </c>
      <c r="C65" s="66">
        <f t="shared" si="25"/>
        <v>11</v>
      </c>
      <c r="D65" s="29" t="s">
        <v>315</v>
      </c>
      <c r="E65" s="29" t="s">
        <v>314</v>
      </c>
      <c r="F65" s="29" t="s">
        <v>314</v>
      </c>
      <c r="G65" s="29">
        <v>11</v>
      </c>
      <c r="H65" s="29" t="s">
        <v>314</v>
      </c>
      <c r="I65" s="29" t="s">
        <v>314</v>
      </c>
      <c r="J65" s="29" t="s">
        <v>314</v>
      </c>
      <c r="K65" s="29" t="s">
        <v>314</v>
      </c>
      <c r="L65" s="66">
        <f aca="true" t="shared" si="26" ref="L65:L71">SUM(M65:Q65)</f>
        <v>141</v>
      </c>
      <c r="M65" s="29" t="s">
        <v>314</v>
      </c>
      <c r="N65" s="29">
        <v>141</v>
      </c>
      <c r="O65" s="29" t="s">
        <v>314</v>
      </c>
      <c r="P65" s="29" t="s">
        <v>314</v>
      </c>
      <c r="Q65" s="29" t="s">
        <v>314</v>
      </c>
      <c r="R65" s="19"/>
      <c r="S65" s="56" t="s">
        <v>106</v>
      </c>
      <c r="T65" s="54" t="s">
        <v>79</v>
      </c>
      <c r="U65" s="66">
        <f t="shared" si="21"/>
        <v>6927</v>
      </c>
      <c r="V65" s="66">
        <f t="shared" si="22"/>
        <v>3522</v>
      </c>
      <c r="W65" s="66">
        <f t="shared" si="23"/>
        <v>3405</v>
      </c>
      <c r="X65" s="220">
        <v>703</v>
      </c>
      <c r="Y65" s="220"/>
      <c r="Z65" s="64">
        <v>638</v>
      </c>
      <c r="AA65" s="64">
        <v>617</v>
      </c>
      <c r="AB65" s="64">
        <v>673</v>
      </c>
      <c r="AC65" s="64">
        <v>625</v>
      </c>
      <c r="AD65" s="220">
        <v>534</v>
      </c>
      <c r="AE65" s="220"/>
      <c r="AF65" s="64">
        <v>535</v>
      </c>
      <c r="AG65" s="220">
        <v>554</v>
      </c>
      <c r="AH65" s="220"/>
      <c r="AI65" s="220">
        <v>552</v>
      </c>
      <c r="AJ65" s="220"/>
      <c r="AK65" s="220">
        <v>525</v>
      </c>
      <c r="AL65" s="220"/>
      <c r="AM65" s="220">
        <v>490</v>
      </c>
      <c r="AN65" s="220"/>
      <c r="AO65" s="64">
        <v>481</v>
      </c>
      <c r="AP65" s="63">
        <v>34.3</v>
      </c>
    </row>
    <row r="66" spans="1:42" ht="18" customHeight="1">
      <c r="A66" s="41" t="s">
        <v>79</v>
      </c>
      <c r="B66" s="28">
        <f t="shared" si="24"/>
        <v>13</v>
      </c>
      <c r="C66" s="66">
        <f t="shared" si="25"/>
        <v>12</v>
      </c>
      <c r="D66" s="66">
        <f>SUM(F66,,H66)</f>
        <v>1</v>
      </c>
      <c r="E66" s="29" t="s">
        <v>314</v>
      </c>
      <c r="F66" s="29" t="s">
        <v>314</v>
      </c>
      <c r="G66" s="29">
        <v>12</v>
      </c>
      <c r="H66" s="29">
        <v>1</v>
      </c>
      <c r="I66" s="29" t="s">
        <v>314</v>
      </c>
      <c r="J66" s="29" t="s">
        <v>314</v>
      </c>
      <c r="K66" s="29" t="s">
        <v>314</v>
      </c>
      <c r="L66" s="66">
        <f t="shared" si="26"/>
        <v>202</v>
      </c>
      <c r="M66" s="29" t="s">
        <v>314</v>
      </c>
      <c r="N66" s="29">
        <v>202</v>
      </c>
      <c r="O66" s="29" t="s">
        <v>314</v>
      </c>
      <c r="P66" s="29" t="s">
        <v>314</v>
      </c>
      <c r="Q66" s="29" t="s">
        <v>314</v>
      </c>
      <c r="R66" s="19"/>
      <c r="S66" s="56"/>
      <c r="T66" s="54" t="s">
        <v>80</v>
      </c>
      <c r="U66" s="66">
        <f t="shared" si="21"/>
        <v>8763</v>
      </c>
      <c r="V66" s="66">
        <f t="shared" si="22"/>
        <v>4414</v>
      </c>
      <c r="W66" s="66">
        <f t="shared" si="23"/>
        <v>4349</v>
      </c>
      <c r="X66" s="220">
        <v>800</v>
      </c>
      <c r="Y66" s="220"/>
      <c r="Z66" s="64">
        <v>759</v>
      </c>
      <c r="AA66" s="64">
        <v>766</v>
      </c>
      <c r="AB66" s="64">
        <v>777</v>
      </c>
      <c r="AC66" s="64">
        <v>793</v>
      </c>
      <c r="AD66" s="220">
        <v>755</v>
      </c>
      <c r="AE66" s="220"/>
      <c r="AF66" s="64">
        <v>715</v>
      </c>
      <c r="AG66" s="220">
        <v>720</v>
      </c>
      <c r="AH66" s="220"/>
      <c r="AI66" s="220">
        <v>711</v>
      </c>
      <c r="AJ66" s="220"/>
      <c r="AK66" s="220">
        <v>678</v>
      </c>
      <c r="AL66" s="220"/>
      <c r="AM66" s="220">
        <v>629</v>
      </c>
      <c r="AN66" s="220"/>
      <c r="AO66" s="64">
        <v>660</v>
      </c>
      <c r="AP66" s="63">
        <v>32.6</v>
      </c>
    </row>
    <row r="67" spans="1:42" ht="18" customHeight="1">
      <c r="A67" s="41" t="s">
        <v>80</v>
      </c>
      <c r="B67" s="28">
        <f t="shared" si="24"/>
        <v>22</v>
      </c>
      <c r="C67" s="66">
        <f t="shared" si="25"/>
        <v>22</v>
      </c>
      <c r="D67" s="29" t="s">
        <v>315</v>
      </c>
      <c r="E67" s="29" t="s">
        <v>314</v>
      </c>
      <c r="F67" s="29" t="s">
        <v>314</v>
      </c>
      <c r="G67" s="29">
        <v>22</v>
      </c>
      <c r="H67" s="29" t="s">
        <v>314</v>
      </c>
      <c r="I67" s="29" t="s">
        <v>314</v>
      </c>
      <c r="J67" s="29" t="s">
        <v>314</v>
      </c>
      <c r="K67" s="29" t="s">
        <v>314</v>
      </c>
      <c r="L67" s="66">
        <f t="shared" si="26"/>
        <v>269</v>
      </c>
      <c r="M67" s="29" t="s">
        <v>314</v>
      </c>
      <c r="N67" s="29">
        <v>269</v>
      </c>
      <c r="O67" s="29" t="s">
        <v>314</v>
      </c>
      <c r="P67" s="29" t="s">
        <v>314</v>
      </c>
      <c r="Q67" s="29" t="s">
        <v>314</v>
      </c>
      <c r="R67" s="19"/>
      <c r="S67" s="56"/>
      <c r="T67" s="54" t="s">
        <v>81</v>
      </c>
      <c r="U67" s="66">
        <f t="shared" si="21"/>
        <v>4787</v>
      </c>
      <c r="V67" s="66">
        <f t="shared" si="22"/>
        <v>2406</v>
      </c>
      <c r="W67" s="66">
        <f t="shared" si="23"/>
        <v>2381</v>
      </c>
      <c r="X67" s="220">
        <v>433</v>
      </c>
      <c r="Y67" s="220"/>
      <c r="Z67" s="64">
        <v>400</v>
      </c>
      <c r="AA67" s="64">
        <v>441</v>
      </c>
      <c r="AB67" s="64">
        <v>431</v>
      </c>
      <c r="AC67" s="64">
        <v>415</v>
      </c>
      <c r="AD67" s="220">
        <v>402</v>
      </c>
      <c r="AE67" s="220"/>
      <c r="AF67" s="64">
        <v>377</v>
      </c>
      <c r="AG67" s="220">
        <v>391</v>
      </c>
      <c r="AH67" s="220"/>
      <c r="AI67" s="220">
        <v>388</v>
      </c>
      <c r="AJ67" s="220"/>
      <c r="AK67" s="220">
        <v>397</v>
      </c>
      <c r="AL67" s="220"/>
      <c r="AM67" s="220">
        <v>352</v>
      </c>
      <c r="AN67" s="220"/>
      <c r="AO67" s="64">
        <v>360</v>
      </c>
      <c r="AP67" s="63">
        <v>29.5</v>
      </c>
    </row>
    <row r="68" spans="1:42" ht="18" customHeight="1">
      <c r="A68" s="41" t="s">
        <v>81</v>
      </c>
      <c r="B68" s="28">
        <f t="shared" si="24"/>
        <v>19</v>
      </c>
      <c r="C68" s="66">
        <f t="shared" si="25"/>
        <v>19</v>
      </c>
      <c r="D68" s="29" t="s">
        <v>315</v>
      </c>
      <c r="E68" s="29" t="s">
        <v>314</v>
      </c>
      <c r="F68" s="29" t="s">
        <v>314</v>
      </c>
      <c r="G68" s="29">
        <v>19</v>
      </c>
      <c r="H68" s="29" t="s">
        <v>314</v>
      </c>
      <c r="I68" s="29" t="s">
        <v>314</v>
      </c>
      <c r="J68" s="29" t="s">
        <v>314</v>
      </c>
      <c r="K68" s="29" t="s">
        <v>314</v>
      </c>
      <c r="L68" s="66">
        <f>SUM(M68:Q68)</f>
        <v>162</v>
      </c>
      <c r="M68" s="29" t="s">
        <v>314</v>
      </c>
      <c r="N68" s="29">
        <v>162</v>
      </c>
      <c r="O68" s="29" t="s">
        <v>314</v>
      </c>
      <c r="P68" s="29" t="s">
        <v>314</v>
      </c>
      <c r="Q68" s="29" t="s">
        <v>314</v>
      </c>
      <c r="R68" s="19"/>
      <c r="S68" s="56"/>
      <c r="T68" s="54" t="s">
        <v>82</v>
      </c>
      <c r="U68" s="66">
        <f t="shared" si="21"/>
        <v>4264</v>
      </c>
      <c r="V68" s="66">
        <f t="shared" si="22"/>
        <v>2163</v>
      </c>
      <c r="W68" s="66">
        <f t="shared" si="23"/>
        <v>2101</v>
      </c>
      <c r="X68" s="220">
        <v>400</v>
      </c>
      <c r="Y68" s="220"/>
      <c r="Z68" s="64">
        <v>331</v>
      </c>
      <c r="AA68" s="64">
        <v>359</v>
      </c>
      <c r="AB68" s="64">
        <v>378</v>
      </c>
      <c r="AC68" s="64">
        <v>353</v>
      </c>
      <c r="AD68" s="220">
        <v>362</v>
      </c>
      <c r="AE68" s="220"/>
      <c r="AF68" s="64">
        <v>316</v>
      </c>
      <c r="AG68" s="220">
        <v>348</v>
      </c>
      <c r="AH68" s="220"/>
      <c r="AI68" s="220">
        <v>380</v>
      </c>
      <c r="AJ68" s="220"/>
      <c r="AK68" s="220">
        <v>346</v>
      </c>
      <c r="AL68" s="220"/>
      <c r="AM68" s="220">
        <v>355</v>
      </c>
      <c r="AN68" s="220"/>
      <c r="AO68" s="64">
        <v>336</v>
      </c>
      <c r="AP68" s="63">
        <v>24.2</v>
      </c>
    </row>
    <row r="69" spans="1:42" ht="18" customHeight="1">
      <c r="A69" s="41" t="s">
        <v>82</v>
      </c>
      <c r="B69" s="28">
        <f t="shared" si="24"/>
        <v>25</v>
      </c>
      <c r="C69" s="66">
        <f t="shared" si="25"/>
        <v>20</v>
      </c>
      <c r="D69" s="66">
        <f>SUM(F69,,H69)</f>
        <v>5</v>
      </c>
      <c r="E69" s="29" t="s">
        <v>314</v>
      </c>
      <c r="F69" s="29" t="s">
        <v>314</v>
      </c>
      <c r="G69" s="29">
        <v>20</v>
      </c>
      <c r="H69" s="29">
        <v>5</v>
      </c>
      <c r="I69" s="29" t="s">
        <v>314</v>
      </c>
      <c r="J69" s="29" t="s">
        <v>314</v>
      </c>
      <c r="K69" s="29" t="s">
        <v>314</v>
      </c>
      <c r="L69" s="66">
        <f t="shared" si="26"/>
        <v>176</v>
      </c>
      <c r="M69" s="29" t="s">
        <v>314</v>
      </c>
      <c r="N69" s="29">
        <v>176</v>
      </c>
      <c r="O69" s="29" t="s">
        <v>314</v>
      </c>
      <c r="P69" s="29" t="s">
        <v>314</v>
      </c>
      <c r="Q69" s="29" t="s">
        <v>314</v>
      </c>
      <c r="R69" s="19"/>
      <c r="S69" s="56"/>
      <c r="T69" s="54" t="s">
        <v>83</v>
      </c>
      <c r="U69" s="66">
        <f t="shared" si="21"/>
        <v>4144</v>
      </c>
      <c r="V69" s="66">
        <f t="shared" si="22"/>
        <v>2112</v>
      </c>
      <c r="W69" s="66">
        <f t="shared" si="23"/>
        <v>2032</v>
      </c>
      <c r="X69" s="220">
        <v>357</v>
      </c>
      <c r="Y69" s="220"/>
      <c r="Z69" s="64">
        <v>321</v>
      </c>
      <c r="AA69" s="64">
        <v>359</v>
      </c>
      <c r="AB69" s="64">
        <v>332</v>
      </c>
      <c r="AC69" s="64">
        <v>343</v>
      </c>
      <c r="AD69" s="220">
        <v>344</v>
      </c>
      <c r="AE69" s="220"/>
      <c r="AF69" s="64">
        <v>349</v>
      </c>
      <c r="AG69" s="220">
        <v>356</v>
      </c>
      <c r="AH69" s="220"/>
      <c r="AI69" s="220">
        <v>384</v>
      </c>
      <c r="AJ69" s="220"/>
      <c r="AK69" s="220">
        <v>336</v>
      </c>
      <c r="AL69" s="220"/>
      <c r="AM69" s="220">
        <v>320</v>
      </c>
      <c r="AN69" s="220"/>
      <c r="AO69" s="64">
        <v>343</v>
      </c>
      <c r="AP69" s="63">
        <v>20.3</v>
      </c>
    </row>
    <row r="70" spans="1:42" ht="18" customHeight="1">
      <c r="A70" s="41" t="s">
        <v>83</v>
      </c>
      <c r="B70" s="28">
        <f t="shared" si="24"/>
        <v>38</v>
      </c>
      <c r="C70" s="66">
        <f t="shared" si="25"/>
        <v>33</v>
      </c>
      <c r="D70" s="66">
        <f>SUM(F70,,H70)</f>
        <v>5</v>
      </c>
      <c r="E70" s="29" t="s">
        <v>314</v>
      </c>
      <c r="F70" s="29" t="s">
        <v>314</v>
      </c>
      <c r="G70" s="29">
        <v>33</v>
      </c>
      <c r="H70" s="29">
        <v>5</v>
      </c>
      <c r="I70" s="29" t="s">
        <v>314</v>
      </c>
      <c r="J70" s="29" t="s">
        <v>314</v>
      </c>
      <c r="K70" s="29" t="s">
        <v>314</v>
      </c>
      <c r="L70" s="66">
        <f t="shared" si="26"/>
        <v>204</v>
      </c>
      <c r="M70" s="29" t="s">
        <v>314</v>
      </c>
      <c r="N70" s="29">
        <v>204</v>
      </c>
      <c r="O70" s="29" t="s">
        <v>314</v>
      </c>
      <c r="P70" s="29" t="s">
        <v>314</v>
      </c>
      <c r="Q70" s="29" t="s">
        <v>314</v>
      </c>
      <c r="R70" s="19"/>
      <c r="S70" s="56"/>
      <c r="T70" s="54" t="s">
        <v>84</v>
      </c>
      <c r="U70" s="66">
        <f t="shared" si="21"/>
        <v>1127</v>
      </c>
      <c r="V70" s="66">
        <f t="shared" si="22"/>
        <v>562</v>
      </c>
      <c r="W70" s="66">
        <f t="shared" si="23"/>
        <v>565</v>
      </c>
      <c r="X70" s="220">
        <v>97</v>
      </c>
      <c r="Y70" s="220"/>
      <c r="Z70" s="64">
        <v>92</v>
      </c>
      <c r="AA70" s="64">
        <v>92</v>
      </c>
      <c r="AB70" s="64">
        <v>77</v>
      </c>
      <c r="AC70" s="64">
        <v>91</v>
      </c>
      <c r="AD70" s="220">
        <v>104</v>
      </c>
      <c r="AE70" s="220"/>
      <c r="AF70" s="64">
        <v>98</v>
      </c>
      <c r="AG70" s="220">
        <v>86</v>
      </c>
      <c r="AH70" s="220"/>
      <c r="AI70" s="220">
        <v>85</v>
      </c>
      <c r="AJ70" s="220"/>
      <c r="AK70" s="220">
        <v>102</v>
      </c>
      <c r="AL70" s="220"/>
      <c r="AM70" s="220">
        <v>99</v>
      </c>
      <c r="AN70" s="220"/>
      <c r="AO70" s="64">
        <v>104</v>
      </c>
      <c r="AP70" s="63">
        <v>31.3</v>
      </c>
    </row>
    <row r="71" spans="1:42" ht="18" customHeight="1">
      <c r="A71" s="41" t="s">
        <v>84</v>
      </c>
      <c r="B71" s="28">
        <f t="shared" si="24"/>
        <v>4</v>
      </c>
      <c r="C71" s="66">
        <f t="shared" si="25"/>
        <v>3</v>
      </c>
      <c r="D71" s="66">
        <f>SUM(F71,,H71)</f>
        <v>1</v>
      </c>
      <c r="E71" s="29" t="s">
        <v>314</v>
      </c>
      <c r="F71" s="29" t="s">
        <v>314</v>
      </c>
      <c r="G71" s="29">
        <v>3</v>
      </c>
      <c r="H71" s="29">
        <v>1</v>
      </c>
      <c r="I71" s="29" t="s">
        <v>314</v>
      </c>
      <c r="J71" s="29" t="s">
        <v>314</v>
      </c>
      <c r="K71" s="29" t="s">
        <v>314</v>
      </c>
      <c r="L71" s="66">
        <f t="shared" si="26"/>
        <v>36</v>
      </c>
      <c r="M71" s="29" t="s">
        <v>314</v>
      </c>
      <c r="N71" s="29">
        <v>36</v>
      </c>
      <c r="O71" s="29" t="s">
        <v>314</v>
      </c>
      <c r="P71" s="29" t="s">
        <v>314</v>
      </c>
      <c r="Q71" s="29" t="s">
        <v>314</v>
      </c>
      <c r="R71" s="19"/>
      <c r="S71" s="24"/>
      <c r="T71" s="65"/>
      <c r="U71" s="66"/>
      <c r="V71" s="66"/>
      <c r="W71" s="66"/>
      <c r="X71" s="220"/>
      <c r="Y71" s="220"/>
      <c r="Z71" s="64"/>
      <c r="AA71" s="64"/>
      <c r="AB71" s="64"/>
      <c r="AC71" s="64"/>
      <c r="AD71" s="220"/>
      <c r="AE71" s="220"/>
      <c r="AF71" s="64"/>
      <c r="AG71" s="220"/>
      <c r="AH71" s="220"/>
      <c r="AI71" s="220"/>
      <c r="AJ71" s="220"/>
      <c r="AK71" s="220"/>
      <c r="AL71" s="220"/>
      <c r="AM71" s="220"/>
      <c r="AN71" s="220"/>
      <c r="AO71" s="64"/>
      <c r="AP71" s="63"/>
    </row>
    <row r="72" spans="1:42" ht="18" customHeight="1">
      <c r="A72" s="19"/>
      <c r="B72" s="6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19"/>
      <c r="S72" s="195" t="s">
        <v>355</v>
      </c>
      <c r="T72" s="226"/>
      <c r="U72" s="66">
        <f>SUM(V72:W72)</f>
        <v>657</v>
      </c>
      <c r="V72" s="66">
        <f>SUM(X72,AA72,AC72,AF72,AI72,AM72)</f>
        <v>335</v>
      </c>
      <c r="W72" s="66">
        <f>SUM(Z72,AB72,AD72,AG72,AK72,AO72)</f>
        <v>322</v>
      </c>
      <c r="X72" s="220">
        <v>54</v>
      </c>
      <c r="Y72" s="220"/>
      <c r="Z72" s="64">
        <v>54</v>
      </c>
      <c r="AA72" s="64">
        <v>51</v>
      </c>
      <c r="AB72" s="64">
        <v>54</v>
      </c>
      <c r="AC72" s="64">
        <v>59</v>
      </c>
      <c r="AD72" s="220">
        <v>55</v>
      </c>
      <c r="AE72" s="220"/>
      <c r="AF72" s="64">
        <v>58</v>
      </c>
      <c r="AG72" s="220">
        <v>57</v>
      </c>
      <c r="AH72" s="220"/>
      <c r="AI72" s="220">
        <v>55</v>
      </c>
      <c r="AJ72" s="220"/>
      <c r="AK72" s="220">
        <v>56</v>
      </c>
      <c r="AL72" s="220"/>
      <c r="AM72" s="220">
        <v>58</v>
      </c>
      <c r="AN72" s="220"/>
      <c r="AO72" s="64">
        <v>46</v>
      </c>
      <c r="AP72" s="63">
        <v>34.6</v>
      </c>
    </row>
    <row r="73" spans="1:42" ht="18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9"/>
      <c r="S73" s="195" t="s">
        <v>356</v>
      </c>
      <c r="T73" s="226"/>
      <c r="U73" s="66">
        <f>SUM(V73:W73)</f>
        <v>79</v>
      </c>
      <c r="V73" s="66">
        <f>SUM(X73,AA73,AC73,AF73,AI73,AM73)</f>
        <v>31</v>
      </c>
      <c r="W73" s="66">
        <f>SUM(Z73,AB73,AD73,AG73,AK73,AO73)</f>
        <v>48</v>
      </c>
      <c r="X73" s="220">
        <v>8</v>
      </c>
      <c r="Y73" s="220"/>
      <c r="Z73" s="64">
        <v>8</v>
      </c>
      <c r="AA73" s="64">
        <v>3</v>
      </c>
      <c r="AB73" s="64">
        <v>8</v>
      </c>
      <c r="AC73" s="64">
        <v>3</v>
      </c>
      <c r="AD73" s="220">
        <v>12</v>
      </c>
      <c r="AE73" s="220"/>
      <c r="AF73" s="64">
        <v>5</v>
      </c>
      <c r="AG73" s="220">
        <v>8</v>
      </c>
      <c r="AH73" s="220"/>
      <c r="AI73" s="220">
        <v>6</v>
      </c>
      <c r="AJ73" s="220"/>
      <c r="AK73" s="220">
        <v>7</v>
      </c>
      <c r="AL73" s="220"/>
      <c r="AM73" s="220">
        <v>6</v>
      </c>
      <c r="AN73" s="220"/>
      <c r="AO73" s="64">
        <v>5</v>
      </c>
      <c r="AP73" s="63">
        <v>13.2</v>
      </c>
    </row>
    <row r="74" spans="1:42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37"/>
      <c r="T74" s="62"/>
      <c r="U74" s="19"/>
      <c r="V74" s="19"/>
      <c r="W74" s="19"/>
      <c r="X74" s="33"/>
      <c r="Y74" s="33"/>
      <c r="Z74" s="30"/>
      <c r="AA74" s="30"/>
      <c r="AB74" s="30"/>
      <c r="AC74" s="30"/>
      <c r="AD74" s="33"/>
      <c r="AE74" s="33"/>
      <c r="AF74" s="30"/>
      <c r="AG74" s="33"/>
      <c r="AH74" s="33"/>
      <c r="AI74" s="33"/>
      <c r="AJ74" s="33"/>
      <c r="AK74" s="33"/>
      <c r="AL74" s="33"/>
      <c r="AM74" s="33"/>
      <c r="AN74" s="33"/>
      <c r="AO74" s="30"/>
      <c r="AP74" s="30"/>
    </row>
    <row r="75" spans="1:42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</row>
    <row r="76" spans="1:42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 t="s">
        <v>27</v>
      </c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</sheetData>
  <sheetProtection/>
  <mergeCells count="262">
    <mergeCell ref="X67:Y67"/>
    <mergeCell ref="X68:Y68"/>
    <mergeCell ref="X73:Y73"/>
    <mergeCell ref="X69:Y69"/>
    <mergeCell ref="X70:Y70"/>
    <mergeCell ref="X71:Y71"/>
    <mergeCell ref="X72:Y72"/>
    <mergeCell ref="X61:Y61"/>
    <mergeCell ref="X62:Y62"/>
    <mergeCell ref="X63:Y63"/>
    <mergeCell ref="X64:Y64"/>
    <mergeCell ref="X65:Y65"/>
    <mergeCell ref="X66:Y66"/>
    <mergeCell ref="X55:Y55"/>
    <mergeCell ref="X56:Y56"/>
    <mergeCell ref="X57:Y57"/>
    <mergeCell ref="X58:Y58"/>
    <mergeCell ref="X59:Y59"/>
    <mergeCell ref="X60:Y60"/>
    <mergeCell ref="X49:Y49"/>
    <mergeCell ref="X50:Y50"/>
    <mergeCell ref="X51:Y51"/>
    <mergeCell ref="X52:Y52"/>
    <mergeCell ref="X53:Y53"/>
    <mergeCell ref="X54:Y54"/>
    <mergeCell ref="S72:T72"/>
    <mergeCell ref="S73:T73"/>
    <mergeCell ref="S35:T35"/>
    <mergeCell ref="S36:T36"/>
    <mergeCell ref="S52:T52"/>
    <mergeCell ref="S50:T50"/>
    <mergeCell ref="S51:T51"/>
    <mergeCell ref="S46:T46"/>
    <mergeCell ref="S47:T47"/>
    <mergeCell ref="S48:T48"/>
    <mergeCell ref="U44:W44"/>
    <mergeCell ref="S42:AP42"/>
    <mergeCell ref="X44:Z44"/>
    <mergeCell ref="AA44:AB44"/>
    <mergeCell ref="AC44:AE44"/>
    <mergeCell ref="AF44:AH44"/>
    <mergeCell ref="AM44:AO44"/>
    <mergeCell ref="AP44:AP45"/>
    <mergeCell ref="S44:T45"/>
    <mergeCell ref="X47:Y47"/>
    <mergeCell ref="X48:Y48"/>
    <mergeCell ref="AK45:AL45"/>
    <mergeCell ref="AM45:AN45"/>
    <mergeCell ref="AG45:AH45"/>
    <mergeCell ref="AI45:AJ45"/>
    <mergeCell ref="AI47:AJ47"/>
    <mergeCell ref="S49:T49"/>
    <mergeCell ref="AD45:AE45"/>
    <mergeCell ref="X45:Y45"/>
    <mergeCell ref="AI44:AL44"/>
    <mergeCell ref="AD47:AE47"/>
    <mergeCell ref="AD48:AE48"/>
    <mergeCell ref="AD49:AE49"/>
    <mergeCell ref="AG47:AH47"/>
    <mergeCell ref="AG48:AH48"/>
    <mergeCell ref="AG49:AH49"/>
    <mergeCell ref="AK6:AP6"/>
    <mergeCell ref="AK7:AK8"/>
    <mergeCell ref="AL7:AM7"/>
    <mergeCell ref="AO7:AP7"/>
    <mergeCell ref="AG7:AH7"/>
    <mergeCell ref="U6:AH6"/>
    <mergeCell ref="U7:W7"/>
    <mergeCell ref="X7:Y7"/>
    <mergeCell ref="Z7:AA7"/>
    <mergeCell ref="AB7:AC7"/>
    <mergeCell ref="S4:AP4"/>
    <mergeCell ref="S9:T9"/>
    <mergeCell ref="AD7:AE7"/>
    <mergeCell ref="AF7:AF8"/>
    <mergeCell ref="AI6:AJ7"/>
    <mergeCell ref="Q46:Q47"/>
    <mergeCell ref="S6:T6"/>
    <mergeCell ref="S7:T7"/>
    <mergeCell ref="S8:T8"/>
    <mergeCell ref="S10:T10"/>
    <mergeCell ref="S11:T11"/>
    <mergeCell ref="S12:T12"/>
    <mergeCell ref="S13:T13"/>
    <mergeCell ref="L45:Q45"/>
    <mergeCell ref="S14:T14"/>
    <mergeCell ref="M46:M47"/>
    <mergeCell ref="N46:N47"/>
    <mergeCell ref="O46:O47"/>
    <mergeCell ref="P46:P47"/>
    <mergeCell ref="S16:T16"/>
    <mergeCell ref="S15:T15"/>
    <mergeCell ref="B31:C31"/>
    <mergeCell ref="B32:C32"/>
    <mergeCell ref="B33:C33"/>
    <mergeCell ref="B10:C10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3:C13"/>
    <mergeCell ref="B14:C14"/>
    <mergeCell ref="B46:D46"/>
    <mergeCell ref="E46:F46"/>
    <mergeCell ref="G46:H46"/>
    <mergeCell ref="B45:K45"/>
    <mergeCell ref="B15:C15"/>
    <mergeCell ref="B16:C16"/>
    <mergeCell ref="B17:C17"/>
    <mergeCell ref="B18:C18"/>
    <mergeCell ref="N8:O8"/>
    <mergeCell ref="P8:Q8"/>
    <mergeCell ref="L46:L47"/>
    <mergeCell ref="A5:Q5"/>
    <mergeCell ref="A41:Q41"/>
    <mergeCell ref="A43:Q43"/>
    <mergeCell ref="B9:C9"/>
    <mergeCell ref="B11:C11"/>
    <mergeCell ref="B12:C12"/>
    <mergeCell ref="B34:C34"/>
    <mergeCell ref="AD50:AE50"/>
    <mergeCell ref="AD51:AE51"/>
    <mergeCell ref="AD52:AE52"/>
    <mergeCell ref="AD53:AE53"/>
    <mergeCell ref="B7:F8"/>
    <mergeCell ref="G7:G9"/>
    <mergeCell ref="H7:H9"/>
    <mergeCell ref="I7:Q7"/>
    <mergeCell ref="I8:K8"/>
    <mergeCell ref="L8:M8"/>
    <mergeCell ref="AD58:AE58"/>
    <mergeCell ref="AD59:AE59"/>
    <mergeCell ref="AD60:AE60"/>
    <mergeCell ref="AD61:AE61"/>
    <mergeCell ref="AD54:AE54"/>
    <mergeCell ref="AD55:AE55"/>
    <mergeCell ref="AD56:AE56"/>
    <mergeCell ref="AD57:AE57"/>
    <mergeCell ref="AD72:AE72"/>
    <mergeCell ref="AD73:AE73"/>
    <mergeCell ref="AD66:AE66"/>
    <mergeCell ref="AD67:AE67"/>
    <mergeCell ref="AD68:AE68"/>
    <mergeCell ref="AD69:AE69"/>
    <mergeCell ref="AG50:AH50"/>
    <mergeCell ref="AG51:AH51"/>
    <mergeCell ref="AG52:AH52"/>
    <mergeCell ref="AG53:AH53"/>
    <mergeCell ref="AD70:AE70"/>
    <mergeCell ref="AD71:AE71"/>
    <mergeCell ref="AD62:AE62"/>
    <mergeCell ref="AD63:AE63"/>
    <mergeCell ref="AD64:AE64"/>
    <mergeCell ref="AD65:AE65"/>
    <mergeCell ref="AG58:AH58"/>
    <mergeCell ref="AG59:AH59"/>
    <mergeCell ref="AG60:AH60"/>
    <mergeCell ref="AG61:AH61"/>
    <mergeCell ref="AG54:AH54"/>
    <mergeCell ref="AG55:AH55"/>
    <mergeCell ref="AG56:AH56"/>
    <mergeCell ref="AG57:AH57"/>
    <mergeCell ref="AG71:AH71"/>
    <mergeCell ref="AG72:AH72"/>
    <mergeCell ref="AG73:AH73"/>
    <mergeCell ref="AG66:AH66"/>
    <mergeCell ref="AG67:AH67"/>
    <mergeCell ref="AG68:AH68"/>
    <mergeCell ref="AG69:AH69"/>
    <mergeCell ref="AI51:AJ51"/>
    <mergeCell ref="AI53:AJ53"/>
    <mergeCell ref="AI55:AJ55"/>
    <mergeCell ref="AI52:AJ52"/>
    <mergeCell ref="AI54:AJ54"/>
    <mergeCell ref="AG70:AH70"/>
    <mergeCell ref="AG62:AH62"/>
    <mergeCell ref="AG63:AH63"/>
    <mergeCell ref="AG64:AH64"/>
    <mergeCell ref="AG65:AH65"/>
    <mergeCell ref="AI59:AJ59"/>
    <mergeCell ref="AK47:AL47"/>
    <mergeCell ref="AM47:AN47"/>
    <mergeCell ref="AI48:AJ48"/>
    <mergeCell ref="AK48:AL48"/>
    <mergeCell ref="AM48:AN48"/>
    <mergeCell ref="AK49:AL49"/>
    <mergeCell ref="AM49:AN49"/>
    <mergeCell ref="AI50:AJ50"/>
    <mergeCell ref="AI49:AJ49"/>
    <mergeCell ref="AK52:AL52"/>
    <mergeCell ref="AM52:AN52"/>
    <mergeCell ref="AK53:AL53"/>
    <mergeCell ref="AM53:AN53"/>
    <mergeCell ref="AK50:AL50"/>
    <mergeCell ref="AM50:AN50"/>
    <mergeCell ref="AK51:AL51"/>
    <mergeCell ref="AM51:AN51"/>
    <mergeCell ref="AI56:AJ56"/>
    <mergeCell ref="AK56:AL56"/>
    <mergeCell ref="AM56:AN56"/>
    <mergeCell ref="AK57:AL57"/>
    <mergeCell ref="AM57:AN57"/>
    <mergeCell ref="AK54:AL54"/>
    <mergeCell ref="AM54:AN54"/>
    <mergeCell ref="AK55:AL55"/>
    <mergeCell ref="AM55:AN55"/>
    <mergeCell ref="AI57:AJ57"/>
    <mergeCell ref="AI58:AJ58"/>
    <mergeCell ref="AK58:AL58"/>
    <mergeCell ref="AM58:AN58"/>
    <mergeCell ref="AI61:AJ61"/>
    <mergeCell ref="AK61:AL61"/>
    <mergeCell ref="AM61:AN61"/>
    <mergeCell ref="AK59:AL59"/>
    <mergeCell ref="AM59:AN59"/>
    <mergeCell ref="AI60:AJ60"/>
    <mergeCell ref="AK60:AL60"/>
    <mergeCell ref="AM60:AN60"/>
    <mergeCell ref="AI63:AJ63"/>
    <mergeCell ref="AK63:AL63"/>
    <mergeCell ref="AM63:AN63"/>
    <mergeCell ref="AI62:AJ62"/>
    <mergeCell ref="AK62:AL62"/>
    <mergeCell ref="AM62:AN62"/>
    <mergeCell ref="AI65:AJ65"/>
    <mergeCell ref="AK65:AL65"/>
    <mergeCell ref="AM65:AN65"/>
    <mergeCell ref="AI64:AJ64"/>
    <mergeCell ref="AK64:AL64"/>
    <mergeCell ref="AM64:AN64"/>
    <mergeCell ref="AI67:AJ67"/>
    <mergeCell ref="AK67:AL67"/>
    <mergeCell ref="AM67:AN67"/>
    <mergeCell ref="AI66:AJ66"/>
    <mergeCell ref="AK66:AL66"/>
    <mergeCell ref="AM66:AN66"/>
    <mergeCell ref="AI69:AJ69"/>
    <mergeCell ref="AK69:AL69"/>
    <mergeCell ref="AM69:AN69"/>
    <mergeCell ref="AI68:AJ68"/>
    <mergeCell ref="AK68:AL68"/>
    <mergeCell ref="AM68:AN68"/>
    <mergeCell ref="AI71:AJ71"/>
    <mergeCell ref="AK71:AL71"/>
    <mergeCell ref="AM71:AN71"/>
    <mergeCell ref="AI70:AJ70"/>
    <mergeCell ref="AK70:AL70"/>
    <mergeCell ref="AM70:AN70"/>
    <mergeCell ref="AI73:AJ73"/>
    <mergeCell ref="AK73:AL73"/>
    <mergeCell ref="AM73:AN73"/>
    <mergeCell ref="AI72:AJ72"/>
    <mergeCell ref="AK72:AL72"/>
    <mergeCell ref="AM72:AN72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3"/>
  <sheetViews>
    <sheetView zoomScalePageLayoutView="0" workbookViewId="0" topLeftCell="AE35">
      <selection activeCell="A8" sqref="A8"/>
    </sheetView>
  </sheetViews>
  <sheetFormatPr defaultColWidth="9.00390625" defaultRowHeight="13.5"/>
  <cols>
    <col min="1" max="2" width="9.00390625" style="12" customWidth="1"/>
    <col min="3" max="10" width="7.375" style="12" customWidth="1"/>
    <col min="11" max="13" width="9.00390625" style="12" customWidth="1"/>
    <col min="14" max="14" width="9.50390625" style="12" customWidth="1"/>
    <col min="15" max="24" width="9.00390625" style="12" customWidth="1"/>
    <col min="25" max="25" width="6.875" style="12" customWidth="1"/>
    <col min="26" max="26" width="5.00390625" style="12" customWidth="1"/>
    <col min="27" max="27" width="9.50390625" style="12" customWidth="1"/>
    <col min="28" max="30" width="7.75390625" style="12" customWidth="1"/>
    <col min="31" max="31" width="6.375" style="12" customWidth="1"/>
    <col min="32" max="33" width="8.25390625" style="12" customWidth="1"/>
    <col min="34" max="34" width="6.625" style="12" customWidth="1"/>
    <col min="35" max="35" width="8.125" style="12" customWidth="1"/>
    <col min="36" max="36" width="7.00390625" style="12" customWidth="1"/>
    <col min="37" max="38" width="7.625" style="12" customWidth="1"/>
    <col min="39" max="39" width="8.50390625" style="12" customWidth="1"/>
    <col min="40" max="41" width="6.375" style="12" customWidth="1"/>
    <col min="42" max="44" width="7.75390625" style="12" customWidth="1"/>
    <col min="45" max="46" width="7.375" style="12" customWidth="1"/>
    <col min="47" max="48" width="6.875" style="12" customWidth="1"/>
    <col min="49" max="50" width="6.625" style="12" customWidth="1"/>
    <col min="51" max="16384" width="9.00390625" style="12" customWidth="1"/>
  </cols>
  <sheetData>
    <row r="1" spans="1:50" ht="19.5" customHeight="1">
      <c r="A1" s="61" t="s">
        <v>232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60" t="s">
        <v>231</v>
      </c>
    </row>
    <row r="2" spans="1:50" ht="19.5" customHeight="1">
      <c r="A2" s="61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60"/>
    </row>
    <row r="3" spans="1:50" ht="19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182" t="s">
        <v>408</v>
      </c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1:50" ht="19.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ht="18" customHeight="1">
      <c r="A5" s="171" t="s">
        <v>391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86"/>
      <c r="Z5" s="236" t="s">
        <v>404</v>
      </c>
      <c r="AA5" s="254"/>
      <c r="AB5" s="254"/>
      <c r="AC5" s="291" t="s">
        <v>409</v>
      </c>
      <c r="AD5" s="291"/>
      <c r="AE5" s="291"/>
      <c r="AF5" s="291"/>
      <c r="AG5" s="291"/>
      <c r="AH5" s="291"/>
      <c r="AI5" s="291"/>
      <c r="AJ5" s="291"/>
      <c r="AK5" s="291" t="s">
        <v>410</v>
      </c>
      <c r="AL5" s="291"/>
      <c r="AM5" s="291"/>
      <c r="AN5" s="291"/>
      <c r="AO5" s="291" t="s">
        <v>411</v>
      </c>
      <c r="AP5" s="291"/>
      <c r="AQ5" s="291"/>
      <c r="AR5" s="291"/>
      <c r="AS5" s="291" t="s">
        <v>412</v>
      </c>
      <c r="AT5" s="291"/>
      <c r="AU5" s="291"/>
      <c r="AV5" s="291"/>
      <c r="AW5" s="284" t="s">
        <v>129</v>
      </c>
      <c r="AX5" s="285"/>
    </row>
    <row r="6" spans="1:50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238" t="s">
        <v>405</v>
      </c>
      <c r="AA6" s="256"/>
      <c r="AB6" s="256"/>
      <c r="AC6" s="283" t="s">
        <v>8</v>
      </c>
      <c r="AD6" s="283"/>
      <c r="AE6" s="283"/>
      <c r="AF6" s="283" t="s">
        <v>9</v>
      </c>
      <c r="AG6" s="283"/>
      <c r="AH6" s="283"/>
      <c r="AI6" s="283" t="s">
        <v>10</v>
      </c>
      <c r="AJ6" s="283"/>
      <c r="AK6" s="283" t="s">
        <v>9</v>
      </c>
      <c r="AL6" s="283"/>
      <c r="AM6" s="283" t="s">
        <v>10</v>
      </c>
      <c r="AN6" s="283"/>
      <c r="AO6" s="283" t="s">
        <v>9</v>
      </c>
      <c r="AP6" s="283"/>
      <c r="AQ6" s="283" t="s">
        <v>10</v>
      </c>
      <c r="AR6" s="283"/>
      <c r="AS6" s="283" t="s">
        <v>9</v>
      </c>
      <c r="AT6" s="283"/>
      <c r="AU6" s="283" t="s">
        <v>10</v>
      </c>
      <c r="AV6" s="283"/>
      <c r="AW6" s="286"/>
      <c r="AX6" s="287"/>
    </row>
    <row r="7" spans="1:50" ht="19.5" customHeight="1">
      <c r="A7" s="182" t="s">
        <v>360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86"/>
      <c r="Z7" s="195"/>
      <c r="AA7" s="195"/>
      <c r="AB7" s="195"/>
      <c r="AC7" s="260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</row>
    <row r="8" spans="1:50" ht="19.5" customHeight="1" thickBo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241" t="s">
        <v>304</v>
      </c>
      <c r="AA8" s="242"/>
      <c r="AB8" s="242"/>
      <c r="AC8" s="169">
        <f>SUM(AF8:AJ8)</f>
        <v>45690</v>
      </c>
      <c r="AD8" s="170"/>
      <c r="AE8" s="170"/>
      <c r="AF8" s="160">
        <f>SUM(AK8,AO8,AS8)</f>
        <v>23296</v>
      </c>
      <c r="AG8" s="160"/>
      <c r="AH8" s="160"/>
      <c r="AI8" s="160">
        <f>SUM(AM8,AQ8,AU8)</f>
        <v>22394</v>
      </c>
      <c r="AJ8" s="160"/>
      <c r="AK8" s="160">
        <v>7938</v>
      </c>
      <c r="AL8" s="160"/>
      <c r="AM8" s="160">
        <v>7650</v>
      </c>
      <c r="AN8" s="160"/>
      <c r="AO8" s="160">
        <v>7720</v>
      </c>
      <c r="AP8" s="160"/>
      <c r="AQ8" s="160">
        <v>7409</v>
      </c>
      <c r="AR8" s="160"/>
      <c r="AS8" s="160">
        <v>7638</v>
      </c>
      <c r="AT8" s="160"/>
      <c r="AU8" s="160">
        <v>7335</v>
      </c>
      <c r="AV8" s="160"/>
      <c r="AW8" s="296">
        <v>36.9</v>
      </c>
      <c r="AX8" s="296"/>
    </row>
    <row r="9" spans="1:50" ht="19.5" customHeight="1">
      <c r="A9" s="236" t="s">
        <v>373</v>
      </c>
      <c r="B9" s="254"/>
      <c r="C9" s="261" t="s">
        <v>396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 t="s">
        <v>400</v>
      </c>
      <c r="S9" s="261"/>
      <c r="T9" s="261"/>
      <c r="U9" s="261"/>
      <c r="V9" s="261"/>
      <c r="W9" s="261"/>
      <c r="X9" s="262"/>
      <c r="Y9" s="86"/>
      <c r="Z9" s="281" t="s">
        <v>301</v>
      </c>
      <c r="AA9" s="282"/>
      <c r="AB9" s="282"/>
      <c r="AC9" s="169">
        <f>SUM(AF9:AJ9)</f>
        <v>46835</v>
      </c>
      <c r="AD9" s="170"/>
      <c r="AE9" s="170"/>
      <c r="AF9" s="160">
        <f>SUM(AK9,AO9,AS9)</f>
        <v>23819</v>
      </c>
      <c r="AG9" s="160"/>
      <c r="AH9" s="160"/>
      <c r="AI9" s="160">
        <f>SUM(AM9,AQ9,AU9)</f>
        <v>23016</v>
      </c>
      <c r="AJ9" s="160"/>
      <c r="AK9" s="160">
        <v>8211</v>
      </c>
      <c r="AL9" s="160"/>
      <c r="AM9" s="160">
        <v>7953</v>
      </c>
      <c r="AN9" s="160"/>
      <c r="AO9" s="160">
        <v>7920</v>
      </c>
      <c r="AP9" s="160"/>
      <c r="AQ9" s="160">
        <v>7651</v>
      </c>
      <c r="AR9" s="160"/>
      <c r="AS9" s="160">
        <v>7688</v>
      </c>
      <c r="AT9" s="160"/>
      <c r="AU9" s="160">
        <v>7412</v>
      </c>
      <c r="AV9" s="160"/>
      <c r="AW9" s="296">
        <v>37.3</v>
      </c>
      <c r="AX9" s="296"/>
    </row>
    <row r="10" spans="1:50" ht="19.5" customHeight="1">
      <c r="A10" s="246" t="s">
        <v>374</v>
      </c>
      <c r="B10" s="255"/>
      <c r="C10" s="263" t="s">
        <v>392</v>
      </c>
      <c r="D10" s="263"/>
      <c r="E10" s="263"/>
      <c r="F10" s="263"/>
      <c r="G10" s="263"/>
      <c r="H10" s="263"/>
      <c r="I10" s="259" t="s">
        <v>393</v>
      </c>
      <c r="J10" s="259"/>
      <c r="K10" s="259"/>
      <c r="L10" s="222" t="s">
        <v>394</v>
      </c>
      <c r="M10" s="223"/>
      <c r="N10" s="222" t="s">
        <v>395</v>
      </c>
      <c r="O10" s="223"/>
      <c r="P10" s="48" t="s">
        <v>100</v>
      </c>
      <c r="Q10" s="48" t="s">
        <v>14</v>
      </c>
      <c r="R10" s="264" t="s">
        <v>399</v>
      </c>
      <c r="S10" s="265"/>
      <c r="T10" s="165" t="s">
        <v>102</v>
      </c>
      <c r="U10" s="165" t="s">
        <v>103</v>
      </c>
      <c r="V10" s="165" t="s">
        <v>104</v>
      </c>
      <c r="W10" s="165" t="s">
        <v>100</v>
      </c>
      <c r="X10" s="166" t="s">
        <v>14</v>
      </c>
      <c r="Y10" s="86"/>
      <c r="Z10" s="281" t="s">
        <v>302</v>
      </c>
      <c r="AA10" s="282"/>
      <c r="AB10" s="282"/>
      <c r="AC10" s="169">
        <f>SUM(AF10:AJ10)</f>
        <v>47093</v>
      </c>
      <c r="AD10" s="170"/>
      <c r="AE10" s="170"/>
      <c r="AF10" s="160">
        <f>SUM(AK10,AO10,AS10)</f>
        <v>24056</v>
      </c>
      <c r="AG10" s="160"/>
      <c r="AH10" s="160"/>
      <c r="AI10" s="160">
        <f>SUM(AM10,AQ10,AU10)</f>
        <v>23037</v>
      </c>
      <c r="AJ10" s="160"/>
      <c r="AK10" s="160">
        <v>7909</v>
      </c>
      <c r="AL10" s="160"/>
      <c r="AM10" s="160">
        <v>7463</v>
      </c>
      <c r="AN10" s="160"/>
      <c r="AO10" s="160">
        <v>8209</v>
      </c>
      <c r="AP10" s="160"/>
      <c r="AQ10" s="160">
        <v>7936</v>
      </c>
      <c r="AR10" s="160"/>
      <c r="AS10" s="160">
        <v>7938</v>
      </c>
      <c r="AT10" s="160"/>
      <c r="AU10" s="160">
        <v>7638</v>
      </c>
      <c r="AV10" s="160"/>
      <c r="AW10" s="296">
        <v>37.3</v>
      </c>
      <c r="AX10" s="296"/>
    </row>
    <row r="11" spans="1:50" ht="19.5" customHeight="1">
      <c r="A11" s="238" t="s">
        <v>372</v>
      </c>
      <c r="B11" s="256"/>
      <c r="C11" s="259" t="s">
        <v>8</v>
      </c>
      <c r="D11" s="259"/>
      <c r="E11" s="259" t="s">
        <v>397</v>
      </c>
      <c r="F11" s="259"/>
      <c r="G11" s="259" t="s">
        <v>398</v>
      </c>
      <c r="H11" s="259"/>
      <c r="I11" s="259" t="s">
        <v>4</v>
      </c>
      <c r="J11" s="259"/>
      <c r="K11" s="48" t="s">
        <v>5</v>
      </c>
      <c r="L11" s="48" t="s">
        <v>4</v>
      </c>
      <c r="M11" s="48" t="s">
        <v>5</v>
      </c>
      <c r="N11" s="48" t="s">
        <v>4</v>
      </c>
      <c r="O11" s="48" t="s">
        <v>5</v>
      </c>
      <c r="P11" s="48" t="s">
        <v>4</v>
      </c>
      <c r="Q11" s="48" t="s">
        <v>4</v>
      </c>
      <c r="R11" s="266"/>
      <c r="S11" s="267"/>
      <c r="T11" s="165"/>
      <c r="U11" s="165"/>
      <c r="V11" s="165"/>
      <c r="W11" s="165"/>
      <c r="X11" s="166"/>
      <c r="Y11" s="86"/>
      <c r="Z11" s="281" t="s">
        <v>303</v>
      </c>
      <c r="AA11" s="282"/>
      <c r="AB11" s="282"/>
      <c r="AC11" s="169">
        <f>SUM(AF11:AJ11)</f>
        <v>45980</v>
      </c>
      <c r="AD11" s="170"/>
      <c r="AE11" s="170"/>
      <c r="AF11" s="160">
        <f>SUM(AK11,AO11,AS11)</f>
        <v>23535</v>
      </c>
      <c r="AG11" s="160"/>
      <c r="AH11" s="160"/>
      <c r="AI11" s="160">
        <f>SUM(AM11,AQ11,AU11)</f>
        <v>22445</v>
      </c>
      <c r="AJ11" s="160"/>
      <c r="AK11" s="160">
        <v>7453</v>
      </c>
      <c r="AL11" s="160"/>
      <c r="AM11" s="160">
        <v>7042</v>
      </c>
      <c r="AN11" s="160"/>
      <c r="AO11" s="160">
        <v>7892</v>
      </c>
      <c r="AP11" s="160"/>
      <c r="AQ11" s="160">
        <v>7473</v>
      </c>
      <c r="AR11" s="160"/>
      <c r="AS11" s="160">
        <v>8190</v>
      </c>
      <c r="AT11" s="160"/>
      <c r="AU11" s="160">
        <v>7930</v>
      </c>
      <c r="AV11" s="160"/>
      <c r="AW11" s="296">
        <v>37.7</v>
      </c>
      <c r="AX11" s="296"/>
    </row>
    <row r="12" spans="1:50" ht="19.5" customHeight="1">
      <c r="A12" s="232"/>
      <c r="B12" s="233"/>
      <c r="C12" s="260"/>
      <c r="D12" s="232"/>
      <c r="E12" s="232"/>
      <c r="F12" s="232"/>
      <c r="G12" s="232"/>
      <c r="H12" s="232"/>
      <c r="I12" s="258"/>
      <c r="J12" s="258"/>
      <c r="K12" s="19"/>
      <c r="L12" s="19"/>
      <c r="M12" s="19"/>
      <c r="N12" s="19"/>
      <c r="O12" s="19"/>
      <c r="P12" s="19"/>
      <c r="Q12" s="19"/>
      <c r="R12" s="217"/>
      <c r="S12" s="217"/>
      <c r="T12" s="19"/>
      <c r="U12" s="19"/>
      <c r="V12" s="19"/>
      <c r="W12" s="19"/>
      <c r="X12" s="19"/>
      <c r="Y12" s="86"/>
      <c r="Z12" s="288" t="s">
        <v>333</v>
      </c>
      <c r="AA12" s="289"/>
      <c r="AB12" s="289"/>
      <c r="AC12" s="224">
        <f>SUM(AC14,AC33:AE34)</f>
        <v>47180</v>
      </c>
      <c r="AD12" s="225"/>
      <c r="AE12" s="225"/>
      <c r="AF12" s="295">
        <f>SUM(AF14,AF33:AH34)</f>
        <v>24249</v>
      </c>
      <c r="AG12" s="295"/>
      <c r="AH12" s="295"/>
      <c r="AI12" s="295">
        <f>SUM(AI14,AI33:AJ34)</f>
        <v>22931</v>
      </c>
      <c r="AJ12" s="295"/>
      <c r="AK12" s="295">
        <f>SUM(AK14,AK33:AL34)</f>
        <v>8900</v>
      </c>
      <c r="AL12" s="295"/>
      <c r="AM12" s="295">
        <f>SUM(AM14,AM33:AN34)</f>
        <v>8413</v>
      </c>
      <c r="AN12" s="295"/>
      <c r="AO12" s="295">
        <f>SUM(AO14,AO33:AP34)</f>
        <v>7451</v>
      </c>
      <c r="AP12" s="295"/>
      <c r="AQ12" s="295">
        <f>SUM(AQ14,AQ33:AR34)</f>
        <v>7039</v>
      </c>
      <c r="AR12" s="295"/>
      <c r="AS12" s="295">
        <f>SUM(AS14,AS33:AT34)</f>
        <v>7898</v>
      </c>
      <c r="AT12" s="295"/>
      <c r="AU12" s="295">
        <f>SUM(AU14,AU33:AV34)</f>
        <v>7479</v>
      </c>
      <c r="AV12" s="295"/>
      <c r="AW12" s="297">
        <v>37.9</v>
      </c>
      <c r="AX12" s="297"/>
    </row>
    <row r="13" spans="1:50" ht="19.5" customHeight="1">
      <c r="A13" s="245" t="s">
        <v>304</v>
      </c>
      <c r="B13" s="246"/>
      <c r="C13" s="169">
        <f>SUM(E13:H13)</f>
        <v>114</v>
      </c>
      <c r="D13" s="170"/>
      <c r="E13" s="160">
        <f>SUM(I13,L13,N13,P13:Q13)</f>
        <v>109</v>
      </c>
      <c r="F13" s="160"/>
      <c r="G13" s="160">
        <f>SUM(K13,M13,O13,)</f>
        <v>5</v>
      </c>
      <c r="H13" s="160"/>
      <c r="I13" s="160">
        <v>57</v>
      </c>
      <c r="J13" s="160"/>
      <c r="K13" s="29">
        <v>3</v>
      </c>
      <c r="L13" s="29">
        <v>49</v>
      </c>
      <c r="M13" s="29">
        <v>2</v>
      </c>
      <c r="N13" s="29" t="s">
        <v>315</v>
      </c>
      <c r="O13" s="29" t="s">
        <v>315</v>
      </c>
      <c r="P13" s="29">
        <v>2</v>
      </c>
      <c r="Q13" s="29">
        <v>1</v>
      </c>
      <c r="R13" s="160">
        <f>SUM(T13:X13)</f>
        <v>1237</v>
      </c>
      <c r="S13" s="160"/>
      <c r="T13" s="29">
        <v>787</v>
      </c>
      <c r="U13" s="29">
        <v>432</v>
      </c>
      <c r="V13" s="29" t="s">
        <v>315</v>
      </c>
      <c r="W13" s="29">
        <v>6</v>
      </c>
      <c r="X13" s="29">
        <v>12</v>
      </c>
      <c r="Y13" s="86"/>
      <c r="Z13" s="195"/>
      <c r="AA13" s="195"/>
      <c r="AB13" s="195"/>
      <c r="AC13" s="224"/>
      <c r="AD13" s="225"/>
      <c r="AE13" s="225"/>
      <c r="AF13" s="295"/>
      <c r="AG13" s="295"/>
      <c r="AH13" s="295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296"/>
      <c r="AX13" s="296"/>
    </row>
    <row r="14" spans="1:50" ht="19.5" customHeight="1">
      <c r="A14" s="228" t="s">
        <v>301</v>
      </c>
      <c r="B14" s="229"/>
      <c r="C14" s="169">
        <f>SUM(E14:H14)</f>
        <v>112</v>
      </c>
      <c r="D14" s="170"/>
      <c r="E14" s="160">
        <f>SUM(I14,L14,N14,P14:Q14)</f>
        <v>108</v>
      </c>
      <c r="F14" s="160"/>
      <c r="G14" s="160">
        <f>SUM(K14,M14,O14,)</f>
        <v>4</v>
      </c>
      <c r="H14" s="160"/>
      <c r="I14" s="160">
        <v>56</v>
      </c>
      <c r="J14" s="160"/>
      <c r="K14" s="29">
        <v>2</v>
      </c>
      <c r="L14" s="29">
        <v>49</v>
      </c>
      <c r="M14" s="29">
        <v>2</v>
      </c>
      <c r="N14" s="29" t="s">
        <v>315</v>
      </c>
      <c r="O14" s="29" t="s">
        <v>315</v>
      </c>
      <c r="P14" s="29">
        <v>2</v>
      </c>
      <c r="Q14" s="29">
        <v>1</v>
      </c>
      <c r="R14" s="160">
        <f>SUM(T14:X14)</f>
        <v>1255</v>
      </c>
      <c r="S14" s="160"/>
      <c r="T14" s="29">
        <v>799</v>
      </c>
      <c r="U14" s="29">
        <v>438</v>
      </c>
      <c r="V14" s="29" t="s">
        <v>315</v>
      </c>
      <c r="W14" s="29">
        <v>6</v>
      </c>
      <c r="X14" s="29">
        <v>12</v>
      </c>
      <c r="Y14" s="86"/>
      <c r="Z14" s="86"/>
      <c r="AA14" s="290" t="s">
        <v>8</v>
      </c>
      <c r="AB14" s="290"/>
      <c r="AC14" s="169">
        <f>SUM(AC15:AE22,AC24:AE31)</f>
        <v>46514</v>
      </c>
      <c r="AD14" s="170"/>
      <c r="AE14" s="170"/>
      <c r="AF14" s="160">
        <f>SUM(AF15:AH22,AF24:AH31)</f>
        <v>23937</v>
      </c>
      <c r="AG14" s="160"/>
      <c r="AH14" s="160"/>
      <c r="AI14" s="160">
        <f>SUM(AI15:AJ22,AI24:AJ31)</f>
        <v>22577</v>
      </c>
      <c r="AJ14" s="160"/>
      <c r="AK14" s="160">
        <f>SUM(AK15:AL22,AK24:AL31)</f>
        <v>8794</v>
      </c>
      <c r="AL14" s="160"/>
      <c r="AM14" s="160">
        <f>SUM(AM15:AN22,AM24:AN31)</f>
        <v>8297</v>
      </c>
      <c r="AN14" s="160"/>
      <c r="AO14" s="160">
        <f>SUM(AO15:AP22,AO24:AP31)</f>
        <v>7349</v>
      </c>
      <c r="AP14" s="160"/>
      <c r="AQ14" s="160">
        <f>SUM(AQ15:AR22,AQ24:AR31)</f>
        <v>6930</v>
      </c>
      <c r="AR14" s="160"/>
      <c r="AS14" s="160">
        <f>SUM(AS15:AT22,AS24:AT31)</f>
        <v>7794</v>
      </c>
      <c r="AT14" s="160"/>
      <c r="AU14" s="160">
        <f>SUM(AU15:AV22,AU24:AV31)</f>
        <v>7350</v>
      </c>
      <c r="AV14" s="160"/>
      <c r="AW14" s="296">
        <v>37.9</v>
      </c>
      <c r="AX14" s="296"/>
    </row>
    <row r="15" spans="1:50" ht="19.5" customHeight="1">
      <c r="A15" s="228" t="s">
        <v>302</v>
      </c>
      <c r="B15" s="229"/>
      <c r="C15" s="169">
        <f>SUM(E15:H15)</f>
        <v>113</v>
      </c>
      <c r="D15" s="170"/>
      <c r="E15" s="160">
        <f>SUM(I15,L15,N15,P15:Q15)</f>
        <v>109</v>
      </c>
      <c r="F15" s="160"/>
      <c r="G15" s="160">
        <f>SUM(K15,M15,O15,)</f>
        <v>4</v>
      </c>
      <c r="H15" s="160"/>
      <c r="I15" s="160">
        <v>57</v>
      </c>
      <c r="J15" s="160"/>
      <c r="K15" s="29">
        <v>2</v>
      </c>
      <c r="L15" s="29">
        <v>49</v>
      </c>
      <c r="M15" s="29">
        <v>2</v>
      </c>
      <c r="N15" s="29" t="s">
        <v>315</v>
      </c>
      <c r="O15" s="29" t="s">
        <v>315</v>
      </c>
      <c r="P15" s="29">
        <v>2</v>
      </c>
      <c r="Q15" s="29">
        <v>1</v>
      </c>
      <c r="R15" s="160">
        <f>SUM(T15:X15)</f>
        <v>1261</v>
      </c>
      <c r="S15" s="160"/>
      <c r="T15" s="29">
        <v>807</v>
      </c>
      <c r="U15" s="29">
        <v>436</v>
      </c>
      <c r="V15" s="29" t="s">
        <v>315</v>
      </c>
      <c r="W15" s="29">
        <v>6</v>
      </c>
      <c r="X15" s="29">
        <v>12</v>
      </c>
      <c r="Y15" s="86"/>
      <c r="Z15" s="56"/>
      <c r="AA15" s="269" t="s">
        <v>375</v>
      </c>
      <c r="AB15" s="269"/>
      <c r="AC15" s="169">
        <f aca="true" t="shared" si="0" ref="AC15:AC22">SUM(AF15:AJ15)</f>
        <v>16104</v>
      </c>
      <c r="AD15" s="170"/>
      <c r="AE15" s="170"/>
      <c r="AF15" s="160">
        <f>SUM(AK15,AO15,AS15)</f>
        <v>8395</v>
      </c>
      <c r="AG15" s="160"/>
      <c r="AH15" s="160"/>
      <c r="AI15" s="160">
        <f aca="true" t="shared" si="1" ref="AI15:AI22">SUM(AM15,AQ15,AU15)</f>
        <v>7709</v>
      </c>
      <c r="AJ15" s="160"/>
      <c r="AK15" s="160">
        <v>3056</v>
      </c>
      <c r="AL15" s="160"/>
      <c r="AM15" s="160">
        <v>2764</v>
      </c>
      <c r="AN15" s="160"/>
      <c r="AO15" s="160">
        <v>2554</v>
      </c>
      <c r="AP15" s="160"/>
      <c r="AQ15" s="160">
        <v>2376</v>
      </c>
      <c r="AR15" s="160"/>
      <c r="AS15" s="160">
        <v>2785</v>
      </c>
      <c r="AT15" s="160"/>
      <c r="AU15" s="160">
        <v>2569</v>
      </c>
      <c r="AV15" s="160"/>
      <c r="AW15" s="296">
        <v>41.1</v>
      </c>
      <c r="AX15" s="296"/>
    </row>
    <row r="16" spans="1:50" ht="19.5" customHeight="1">
      <c r="A16" s="228" t="s">
        <v>303</v>
      </c>
      <c r="B16" s="229"/>
      <c r="C16" s="169">
        <f>SUM(E16:H16)</f>
        <v>112</v>
      </c>
      <c r="D16" s="170"/>
      <c r="E16" s="160">
        <f>SUM(I16,L16,N16,P16:Q16)</f>
        <v>109</v>
      </c>
      <c r="F16" s="160"/>
      <c r="G16" s="160">
        <f>SUM(K16,M16,O16,)</f>
        <v>3</v>
      </c>
      <c r="H16" s="160"/>
      <c r="I16" s="160">
        <v>57</v>
      </c>
      <c r="J16" s="160"/>
      <c r="K16" s="29">
        <v>2</v>
      </c>
      <c r="L16" s="29">
        <v>49</v>
      </c>
      <c r="M16" s="29">
        <v>1</v>
      </c>
      <c r="N16" s="29" t="s">
        <v>315</v>
      </c>
      <c r="O16" s="29" t="s">
        <v>315</v>
      </c>
      <c r="P16" s="29">
        <v>2</v>
      </c>
      <c r="Q16" s="29">
        <v>1</v>
      </c>
      <c r="R16" s="160">
        <f>SUM(T16:X16)</f>
        <v>1220</v>
      </c>
      <c r="S16" s="160"/>
      <c r="T16" s="29">
        <v>778</v>
      </c>
      <c r="U16" s="29">
        <v>424</v>
      </c>
      <c r="V16" s="29" t="s">
        <v>315</v>
      </c>
      <c r="W16" s="29">
        <v>6</v>
      </c>
      <c r="X16" s="29">
        <v>12</v>
      </c>
      <c r="Y16" s="86"/>
      <c r="Z16" s="56"/>
      <c r="AA16" s="269" t="s">
        <v>376</v>
      </c>
      <c r="AB16" s="269"/>
      <c r="AC16" s="169">
        <f t="shared" si="0"/>
        <v>2086</v>
      </c>
      <c r="AD16" s="170"/>
      <c r="AE16" s="170"/>
      <c r="AF16" s="160">
        <f aca="true" t="shared" si="2" ref="AF16:AF22">SUM(AK16,AO16,AS16)</f>
        <v>1076</v>
      </c>
      <c r="AG16" s="160"/>
      <c r="AH16" s="160"/>
      <c r="AI16" s="160">
        <f t="shared" si="1"/>
        <v>1010</v>
      </c>
      <c r="AJ16" s="160"/>
      <c r="AK16" s="160">
        <v>409</v>
      </c>
      <c r="AL16" s="160"/>
      <c r="AM16" s="160">
        <v>362</v>
      </c>
      <c r="AN16" s="160"/>
      <c r="AO16" s="160">
        <v>315</v>
      </c>
      <c r="AP16" s="160"/>
      <c r="AQ16" s="160">
        <v>307</v>
      </c>
      <c r="AR16" s="160"/>
      <c r="AS16" s="160">
        <v>352</v>
      </c>
      <c r="AT16" s="160"/>
      <c r="AU16" s="160">
        <v>341</v>
      </c>
      <c r="AV16" s="160"/>
      <c r="AW16" s="296">
        <v>36.6</v>
      </c>
      <c r="AX16" s="296"/>
    </row>
    <row r="17" spans="1:50" ht="19.5" customHeight="1">
      <c r="A17" s="230" t="s">
        <v>333</v>
      </c>
      <c r="B17" s="231"/>
      <c r="C17" s="224">
        <f>SUM(C19:C26,C28:C35)</f>
        <v>110</v>
      </c>
      <c r="D17" s="225">
        <f aca="true" t="shared" si="3" ref="D17:J17">SUM(D19:D26,D28:D35)</f>
        <v>0</v>
      </c>
      <c r="E17" s="225">
        <f t="shared" si="3"/>
        <v>107</v>
      </c>
      <c r="F17" s="225">
        <f t="shared" si="3"/>
        <v>0</v>
      </c>
      <c r="G17" s="225">
        <f>SUM(G19:G26,G28:G35)</f>
        <v>3</v>
      </c>
      <c r="H17" s="225">
        <f t="shared" si="3"/>
        <v>0</v>
      </c>
      <c r="I17" s="225">
        <f>SUM(I19:I26,I28:I35)</f>
        <v>58</v>
      </c>
      <c r="J17" s="225">
        <f t="shared" si="3"/>
        <v>0</v>
      </c>
      <c r="K17" s="134">
        <f>SUM(K19:K26,K28:K35)</f>
        <v>2</v>
      </c>
      <c r="L17" s="134">
        <f>SUM(L19:L26,L28:L35)</f>
        <v>46</v>
      </c>
      <c r="M17" s="134">
        <f>SUM(M19:M26,M28:M35)</f>
        <v>1</v>
      </c>
      <c r="N17" s="134" t="s">
        <v>315</v>
      </c>
      <c r="O17" s="134" t="s">
        <v>315</v>
      </c>
      <c r="P17" s="134">
        <f>SUM(P19:P26,P28:P35)</f>
        <v>2</v>
      </c>
      <c r="Q17" s="134">
        <f>SUM(Q19:Q26,Q28:Q35)</f>
        <v>1</v>
      </c>
      <c r="R17" s="225">
        <f>SUM(R19:R26,R28:R35)</f>
        <v>1246</v>
      </c>
      <c r="S17" s="225">
        <f aca="true" t="shared" si="4" ref="S17:X17">SUM(S19:S26,S28:S35)</f>
        <v>0</v>
      </c>
      <c r="T17" s="134">
        <f t="shared" si="4"/>
        <v>799</v>
      </c>
      <c r="U17" s="134">
        <f t="shared" si="4"/>
        <v>429</v>
      </c>
      <c r="V17" s="134" t="s">
        <v>315</v>
      </c>
      <c r="W17" s="134">
        <f t="shared" si="4"/>
        <v>6</v>
      </c>
      <c r="X17" s="134">
        <f t="shared" si="4"/>
        <v>12</v>
      </c>
      <c r="Y17" s="86"/>
      <c r="Z17" s="56"/>
      <c r="AA17" s="269" t="s">
        <v>377</v>
      </c>
      <c r="AB17" s="269"/>
      <c r="AC17" s="169">
        <f t="shared" si="0"/>
        <v>4568</v>
      </c>
      <c r="AD17" s="170"/>
      <c r="AE17" s="170"/>
      <c r="AF17" s="160">
        <f t="shared" si="2"/>
        <v>2301</v>
      </c>
      <c r="AG17" s="160"/>
      <c r="AH17" s="160"/>
      <c r="AI17" s="160">
        <f t="shared" si="1"/>
        <v>2267</v>
      </c>
      <c r="AJ17" s="160"/>
      <c r="AK17" s="160">
        <v>844</v>
      </c>
      <c r="AL17" s="160"/>
      <c r="AM17" s="160">
        <v>838</v>
      </c>
      <c r="AN17" s="160"/>
      <c r="AO17" s="160">
        <v>749</v>
      </c>
      <c r="AP17" s="160"/>
      <c r="AQ17" s="160">
        <v>669</v>
      </c>
      <c r="AR17" s="160"/>
      <c r="AS17" s="160">
        <v>708</v>
      </c>
      <c r="AT17" s="160"/>
      <c r="AU17" s="160">
        <v>760</v>
      </c>
      <c r="AV17" s="160"/>
      <c r="AW17" s="296">
        <v>38.7</v>
      </c>
      <c r="AX17" s="296"/>
    </row>
    <row r="18" spans="1:50" ht="19.5" customHeight="1">
      <c r="A18" s="182"/>
      <c r="B18" s="182"/>
      <c r="C18" s="169"/>
      <c r="D18" s="170"/>
      <c r="E18" s="160"/>
      <c r="F18" s="160"/>
      <c r="G18" s="160"/>
      <c r="H18" s="160"/>
      <c r="I18" s="160"/>
      <c r="J18" s="160"/>
      <c r="K18" s="29"/>
      <c r="L18" s="29"/>
      <c r="M18" s="29"/>
      <c r="N18" s="29"/>
      <c r="O18" s="29"/>
      <c r="P18" s="29"/>
      <c r="Q18" s="29"/>
      <c r="R18" s="160"/>
      <c r="S18" s="160"/>
      <c r="T18" s="29"/>
      <c r="U18" s="29"/>
      <c r="V18" s="29"/>
      <c r="W18" s="29"/>
      <c r="X18" s="29"/>
      <c r="Y18" s="86"/>
      <c r="Z18" s="56"/>
      <c r="AA18" s="269" t="s">
        <v>378</v>
      </c>
      <c r="AB18" s="269"/>
      <c r="AC18" s="169">
        <f t="shared" si="0"/>
        <v>1407</v>
      </c>
      <c r="AD18" s="170"/>
      <c r="AE18" s="170"/>
      <c r="AF18" s="160">
        <f t="shared" si="2"/>
        <v>709</v>
      </c>
      <c r="AG18" s="160"/>
      <c r="AH18" s="160"/>
      <c r="AI18" s="160">
        <f t="shared" si="1"/>
        <v>698</v>
      </c>
      <c r="AJ18" s="160"/>
      <c r="AK18" s="160">
        <v>268</v>
      </c>
      <c r="AL18" s="160"/>
      <c r="AM18" s="160">
        <v>251</v>
      </c>
      <c r="AN18" s="160"/>
      <c r="AO18" s="160">
        <v>228</v>
      </c>
      <c r="AP18" s="160"/>
      <c r="AQ18" s="160">
        <v>219</v>
      </c>
      <c r="AR18" s="160"/>
      <c r="AS18" s="160">
        <v>213</v>
      </c>
      <c r="AT18" s="160"/>
      <c r="AU18" s="160">
        <v>228</v>
      </c>
      <c r="AV18" s="160"/>
      <c r="AW18" s="296">
        <v>32</v>
      </c>
      <c r="AX18" s="296"/>
    </row>
    <row r="19" spans="1:50" ht="19.5" customHeight="1">
      <c r="A19" s="182" t="s">
        <v>375</v>
      </c>
      <c r="B19" s="182"/>
      <c r="C19" s="169">
        <f aca="true" t="shared" si="5" ref="C19:C26">SUM(E19:H19)</f>
        <v>23</v>
      </c>
      <c r="D19" s="170"/>
      <c r="E19" s="160">
        <f aca="true" t="shared" si="6" ref="E19:E26">SUM(I19,L19,N19,P19:Q19)</f>
        <v>22</v>
      </c>
      <c r="F19" s="160"/>
      <c r="G19" s="160">
        <f>SUM(K19,M19,O19,)</f>
        <v>1</v>
      </c>
      <c r="H19" s="160"/>
      <c r="I19" s="160">
        <v>19</v>
      </c>
      <c r="J19" s="160"/>
      <c r="K19" s="29">
        <v>1</v>
      </c>
      <c r="L19" s="29" t="s">
        <v>315</v>
      </c>
      <c r="M19" s="29" t="s">
        <v>315</v>
      </c>
      <c r="N19" s="29" t="s">
        <v>315</v>
      </c>
      <c r="O19" s="29" t="s">
        <v>315</v>
      </c>
      <c r="P19" s="29">
        <v>2</v>
      </c>
      <c r="Q19" s="29">
        <v>1</v>
      </c>
      <c r="R19" s="160">
        <f>SUM(T19:X19)</f>
        <v>410</v>
      </c>
      <c r="S19" s="160"/>
      <c r="T19" s="29">
        <v>392</v>
      </c>
      <c r="U19" s="29" t="s">
        <v>315</v>
      </c>
      <c r="V19" s="29" t="s">
        <v>315</v>
      </c>
      <c r="W19" s="29">
        <v>6</v>
      </c>
      <c r="X19" s="29">
        <v>12</v>
      </c>
      <c r="Y19" s="86"/>
      <c r="Z19" s="56"/>
      <c r="AA19" s="269" t="s">
        <v>379</v>
      </c>
      <c r="AB19" s="269"/>
      <c r="AC19" s="169">
        <f t="shared" si="0"/>
        <v>1348</v>
      </c>
      <c r="AD19" s="170"/>
      <c r="AE19" s="170"/>
      <c r="AF19" s="160">
        <f t="shared" si="2"/>
        <v>720</v>
      </c>
      <c r="AG19" s="160"/>
      <c r="AH19" s="160"/>
      <c r="AI19" s="160">
        <f t="shared" si="1"/>
        <v>628</v>
      </c>
      <c r="AJ19" s="160"/>
      <c r="AK19" s="160">
        <v>262</v>
      </c>
      <c r="AL19" s="160"/>
      <c r="AM19" s="160">
        <v>228</v>
      </c>
      <c r="AN19" s="160"/>
      <c r="AO19" s="160">
        <v>211</v>
      </c>
      <c r="AP19" s="160"/>
      <c r="AQ19" s="160">
        <v>195</v>
      </c>
      <c r="AR19" s="160"/>
      <c r="AS19" s="160">
        <v>247</v>
      </c>
      <c r="AT19" s="160"/>
      <c r="AU19" s="160">
        <v>205</v>
      </c>
      <c r="AV19" s="160"/>
      <c r="AW19" s="296">
        <v>33.7</v>
      </c>
      <c r="AX19" s="296"/>
    </row>
    <row r="20" spans="1:50" ht="19.5" customHeight="1">
      <c r="A20" s="182" t="s">
        <v>376</v>
      </c>
      <c r="B20" s="182"/>
      <c r="C20" s="169">
        <f t="shared" si="5"/>
        <v>6</v>
      </c>
      <c r="D20" s="170"/>
      <c r="E20" s="160">
        <f t="shared" si="6"/>
        <v>6</v>
      </c>
      <c r="F20" s="160"/>
      <c r="G20" s="160" t="s">
        <v>315</v>
      </c>
      <c r="H20" s="160"/>
      <c r="I20" s="160">
        <v>6</v>
      </c>
      <c r="J20" s="160"/>
      <c r="K20" s="29" t="s">
        <v>315</v>
      </c>
      <c r="L20" s="29" t="s">
        <v>315</v>
      </c>
      <c r="M20" s="29" t="s">
        <v>315</v>
      </c>
      <c r="N20" s="29" t="s">
        <v>315</v>
      </c>
      <c r="O20" s="29" t="s">
        <v>315</v>
      </c>
      <c r="P20" s="29" t="s">
        <v>315</v>
      </c>
      <c r="Q20" s="29" t="s">
        <v>315</v>
      </c>
      <c r="R20" s="160">
        <f>SUM(T20:X20)</f>
        <v>57</v>
      </c>
      <c r="S20" s="160"/>
      <c r="T20" s="29">
        <v>57</v>
      </c>
      <c r="U20" s="29" t="s">
        <v>315</v>
      </c>
      <c r="V20" s="29" t="s">
        <v>315</v>
      </c>
      <c r="W20" s="29" t="s">
        <v>315</v>
      </c>
      <c r="X20" s="29" t="s">
        <v>315</v>
      </c>
      <c r="Y20" s="86"/>
      <c r="Z20" s="24" t="s">
        <v>105</v>
      </c>
      <c r="AA20" s="269" t="s">
        <v>380</v>
      </c>
      <c r="AB20" s="269"/>
      <c r="AC20" s="169">
        <f t="shared" si="0"/>
        <v>2790</v>
      </c>
      <c r="AD20" s="170"/>
      <c r="AE20" s="170"/>
      <c r="AF20" s="160">
        <f t="shared" si="2"/>
        <v>1426</v>
      </c>
      <c r="AG20" s="160"/>
      <c r="AH20" s="160"/>
      <c r="AI20" s="160">
        <f t="shared" si="1"/>
        <v>1364</v>
      </c>
      <c r="AJ20" s="160"/>
      <c r="AK20" s="160">
        <v>532</v>
      </c>
      <c r="AL20" s="160"/>
      <c r="AM20" s="160">
        <v>508</v>
      </c>
      <c r="AN20" s="160"/>
      <c r="AO20" s="160">
        <v>417</v>
      </c>
      <c r="AP20" s="160"/>
      <c r="AQ20" s="160">
        <v>411</v>
      </c>
      <c r="AR20" s="160"/>
      <c r="AS20" s="160">
        <v>477</v>
      </c>
      <c r="AT20" s="160"/>
      <c r="AU20" s="160">
        <v>445</v>
      </c>
      <c r="AV20" s="160"/>
      <c r="AW20" s="296">
        <v>38.8</v>
      </c>
      <c r="AX20" s="296"/>
    </row>
    <row r="21" spans="1:50" ht="19.5" customHeight="1">
      <c r="A21" s="182" t="s">
        <v>377</v>
      </c>
      <c r="B21" s="182"/>
      <c r="C21" s="169">
        <f t="shared" si="5"/>
        <v>9</v>
      </c>
      <c r="D21" s="170"/>
      <c r="E21" s="160">
        <f t="shared" si="6"/>
        <v>9</v>
      </c>
      <c r="F21" s="160"/>
      <c r="G21" s="160" t="s">
        <v>315</v>
      </c>
      <c r="H21" s="160"/>
      <c r="I21" s="160">
        <v>9</v>
      </c>
      <c r="J21" s="160"/>
      <c r="K21" s="29" t="s">
        <v>315</v>
      </c>
      <c r="L21" s="29" t="s">
        <v>315</v>
      </c>
      <c r="M21" s="29" t="s">
        <v>315</v>
      </c>
      <c r="N21" s="29" t="s">
        <v>315</v>
      </c>
      <c r="O21" s="29" t="s">
        <v>315</v>
      </c>
      <c r="P21" s="29" t="s">
        <v>315</v>
      </c>
      <c r="Q21" s="29" t="s">
        <v>315</v>
      </c>
      <c r="R21" s="160">
        <f>SUM(T21:X21)</f>
        <v>118</v>
      </c>
      <c r="S21" s="160"/>
      <c r="T21" s="29">
        <v>118</v>
      </c>
      <c r="U21" s="29" t="s">
        <v>315</v>
      </c>
      <c r="V21" s="29" t="s">
        <v>315</v>
      </c>
      <c r="W21" s="29" t="s">
        <v>315</v>
      </c>
      <c r="X21" s="29" t="s">
        <v>315</v>
      </c>
      <c r="Y21" s="86"/>
      <c r="Z21" s="24"/>
      <c r="AA21" s="269" t="s">
        <v>381</v>
      </c>
      <c r="AB21" s="269"/>
      <c r="AC21" s="169">
        <f t="shared" si="0"/>
        <v>1305</v>
      </c>
      <c r="AD21" s="170"/>
      <c r="AE21" s="170"/>
      <c r="AF21" s="160">
        <f t="shared" si="2"/>
        <v>655</v>
      </c>
      <c r="AG21" s="160"/>
      <c r="AH21" s="160"/>
      <c r="AI21" s="160">
        <f t="shared" si="1"/>
        <v>650</v>
      </c>
      <c r="AJ21" s="160"/>
      <c r="AK21" s="160">
        <v>249</v>
      </c>
      <c r="AL21" s="160"/>
      <c r="AM21" s="160">
        <v>246</v>
      </c>
      <c r="AN21" s="160"/>
      <c r="AO21" s="160">
        <v>195</v>
      </c>
      <c r="AP21" s="160"/>
      <c r="AQ21" s="160">
        <v>208</v>
      </c>
      <c r="AR21" s="160"/>
      <c r="AS21" s="160">
        <v>211</v>
      </c>
      <c r="AT21" s="160"/>
      <c r="AU21" s="160">
        <v>196</v>
      </c>
      <c r="AV21" s="160"/>
      <c r="AW21" s="296">
        <v>39.5</v>
      </c>
      <c r="AX21" s="296"/>
    </row>
    <row r="22" spans="1:50" ht="19.5" customHeight="1">
      <c r="A22" s="182" t="s">
        <v>378</v>
      </c>
      <c r="B22" s="182"/>
      <c r="C22" s="169">
        <f t="shared" si="5"/>
        <v>7</v>
      </c>
      <c r="D22" s="170"/>
      <c r="E22" s="160">
        <f t="shared" si="6"/>
        <v>6</v>
      </c>
      <c r="F22" s="160"/>
      <c r="G22" s="160">
        <f>SUM(K22,M22,O22,)</f>
        <v>1</v>
      </c>
      <c r="H22" s="160"/>
      <c r="I22" s="160">
        <v>6</v>
      </c>
      <c r="J22" s="160"/>
      <c r="K22" s="29">
        <v>1</v>
      </c>
      <c r="L22" s="29" t="s">
        <v>315</v>
      </c>
      <c r="M22" s="29" t="s">
        <v>315</v>
      </c>
      <c r="N22" s="29" t="s">
        <v>315</v>
      </c>
      <c r="O22" s="29" t="s">
        <v>315</v>
      </c>
      <c r="P22" s="29" t="s">
        <v>315</v>
      </c>
      <c r="Q22" s="29" t="s">
        <v>315</v>
      </c>
      <c r="R22" s="160">
        <f>SUM(T22:X22)</f>
        <v>44</v>
      </c>
      <c r="S22" s="160"/>
      <c r="T22" s="29">
        <v>44</v>
      </c>
      <c r="U22" s="29" t="s">
        <v>315</v>
      </c>
      <c r="V22" s="29" t="s">
        <v>315</v>
      </c>
      <c r="W22" s="29" t="s">
        <v>315</v>
      </c>
      <c r="X22" s="29" t="s">
        <v>315</v>
      </c>
      <c r="Y22" s="86"/>
      <c r="Z22" s="24"/>
      <c r="AA22" s="269" t="s">
        <v>382</v>
      </c>
      <c r="AB22" s="269"/>
      <c r="AC22" s="169">
        <f t="shared" si="0"/>
        <v>1758</v>
      </c>
      <c r="AD22" s="170"/>
      <c r="AE22" s="170"/>
      <c r="AF22" s="160">
        <f t="shared" si="2"/>
        <v>905</v>
      </c>
      <c r="AG22" s="160"/>
      <c r="AH22" s="160"/>
      <c r="AI22" s="160">
        <f t="shared" si="1"/>
        <v>853</v>
      </c>
      <c r="AJ22" s="160"/>
      <c r="AK22" s="160">
        <v>338</v>
      </c>
      <c r="AL22" s="160"/>
      <c r="AM22" s="160">
        <v>307</v>
      </c>
      <c r="AN22" s="160"/>
      <c r="AO22" s="160">
        <v>269</v>
      </c>
      <c r="AP22" s="160"/>
      <c r="AQ22" s="160">
        <v>252</v>
      </c>
      <c r="AR22" s="160"/>
      <c r="AS22" s="160">
        <v>298</v>
      </c>
      <c r="AT22" s="160"/>
      <c r="AU22" s="160">
        <v>294</v>
      </c>
      <c r="AV22" s="160"/>
      <c r="AW22" s="296">
        <v>40.9</v>
      </c>
      <c r="AX22" s="296"/>
    </row>
    <row r="23" spans="1:50" ht="19.5" customHeight="1">
      <c r="A23" s="182" t="s">
        <v>379</v>
      </c>
      <c r="B23" s="182"/>
      <c r="C23" s="169">
        <f t="shared" si="5"/>
        <v>7</v>
      </c>
      <c r="D23" s="170"/>
      <c r="E23" s="160">
        <f t="shared" si="6"/>
        <v>7</v>
      </c>
      <c r="F23" s="160"/>
      <c r="G23" s="160" t="s">
        <v>315</v>
      </c>
      <c r="H23" s="160"/>
      <c r="I23" s="160">
        <v>7</v>
      </c>
      <c r="J23" s="160"/>
      <c r="K23" s="29" t="s">
        <v>315</v>
      </c>
      <c r="L23" s="29" t="s">
        <v>315</v>
      </c>
      <c r="M23" s="29" t="s">
        <v>315</v>
      </c>
      <c r="N23" s="29" t="s">
        <v>315</v>
      </c>
      <c r="O23" s="29" t="s">
        <v>315</v>
      </c>
      <c r="P23" s="29" t="s">
        <v>315</v>
      </c>
      <c r="Q23" s="29" t="s">
        <v>315</v>
      </c>
      <c r="R23" s="160">
        <f>SUM(T23:X23)</f>
        <v>40</v>
      </c>
      <c r="S23" s="160"/>
      <c r="T23" s="29">
        <v>40</v>
      </c>
      <c r="U23" s="29" t="s">
        <v>315</v>
      </c>
      <c r="V23" s="29" t="s">
        <v>315</v>
      </c>
      <c r="W23" s="29" t="s">
        <v>315</v>
      </c>
      <c r="X23" s="29" t="s">
        <v>315</v>
      </c>
      <c r="Y23" s="86"/>
      <c r="Z23" s="24"/>
      <c r="AA23" s="269"/>
      <c r="AB23" s="269"/>
      <c r="AC23" s="169"/>
      <c r="AD23" s="170"/>
      <c r="AE23" s="17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296"/>
      <c r="AX23" s="296"/>
    </row>
    <row r="24" spans="1:50" ht="19.5" customHeight="1">
      <c r="A24" s="182" t="s">
        <v>380</v>
      </c>
      <c r="B24" s="182"/>
      <c r="C24" s="169">
        <f t="shared" si="5"/>
        <v>5</v>
      </c>
      <c r="D24" s="170"/>
      <c r="E24" s="160">
        <f t="shared" si="6"/>
        <v>5</v>
      </c>
      <c r="F24" s="160"/>
      <c r="G24" s="160" t="s">
        <v>315</v>
      </c>
      <c r="H24" s="160"/>
      <c r="I24" s="160">
        <v>5</v>
      </c>
      <c r="J24" s="160"/>
      <c r="K24" s="29" t="s">
        <v>315</v>
      </c>
      <c r="L24" s="29" t="s">
        <v>315</v>
      </c>
      <c r="M24" s="29" t="s">
        <v>315</v>
      </c>
      <c r="N24" s="29" t="s">
        <v>315</v>
      </c>
      <c r="O24" s="29" t="s">
        <v>315</v>
      </c>
      <c r="P24" s="29" t="s">
        <v>315</v>
      </c>
      <c r="Q24" s="29" t="s">
        <v>315</v>
      </c>
      <c r="R24" s="160">
        <f aca="true" t="shared" si="7" ref="R24:R31">SUM(T24:X24)</f>
        <v>72</v>
      </c>
      <c r="S24" s="160"/>
      <c r="T24" s="29">
        <v>72</v>
      </c>
      <c r="U24" s="29" t="s">
        <v>315</v>
      </c>
      <c r="V24" s="29" t="s">
        <v>315</v>
      </c>
      <c r="W24" s="29" t="s">
        <v>315</v>
      </c>
      <c r="X24" s="29" t="s">
        <v>315</v>
      </c>
      <c r="Y24" s="86"/>
      <c r="Z24" s="24"/>
      <c r="AA24" s="269" t="s">
        <v>383</v>
      </c>
      <c r="AB24" s="269"/>
      <c r="AC24" s="169">
        <f aca="true" t="shared" si="8" ref="AC24:AC31">SUM(AF24:AJ24)</f>
        <v>535</v>
      </c>
      <c r="AD24" s="170"/>
      <c r="AE24" s="170"/>
      <c r="AF24" s="160">
        <f>SUM(AK24,AO24,AS24)</f>
        <v>275</v>
      </c>
      <c r="AG24" s="160"/>
      <c r="AH24" s="160"/>
      <c r="AI24" s="160">
        <f aca="true" t="shared" si="9" ref="AI24:AI31">SUM(AM24,AQ24,AU24)</f>
        <v>260</v>
      </c>
      <c r="AJ24" s="160"/>
      <c r="AK24" s="160">
        <v>90</v>
      </c>
      <c r="AL24" s="160"/>
      <c r="AM24" s="160">
        <v>87</v>
      </c>
      <c r="AN24" s="160"/>
      <c r="AO24" s="160">
        <v>104</v>
      </c>
      <c r="AP24" s="160"/>
      <c r="AQ24" s="160">
        <v>89</v>
      </c>
      <c r="AR24" s="160"/>
      <c r="AS24" s="160">
        <v>81</v>
      </c>
      <c r="AT24" s="160"/>
      <c r="AU24" s="160">
        <v>84</v>
      </c>
      <c r="AV24" s="160"/>
      <c r="AW24" s="296">
        <v>35.7</v>
      </c>
      <c r="AX24" s="296"/>
    </row>
    <row r="25" spans="1:50" ht="19.5" customHeight="1">
      <c r="A25" s="182" t="s">
        <v>381</v>
      </c>
      <c r="B25" s="182"/>
      <c r="C25" s="169">
        <f t="shared" si="5"/>
        <v>3</v>
      </c>
      <c r="D25" s="170"/>
      <c r="E25" s="160">
        <f t="shared" si="6"/>
        <v>3</v>
      </c>
      <c r="F25" s="160"/>
      <c r="G25" s="160" t="s">
        <v>315</v>
      </c>
      <c r="H25" s="160"/>
      <c r="I25" s="160">
        <v>3</v>
      </c>
      <c r="J25" s="160"/>
      <c r="K25" s="29" t="s">
        <v>315</v>
      </c>
      <c r="L25" s="29" t="s">
        <v>315</v>
      </c>
      <c r="M25" s="29" t="s">
        <v>315</v>
      </c>
      <c r="N25" s="29" t="s">
        <v>315</v>
      </c>
      <c r="O25" s="29" t="s">
        <v>315</v>
      </c>
      <c r="P25" s="29" t="s">
        <v>315</v>
      </c>
      <c r="Q25" s="29" t="s">
        <v>315</v>
      </c>
      <c r="R25" s="160">
        <f t="shared" si="7"/>
        <v>33</v>
      </c>
      <c r="S25" s="160"/>
      <c r="T25" s="29">
        <v>33</v>
      </c>
      <c r="U25" s="29" t="s">
        <v>315</v>
      </c>
      <c r="V25" s="29" t="s">
        <v>315</v>
      </c>
      <c r="W25" s="29" t="s">
        <v>315</v>
      </c>
      <c r="X25" s="29" t="s">
        <v>315</v>
      </c>
      <c r="Y25" s="86"/>
      <c r="Z25" s="24"/>
      <c r="AA25" s="269" t="s">
        <v>384</v>
      </c>
      <c r="AB25" s="269"/>
      <c r="AC25" s="169">
        <f t="shared" si="8"/>
        <v>1827</v>
      </c>
      <c r="AD25" s="170"/>
      <c r="AE25" s="170"/>
      <c r="AF25" s="160">
        <f aca="true" t="shared" si="10" ref="AF25:AF31">SUM(AK25,AO25,AS25)</f>
        <v>900</v>
      </c>
      <c r="AG25" s="160"/>
      <c r="AH25" s="160"/>
      <c r="AI25" s="160">
        <f t="shared" si="9"/>
        <v>927</v>
      </c>
      <c r="AJ25" s="160"/>
      <c r="AK25" s="160">
        <v>333</v>
      </c>
      <c r="AL25" s="160"/>
      <c r="AM25" s="160">
        <v>330</v>
      </c>
      <c r="AN25" s="160"/>
      <c r="AO25" s="160">
        <v>273</v>
      </c>
      <c r="AP25" s="160"/>
      <c r="AQ25" s="160">
        <v>296</v>
      </c>
      <c r="AR25" s="160"/>
      <c r="AS25" s="160">
        <v>294</v>
      </c>
      <c r="AT25" s="160"/>
      <c r="AU25" s="160">
        <v>301</v>
      </c>
      <c r="AV25" s="160"/>
      <c r="AW25" s="296">
        <v>36.5</v>
      </c>
      <c r="AX25" s="296"/>
    </row>
    <row r="26" spans="1:50" ht="19.5" customHeight="1">
      <c r="A26" s="182" t="s">
        <v>382</v>
      </c>
      <c r="B26" s="182"/>
      <c r="C26" s="169">
        <f t="shared" si="5"/>
        <v>3</v>
      </c>
      <c r="D26" s="170"/>
      <c r="E26" s="160">
        <f t="shared" si="6"/>
        <v>3</v>
      </c>
      <c r="F26" s="160"/>
      <c r="G26" s="160" t="s">
        <v>315</v>
      </c>
      <c r="H26" s="160"/>
      <c r="I26" s="160">
        <v>3</v>
      </c>
      <c r="J26" s="160"/>
      <c r="K26" s="29" t="s">
        <v>315</v>
      </c>
      <c r="L26" s="29" t="s">
        <v>315</v>
      </c>
      <c r="M26" s="29" t="s">
        <v>315</v>
      </c>
      <c r="N26" s="29" t="s">
        <v>315</v>
      </c>
      <c r="O26" s="29" t="s">
        <v>315</v>
      </c>
      <c r="P26" s="29" t="s">
        <v>315</v>
      </c>
      <c r="Q26" s="29" t="s">
        <v>315</v>
      </c>
      <c r="R26" s="160">
        <f t="shared" si="7"/>
        <v>43</v>
      </c>
      <c r="S26" s="160"/>
      <c r="T26" s="29">
        <v>43</v>
      </c>
      <c r="U26" s="29" t="s">
        <v>315</v>
      </c>
      <c r="V26" s="29" t="s">
        <v>315</v>
      </c>
      <c r="W26" s="29" t="s">
        <v>315</v>
      </c>
      <c r="X26" s="29" t="s">
        <v>315</v>
      </c>
      <c r="Y26" s="86"/>
      <c r="Z26" s="24" t="s">
        <v>106</v>
      </c>
      <c r="AA26" s="269" t="s">
        <v>385</v>
      </c>
      <c r="AB26" s="269"/>
      <c r="AC26" s="169">
        <f t="shared" si="8"/>
        <v>2503</v>
      </c>
      <c r="AD26" s="170"/>
      <c r="AE26" s="170"/>
      <c r="AF26" s="160">
        <f t="shared" si="10"/>
        <v>1290</v>
      </c>
      <c r="AG26" s="160"/>
      <c r="AH26" s="160"/>
      <c r="AI26" s="160">
        <f t="shared" si="9"/>
        <v>1213</v>
      </c>
      <c r="AJ26" s="160"/>
      <c r="AK26" s="160">
        <v>496</v>
      </c>
      <c r="AL26" s="160"/>
      <c r="AM26" s="160">
        <v>450</v>
      </c>
      <c r="AN26" s="160"/>
      <c r="AO26" s="160">
        <v>390</v>
      </c>
      <c r="AP26" s="160"/>
      <c r="AQ26" s="160">
        <v>400</v>
      </c>
      <c r="AR26" s="160"/>
      <c r="AS26" s="160">
        <v>404</v>
      </c>
      <c r="AT26" s="160"/>
      <c r="AU26" s="160">
        <v>363</v>
      </c>
      <c r="AV26" s="160"/>
      <c r="AW26" s="296">
        <v>34.8</v>
      </c>
      <c r="AX26" s="296"/>
    </row>
    <row r="27" spans="1:50" ht="19.5" customHeight="1">
      <c r="A27" s="182"/>
      <c r="B27" s="182"/>
      <c r="C27" s="169"/>
      <c r="D27" s="170"/>
      <c r="E27" s="160"/>
      <c r="F27" s="160"/>
      <c r="G27" s="160"/>
      <c r="H27" s="160"/>
      <c r="I27" s="160"/>
      <c r="J27" s="160"/>
      <c r="K27" s="29"/>
      <c r="L27" s="29"/>
      <c r="M27" s="29"/>
      <c r="N27" s="29"/>
      <c r="O27" s="29"/>
      <c r="P27" s="29"/>
      <c r="Q27" s="29"/>
      <c r="R27" s="160"/>
      <c r="S27" s="160"/>
      <c r="T27" s="29"/>
      <c r="U27" s="29"/>
      <c r="V27" s="29"/>
      <c r="W27" s="29"/>
      <c r="X27" s="29"/>
      <c r="Y27" s="86"/>
      <c r="Z27" s="56"/>
      <c r="AA27" s="269" t="s">
        <v>386</v>
      </c>
      <c r="AB27" s="269"/>
      <c r="AC27" s="169">
        <f t="shared" si="8"/>
        <v>3746</v>
      </c>
      <c r="AD27" s="170"/>
      <c r="AE27" s="170"/>
      <c r="AF27" s="160">
        <f t="shared" si="10"/>
        <v>1889</v>
      </c>
      <c r="AG27" s="160"/>
      <c r="AH27" s="160"/>
      <c r="AI27" s="160">
        <f t="shared" si="9"/>
        <v>1857</v>
      </c>
      <c r="AJ27" s="160"/>
      <c r="AK27" s="160">
        <v>708</v>
      </c>
      <c r="AL27" s="160"/>
      <c r="AM27" s="160">
        <v>711</v>
      </c>
      <c r="AN27" s="160"/>
      <c r="AO27" s="160">
        <v>563</v>
      </c>
      <c r="AP27" s="160"/>
      <c r="AQ27" s="160">
        <v>562</v>
      </c>
      <c r="AR27" s="160"/>
      <c r="AS27" s="160">
        <v>618</v>
      </c>
      <c r="AT27" s="160"/>
      <c r="AU27" s="160">
        <v>584</v>
      </c>
      <c r="AV27" s="160"/>
      <c r="AW27" s="296">
        <v>38.2</v>
      </c>
      <c r="AX27" s="296"/>
    </row>
    <row r="28" spans="1:50" ht="19.5" customHeight="1">
      <c r="A28" s="182" t="s">
        <v>383</v>
      </c>
      <c r="B28" s="182"/>
      <c r="C28" s="169">
        <f aca="true" t="shared" si="11" ref="C28:C35">SUM(E28:H28)</f>
        <v>2</v>
      </c>
      <c r="D28" s="170"/>
      <c r="E28" s="160">
        <f aca="true" t="shared" si="12" ref="E28:E35">SUM(I28,L28,N28,P28:Q28)</f>
        <v>1</v>
      </c>
      <c r="F28" s="160"/>
      <c r="G28" s="160">
        <f>SUM(K28,M28,O28,)</f>
        <v>1</v>
      </c>
      <c r="H28" s="160"/>
      <c r="I28" s="160" t="s">
        <v>315</v>
      </c>
      <c r="J28" s="160"/>
      <c r="K28" s="29" t="s">
        <v>315</v>
      </c>
      <c r="L28" s="29">
        <v>1</v>
      </c>
      <c r="M28" s="29">
        <v>1</v>
      </c>
      <c r="N28" s="29" t="s">
        <v>315</v>
      </c>
      <c r="O28" s="29" t="s">
        <v>315</v>
      </c>
      <c r="P28" s="29" t="s">
        <v>315</v>
      </c>
      <c r="Q28" s="29" t="s">
        <v>315</v>
      </c>
      <c r="R28" s="160">
        <f t="shared" si="7"/>
        <v>15</v>
      </c>
      <c r="S28" s="160"/>
      <c r="T28" s="29" t="s">
        <v>315</v>
      </c>
      <c r="U28" s="29">
        <v>15</v>
      </c>
      <c r="V28" s="29" t="s">
        <v>315</v>
      </c>
      <c r="W28" s="29" t="s">
        <v>315</v>
      </c>
      <c r="X28" s="29" t="s">
        <v>315</v>
      </c>
      <c r="Y28" s="86"/>
      <c r="Z28" s="56"/>
      <c r="AA28" s="269" t="s">
        <v>387</v>
      </c>
      <c r="AB28" s="269"/>
      <c r="AC28" s="169">
        <f t="shared" si="8"/>
        <v>2068</v>
      </c>
      <c r="AD28" s="170"/>
      <c r="AE28" s="170"/>
      <c r="AF28" s="160">
        <f t="shared" si="10"/>
        <v>1085</v>
      </c>
      <c r="AG28" s="160"/>
      <c r="AH28" s="160"/>
      <c r="AI28" s="160">
        <f t="shared" si="9"/>
        <v>983</v>
      </c>
      <c r="AJ28" s="160"/>
      <c r="AK28" s="160">
        <v>397</v>
      </c>
      <c r="AL28" s="160"/>
      <c r="AM28" s="160">
        <v>407</v>
      </c>
      <c r="AN28" s="160"/>
      <c r="AO28" s="160">
        <v>361</v>
      </c>
      <c r="AP28" s="160"/>
      <c r="AQ28" s="160">
        <v>271</v>
      </c>
      <c r="AR28" s="160"/>
      <c r="AS28" s="160">
        <v>327</v>
      </c>
      <c r="AT28" s="160"/>
      <c r="AU28" s="160">
        <v>305</v>
      </c>
      <c r="AV28" s="160"/>
      <c r="AW28" s="296">
        <v>32.8</v>
      </c>
      <c r="AX28" s="296"/>
    </row>
    <row r="29" spans="1:50" ht="19.5" customHeight="1">
      <c r="A29" s="182" t="s">
        <v>384</v>
      </c>
      <c r="B29" s="182"/>
      <c r="C29" s="169">
        <f t="shared" si="11"/>
        <v>4</v>
      </c>
      <c r="D29" s="170"/>
      <c r="E29" s="160">
        <f t="shared" si="12"/>
        <v>4</v>
      </c>
      <c r="F29" s="160"/>
      <c r="G29" s="160" t="s">
        <v>315</v>
      </c>
      <c r="H29" s="160"/>
      <c r="I29" s="160" t="s">
        <v>315</v>
      </c>
      <c r="J29" s="160"/>
      <c r="K29" s="29" t="s">
        <v>315</v>
      </c>
      <c r="L29" s="29">
        <v>4</v>
      </c>
      <c r="M29" s="29" t="s">
        <v>315</v>
      </c>
      <c r="N29" s="29" t="s">
        <v>315</v>
      </c>
      <c r="O29" s="29" t="s">
        <v>315</v>
      </c>
      <c r="P29" s="29" t="s">
        <v>315</v>
      </c>
      <c r="Q29" s="29" t="s">
        <v>315</v>
      </c>
      <c r="R29" s="160">
        <f t="shared" si="7"/>
        <v>50</v>
      </c>
      <c r="S29" s="160"/>
      <c r="T29" s="29" t="s">
        <v>315</v>
      </c>
      <c r="U29" s="29">
        <v>50</v>
      </c>
      <c r="V29" s="29" t="s">
        <v>315</v>
      </c>
      <c r="W29" s="29" t="s">
        <v>315</v>
      </c>
      <c r="X29" s="29" t="s">
        <v>315</v>
      </c>
      <c r="Y29" s="86"/>
      <c r="Z29" s="56"/>
      <c r="AA29" s="269" t="s">
        <v>388</v>
      </c>
      <c r="AB29" s="269"/>
      <c r="AC29" s="169">
        <f t="shared" si="8"/>
        <v>1960</v>
      </c>
      <c r="AD29" s="170"/>
      <c r="AE29" s="170"/>
      <c r="AF29" s="160">
        <f t="shared" si="10"/>
        <v>1019</v>
      </c>
      <c r="AG29" s="160"/>
      <c r="AH29" s="160"/>
      <c r="AI29" s="160">
        <f t="shared" si="9"/>
        <v>941</v>
      </c>
      <c r="AJ29" s="160"/>
      <c r="AK29" s="160">
        <v>342</v>
      </c>
      <c r="AL29" s="160"/>
      <c r="AM29" s="160">
        <v>361</v>
      </c>
      <c r="AN29" s="160"/>
      <c r="AO29" s="160">
        <v>319</v>
      </c>
      <c r="AP29" s="160"/>
      <c r="AQ29" s="160">
        <v>299</v>
      </c>
      <c r="AR29" s="160"/>
      <c r="AS29" s="160">
        <v>358</v>
      </c>
      <c r="AT29" s="160"/>
      <c r="AU29" s="160">
        <v>281</v>
      </c>
      <c r="AV29" s="160"/>
      <c r="AW29" s="296">
        <v>35.6</v>
      </c>
      <c r="AX29" s="296"/>
    </row>
    <row r="30" spans="1:50" ht="19.5" customHeight="1">
      <c r="A30" s="182" t="s">
        <v>385</v>
      </c>
      <c r="B30" s="182"/>
      <c r="C30" s="169">
        <f t="shared" si="11"/>
        <v>8</v>
      </c>
      <c r="D30" s="170"/>
      <c r="E30" s="160">
        <f t="shared" si="12"/>
        <v>8</v>
      </c>
      <c r="F30" s="160"/>
      <c r="G30" s="160" t="s">
        <v>315</v>
      </c>
      <c r="H30" s="160"/>
      <c r="I30" s="160" t="s">
        <v>315</v>
      </c>
      <c r="J30" s="160"/>
      <c r="K30" s="29" t="s">
        <v>315</v>
      </c>
      <c r="L30" s="29">
        <v>8</v>
      </c>
      <c r="M30" s="29" t="s">
        <v>315</v>
      </c>
      <c r="N30" s="29" t="s">
        <v>315</v>
      </c>
      <c r="O30" s="29" t="s">
        <v>315</v>
      </c>
      <c r="P30" s="29" t="s">
        <v>315</v>
      </c>
      <c r="Q30" s="29" t="s">
        <v>315</v>
      </c>
      <c r="R30" s="160">
        <f t="shared" si="7"/>
        <v>72</v>
      </c>
      <c r="S30" s="160"/>
      <c r="T30" s="29" t="s">
        <v>315</v>
      </c>
      <c r="U30" s="29">
        <v>72</v>
      </c>
      <c r="V30" s="29" t="s">
        <v>315</v>
      </c>
      <c r="W30" s="29" t="s">
        <v>315</v>
      </c>
      <c r="X30" s="29" t="s">
        <v>315</v>
      </c>
      <c r="Y30" s="86"/>
      <c r="Z30" s="56"/>
      <c r="AA30" s="269" t="s">
        <v>389</v>
      </c>
      <c r="AB30" s="269"/>
      <c r="AC30" s="169">
        <f t="shared" si="8"/>
        <v>1987</v>
      </c>
      <c r="AD30" s="170"/>
      <c r="AE30" s="170"/>
      <c r="AF30" s="160">
        <f t="shared" si="10"/>
        <v>1025</v>
      </c>
      <c r="AG30" s="160"/>
      <c r="AH30" s="160"/>
      <c r="AI30" s="160">
        <f t="shared" si="9"/>
        <v>962</v>
      </c>
      <c r="AJ30" s="160"/>
      <c r="AK30" s="160">
        <v>374</v>
      </c>
      <c r="AL30" s="160"/>
      <c r="AM30" s="160">
        <v>356</v>
      </c>
      <c r="AN30" s="160"/>
      <c r="AO30" s="160">
        <v>319</v>
      </c>
      <c r="AP30" s="160"/>
      <c r="AQ30" s="160">
        <v>286</v>
      </c>
      <c r="AR30" s="160"/>
      <c r="AS30" s="160">
        <v>332</v>
      </c>
      <c r="AT30" s="160"/>
      <c r="AU30" s="160">
        <v>320</v>
      </c>
      <c r="AV30" s="160"/>
      <c r="AW30" s="296">
        <v>32</v>
      </c>
      <c r="AX30" s="296"/>
    </row>
    <row r="31" spans="1:50" ht="19.5" customHeight="1">
      <c r="A31" s="182" t="s">
        <v>386</v>
      </c>
      <c r="B31" s="182"/>
      <c r="C31" s="169">
        <f t="shared" si="11"/>
        <v>6</v>
      </c>
      <c r="D31" s="170"/>
      <c r="E31" s="160">
        <f t="shared" si="12"/>
        <v>6</v>
      </c>
      <c r="F31" s="160"/>
      <c r="G31" s="160" t="s">
        <v>315</v>
      </c>
      <c r="H31" s="160"/>
      <c r="I31" s="160" t="s">
        <v>315</v>
      </c>
      <c r="J31" s="160"/>
      <c r="K31" s="29" t="s">
        <v>315</v>
      </c>
      <c r="L31" s="29">
        <v>6</v>
      </c>
      <c r="M31" s="29" t="s">
        <v>315</v>
      </c>
      <c r="N31" s="29" t="s">
        <v>315</v>
      </c>
      <c r="O31" s="29" t="s">
        <v>315</v>
      </c>
      <c r="P31" s="29" t="s">
        <v>315</v>
      </c>
      <c r="Q31" s="29" t="s">
        <v>315</v>
      </c>
      <c r="R31" s="160">
        <f t="shared" si="7"/>
        <v>98</v>
      </c>
      <c r="S31" s="160"/>
      <c r="T31" s="29" t="s">
        <v>315</v>
      </c>
      <c r="U31" s="29">
        <v>98</v>
      </c>
      <c r="V31" s="29" t="s">
        <v>315</v>
      </c>
      <c r="W31" s="29" t="s">
        <v>315</v>
      </c>
      <c r="X31" s="29" t="s">
        <v>315</v>
      </c>
      <c r="Y31" s="86"/>
      <c r="Z31" s="56"/>
      <c r="AA31" s="269" t="s">
        <v>390</v>
      </c>
      <c r="AB31" s="269"/>
      <c r="AC31" s="169">
        <f t="shared" si="8"/>
        <v>522</v>
      </c>
      <c r="AD31" s="170"/>
      <c r="AE31" s="170"/>
      <c r="AF31" s="160">
        <f t="shared" si="10"/>
        <v>267</v>
      </c>
      <c r="AG31" s="160"/>
      <c r="AH31" s="160"/>
      <c r="AI31" s="160">
        <f t="shared" si="9"/>
        <v>255</v>
      </c>
      <c r="AJ31" s="160"/>
      <c r="AK31" s="160">
        <v>96</v>
      </c>
      <c r="AL31" s="160"/>
      <c r="AM31" s="160">
        <v>91</v>
      </c>
      <c r="AN31" s="160"/>
      <c r="AO31" s="160">
        <v>82</v>
      </c>
      <c r="AP31" s="160"/>
      <c r="AQ31" s="160">
        <v>90</v>
      </c>
      <c r="AR31" s="160"/>
      <c r="AS31" s="160">
        <v>89</v>
      </c>
      <c r="AT31" s="160"/>
      <c r="AU31" s="160">
        <v>74</v>
      </c>
      <c r="AV31" s="160"/>
      <c r="AW31" s="296">
        <v>37.3</v>
      </c>
      <c r="AX31" s="296"/>
    </row>
    <row r="32" spans="1:50" ht="19.5" customHeight="1">
      <c r="A32" s="182" t="s">
        <v>387</v>
      </c>
      <c r="B32" s="182"/>
      <c r="C32" s="169">
        <f t="shared" si="11"/>
        <v>9</v>
      </c>
      <c r="D32" s="170"/>
      <c r="E32" s="160">
        <f t="shared" si="12"/>
        <v>9</v>
      </c>
      <c r="F32" s="160"/>
      <c r="G32" s="160" t="s">
        <v>315</v>
      </c>
      <c r="H32" s="160"/>
      <c r="I32" s="160" t="s">
        <v>315</v>
      </c>
      <c r="J32" s="160"/>
      <c r="K32" s="29" t="s">
        <v>315</v>
      </c>
      <c r="L32" s="29">
        <v>9</v>
      </c>
      <c r="M32" s="29" t="s">
        <v>315</v>
      </c>
      <c r="N32" s="29" t="s">
        <v>315</v>
      </c>
      <c r="O32" s="29" t="s">
        <v>315</v>
      </c>
      <c r="P32" s="29" t="s">
        <v>315</v>
      </c>
      <c r="Q32" s="29" t="s">
        <v>315</v>
      </c>
      <c r="R32" s="160">
        <f>SUM(T32:X32)</f>
        <v>63</v>
      </c>
      <c r="S32" s="160"/>
      <c r="T32" s="29" t="s">
        <v>315</v>
      </c>
      <c r="U32" s="29">
        <v>63</v>
      </c>
      <c r="V32" s="29" t="s">
        <v>315</v>
      </c>
      <c r="W32" s="29" t="s">
        <v>315</v>
      </c>
      <c r="X32" s="29" t="s">
        <v>315</v>
      </c>
      <c r="Y32" s="86"/>
      <c r="Z32" s="24"/>
      <c r="AA32" s="226"/>
      <c r="AB32" s="226"/>
      <c r="AC32" s="169"/>
      <c r="AD32" s="170"/>
      <c r="AE32" s="17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296"/>
      <c r="AX32" s="296"/>
    </row>
    <row r="33" spans="1:50" ht="19.5" customHeight="1">
      <c r="A33" s="182" t="s">
        <v>388</v>
      </c>
      <c r="B33" s="182"/>
      <c r="C33" s="169">
        <f t="shared" si="11"/>
        <v>6</v>
      </c>
      <c r="D33" s="170"/>
      <c r="E33" s="160">
        <f t="shared" si="12"/>
        <v>6</v>
      </c>
      <c r="F33" s="160"/>
      <c r="G33" s="160" t="s">
        <v>315</v>
      </c>
      <c r="H33" s="160"/>
      <c r="I33" s="160" t="s">
        <v>315</v>
      </c>
      <c r="J33" s="160"/>
      <c r="K33" s="29" t="s">
        <v>315</v>
      </c>
      <c r="L33" s="29">
        <v>6</v>
      </c>
      <c r="M33" s="29" t="s">
        <v>315</v>
      </c>
      <c r="N33" s="29" t="s">
        <v>315</v>
      </c>
      <c r="O33" s="29" t="s">
        <v>315</v>
      </c>
      <c r="P33" s="29" t="s">
        <v>315</v>
      </c>
      <c r="Q33" s="29" t="s">
        <v>315</v>
      </c>
      <c r="R33" s="160">
        <f>SUM(T33:X33)</f>
        <v>55</v>
      </c>
      <c r="S33" s="160"/>
      <c r="T33" s="29" t="s">
        <v>315</v>
      </c>
      <c r="U33" s="29">
        <v>55</v>
      </c>
      <c r="V33" s="29" t="s">
        <v>315</v>
      </c>
      <c r="W33" s="29" t="s">
        <v>315</v>
      </c>
      <c r="X33" s="29" t="s">
        <v>315</v>
      </c>
      <c r="Y33" s="86"/>
      <c r="Z33" s="292" t="s">
        <v>406</v>
      </c>
      <c r="AA33" s="292"/>
      <c r="AB33" s="292"/>
      <c r="AC33" s="169">
        <f>SUM(AF33:AJ33)</f>
        <v>515</v>
      </c>
      <c r="AD33" s="170"/>
      <c r="AE33" s="170"/>
      <c r="AF33" s="160">
        <f>SUM(AK33,AO33,AS33)</f>
        <v>268</v>
      </c>
      <c r="AG33" s="160"/>
      <c r="AH33" s="160"/>
      <c r="AI33" s="160">
        <f>SUM(AM33,AQ33,AU33)</f>
        <v>247</v>
      </c>
      <c r="AJ33" s="160"/>
      <c r="AK33" s="160">
        <v>90</v>
      </c>
      <c r="AL33" s="160"/>
      <c r="AM33" s="160">
        <v>82</v>
      </c>
      <c r="AN33" s="160"/>
      <c r="AO33" s="160">
        <v>89</v>
      </c>
      <c r="AP33" s="160"/>
      <c r="AQ33" s="160">
        <v>78</v>
      </c>
      <c r="AR33" s="160"/>
      <c r="AS33" s="160">
        <v>89</v>
      </c>
      <c r="AT33" s="160"/>
      <c r="AU33" s="160">
        <v>87</v>
      </c>
      <c r="AV33" s="160"/>
      <c r="AW33" s="296">
        <v>42.9</v>
      </c>
      <c r="AX33" s="296"/>
    </row>
    <row r="34" spans="1:50" ht="19.5" customHeight="1">
      <c r="A34" s="182" t="s">
        <v>389</v>
      </c>
      <c r="B34" s="182"/>
      <c r="C34" s="169">
        <f t="shared" si="11"/>
        <v>10</v>
      </c>
      <c r="D34" s="170"/>
      <c r="E34" s="160">
        <f t="shared" si="12"/>
        <v>10</v>
      </c>
      <c r="F34" s="160"/>
      <c r="G34" s="160" t="s">
        <v>315</v>
      </c>
      <c r="H34" s="160"/>
      <c r="I34" s="160" t="s">
        <v>315</v>
      </c>
      <c r="J34" s="160"/>
      <c r="K34" s="29" t="s">
        <v>315</v>
      </c>
      <c r="L34" s="29">
        <v>10</v>
      </c>
      <c r="M34" s="29" t="s">
        <v>315</v>
      </c>
      <c r="N34" s="29" t="s">
        <v>315</v>
      </c>
      <c r="O34" s="29" t="s">
        <v>315</v>
      </c>
      <c r="P34" s="29" t="s">
        <v>315</v>
      </c>
      <c r="Q34" s="29" t="s">
        <v>315</v>
      </c>
      <c r="R34" s="160">
        <f>SUM(T34:X34)</f>
        <v>62</v>
      </c>
      <c r="S34" s="160"/>
      <c r="T34" s="29" t="s">
        <v>315</v>
      </c>
      <c r="U34" s="29">
        <v>62</v>
      </c>
      <c r="V34" s="29" t="s">
        <v>315</v>
      </c>
      <c r="W34" s="29" t="s">
        <v>315</v>
      </c>
      <c r="X34" s="29" t="s">
        <v>315</v>
      </c>
      <c r="Y34" s="86"/>
      <c r="Z34" s="292" t="s">
        <v>407</v>
      </c>
      <c r="AA34" s="292"/>
      <c r="AB34" s="292"/>
      <c r="AC34" s="169">
        <f>SUM(AF34:AJ34)</f>
        <v>151</v>
      </c>
      <c r="AD34" s="170"/>
      <c r="AE34" s="170"/>
      <c r="AF34" s="160">
        <f>SUM(AK34,AO34,AS34)</f>
        <v>44</v>
      </c>
      <c r="AG34" s="160"/>
      <c r="AH34" s="160"/>
      <c r="AI34" s="160">
        <f>SUM(AM34,AQ34,AU34)</f>
        <v>107</v>
      </c>
      <c r="AJ34" s="160"/>
      <c r="AK34" s="160">
        <v>16</v>
      </c>
      <c r="AL34" s="160"/>
      <c r="AM34" s="160">
        <v>34</v>
      </c>
      <c r="AN34" s="160"/>
      <c r="AO34" s="160">
        <v>13</v>
      </c>
      <c r="AP34" s="160"/>
      <c r="AQ34" s="160">
        <v>31</v>
      </c>
      <c r="AR34" s="160"/>
      <c r="AS34" s="160">
        <v>15</v>
      </c>
      <c r="AT34" s="160"/>
      <c r="AU34" s="160">
        <v>42</v>
      </c>
      <c r="AV34" s="160"/>
      <c r="AW34" s="296">
        <v>25.2</v>
      </c>
      <c r="AX34" s="296"/>
    </row>
    <row r="35" spans="1:50" ht="19.5" customHeight="1">
      <c r="A35" s="182" t="s">
        <v>390</v>
      </c>
      <c r="B35" s="182"/>
      <c r="C35" s="169">
        <f t="shared" si="11"/>
        <v>2</v>
      </c>
      <c r="D35" s="170"/>
      <c r="E35" s="160">
        <f t="shared" si="12"/>
        <v>2</v>
      </c>
      <c r="F35" s="160"/>
      <c r="G35" s="160" t="s">
        <v>315</v>
      </c>
      <c r="H35" s="160"/>
      <c r="I35" s="160" t="s">
        <v>315</v>
      </c>
      <c r="J35" s="160"/>
      <c r="K35" s="29" t="s">
        <v>315</v>
      </c>
      <c r="L35" s="29">
        <v>2</v>
      </c>
      <c r="M35" s="29" t="s">
        <v>315</v>
      </c>
      <c r="N35" s="29" t="s">
        <v>315</v>
      </c>
      <c r="O35" s="29" t="s">
        <v>315</v>
      </c>
      <c r="P35" s="29" t="s">
        <v>315</v>
      </c>
      <c r="Q35" s="29" t="s">
        <v>315</v>
      </c>
      <c r="R35" s="160">
        <f>SUM(T35:X35)</f>
        <v>14</v>
      </c>
      <c r="S35" s="160"/>
      <c r="T35" s="29" t="s">
        <v>315</v>
      </c>
      <c r="U35" s="29">
        <v>14</v>
      </c>
      <c r="V35" s="29" t="s">
        <v>315</v>
      </c>
      <c r="W35" s="29" t="s">
        <v>315</v>
      </c>
      <c r="X35" s="29" t="s">
        <v>315</v>
      </c>
      <c r="Y35" s="86"/>
      <c r="Z35" s="34"/>
      <c r="AA35" s="204"/>
      <c r="AB35" s="204"/>
      <c r="AC35" s="294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</row>
    <row r="36" spans="1:50" ht="19.5" customHeight="1">
      <c r="A36" s="161"/>
      <c r="B36" s="161"/>
      <c r="C36" s="187"/>
      <c r="D36" s="161"/>
      <c r="E36" s="253"/>
      <c r="F36" s="253"/>
      <c r="G36" s="253"/>
      <c r="H36" s="253"/>
      <c r="I36" s="253"/>
      <c r="J36" s="253"/>
      <c r="K36" s="19"/>
      <c r="L36" s="19"/>
      <c r="M36" s="19"/>
      <c r="N36" s="19"/>
      <c r="O36" s="19"/>
      <c r="P36" s="19"/>
      <c r="Q36" s="19"/>
      <c r="R36" s="253"/>
      <c r="S36" s="253"/>
      <c r="T36" s="34"/>
      <c r="U36" s="34"/>
      <c r="V36" s="34"/>
      <c r="W36" s="34"/>
      <c r="X36" s="34"/>
      <c r="Y36" s="86"/>
      <c r="Z36" s="19" t="s">
        <v>27</v>
      </c>
      <c r="AA36" s="3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</row>
    <row r="37" spans="1:50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86"/>
      <c r="T37" s="86"/>
      <c r="U37" s="86"/>
      <c r="V37" s="86"/>
      <c r="W37" s="86"/>
      <c r="X37" s="86"/>
      <c r="Y37" s="86"/>
      <c r="AA37" s="86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86"/>
      <c r="T38" s="86"/>
      <c r="U38" s="86"/>
      <c r="V38" s="86"/>
      <c r="W38" s="86"/>
      <c r="X38" s="86"/>
      <c r="Y38" s="86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ht="18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171" t="s">
        <v>413</v>
      </c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</row>
    <row r="40" spans="1:50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19"/>
    </row>
    <row r="41" spans="1:50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82" t="s">
        <v>360</v>
      </c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</row>
    <row r="42" spans="1:50" ht="19.5" customHeight="1" thickBo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9.5" customHeight="1">
      <c r="A43" s="182" t="s">
        <v>363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86"/>
      <c r="Z43" s="278" t="s">
        <v>373</v>
      </c>
      <c r="AA43" s="236"/>
      <c r="AB43" s="262" t="s">
        <v>417</v>
      </c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80"/>
      <c r="AN43" s="262" t="s">
        <v>418</v>
      </c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</row>
    <row r="44" spans="1:50" ht="19.5" customHeight="1" thickBo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86"/>
      <c r="Z44" s="245" t="s">
        <v>374</v>
      </c>
      <c r="AA44" s="246"/>
      <c r="AB44" s="275" t="s">
        <v>414</v>
      </c>
      <c r="AC44" s="276"/>
      <c r="AD44" s="222" t="s">
        <v>415</v>
      </c>
      <c r="AE44" s="252"/>
      <c r="AF44" s="252"/>
      <c r="AG44" s="252"/>
      <c r="AH44" s="223"/>
      <c r="AI44" s="222" t="s">
        <v>416</v>
      </c>
      <c r="AJ44" s="252"/>
      <c r="AK44" s="252"/>
      <c r="AL44" s="252"/>
      <c r="AM44" s="223"/>
      <c r="AN44" s="275" t="s">
        <v>414</v>
      </c>
      <c r="AO44" s="276"/>
      <c r="AP44" s="279" t="s">
        <v>120</v>
      </c>
      <c r="AQ44" s="279" t="s">
        <v>121</v>
      </c>
      <c r="AR44" s="279" t="s">
        <v>122</v>
      </c>
      <c r="AS44" s="279" t="s">
        <v>123</v>
      </c>
      <c r="AT44" s="279" t="s">
        <v>124</v>
      </c>
      <c r="AU44" s="279" t="s">
        <v>125</v>
      </c>
      <c r="AV44" s="279" t="s">
        <v>126</v>
      </c>
      <c r="AW44" s="275" t="s">
        <v>96</v>
      </c>
      <c r="AX44" s="293"/>
    </row>
    <row r="45" spans="1:50" ht="19.5" customHeight="1">
      <c r="A45" s="239" t="s">
        <v>402</v>
      </c>
      <c r="B45" s="240"/>
      <c r="C45" s="164" t="s">
        <v>13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172"/>
      <c r="Q45" s="235" t="s">
        <v>306</v>
      </c>
      <c r="R45" s="236"/>
      <c r="S45" s="163" t="s">
        <v>112</v>
      </c>
      <c r="T45" s="163"/>
      <c r="U45" s="163"/>
      <c r="V45" s="163"/>
      <c r="W45" s="163"/>
      <c r="X45" s="164"/>
      <c r="Y45" s="86"/>
      <c r="Z45" s="268" t="s">
        <v>372</v>
      </c>
      <c r="AA45" s="238"/>
      <c r="AB45" s="237"/>
      <c r="AC45" s="238"/>
      <c r="AD45" s="222" t="s">
        <v>8</v>
      </c>
      <c r="AE45" s="223"/>
      <c r="AF45" s="48" t="s">
        <v>117</v>
      </c>
      <c r="AG45" s="48" t="s">
        <v>118</v>
      </c>
      <c r="AH45" s="48" t="s">
        <v>119</v>
      </c>
      <c r="AI45" s="222" t="s">
        <v>8</v>
      </c>
      <c r="AJ45" s="223"/>
      <c r="AK45" s="48" t="s">
        <v>117</v>
      </c>
      <c r="AL45" s="48" t="s">
        <v>118</v>
      </c>
      <c r="AM45" s="48" t="s">
        <v>119</v>
      </c>
      <c r="AN45" s="237"/>
      <c r="AO45" s="238"/>
      <c r="AP45" s="256"/>
      <c r="AQ45" s="256"/>
      <c r="AR45" s="256"/>
      <c r="AS45" s="256"/>
      <c r="AT45" s="256"/>
      <c r="AU45" s="256"/>
      <c r="AV45" s="256"/>
      <c r="AW45" s="237"/>
      <c r="AX45" s="268"/>
    </row>
    <row r="46" spans="1:50" ht="19.5" customHeight="1">
      <c r="A46" s="241" t="s">
        <v>403</v>
      </c>
      <c r="B46" s="242"/>
      <c r="C46" s="165" t="s">
        <v>3</v>
      </c>
      <c r="D46" s="165"/>
      <c r="E46" s="165"/>
      <c r="F46" s="165" t="s">
        <v>107</v>
      </c>
      <c r="G46" s="165"/>
      <c r="H46" s="165" t="s">
        <v>108</v>
      </c>
      <c r="I46" s="165"/>
      <c r="J46" s="165" t="s">
        <v>278</v>
      </c>
      <c r="K46" s="165"/>
      <c r="L46" s="165" t="s">
        <v>277</v>
      </c>
      <c r="M46" s="165"/>
      <c r="N46" s="257" t="s">
        <v>305</v>
      </c>
      <c r="O46" s="165" t="s">
        <v>109</v>
      </c>
      <c r="P46" s="165"/>
      <c r="Q46" s="237"/>
      <c r="R46" s="238"/>
      <c r="S46" s="165" t="s">
        <v>3</v>
      </c>
      <c r="T46" s="165" t="s">
        <v>110</v>
      </c>
      <c r="U46" s="165"/>
      <c r="V46" s="82" t="s">
        <v>111</v>
      </c>
      <c r="W46" s="165" t="s">
        <v>96</v>
      </c>
      <c r="X46" s="166"/>
      <c r="Y46" s="86"/>
      <c r="Z46" s="232"/>
      <c r="AA46" s="233"/>
      <c r="AB46" s="260"/>
      <c r="AC46" s="232"/>
      <c r="AD46" s="232"/>
      <c r="AE46" s="232"/>
      <c r="AF46" s="19"/>
      <c r="AG46" s="19"/>
      <c r="AH46" s="19"/>
      <c r="AI46" s="232"/>
      <c r="AJ46" s="232"/>
      <c r="AK46" s="19"/>
      <c r="AL46" s="19"/>
      <c r="AM46" s="19"/>
      <c r="AN46" s="232"/>
      <c r="AO46" s="232"/>
      <c r="AP46" s="19"/>
      <c r="AQ46" s="19"/>
      <c r="AR46" s="19"/>
      <c r="AS46" s="19"/>
      <c r="AT46" s="19"/>
      <c r="AU46" s="19"/>
      <c r="AV46" s="19"/>
      <c r="AW46" s="232"/>
      <c r="AX46" s="232"/>
    </row>
    <row r="47" spans="1:50" ht="19.5" customHeight="1">
      <c r="A47" s="243" t="s">
        <v>58</v>
      </c>
      <c r="B47" s="244"/>
      <c r="C47" s="48" t="s">
        <v>8</v>
      </c>
      <c r="D47" s="48" t="s">
        <v>9</v>
      </c>
      <c r="E47" s="48" t="s">
        <v>10</v>
      </c>
      <c r="F47" s="48" t="s">
        <v>9</v>
      </c>
      <c r="G47" s="48" t="s">
        <v>10</v>
      </c>
      <c r="H47" s="48" t="s">
        <v>9</v>
      </c>
      <c r="I47" s="48" t="s">
        <v>10</v>
      </c>
      <c r="J47" s="48" t="s">
        <v>9</v>
      </c>
      <c r="K47" s="48" t="s">
        <v>10</v>
      </c>
      <c r="L47" s="48" t="s">
        <v>9</v>
      </c>
      <c r="M47" s="48" t="s">
        <v>10</v>
      </c>
      <c r="N47" s="159"/>
      <c r="O47" s="48" t="s">
        <v>9</v>
      </c>
      <c r="P47" s="48" t="s">
        <v>10</v>
      </c>
      <c r="Q47" s="48" t="s">
        <v>9</v>
      </c>
      <c r="R47" s="48" t="s">
        <v>10</v>
      </c>
      <c r="S47" s="165"/>
      <c r="T47" s="48" t="s">
        <v>9</v>
      </c>
      <c r="U47" s="48" t="s">
        <v>10</v>
      </c>
      <c r="V47" s="81" t="s">
        <v>112</v>
      </c>
      <c r="W47" s="48" t="s">
        <v>9</v>
      </c>
      <c r="X47" s="49" t="s">
        <v>10</v>
      </c>
      <c r="Y47" s="86"/>
      <c r="Z47" s="245" t="s">
        <v>304</v>
      </c>
      <c r="AA47" s="246"/>
      <c r="AB47" s="211">
        <f>SUM(AD47,AI47)</f>
        <v>62</v>
      </c>
      <c r="AC47" s="208"/>
      <c r="AD47" s="206">
        <f>SUM(AF47:AH47)</f>
        <v>61</v>
      </c>
      <c r="AE47" s="206"/>
      <c r="AF47" s="35">
        <v>50</v>
      </c>
      <c r="AG47" s="35">
        <v>5</v>
      </c>
      <c r="AH47" s="35">
        <v>6</v>
      </c>
      <c r="AI47" s="206">
        <f>SUM(AK47:AM47)</f>
        <v>1</v>
      </c>
      <c r="AJ47" s="206"/>
      <c r="AK47" s="35">
        <v>1</v>
      </c>
      <c r="AL47" s="35" t="s">
        <v>349</v>
      </c>
      <c r="AM47" s="35" t="s">
        <v>347</v>
      </c>
      <c r="AN47" s="206">
        <v>85</v>
      </c>
      <c r="AO47" s="206"/>
      <c r="AP47" s="35">
        <v>42</v>
      </c>
      <c r="AQ47" s="35">
        <v>4</v>
      </c>
      <c r="AR47" s="35">
        <v>2</v>
      </c>
      <c r="AS47" s="35">
        <v>10</v>
      </c>
      <c r="AT47" s="35">
        <v>15</v>
      </c>
      <c r="AU47" s="35">
        <v>6</v>
      </c>
      <c r="AV47" s="35">
        <v>2</v>
      </c>
      <c r="AW47" s="206">
        <v>4</v>
      </c>
      <c r="AX47" s="206"/>
    </row>
    <row r="48" spans="1:50" ht="19.5" customHeight="1">
      <c r="A48" s="232"/>
      <c r="B48" s="23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86"/>
      <c r="Z48" s="228" t="s">
        <v>301</v>
      </c>
      <c r="AA48" s="229"/>
      <c r="AB48" s="211">
        <f aca="true" t="shared" si="13" ref="AB48:AB55">SUM(AD48,AI48)</f>
        <v>62</v>
      </c>
      <c r="AC48" s="208"/>
      <c r="AD48" s="206">
        <f>SUM(AF48:AH48)</f>
        <v>61</v>
      </c>
      <c r="AE48" s="206"/>
      <c r="AF48" s="35">
        <v>50</v>
      </c>
      <c r="AG48" s="35">
        <v>5</v>
      </c>
      <c r="AH48" s="35">
        <v>6</v>
      </c>
      <c r="AI48" s="206">
        <f>SUM(AK48:AM48)</f>
        <v>1</v>
      </c>
      <c r="AJ48" s="206"/>
      <c r="AK48" s="35">
        <v>1</v>
      </c>
      <c r="AL48" s="35" t="s">
        <v>349</v>
      </c>
      <c r="AM48" s="35" t="s">
        <v>419</v>
      </c>
      <c r="AN48" s="206">
        <f>SUM(AP48:AX48)</f>
        <v>85</v>
      </c>
      <c r="AO48" s="206"/>
      <c r="AP48" s="35">
        <v>43</v>
      </c>
      <c r="AQ48" s="35">
        <v>4</v>
      </c>
      <c r="AR48" s="35">
        <v>2</v>
      </c>
      <c r="AS48" s="35">
        <v>10</v>
      </c>
      <c r="AT48" s="35">
        <v>15</v>
      </c>
      <c r="AU48" s="35">
        <v>5</v>
      </c>
      <c r="AV48" s="35">
        <v>2</v>
      </c>
      <c r="AW48" s="206">
        <v>4</v>
      </c>
      <c r="AX48" s="206"/>
    </row>
    <row r="49" spans="1:50" ht="19.5" customHeight="1">
      <c r="A49" s="245" t="s">
        <v>304</v>
      </c>
      <c r="B49" s="246"/>
      <c r="C49" s="66">
        <f>SUM(D49:E49)</f>
        <v>2297</v>
      </c>
      <c r="D49" s="66">
        <f>SUM(F49,H49,J49,L49,O49)</f>
        <v>1565</v>
      </c>
      <c r="E49" s="66">
        <f>SUM(G49,I49,K49,M49,N49,P49)</f>
        <v>732</v>
      </c>
      <c r="F49" s="29">
        <v>105</v>
      </c>
      <c r="G49" s="29" t="s">
        <v>315</v>
      </c>
      <c r="H49" s="29">
        <v>106</v>
      </c>
      <c r="I49" s="29" t="s">
        <v>315</v>
      </c>
      <c r="J49" s="29">
        <v>1339</v>
      </c>
      <c r="K49" s="29">
        <v>638</v>
      </c>
      <c r="L49" s="29">
        <v>1</v>
      </c>
      <c r="M49" s="29" t="s">
        <v>315</v>
      </c>
      <c r="N49" s="29">
        <v>75</v>
      </c>
      <c r="O49" s="29">
        <v>14</v>
      </c>
      <c r="P49" s="29">
        <v>19</v>
      </c>
      <c r="Q49" s="29">
        <v>33</v>
      </c>
      <c r="R49" s="29">
        <v>32</v>
      </c>
      <c r="S49" s="66">
        <f>SUM(T49:X49)</f>
        <v>460</v>
      </c>
      <c r="T49" s="29">
        <v>30</v>
      </c>
      <c r="U49" s="29">
        <v>41</v>
      </c>
      <c r="V49" s="29">
        <v>17</v>
      </c>
      <c r="W49" s="29">
        <v>93</v>
      </c>
      <c r="X49" s="29">
        <v>279</v>
      </c>
      <c r="Y49" s="86"/>
      <c r="Z49" s="228" t="s">
        <v>302</v>
      </c>
      <c r="AA49" s="229"/>
      <c r="AB49" s="211">
        <f t="shared" si="13"/>
        <v>62</v>
      </c>
      <c r="AC49" s="208"/>
      <c r="AD49" s="206">
        <f>SUM(AF49:AH49)</f>
        <v>61</v>
      </c>
      <c r="AE49" s="206"/>
      <c r="AF49" s="35">
        <v>50</v>
      </c>
      <c r="AG49" s="35">
        <v>5</v>
      </c>
      <c r="AH49" s="35">
        <v>6</v>
      </c>
      <c r="AI49" s="206">
        <f>SUM(AK49:AM49)</f>
        <v>1</v>
      </c>
      <c r="AJ49" s="206"/>
      <c r="AK49" s="35">
        <v>1</v>
      </c>
      <c r="AL49" s="35" t="s">
        <v>315</v>
      </c>
      <c r="AM49" s="35" t="s">
        <v>315</v>
      </c>
      <c r="AN49" s="206">
        <f>SUM(AP49:AX49)</f>
        <v>84</v>
      </c>
      <c r="AO49" s="206"/>
      <c r="AP49" s="35">
        <v>43</v>
      </c>
      <c r="AQ49" s="35">
        <v>4</v>
      </c>
      <c r="AR49" s="35">
        <v>2</v>
      </c>
      <c r="AS49" s="35">
        <v>10</v>
      </c>
      <c r="AT49" s="35">
        <v>15</v>
      </c>
      <c r="AU49" s="35">
        <v>4</v>
      </c>
      <c r="AV49" s="35">
        <v>2</v>
      </c>
      <c r="AW49" s="206">
        <v>4</v>
      </c>
      <c r="AX49" s="206"/>
    </row>
    <row r="50" spans="1:50" ht="19.5" customHeight="1">
      <c r="A50" s="228" t="s">
        <v>301</v>
      </c>
      <c r="B50" s="229"/>
      <c r="C50" s="66">
        <f>SUM(D50:E50)</f>
        <v>2334</v>
      </c>
      <c r="D50" s="66">
        <f>SUM(F50,H50,J50,L50,O50)</f>
        <v>1560</v>
      </c>
      <c r="E50" s="66">
        <f>SUM(G50,I50,K50,M50,N50,P50)</f>
        <v>774</v>
      </c>
      <c r="F50" s="29">
        <v>105</v>
      </c>
      <c r="G50" s="29" t="s">
        <v>315</v>
      </c>
      <c r="H50" s="29">
        <v>107</v>
      </c>
      <c r="I50" s="29" t="s">
        <v>315</v>
      </c>
      <c r="J50" s="29">
        <v>1335</v>
      </c>
      <c r="K50" s="29">
        <v>672</v>
      </c>
      <c r="L50" s="29" t="s">
        <v>315</v>
      </c>
      <c r="M50" s="29" t="s">
        <v>315</v>
      </c>
      <c r="N50" s="29">
        <v>78</v>
      </c>
      <c r="O50" s="29">
        <v>13</v>
      </c>
      <c r="P50" s="29">
        <v>24</v>
      </c>
      <c r="Q50" s="29">
        <v>33</v>
      </c>
      <c r="R50" s="29">
        <v>29</v>
      </c>
      <c r="S50" s="66">
        <f>SUM(T50:X50)</f>
        <v>448</v>
      </c>
      <c r="T50" s="29">
        <v>31</v>
      </c>
      <c r="U50" s="29">
        <v>40</v>
      </c>
      <c r="V50" s="29">
        <v>18</v>
      </c>
      <c r="W50" s="29">
        <v>83</v>
      </c>
      <c r="X50" s="29">
        <v>276</v>
      </c>
      <c r="Y50" s="86"/>
      <c r="Z50" s="228" t="s">
        <v>303</v>
      </c>
      <c r="AA50" s="229"/>
      <c r="AB50" s="211">
        <f t="shared" si="13"/>
        <v>61</v>
      </c>
      <c r="AC50" s="208"/>
      <c r="AD50" s="206">
        <f>SUM(AF50:AH50)</f>
        <v>60</v>
      </c>
      <c r="AE50" s="206"/>
      <c r="AF50" s="35">
        <v>49</v>
      </c>
      <c r="AG50" s="35">
        <v>5</v>
      </c>
      <c r="AH50" s="35">
        <v>6</v>
      </c>
      <c r="AI50" s="206">
        <f>SUM(AK50:AM50)</f>
        <v>1</v>
      </c>
      <c r="AJ50" s="206"/>
      <c r="AK50" s="35">
        <v>1</v>
      </c>
      <c r="AL50" s="35" t="s">
        <v>315</v>
      </c>
      <c r="AM50" s="35" t="s">
        <v>315</v>
      </c>
      <c r="AN50" s="206">
        <f>SUM(AP50:AX50)</f>
        <v>83</v>
      </c>
      <c r="AO50" s="206"/>
      <c r="AP50" s="35">
        <v>43</v>
      </c>
      <c r="AQ50" s="35">
        <v>4</v>
      </c>
      <c r="AR50" s="35">
        <v>2</v>
      </c>
      <c r="AS50" s="35">
        <v>10</v>
      </c>
      <c r="AT50" s="35">
        <v>15</v>
      </c>
      <c r="AU50" s="35">
        <v>3</v>
      </c>
      <c r="AV50" s="35">
        <v>2</v>
      </c>
      <c r="AW50" s="206">
        <v>4</v>
      </c>
      <c r="AX50" s="206"/>
    </row>
    <row r="51" spans="1:50" ht="19.5" customHeight="1">
      <c r="A51" s="228" t="s">
        <v>302</v>
      </c>
      <c r="B51" s="229"/>
      <c r="C51" s="66">
        <f>SUM(D51:E51)</f>
        <v>2366</v>
      </c>
      <c r="D51" s="66">
        <f>SUM(F51,H51,J51,L51,O51)</f>
        <v>1575</v>
      </c>
      <c r="E51" s="66">
        <f>SUM(G51,I51,K51,M51,N51,P51)</f>
        <v>791</v>
      </c>
      <c r="F51" s="29">
        <v>106</v>
      </c>
      <c r="G51" s="29" t="s">
        <v>315</v>
      </c>
      <c r="H51" s="29">
        <v>108</v>
      </c>
      <c r="I51" s="29" t="s">
        <v>315</v>
      </c>
      <c r="J51" s="29">
        <v>1342</v>
      </c>
      <c r="K51" s="29">
        <v>685</v>
      </c>
      <c r="L51" s="29" t="s">
        <v>315</v>
      </c>
      <c r="M51" s="29" t="s">
        <v>315</v>
      </c>
      <c r="N51" s="29">
        <v>83</v>
      </c>
      <c r="O51" s="29">
        <v>19</v>
      </c>
      <c r="P51" s="29">
        <v>23</v>
      </c>
      <c r="Q51" s="29">
        <v>33</v>
      </c>
      <c r="R51" s="29">
        <v>25</v>
      </c>
      <c r="S51" s="66">
        <f>SUM(T51:X51)</f>
        <v>459</v>
      </c>
      <c r="T51" s="29">
        <v>31</v>
      </c>
      <c r="U51" s="29">
        <v>42</v>
      </c>
      <c r="V51" s="29">
        <v>19</v>
      </c>
      <c r="W51" s="29">
        <v>79</v>
      </c>
      <c r="X51" s="29">
        <v>288</v>
      </c>
      <c r="Y51" s="86"/>
      <c r="Z51" s="230" t="s">
        <v>333</v>
      </c>
      <c r="AA51" s="231"/>
      <c r="AB51" s="270">
        <f t="shared" si="13"/>
        <v>61</v>
      </c>
      <c r="AC51" s="271"/>
      <c r="AD51" s="277">
        <f>SUM(AF51:AH51)</f>
        <v>60</v>
      </c>
      <c r="AE51" s="277"/>
      <c r="AF51" s="137">
        <v>49</v>
      </c>
      <c r="AG51" s="137">
        <v>5</v>
      </c>
      <c r="AH51" s="137">
        <v>6</v>
      </c>
      <c r="AI51" s="277">
        <f>SUM(AK51:AM51)</f>
        <v>1</v>
      </c>
      <c r="AJ51" s="277"/>
      <c r="AK51" s="137">
        <v>1</v>
      </c>
      <c r="AL51" s="35" t="s">
        <v>315</v>
      </c>
      <c r="AM51" s="35" t="s">
        <v>315</v>
      </c>
      <c r="AN51" s="277">
        <f>SUM(AP51:AX51)</f>
        <v>83</v>
      </c>
      <c r="AO51" s="277"/>
      <c r="AP51" s="43">
        <v>43</v>
      </c>
      <c r="AQ51" s="43">
        <v>4</v>
      </c>
      <c r="AR51" s="43">
        <v>2</v>
      </c>
      <c r="AS51" s="43">
        <v>10</v>
      </c>
      <c r="AT51" s="43">
        <v>15</v>
      </c>
      <c r="AU51" s="43">
        <v>3</v>
      </c>
      <c r="AV51" s="43">
        <v>2</v>
      </c>
      <c r="AW51" s="216">
        <v>4</v>
      </c>
      <c r="AX51" s="216"/>
    </row>
    <row r="52" spans="1:50" ht="19.5" customHeight="1">
      <c r="A52" s="228" t="s">
        <v>303</v>
      </c>
      <c r="B52" s="229"/>
      <c r="C52" s="66">
        <f>SUM(D52:E52)</f>
        <v>2306</v>
      </c>
      <c r="D52" s="66">
        <f>SUM(F52,H52,J52,L52,O52)</f>
        <v>1534</v>
      </c>
      <c r="E52" s="66">
        <f>SUM(G52,I52,K52,M52,N52,P52)</f>
        <v>772</v>
      </c>
      <c r="F52" s="29">
        <v>106</v>
      </c>
      <c r="G52" s="29" t="s">
        <v>315</v>
      </c>
      <c r="H52" s="29">
        <v>111</v>
      </c>
      <c r="I52" s="29" t="s">
        <v>315</v>
      </c>
      <c r="J52" s="29">
        <v>1305</v>
      </c>
      <c r="K52" s="29">
        <v>659</v>
      </c>
      <c r="L52" s="29" t="s">
        <v>315</v>
      </c>
      <c r="M52" s="29">
        <v>1</v>
      </c>
      <c r="N52" s="29">
        <v>87</v>
      </c>
      <c r="O52" s="29">
        <v>12</v>
      </c>
      <c r="P52" s="29">
        <v>25</v>
      </c>
      <c r="Q52" s="29">
        <v>31</v>
      </c>
      <c r="R52" s="29">
        <v>33</v>
      </c>
      <c r="S52" s="66">
        <f>SUM(T52:X52)</f>
        <v>439</v>
      </c>
      <c r="T52" s="29">
        <v>36</v>
      </c>
      <c r="U52" s="29">
        <v>42</v>
      </c>
      <c r="V52" s="29">
        <v>20</v>
      </c>
      <c r="W52" s="29">
        <v>71</v>
      </c>
      <c r="X52" s="29">
        <v>270</v>
      </c>
      <c r="Y52" s="86"/>
      <c r="Z52" s="182"/>
      <c r="AA52" s="269"/>
      <c r="AB52" s="211"/>
      <c r="AC52" s="208"/>
      <c r="AD52" s="206"/>
      <c r="AE52" s="206"/>
      <c r="AF52" s="35"/>
      <c r="AG52" s="35"/>
      <c r="AH52" s="35"/>
      <c r="AI52" s="206"/>
      <c r="AJ52" s="206"/>
      <c r="AK52" s="35"/>
      <c r="AL52" s="35"/>
      <c r="AM52" s="35"/>
      <c r="AN52" s="206"/>
      <c r="AO52" s="206"/>
      <c r="AP52" s="35"/>
      <c r="AQ52" s="35"/>
      <c r="AR52" s="35"/>
      <c r="AS52" s="35"/>
      <c r="AT52" s="35"/>
      <c r="AU52" s="35"/>
      <c r="AV52" s="35"/>
      <c r="AW52" s="206"/>
      <c r="AX52" s="206"/>
    </row>
    <row r="53" spans="1:50" ht="19.5" customHeight="1">
      <c r="A53" s="230" t="s">
        <v>333</v>
      </c>
      <c r="B53" s="231"/>
      <c r="C53" s="132">
        <f>SUM(C55,C74:C75)</f>
        <v>2376</v>
      </c>
      <c r="D53" s="132">
        <f>SUM(D55,D74:D75)</f>
        <v>1569</v>
      </c>
      <c r="E53" s="132">
        <f aca="true" t="shared" si="14" ref="E53:X53">SUM(E55,E74:E75)</f>
        <v>807</v>
      </c>
      <c r="F53" s="132">
        <f t="shared" si="14"/>
        <v>104</v>
      </c>
      <c r="G53" s="134" t="s">
        <v>315</v>
      </c>
      <c r="H53" s="132">
        <f t="shared" si="14"/>
        <v>110</v>
      </c>
      <c r="I53" s="134" t="s">
        <v>315</v>
      </c>
      <c r="J53" s="132">
        <f t="shared" si="14"/>
        <v>1345</v>
      </c>
      <c r="K53" s="132">
        <f t="shared" si="14"/>
        <v>696</v>
      </c>
      <c r="L53" s="134" t="s">
        <v>315</v>
      </c>
      <c r="M53" s="132">
        <f t="shared" si="14"/>
        <v>1</v>
      </c>
      <c r="N53" s="132">
        <f t="shared" si="14"/>
        <v>92</v>
      </c>
      <c r="O53" s="132">
        <f t="shared" si="14"/>
        <v>10</v>
      </c>
      <c r="P53" s="132">
        <f t="shared" si="14"/>
        <v>18</v>
      </c>
      <c r="Q53" s="132">
        <f t="shared" si="14"/>
        <v>25</v>
      </c>
      <c r="R53" s="132">
        <f t="shared" si="14"/>
        <v>30</v>
      </c>
      <c r="S53" s="132">
        <f t="shared" si="14"/>
        <v>452</v>
      </c>
      <c r="T53" s="132">
        <f t="shared" si="14"/>
        <v>36</v>
      </c>
      <c r="U53" s="132">
        <f t="shared" si="14"/>
        <v>41</v>
      </c>
      <c r="V53" s="132">
        <f t="shared" si="14"/>
        <v>21</v>
      </c>
      <c r="W53" s="132">
        <f t="shared" si="14"/>
        <v>73</v>
      </c>
      <c r="X53" s="132">
        <f t="shared" si="14"/>
        <v>281</v>
      </c>
      <c r="Y53" s="86"/>
      <c r="Z53" s="182" t="s">
        <v>420</v>
      </c>
      <c r="AA53" s="269"/>
      <c r="AB53" s="211">
        <f t="shared" si="13"/>
        <v>53</v>
      </c>
      <c r="AC53" s="208"/>
      <c r="AD53" s="206">
        <f>SUM(AF53:AH53)</f>
        <v>52</v>
      </c>
      <c r="AE53" s="206"/>
      <c r="AF53" s="35">
        <v>41</v>
      </c>
      <c r="AG53" s="35">
        <v>5</v>
      </c>
      <c r="AH53" s="35">
        <v>6</v>
      </c>
      <c r="AI53" s="206">
        <f>SUM(AK53:AM53)</f>
        <v>1</v>
      </c>
      <c r="AJ53" s="206"/>
      <c r="AK53" s="35">
        <v>1</v>
      </c>
      <c r="AL53" s="35" t="s">
        <v>315</v>
      </c>
      <c r="AM53" s="35" t="s">
        <v>315</v>
      </c>
      <c r="AN53" s="206">
        <f>SUM(AP53:AX53)</f>
        <v>68</v>
      </c>
      <c r="AO53" s="206"/>
      <c r="AP53" s="35">
        <v>34</v>
      </c>
      <c r="AQ53" s="35">
        <v>4</v>
      </c>
      <c r="AR53" s="35">
        <v>2</v>
      </c>
      <c r="AS53" s="35">
        <v>10</v>
      </c>
      <c r="AT53" s="35">
        <v>11</v>
      </c>
      <c r="AU53" s="35">
        <v>2</v>
      </c>
      <c r="AV53" s="35">
        <v>2</v>
      </c>
      <c r="AW53" s="206">
        <v>3</v>
      </c>
      <c r="AX53" s="206"/>
    </row>
    <row r="54" spans="1:50" ht="19.5" customHeight="1">
      <c r="A54" s="195"/>
      <c r="B54" s="226"/>
      <c r="C54" s="66"/>
      <c r="D54" s="66"/>
      <c r="E54" s="66"/>
      <c r="F54" s="66"/>
      <c r="G54" s="29"/>
      <c r="H54" s="66"/>
      <c r="I54" s="29"/>
      <c r="J54" s="66"/>
      <c r="K54" s="66"/>
      <c r="L54" s="29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86"/>
      <c r="Z54" s="182" t="s">
        <v>421</v>
      </c>
      <c r="AA54" s="269"/>
      <c r="AB54" s="211">
        <f t="shared" si="13"/>
        <v>8</v>
      </c>
      <c r="AC54" s="208"/>
      <c r="AD54" s="206">
        <f>SUM(AF54:AH54)</f>
        <v>8</v>
      </c>
      <c r="AE54" s="206"/>
      <c r="AF54" s="35">
        <v>8</v>
      </c>
      <c r="AG54" s="35" t="s">
        <v>315</v>
      </c>
      <c r="AH54" s="35" t="s">
        <v>315</v>
      </c>
      <c r="AI54" s="206" t="s">
        <v>315</v>
      </c>
      <c r="AJ54" s="206"/>
      <c r="AK54" s="35" t="s">
        <v>315</v>
      </c>
      <c r="AL54" s="35" t="s">
        <v>315</v>
      </c>
      <c r="AM54" s="35" t="s">
        <v>315</v>
      </c>
      <c r="AN54" s="206">
        <f>SUM(AP54:AX54)</f>
        <v>14</v>
      </c>
      <c r="AO54" s="206"/>
      <c r="AP54" s="35">
        <v>8</v>
      </c>
      <c r="AQ54" s="35" t="s">
        <v>319</v>
      </c>
      <c r="AR54" s="35" t="s">
        <v>319</v>
      </c>
      <c r="AS54" s="35" t="s">
        <v>319</v>
      </c>
      <c r="AT54" s="35">
        <v>4</v>
      </c>
      <c r="AU54" s="35">
        <v>1</v>
      </c>
      <c r="AV54" s="35" t="s">
        <v>319</v>
      </c>
      <c r="AW54" s="206">
        <v>1</v>
      </c>
      <c r="AX54" s="206"/>
    </row>
    <row r="55" spans="1:50" ht="19.5" customHeight="1">
      <c r="A55" s="86"/>
      <c r="B55" s="90" t="s">
        <v>8</v>
      </c>
      <c r="C55" s="67">
        <f>SUM(C56:C63,C65:C72)</f>
        <v>2344</v>
      </c>
      <c r="D55" s="66">
        <f>SUM(D56:D63,D65:D72)</f>
        <v>1547</v>
      </c>
      <c r="E55" s="66">
        <f>SUM(E56:E63,E65:E72)</f>
        <v>797</v>
      </c>
      <c r="F55" s="66">
        <f aca="true" t="shared" si="15" ref="F55:X55">SUM(F56:F63,F65:F72)</f>
        <v>104</v>
      </c>
      <c r="G55" s="29" t="s">
        <v>315</v>
      </c>
      <c r="H55" s="66">
        <f t="shared" si="15"/>
        <v>109</v>
      </c>
      <c r="I55" s="29" t="s">
        <v>315</v>
      </c>
      <c r="J55" s="66">
        <f t="shared" si="15"/>
        <v>1324</v>
      </c>
      <c r="K55" s="66">
        <f t="shared" si="15"/>
        <v>688</v>
      </c>
      <c r="L55" s="29" t="s">
        <v>315</v>
      </c>
      <c r="M55" s="29" t="s">
        <v>315</v>
      </c>
      <c r="N55" s="66">
        <f t="shared" si="15"/>
        <v>91</v>
      </c>
      <c r="O55" s="66">
        <f t="shared" si="15"/>
        <v>10</v>
      </c>
      <c r="P55" s="66">
        <f t="shared" si="15"/>
        <v>18</v>
      </c>
      <c r="Q55" s="66">
        <f t="shared" si="15"/>
        <v>6</v>
      </c>
      <c r="R55" s="66">
        <f t="shared" si="15"/>
        <v>17</v>
      </c>
      <c r="S55" s="66">
        <f t="shared" si="15"/>
        <v>448</v>
      </c>
      <c r="T55" s="66">
        <f t="shared" si="15"/>
        <v>36</v>
      </c>
      <c r="U55" s="66">
        <f t="shared" si="15"/>
        <v>41</v>
      </c>
      <c r="V55" s="66">
        <f t="shared" si="15"/>
        <v>21</v>
      </c>
      <c r="W55" s="66">
        <f t="shared" si="15"/>
        <v>72</v>
      </c>
      <c r="X55" s="66">
        <f t="shared" si="15"/>
        <v>278</v>
      </c>
      <c r="Y55" s="86"/>
      <c r="Z55" s="182" t="s">
        <v>422</v>
      </c>
      <c r="AA55" s="269"/>
      <c r="AB55" s="211">
        <f t="shared" si="13"/>
        <v>1</v>
      </c>
      <c r="AC55" s="208"/>
      <c r="AD55" s="206">
        <f>SUM(AF55:AH55)</f>
        <v>1</v>
      </c>
      <c r="AE55" s="206"/>
      <c r="AF55" s="35">
        <v>1</v>
      </c>
      <c r="AG55" s="35" t="s">
        <v>315</v>
      </c>
      <c r="AH55" s="35" t="s">
        <v>315</v>
      </c>
      <c r="AI55" s="206" t="s">
        <v>315</v>
      </c>
      <c r="AJ55" s="206"/>
      <c r="AK55" s="35" t="s">
        <v>315</v>
      </c>
      <c r="AL55" s="35" t="s">
        <v>315</v>
      </c>
      <c r="AM55" s="35" t="s">
        <v>315</v>
      </c>
      <c r="AN55" s="206">
        <f>SUM(AP55:AX55)</f>
        <v>1</v>
      </c>
      <c r="AO55" s="206"/>
      <c r="AP55" s="35">
        <v>1</v>
      </c>
      <c r="AQ55" s="35" t="s">
        <v>319</v>
      </c>
      <c r="AR55" s="35" t="s">
        <v>319</v>
      </c>
      <c r="AS55" s="35" t="s">
        <v>319</v>
      </c>
      <c r="AT55" s="35" t="s">
        <v>319</v>
      </c>
      <c r="AU55" s="35" t="s">
        <v>319</v>
      </c>
      <c r="AV55" s="35" t="s">
        <v>319</v>
      </c>
      <c r="AW55" s="206"/>
      <c r="AX55" s="206"/>
    </row>
    <row r="56" spans="1:50" ht="19.5" customHeight="1">
      <c r="A56" s="56"/>
      <c r="B56" s="54" t="s">
        <v>69</v>
      </c>
      <c r="C56" s="66">
        <f aca="true" t="shared" si="16" ref="C56:C63">SUM(D56:E56)</f>
        <v>689</v>
      </c>
      <c r="D56" s="66">
        <f>SUM(F56,H56,J56,L56,O56)</f>
        <v>410</v>
      </c>
      <c r="E56" s="66">
        <f aca="true" t="shared" si="17" ref="E56:E75">SUM(G56,I56,K56,M56,N56,P56)</f>
        <v>279</v>
      </c>
      <c r="F56" s="29">
        <v>19</v>
      </c>
      <c r="G56" s="29" t="s">
        <v>315</v>
      </c>
      <c r="H56" s="29">
        <v>21</v>
      </c>
      <c r="I56" s="29" t="s">
        <v>315</v>
      </c>
      <c r="J56" s="29">
        <v>367</v>
      </c>
      <c r="K56" s="29">
        <v>251</v>
      </c>
      <c r="L56" s="29" t="s">
        <v>315</v>
      </c>
      <c r="M56" s="29" t="s">
        <v>315</v>
      </c>
      <c r="N56" s="29">
        <v>18</v>
      </c>
      <c r="O56" s="29">
        <v>3</v>
      </c>
      <c r="P56" s="29">
        <v>10</v>
      </c>
      <c r="Q56" s="29">
        <v>1</v>
      </c>
      <c r="R56" s="29">
        <v>6</v>
      </c>
      <c r="S56" s="66">
        <f>SUM(T56:X56)</f>
        <v>73</v>
      </c>
      <c r="T56" s="29">
        <v>10</v>
      </c>
      <c r="U56" s="29">
        <v>8</v>
      </c>
      <c r="V56" s="29" t="s">
        <v>315</v>
      </c>
      <c r="W56" s="29">
        <v>23</v>
      </c>
      <c r="X56" s="29">
        <v>32</v>
      </c>
      <c r="Y56" s="86"/>
      <c r="Z56" s="253"/>
      <c r="AA56" s="273"/>
      <c r="AB56" s="274"/>
      <c r="AC56" s="177"/>
      <c r="AD56" s="177"/>
      <c r="AE56" s="177"/>
      <c r="AF56" s="32"/>
      <c r="AG56" s="32"/>
      <c r="AH56" s="32"/>
      <c r="AI56" s="177"/>
      <c r="AJ56" s="177"/>
      <c r="AK56" s="32"/>
      <c r="AL56" s="32"/>
      <c r="AM56" s="32"/>
      <c r="AN56" s="177"/>
      <c r="AO56" s="177"/>
      <c r="AP56" s="32"/>
      <c r="AQ56" s="32"/>
      <c r="AR56" s="32"/>
      <c r="AS56" s="32"/>
      <c r="AT56" s="32"/>
      <c r="AU56" s="32"/>
      <c r="AV56" s="32"/>
      <c r="AW56" s="177"/>
      <c r="AX56" s="177"/>
    </row>
    <row r="57" spans="1:50" ht="19.5" customHeight="1">
      <c r="A57" s="56"/>
      <c r="B57" s="54" t="s">
        <v>70</v>
      </c>
      <c r="C57" s="66">
        <f t="shared" si="16"/>
        <v>112</v>
      </c>
      <c r="D57" s="66">
        <f>SUM(F57,H57,J57,L57,O57)</f>
        <v>77</v>
      </c>
      <c r="E57" s="66">
        <f t="shared" si="17"/>
        <v>35</v>
      </c>
      <c r="F57" s="29">
        <v>6</v>
      </c>
      <c r="G57" s="29" t="s">
        <v>315</v>
      </c>
      <c r="H57" s="29">
        <v>6</v>
      </c>
      <c r="I57" s="29" t="s">
        <v>315</v>
      </c>
      <c r="J57" s="29">
        <v>65</v>
      </c>
      <c r="K57" s="29">
        <v>29</v>
      </c>
      <c r="L57" s="29" t="s">
        <v>315</v>
      </c>
      <c r="M57" s="29" t="s">
        <v>315</v>
      </c>
      <c r="N57" s="29">
        <v>6</v>
      </c>
      <c r="O57" s="29" t="s">
        <v>315</v>
      </c>
      <c r="P57" s="29" t="s">
        <v>315</v>
      </c>
      <c r="Q57" s="29" t="s">
        <v>315</v>
      </c>
      <c r="R57" s="29">
        <v>1</v>
      </c>
      <c r="S57" s="66">
        <f aca="true" t="shared" si="18" ref="S57:S63">SUM(T57:X57)</f>
        <v>32</v>
      </c>
      <c r="T57" s="29">
        <v>4</v>
      </c>
      <c r="U57" s="29" t="s">
        <v>315</v>
      </c>
      <c r="V57" s="29">
        <v>1</v>
      </c>
      <c r="W57" s="29">
        <v>4</v>
      </c>
      <c r="X57" s="29">
        <v>23</v>
      </c>
      <c r="Y57" s="86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</row>
    <row r="58" spans="1:50" ht="19.5" customHeight="1">
      <c r="A58" s="56"/>
      <c r="B58" s="54" t="s">
        <v>71</v>
      </c>
      <c r="C58" s="66">
        <f t="shared" si="16"/>
        <v>216</v>
      </c>
      <c r="D58" s="66">
        <f aca="true" t="shared" si="19" ref="D58:D63">SUM(F58,H58,J58,L58,O58)</f>
        <v>133</v>
      </c>
      <c r="E58" s="66">
        <f t="shared" si="17"/>
        <v>83</v>
      </c>
      <c r="F58" s="29">
        <v>9</v>
      </c>
      <c r="G58" s="29" t="s">
        <v>315</v>
      </c>
      <c r="H58" s="29">
        <v>10</v>
      </c>
      <c r="I58" s="29" t="s">
        <v>315</v>
      </c>
      <c r="J58" s="29">
        <v>113</v>
      </c>
      <c r="K58" s="29">
        <v>73</v>
      </c>
      <c r="L58" s="29" t="s">
        <v>315</v>
      </c>
      <c r="M58" s="29" t="s">
        <v>315</v>
      </c>
      <c r="N58" s="29">
        <v>9</v>
      </c>
      <c r="O58" s="29">
        <v>1</v>
      </c>
      <c r="P58" s="29">
        <v>1</v>
      </c>
      <c r="Q58" s="29" t="s">
        <v>315</v>
      </c>
      <c r="R58" s="29">
        <v>1</v>
      </c>
      <c r="S58" s="66">
        <f t="shared" si="18"/>
        <v>46</v>
      </c>
      <c r="T58" s="29">
        <v>4</v>
      </c>
      <c r="U58" s="29">
        <v>3</v>
      </c>
      <c r="V58" s="29">
        <v>1</v>
      </c>
      <c r="W58" s="29">
        <v>4</v>
      </c>
      <c r="X58" s="29">
        <v>34</v>
      </c>
      <c r="Y58" s="86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1:50" ht="19.5" customHeight="1">
      <c r="A59" s="56"/>
      <c r="B59" s="54" t="s">
        <v>72</v>
      </c>
      <c r="C59" s="66">
        <f t="shared" si="16"/>
        <v>92</v>
      </c>
      <c r="D59" s="66">
        <f t="shared" si="19"/>
        <v>70</v>
      </c>
      <c r="E59" s="66">
        <f t="shared" si="17"/>
        <v>22</v>
      </c>
      <c r="F59" s="29">
        <v>6</v>
      </c>
      <c r="G59" s="29" t="s">
        <v>315</v>
      </c>
      <c r="H59" s="29">
        <v>6</v>
      </c>
      <c r="I59" s="29" t="s">
        <v>315</v>
      </c>
      <c r="J59" s="29">
        <v>58</v>
      </c>
      <c r="K59" s="29">
        <v>18</v>
      </c>
      <c r="L59" s="29" t="s">
        <v>315</v>
      </c>
      <c r="M59" s="29" t="s">
        <v>315</v>
      </c>
      <c r="N59" s="29">
        <v>4</v>
      </c>
      <c r="O59" s="29" t="s">
        <v>315</v>
      </c>
      <c r="P59" s="29" t="s">
        <v>315</v>
      </c>
      <c r="Q59" s="29">
        <v>1</v>
      </c>
      <c r="R59" s="29">
        <v>2</v>
      </c>
      <c r="S59" s="66">
        <f t="shared" si="18"/>
        <v>29</v>
      </c>
      <c r="T59" s="29" t="s">
        <v>315</v>
      </c>
      <c r="U59" s="29">
        <v>3</v>
      </c>
      <c r="V59" s="29">
        <v>1</v>
      </c>
      <c r="W59" s="29">
        <v>4</v>
      </c>
      <c r="X59" s="29">
        <v>21</v>
      </c>
      <c r="Y59" s="86"/>
      <c r="Z59" s="182" t="s">
        <v>363</v>
      </c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</row>
    <row r="60" spans="1:50" ht="19.5" customHeight="1" thickBot="1">
      <c r="A60" s="56"/>
      <c r="B60" s="54" t="s">
        <v>73</v>
      </c>
      <c r="C60" s="66">
        <f t="shared" si="16"/>
        <v>85</v>
      </c>
      <c r="D60" s="66">
        <f t="shared" si="19"/>
        <v>59</v>
      </c>
      <c r="E60" s="66">
        <f t="shared" si="17"/>
        <v>26</v>
      </c>
      <c r="F60" s="29">
        <v>7</v>
      </c>
      <c r="G60" s="29" t="s">
        <v>315</v>
      </c>
      <c r="H60" s="29">
        <v>7</v>
      </c>
      <c r="I60" s="29" t="s">
        <v>315</v>
      </c>
      <c r="J60" s="29">
        <v>45</v>
      </c>
      <c r="K60" s="29">
        <v>20</v>
      </c>
      <c r="L60" s="29" t="s">
        <v>315</v>
      </c>
      <c r="M60" s="29" t="s">
        <v>315</v>
      </c>
      <c r="N60" s="29">
        <v>4</v>
      </c>
      <c r="O60" s="29" t="s">
        <v>315</v>
      </c>
      <c r="P60" s="29">
        <v>2</v>
      </c>
      <c r="Q60" s="29">
        <v>2</v>
      </c>
      <c r="R60" s="29" t="s">
        <v>315</v>
      </c>
      <c r="S60" s="66">
        <f>SUM(T60:X60)</f>
        <v>19</v>
      </c>
      <c r="T60" s="29">
        <v>2</v>
      </c>
      <c r="U60" s="29" t="s">
        <v>315</v>
      </c>
      <c r="V60" s="29">
        <v>1</v>
      </c>
      <c r="W60" s="29">
        <v>4</v>
      </c>
      <c r="X60" s="29">
        <v>12</v>
      </c>
      <c r="Y60" s="86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1:50" ht="19.5" customHeight="1">
      <c r="A61" s="56" t="s">
        <v>105</v>
      </c>
      <c r="B61" s="54" t="s">
        <v>74</v>
      </c>
      <c r="C61" s="66">
        <f t="shared" si="16"/>
        <v>132</v>
      </c>
      <c r="D61" s="66">
        <f t="shared" si="19"/>
        <v>89</v>
      </c>
      <c r="E61" s="66">
        <f t="shared" si="17"/>
        <v>43</v>
      </c>
      <c r="F61" s="29">
        <v>5</v>
      </c>
      <c r="G61" s="29" t="s">
        <v>315</v>
      </c>
      <c r="H61" s="29">
        <v>5</v>
      </c>
      <c r="I61" s="29" t="s">
        <v>315</v>
      </c>
      <c r="J61" s="29">
        <v>77</v>
      </c>
      <c r="K61" s="29">
        <v>37</v>
      </c>
      <c r="L61" s="29" t="s">
        <v>315</v>
      </c>
      <c r="M61" s="29" t="s">
        <v>315</v>
      </c>
      <c r="N61" s="29">
        <v>6</v>
      </c>
      <c r="O61" s="29">
        <v>2</v>
      </c>
      <c r="P61" s="29" t="s">
        <v>315</v>
      </c>
      <c r="Q61" s="29" t="s">
        <v>315</v>
      </c>
      <c r="R61" s="29" t="s">
        <v>315</v>
      </c>
      <c r="S61" s="66">
        <f t="shared" si="18"/>
        <v>37</v>
      </c>
      <c r="T61" s="29">
        <v>2</v>
      </c>
      <c r="U61" s="29">
        <v>2</v>
      </c>
      <c r="V61" s="29">
        <v>1</v>
      </c>
      <c r="W61" s="29">
        <v>2</v>
      </c>
      <c r="X61" s="29">
        <v>30</v>
      </c>
      <c r="Y61" s="86"/>
      <c r="Z61" s="278" t="s">
        <v>373</v>
      </c>
      <c r="AA61" s="236"/>
      <c r="AB61" s="262" t="s">
        <v>426</v>
      </c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80"/>
      <c r="AP61" s="262" t="s">
        <v>428</v>
      </c>
      <c r="AQ61" s="272"/>
      <c r="AR61" s="272"/>
      <c r="AS61" s="272"/>
      <c r="AT61" s="272"/>
      <c r="AU61" s="272"/>
      <c r="AV61" s="272"/>
      <c r="AW61" s="272"/>
      <c r="AX61" s="272"/>
    </row>
    <row r="62" spans="1:50" ht="19.5" customHeight="1">
      <c r="A62" s="56"/>
      <c r="B62" s="54" t="s">
        <v>75</v>
      </c>
      <c r="C62" s="66">
        <f t="shared" si="16"/>
        <v>68</v>
      </c>
      <c r="D62" s="66">
        <f t="shared" si="19"/>
        <v>36</v>
      </c>
      <c r="E62" s="66">
        <f t="shared" si="17"/>
        <v>32</v>
      </c>
      <c r="F62" s="29">
        <v>3</v>
      </c>
      <c r="G62" s="29" t="s">
        <v>315</v>
      </c>
      <c r="H62" s="29">
        <v>3</v>
      </c>
      <c r="I62" s="29" t="s">
        <v>315</v>
      </c>
      <c r="J62" s="29">
        <v>30</v>
      </c>
      <c r="K62" s="29">
        <v>28</v>
      </c>
      <c r="L62" s="29" t="s">
        <v>315</v>
      </c>
      <c r="M62" s="29" t="s">
        <v>315</v>
      </c>
      <c r="N62" s="29">
        <v>3</v>
      </c>
      <c r="O62" s="29" t="s">
        <v>315</v>
      </c>
      <c r="P62" s="29">
        <v>1</v>
      </c>
      <c r="Q62" s="29" t="s">
        <v>315</v>
      </c>
      <c r="R62" s="29" t="s">
        <v>315</v>
      </c>
      <c r="S62" s="66">
        <f t="shared" si="18"/>
        <v>10</v>
      </c>
      <c r="T62" s="29">
        <v>1</v>
      </c>
      <c r="U62" s="29">
        <v>1</v>
      </c>
      <c r="V62" s="29">
        <v>1</v>
      </c>
      <c r="W62" s="29">
        <v>1</v>
      </c>
      <c r="X62" s="29">
        <v>6</v>
      </c>
      <c r="Y62" s="86"/>
      <c r="Z62" s="245" t="s">
        <v>374</v>
      </c>
      <c r="AA62" s="246"/>
      <c r="AB62" s="222" t="s">
        <v>399</v>
      </c>
      <c r="AC62" s="252"/>
      <c r="AD62" s="223"/>
      <c r="AE62" s="222" t="s">
        <v>423</v>
      </c>
      <c r="AF62" s="223"/>
      <c r="AG62" s="222" t="s">
        <v>424</v>
      </c>
      <c r="AH62" s="223"/>
      <c r="AI62" s="222" t="s">
        <v>425</v>
      </c>
      <c r="AJ62" s="223"/>
      <c r="AK62" s="222" t="s">
        <v>281</v>
      </c>
      <c r="AL62" s="223"/>
      <c r="AM62" s="298" t="s">
        <v>280</v>
      </c>
      <c r="AN62" s="222" t="s">
        <v>427</v>
      </c>
      <c r="AO62" s="223"/>
      <c r="AP62" s="222" t="s">
        <v>399</v>
      </c>
      <c r="AQ62" s="252"/>
      <c r="AR62" s="223"/>
      <c r="AS62" s="222" t="s">
        <v>110</v>
      </c>
      <c r="AT62" s="223"/>
      <c r="AU62" s="252" t="s">
        <v>116</v>
      </c>
      <c r="AV62" s="223"/>
      <c r="AW62" s="222" t="s">
        <v>96</v>
      </c>
      <c r="AX62" s="252"/>
    </row>
    <row r="63" spans="1:50" ht="24.75" customHeight="1">
      <c r="A63" s="56"/>
      <c r="B63" s="54" t="s">
        <v>76</v>
      </c>
      <c r="C63" s="66">
        <f t="shared" si="16"/>
        <v>77</v>
      </c>
      <c r="D63" s="66">
        <f t="shared" si="19"/>
        <v>50</v>
      </c>
      <c r="E63" s="66">
        <f t="shared" si="17"/>
        <v>27</v>
      </c>
      <c r="F63" s="29">
        <v>3</v>
      </c>
      <c r="G63" s="29" t="s">
        <v>315</v>
      </c>
      <c r="H63" s="29">
        <v>3</v>
      </c>
      <c r="I63" s="29" t="s">
        <v>315</v>
      </c>
      <c r="J63" s="29">
        <v>44</v>
      </c>
      <c r="K63" s="29">
        <v>24</v>
      </c>
      <c r="L63" s="29" t="s">
        <v>315</v>
      </c>
      <c r="M63" s="29" t="s">
        <v>315</v>
      </c>
      <c r="N63" s="29">
        <v>3</v>
      </c>
      <c r="O63" s="29" t="s">
        <v>315</v>
      </c>
      <c r="P63" s="29" t="s">
        <v>315</v>
      </c>
      <c r="Q63" s="29" t="s">
        <v>315</v>
      </c>
      <c r="R63" s="29" t="s">
        <v>315</v>
      </c>
      <c r="S63" s="66">
        <f t="shared" si="18"/>
        <v>10</v>
      </c>
      <c r="T63" s="29" t="s">
        <v>315</v>
      </c>
      <c r="U63" s="29">
        <v>3</v>
      </c>
      <c r="V63" s="29" t="s">
        <v>315</v>
      </c>
      <c r="W63" s="29">
        <v>4</v>
      </c>
      <c r="X63" s="29">
        <v>3</v>
      </c>
      <c r="Y63" s="86"/>
      <c r="Z63" s="268" t="s">
        <v>372</v>
      </c>
      <c r="AA63" s="238"/>
      <c r="AB63" s="48" t="s">
        <v>8</v>
      </c>
      <c r="AC63" s="48" t="s">
        <v>9</v>
      </c>
      <c r="AD63" s="48" t="s">
        <v>10</v>
      </c>
      <c r="AE63" s="48" t="s">
        <v>9</v>
      </c>
      <c r="AF63" s="48" t="s">
        <v>10</v>
      </c>
      <c r="AG63" s="48" t="s">
        <v>9</v>
      </c>
      <c r="AH63" s="48" t="s">
        <v>10</v>
      </c>
      <c r="AI63" s="48" t="s">
        <v>9</v>
      </c>
      <c r="AJ63" s="48" t="s">
        <v>10</v>
      </c>
      <c r="AK63" s="48" t="s">
        <v>9</v>
      </c>
      <c r="AL63" s="48" t="s">
        <v>10</v>
      </c>
      <c r="AM63" s="299"/>
      <c r="AN63" s="48" t="s">
        <v>9</v>
      </c>
      <c r="AO63" s="48" t="s">
        <v>10</v>
      </c>
      <c r="AP63" s="48" t="s">
        <v>8</v>
      </c>
      <c r="AQ63" s="48" t="s">
        <v>9</v>
      </c>
      <c r="AR63" s="48" t="s">
        <v>10</v>
      </c>
      <c r="AS63" s="48" t="s">
        <v>9</v>
      </c>
      <c r="AT63" s="48" t="s">
        <v>10</v>
      </c>
      <c r="AU63" s="48" t="s">
        <v>9</v>
      </c>
      <c r="AV63" s="48" t="s">
        <v>10</v>
      </c>
      <c r="AW63" s="48" t="s">
        <v>9</v>
      </c>
      <c r="AX63" s="49" t="s">
        <v>10</v>
      </c>
    </row>
    <row r="64" spans="1:50" ht="19.5" customHeight="1">
      <c r="A64" s="56"/>
      <c r="B64" s="54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29"/>
      <c r="U64" s="29"/>
      <c r="V64" s="29"/>
      <c r="W64" s="29"/>
      <c r="X64" s="29"/>
      <c r="Y64" s="86"/>
      <c r="Z64" s="232"/>
      <c r="AA64" s="233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1:50" ht="19.5" customHeight="1">
      <c r="A65" s="56"/>
      <c r="B65" s="54" t="s">
        <v>77</v>
      </c>
      <c r="C65" s="66">
        <f aca="true" t="shared" si="20" ref="C65:C72">SUM(D65:E65)</f>
        <v>29</v>
      </c>
      <c r="D65" s="66">
        <f>SUM(F65,H65,J65,L65,O65)</f>
        <v>23</v>
      </c>
      <c r="E65" s="66">
        <f t="shared" si="17"/>
        <v>6</v>
      </c>
      <c r="F65" s="29">
        <v>1</v>
      </c>
      <c r="G65" s="29" t="s">
        <v>315</v>
      </c>
      <c r="H65" s="29">
        <v>2</v>
      </c>
      <c r="I65" s="29" t="s">
        <v>315</v>
      </c>
      <c r="J65" s="29">
        <v>20</v>
      </c>
      <c r="K65" s="29">
        <v>5</v>
      </c>
      <c r="L65" s="29" t="s">
        <v>315</v>
      </c>
      <c r="M65" s="29" t="s">
        <v>315</v>
      </c>
      <c r="N65" s="29">
        <v>1</v>
      </c>
      <c r="O65" s="29" t="s">
        <v>315</v>
      </c>
      <c r="P65" s="29" t="s">
        <v>315</v>
      </c>
      <c r="Q65" s="29" t="s">
        <v>315</v>
      </c>
      <c r="R65" s="29" t="s">
        <v>315</v>
      </c>
      <c r="S65" s="66">
        <f>SUM(T65:X65)</f>
        <v>5</v>
      </c>
      <c r="T65" s="29">
        <v>1</v>
      </c>
      <c r="U65" s="29" t="s">
        <v>315</v>
      </c>
      <c r="V65" s="29">
        <v>1</v>
      </c>
      <c r="W65" s="29">
        <v>1</v>
      </c>
      <c r="X65" s="29">
        <v>2</v>
      </c>
      <c r="Y65" s="86"/>
      <c r="Z65" s="245" t="s">
        <v>304</v>
      </c>
      <c r="AA65" s="246"/>
      <c r="AB65" s="66">
        <f>SUM(AC65:AD65)</f>
        <v>2807</v>
      </c>
      <c r="AC65" s="66">
        <f>SUM(AE65,AG65,AI65,AK65,AN65)</f>
        <v>2231</v>
      </c>
      <c r="AD65" s="66">
        <f>SUM(AF65,AH65,AJ65,AL65,AM65,AO65)</f>
        <v>576</v>
      </c>
      <c r="AE65" s="29">
        <v>61</v>
      </c>
      <c r="AF65" s="29" t="s">
        <v>315</v>
      </c>
      <c r="AG65" s="29">
        <v>70</v>
      </c>
      <c r="AH65" s="29">
        <v>1</v>
      </c>
      <c r="AI65" s="29">
        <v>1858</v>
      </c>
      <c r="AJ65" s="29">
        <v>384</v>
      </c>
      <c r="AK65" s="29">
        <v>10</v>
      </c>
      <c r="AL65" s="29">
        <v>9</v>
      </c>
      <c r="AM65" s="29">
        <v>50</v>
      </c>
      <c r="AN65" s="29">
        <v>232</v>
      </c>
      <c r="AO65" s="29">
        <v>132</v>
      </c>
      <c r="AP65" s="29">
        <f>SUM(AQ65:AR65)</f>
        <v>715</v>
      </c>
      <c r="AQ65" s="29">
        <f aca="true" t="shared" si="21" ref="AQ65:AR68">SUM(AS65,AU65,AW65)</f>
        <v>443</v>
      </c>
      <c r="AR65" s="29">
        <f t="shared" si="21"/>
        <v>272</v>
      </c>
      <c r="AS65" s="29">
        <v>148</v>
      </c>
      <c r="AT65" s="29">
        <v>106</v>
      </c>
      <c r="AU65" s="29">
        <v>21</v>
      </c>
      <c r="AV65" s="29">
        <v>4</v>
      </c>
      <c r="AW65" s="29">
        <v>274</v>
      </c>
      <c r="AX65" s="29">
        <v>162</v>
      </c>
    </row>
    <row r="66" spans="1:50" ht="19.5" customHeight="1">
      <c r="A66" s="56"/>
      <c r="B66" s="54" t="s">
        <v>78</v>
      </c>
      <c r="C66" s="66">
        <f t="shared" si="20"/>
        <v>91</v>
      </c>
      <c r="D66" s="66">
        <f>SUM(F66,H66,J66,L66,O66)</f>
        <v>66</v>
      </c>
      <c r="E66" s="66">
        <f t="shared" si="17"/>
        <v>25</v>
      </c>
      <c r="F66" s="29">
        <v>4</v>
      </c>
      <c r="G66" s="29" t="s">
        <v>315</v>
      </c>
      <c r="H66" s="29">
        <v>4</v>
      </c>
      <c r="I66" s="29" t="s">
        <v>315</v>
      </c>
      <c r="J66" s="29">
        <v>58</v>
      </c>
      <c r="K66" s="29">
        <v>21</v>
      </c>
      <c r="L66" s="29" t="s">
        <v>315</v>
      </c>
      <c r="M66" s="29" t="s">
        <v>315</v>
      </c>
      <c r="N66" s="29">
        <v>4</v>
      </c>
      <c r="O66" s="29" t="s">
        <v>315</v>
      </c>
      <c r="P66" s="29" t="s">
        <v>315</v>
      </c>
      <c r="Q66" s="29" t="s">
        <v>315</v>
      </c>
      <c r="R66" s="29" t="s">
        <v>315</v>
      </c>
      <c r="S66" s="66">
        <f aca="true" t="shared" si="22" ref="S66:S72">SUM(T66:X66)</f>
        <v>21</v>
      </c>
      <c r="T66" s="29">
        <v>1</v>
      </c>
      <c r="U66" s="29">
        <v>3</v>
      </c>
      <c r="V66" s="29">
        <v>3</v>
      </c>
      <c r="W66" s="29">
        <v>1</v>
      </c>
      <c r="X66" s="29">
        <v>13</v>
      </c>
      <c r="Y66" s="86"/>
      <c r="Z66" s="228" t="s">
        <v>301</v>
      </c>
      <c r="AA66" s="229"/>
      <c r="AB66" s="66">
        <f>SUM(AC66:AD66)</f>
        <v>2779</v>
      </c>
      <c r="AC66" s="66">
        <f>SUM(AE66,AG66,AI66,AK66,AN66)</f>
        <v>2210</v>
      </c>
      <c r="AD66" s="66">
        <f>SUM(AF66,AH66,AJ66,AL66,AM66,AO66)</f>
        <v>569</v>
      </c>
      <c r="AE66" s="29">
        <v>60</v>
      </c>
      <c r="AF66" s="29" t="s">
        <v>315</v>
      </c>
      <c r="AG66" s="29">
        <v>71</v>
      </c>
      <c r="AH66" s="29">
        <v>1</v>
      </c>
      <c r="AI66" s="29">
        <v>1846</v>
      </c>
      <c r="AJ66" s="29">
        <v>384</v>
      </c>
      <c r="AK66" s="29">
        <v>11</v>
      </c>
      <c r="AL66" s="29">
        <v>9</v>
      </c>
      <c r="AM66" s="29">
        <v>50</v>
      </c>
      <c r="AN66" s="29">
        <v>222</v>
      </c>
      <c r="AO66" s="29">
        <v>125</v>
      </c>
      <c r="AP66" s="29">
        <f>SUM(AQ66:AR66)</f>
        <v>737</v>
      </c>
      <c r="AQ66" s="29">
        <f t="shared" si="21"/>
        <v>459</v>
      </c>
      <c r="AR66" s="29">
        <f t="shared" si="21"/>
        <v>278</v>
      </c>
      <c r="AS66" s="29">
        <v>127</v>
      </c>
      <c r="AT66" s="29">
        <v>73</v>
      </c>
      <c r="AU66" s="29">
        <v>22</v>
      </c>
      <c r="AV66" s="29">
        <v>2</v>
      </c>
      <c r="AW66" s="29">
        <v>310</v>
      </c>
      <c r="AX66" s="29">
        <v>203</v>
      </c>
    </row>
    <row r="67" spans="1:50" ht="19.5" customHeight="1">
      <c r="A67" s="56" t="s">
        <v>106</v>
      </c>
      <c r="B67" s="54" t="s">
        <v>79</v>
      </c>
      <c r="C67" s="66">
        <f t="shared" si="20"/>
        <v>150</v>
      </c>
      <c r="D67" s="66">
        <f aca="true" t="shared" si="23" ref="D67:D72">SUM(F67,H67,J67,L67,O67)</f>
        <v>113</v>
      </c>
      <c r="E67" s="66">
        <f t="shared" si="17"/>
        <v>37</v>
      </c>
      <c r="F67" s="29">
        <v>8</v>
      </c>
      <c r="G67" s="29" t="s">
        <v>315</v>
      </c>
      <c r="H67" s="29">
        <v>8</v>
      </c>
      <c r="I67" s="29" t="s">
        <v>315</v>
      </c>
      <c r="J67" s="29">
        <v>97</v>
      </c>
      <c r="K67" s="29">
        <v>33</v>
      </c>
      <c r="L67" s="29" t="s">
        <v>315</v>
      </c>
      <c r="M67" s="29" t="s">
        <v>315</v>
      </c>
      <c r="N67" s="29">
        <v>4</v>
      </c>
      <c r="O67" s="29" t="s">
        <v>315</v>
      </c>
      <c r="P67" s="29" t="s">
        <v>315</v>
      </c>
      <c r="Q67" s="29">
        <v>1</v>
      </c>
      <c r="R67" s="29">
        <v>2</v>
      </c>
      <c r="S67" s="66">
        <f t="shared" si="22"/>
        <v>32</v>
      </c>
      <c r="T67" s="29">
        <v>1</v>
      </c>
      <c r="U67" s="29">
        <v>4</v>
      </c>
      <c r="V67" s="29" t="s">
        <v>315</v>
      </c>
      <c r="W67" s="29">
        <v>3</v>
      </c>
      <c r="X67" s="29">
        <v>24</v>
      </c>
      <c r="Y67" s="86"/>
      <c r="Z67" s="228" t="s">
        <v>302</v>
      </c>
      <c r="AA67" s="229"/>
      <c r="AB67" s="66">
        <f>SUM(AC67:AD67)</f>
        <v>2813</v>
      </c>
      <c r="AC67" s="66">
        <f>SUM(AE67,AG67,AI67,AK67,AN67)</f>
        <v>2236</v>
      </c>
      <c r="AD67" s="66">
        <f>SUM(AF67,AH67,AJ67,AL67,AM67,AO67)</f>
        <v>577</v>
      </c>
      <c r="AE67" s="29">
        <v>61</v>
      </c>
      <c r="AF67" s="29" t="s">
        <v>315</v>
      </c>
      <c r="AG67" s="29">
        <v>71</v>
      </c>
      <c r="AH67" s="29">
        <v>1</v>
      </c>
      <c r="AI67" s="29">
        <v>1874</v>
      </c>
      <c r="AJ67" s="29">
        <v>392</v>
      </c>
      <c r="AK67" s="29">
        <v>10</v>
      </c>
      <c r="AL67" s="29">
        <v>11</v>
      </c>
      <c r="AM67" s="29">
        <v>53</v>
      </c>
      <c r="AN67" s="29">
        <v>220</v>
      </c>
      <c r="AO67" s="29">
        <v>120</v>
      </c>
      <c r="AP67" s="29">
        <f>SUM(AQ67:AR67)</f>
        <v>745</v>
      </c>
      <c r="AQ67" s="29">
        <f t="shared" si="21"/>
        <v>465</v>
      </c>
      <c r="AR67" s="29">
        <f t="shared" si="21"/>
        <v>280</v>
      </c>
      <c r="AS67" s="29">
        <v>119</v>
      </c>
      <c r="AT67" s="29">
        <v>69</v>
      </c>
      <c r="AU67" s="29">
        <v>23</v>
      </c>
      <c r="AV67" s="29">
        <v>2</v>
      </c>
      <c r="AW67" s="29">
        <v>323</v>
      </c>
      <c r="AX67" s="29">
        <v>209</v>
      </c>
    </row>
    <row r="68" spans="1:50" ht="19.5" customHeight="1">
      <c r="A68" s="56"/>
      <c r="B68" s="54" t="s">
        <v>80</v>
      </c>
      <c r="C68" s="66">
        <f t="shared" si="20"/>
        <v>186</v>
      </c>
      <c r="D68" s="66">
        <f t="shared" si="23"/>
        <v>126</v>
      </c>
      <c r="E68" s="66">
        <f t="shared" si="17"/>
        <v>60</v>
      </c>
      <c r="F68" s="29">
        <v>6</v>
      </c>
      <c r="G68" s="29" t="s">
        <v>315</v>
      </c>
      <c r="H68" s="29">
        <v>7</v>
      </c>
      <c r="I68" s="29" t="s">
        <v>315</v>
      </c>
      <c r="J68" s="29">
        <v>113</v>
      </c>
      <c r="K68" s="29">
        <v>52</v>
      </c>
      <c r="L68" s="29" t="s">
        <v>315</v>
      </c>
      <c r="M68" s="29" t="s">
        <v>315</v>
      </c>
      <c r="N68" s="29">
        <v>6</v>
      </c>
      <c r="O68" s="29" t="s">
        <v>315</v>
      </c>
      <c r="P68" s="29">
        <v>2</v>
      </c>
      <c r="Q68" s="29" t="s">
        <v>315</v>
      </c>
      <c r="R68" s="29">
        <v>1</v>
      </c>
      <c r="S68" s="66">
        <f t="shared" si="22"/>
        <v>28</v>
      </c>
      <c r="T68" s="29">
        <v>1</v>
      </c>
      <c r="U68" s="29">
        <v>4</v>
      </c>
      <c r="V68" s="29">
        <v>3</v>
      </c>
      <c r="W68" s="29">
        <v>4</v>
      </c>
      <c r="X68" s="29">
        <v>16</v>
      </c>
      <c r="Y68" s="86"/>
      <c r="Z68" s="228" t="s">
        <v>303</v>
      </c>
      <c r="AA68" s="229"/>
      <c r="AB68" s="66">
        <f>SUM(AC68:AD68)</f>
        <v>2859</v>
      </c>
      <c r="AC68" s="66">
        <f>SUM(AE68,AG68,AI68,AK68,AN68)</f>
        <v>2250</v>
      </c>
      <c r="AD68" s="66">
        <f>SUM(AF68,AH68,AJ68,AL68,AM68,AO68)</f>
        <v>609</v>
      </c>
      <c r="AE68" s="29">
        <v>61</v>
      </c>
      <c r="AF68" s="29" t="s">
        <v>315</v>
      </c>
      <c r="AG68" s="29">
        <v>76</v>
      </c>
      <c r="AH68" s="29">
        <v>1</v>
      </c>
      <c r="AI68" s="29">
        <v>1887</v>
      </c>
      <c r="AJ68" s="29">
        <v>395</v>
      </c>
      <c r="AK68" s="29">
        <v>11</v>
      </c>
      <c r="AL68" s="29">
        <v>10</v>
      </c>
      <c r="AM68" s="29">
        <v>54</v>
      </c>
      <c r="AN68" s="29">
        <v>215</v>
      </c>
      <c r="AO68" s="29">
        <v>149</v>
      </c>
      <c r="AP68" s="29">
        <f>SUM(AQ68:AR68)</f>
        <v>771</v>
      </c>
      <c r="AQ68" s="29">
        <f t="shared" si="21"/>
        <v>486</v>
      </c>
      <c r="AR68" s="29">
        <f t="shared" si="21"/>
        <v>285</v>
      </c>
      <c r="AS68" s="29">
        <v>137</v>
      </c>
      <c r="AT68" s="29">
        <v>119</v>
      </c>
      <c r="AU68" s="29">
        <v>21</v>
      </c>
      <c r="AV68" s="29">
        <v>2</v>
      </c>
      <c r="AW68" s="29">
        <v>328</v>
      </c>
      <c r="AX68" s="29">
        <v>164</v>
      </c>
    </row>
    <row r="69" spans="1:50" ht="19.5" customHeight="1">
      <c r="A69" s="56"/>
      <c r="B69" s="54" t="s">
        <v>81</v>
      </c>
      <c r="C69" s="66">
        <f t="shared" si="20"/>
        <v>136</v>
      </c>
      <c r="D69" s="66">
        <f t="shared" si="23"/>
        <v>90</v>
      </c>
      <c r="E69" s="66">
        <f t="shared" si="17"/>
        <v>46</v>
      </c>
      <c r="F69" s="29">
        <v>9</v>
      </c>
      <c r="G69" s="29" t="s">
        <v>315</v>
      </c>
      <c r="H69" s="29">
        <v>9</v>
      </c>
      <c r="I69" s="29" t="s">
        <v>315</v>
      </c>
      <c r="J69" s="29">
        <v>71</v>
      </c>
      <c r="K69" s="29">
        <v>37</v>
      </c>
      <c r="L69" s="29" t="s">
        <v>315</v>
      </c>
      <c r="M69" s="29" t="s">
        <v>315</v>
      </c>
      <c r="N69" s="29">
        <v>9</v>
      </c>
      <c r="O69" s="29">
        <v>1</v>
      </c>
      <c r="P69" s="29" t="s">
        <v>315</v>
      </c>
      <c r="Q69" s="29" t="s">
        <v>315</v>
      </c>
      <c r="R69" s="29">
        <v>3</v>
      </c>
      <c r="S69" s="66">
        <f>SUM(T69:X69)</f>
        <v>27</v>
      </c>
      <c r="T69" s="29">
        <v>2</v>
      </c>
      <c r="U69" s="29">
        <v>3</v>
      </c>
      <c r="V69" s="29">
        <v>2</v>
      </c>
      <c r="W69" s="29">
        <v>3</v>
      </c>
      <c r="X69" s="29">
        <v>17</v>
      </c>
      <c r="Y69" s="86"/>
      <c r="Z69" s="230" t="s">
        <v>333</v>
      </c>
      <c r="AA69" s="231"/>
      <c r="AB69" s="132">
        <f>SUM(AB71,AB75,AB79)</f>
        <v>2923</v>
      </c>
      <c r="AC69" s="132">
        <f>SUM(AE69,AG69,AI69,AK69,AN69)</f>
        <v>2280</v>
      </c>
      <c r="AD69" s="132">
        <f>SUM(AD71,AD75,AD79)</f>
        <v>643</v>
      </c>
      <c r="AE69" s="132">
        <f aca="true" t="shared" si="24" ref="AE69:AX69">SUM(AE71,AE75,AE79)</f>
        <v>61</v>
      </c>
      <c r="AF69" s="29" t="s">
        <v>315</v>
      </c>
      <c r="AG69" s="132">
        <f t="shared" si="24"/>
        <v>77</v>
      </c>
      <c r="AH69" s="132">
        <f t="shared" si="24"/>
        <v>2</v>
      </c>
      <c r="AI69" s="132">
        <f t="shared" si="24"/>
        <v>1905</v>
      </c>
      <c r="AJ69" s="132">
        <f t="shared" si="24"/>
        <v>403</v>
      </c>
      <c r="AK69" s="132">
        <f t="shared" si="24"/>
        <v>13</v>
      </c>
      <c r="AL69" s="132">
        <f t="shared" si="24"/>
        <v>10</v>
      </c>
      <c r="AM69" s="132">
        <f t="shared" si="24"/>
        <v>56</v>
      </c>
      <c r="AN69" s="132">
        <f t="shared" si="24"/>
        <v>224</v>
      </c>
      <c r="AO69" s="132">
        <f t="shared" si="24"/>
        <v>172</v>
      </c>
      <c r="AP69" s="132">
        <f t="shared" si="24"/>
        <v>766</v>
      </c>
      <c r="AQ69" s="132">
        <f t="shared" si="24"/>
        <v>488</v>
      </c>
      <c r="AR69" s="132">
        <f t="shared" si="24"/>
        <v>278</v>
      </c>
      <c r="AS69" s="132">
        <f t="shared" si="24"/>
        <v>138</v>
      </c>
      <c r="AT69" s="132">
        <f t="shared" si="24"/>
        <v>111</v>
      </c>
      <c r="AU69" s="132">
        <f t="shared" si="24"/>
        <v>24</v>
      </c>
      <c r="AV69" s="132">
        <f t="shared" si="24"/>
        <v>1</v>
      </c>
      <c r="AW69" s="132">
        <f t="shared" si="24"/>
        <v>326</v>
      </c>
      <c r="AX69" s="132">
        <f t="shared" si="24"/>
        <v>166</v>
      </c>
    </row>
    <row r="70" spans="1:50" ht="19.5" customHeight="1">
      <c r="A70" s="56"/>
      <c r="B70" s="54" t="s">
        <v>82</v>
      </c>
      <c r="C70" s="66">
        <f t="shared" si="20"/>
        <v>109</v>
      </c>
      <c r="D70" s="66">
        <f t="shared" si="23"/>
        <v>75</v>
      </c>
      <c r="E70" s="66">
        <f t="shared" si="17"/>
        <v>34</v>
      </c>
      <c r="F70" s="29">
        <v>6</v>
      </c>
      <c r="G70" s="29" t="s">
        <v>315</v>
      </c>
      <c r="H70" s="29">
        <v>6</v>
      </c>
      <c r="I70" s="29" t="s">
        <v>315</v>
      </c>
      <c r="J70" s="29">
        <v>62</v>
      </c>
      <c r="K70" s="29">
        <v>28</v>
      </c>
      <c r="L70" s="29" t="s">
        <v>315</v>
      </c>
      <c r="M70" s="29" t="s">
        <v>315</v>
      </c>
      <c r="N70" s="29">
        <v>6</v>
      </c>
      <c r="O70" s="29">
        <v>1</v>
      </c>
      <c r="P70" s="29" t="s">
        <v>315</v>
      </c>
      <c r="Q70" s="29">
        <v>1</v>
      </c>
      <c r="R70" s="29" t="s">
        <v>315</v>
      </c>
      <c r="S70" s="66">
        <f t="shared" si="22"/>
        <v>27</v>
      </c>
      <c r="T70" s="29">
        <v>3</v>
      </c>
      <c r="U70" s="29">
        <v>3</v>
      </c>
      <c r="V70" s="29">
        <v>2</v>
      </c>
      <c r="W70" s="29">
        <v>5</v>
      </c>
      <c r="X70" s="29">
        <v>14</v>
      </c>
      <c r="Y70" s="86"/>
      <c r="Z70" s="24"/>
      <c r="AA70" s="65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ht="19.5" customHeight="1">
      <c r="A71" s="56"/>
      <c r="B71" s="54" t="s">
        <v>83</v>
      </c>
      <c r="C71" s="66">
        <f t="shared" si="20"/>
        <v>141</v>
      </c>
      <c r="D71" s="66">
        <f t="shared" si="23"/>
        <v>106</v>
      </c>
      <c r="E71" s="66">
        <f t="shared" si="17"/>
        <v>35</v>
      </c>
      <c r="F71" s="29">
        <v>10</v>
      </c>
      <c r="G71" s="29" t="s">
        <v>315</v>
      </c>
      <c r="H71" s="29">
        <v>10</v>
      </c>
      <c r="I71" s="29" t="s">
        <v>315</v>
      </c>
      <c r="J71" s="29">
        <v>84</v>
      </c>
      <c r="K71" s="29">
        <v>27</v>
      </c>
      <c r="L71" s="29" t="s">
        <v>315</v>
      </c>
      <c r="M71" s="29" t="s">
        <v>315</v>
      </c>
      <c r="N71" s="29">
        <v>6</v>
      </c>
      <c r="O71" s="29">
        <v>2</v>
      </c>
      <c r="P71" s="29">
        <v>2</v>
      </c>
      <c r="Q71" s="29" t="s">
        <v>315</v>
      </c>
      <c r="R71" s="29">
        <v>1</v>
      </c>
      <c r="S71" s="66">
        <f t="shared" si="22"/>
        <v>35</v>
      </c>
      <c r="T71" s="29">
        <v>2</v>
      </c>
      <c r="U71" s="29">
        <v>4</v>
      </c>
      <c r="V71" s="29">
        <v>3</v>
      </c>
      <c r="W71" s="29">
        <v>6</v>
      </c>
      <c r="X71" s="29">
        <v>20</v>
      </c>
      <c r="Y71" s="86"/>
      <c r="Z71" s="300" t="s">
        <v>15</v>
      </c>
      <c r="AA71" s="89" t="s">
        <v>8</v>
      </c>
      <c r="AB71" s="67">
        <f>SUM(AC71:AD71)</f>
        <v>2432</v>
      </c>
      <c r="AC71" s="66">
        <f>SUM(AE71,AG71,AI71,AK71,AN71)</f>
        <v>1942</v>
      </c>
      <c r="AD71" s="66">
        <f>SUM(AF71,AH71,AJ71,AL71,AM71,AO71)</f>
        <v>490</v>
      </c>
      <c r="AE71" s="29">
        <f>SUM(AE72:AE73)</f>
        <v>52</v>
      </c>
      <c r="AF71" s="29" t="s">
        <v>315</v>
      </c>
      <c r="AG71" s="29">
        <f aca="true" t="shared" si="25" ref="AG71:AO71">SUM(AG72:AG73)</f>
        <v>67</v>
      </c>
      <c r="AH71" s="29">
        <f t="shared" si="25"/>
        <v>1</v>
      </c>
      <c r="AI71" s="29">
        <f t="shared" si="25"/>
        <v>1683</v>
      </c>
      <c r="AJ71" s="29">
        <f t="shared" si="25"/>
        <v>331</v>
      </c>
      <c r="AK71" s="29">
        <f t="shared" si="25"/>
        <v>1</v>
      </c>
      <c r="AL71" s="29" t="s">
        <v>315</v>
      </c>
      <c r="AM71" s="29">
        <f t="shared" si="25"/>
        <v>51</v>
      </c>
      <c r="AN71" s="29">
        <f t="shared" si="25"/>
        <v>139</v>
      </c>
      <c r="AO71" s="29">
        <f t="shared" si="25"/>
        <v>107</v>
      </c>
      <c r="AP71" s="29">
        <f>SUM(AQ71:AR71)</f>
        <v>691</v>
      </c>
      <c r="AQ71" s="29">
        <f>SUM(AS71,AU71,AW71)</f>
        <v>458</v>
      </c>
      <c r="AR71" s="29">
        <f>SUM(AT71,AV71,AX71)</f>
        <v>233</v>
      </c>
      <c r="AS71" s="29">
        <f aca="true" t="shared" si="26" ref="AS71:AX71">SUM(AS72:AS73)</f>
        <v>120</v>
      </c>
      <c r="AT71" s="29">
        <f t="shared" si="26"/>
        <v>82</v>
      </c>
      <c r="AU71" s="29">
        <f t="shared" si="26"/>
        <v>23</v>
      </c>
      <c r="AV71" s="29">
        <f t="shared" si="26"/>
        <v>1</v>
      </c>
      <c r="AW71" s="29">
        <f t="shared" si="26"/>
        <v>315</v>
      </c>
      <c r="AX71" s="29">
        <f t="shared" si="26"/>
        <v>150</v>
      </c>
    </row>
    <row r="72" spans="1:50" ht="19.5" customHeight="1">
      <c r="A72" s="56"/>
      <c r="B72" s="54" t="s">
        <v>84</v>
      </c>
      <c r="C72" s="66">
        <f t="shared" si="20"/>
        <v>31</v>
      </c>
      <c r="D72" s="66">
        <f t="shared" si="23"/>
        <v>24</v>
      </c>
      <c r="E72" s="66">
        <f t="shared" si="17"/>
        <v>7</v>
      </c>
      <c r="F72" s="29">
        <v>2</v>
      </c>
      <c r="G72" s="29" t="s">
        <v>315</v>
      </c>
      <c r="H72" s="29">
        <v>2</v>
      </c>
      <c r="I72" s="29" t="s">
        <v>315</v>
      </c>
      <c r="J72" s="29">
        <v>20</v>
      </c>
      <c r="K72" s="29">
        <v>5</v>
      </c>
      <c r="L72" s="29" t="s">
        <v>315</v>
      </c>
      <c r="M72" s="29" t="s">
        <v>315</v>
      </c>
      <c r="N72" s="29">
        <v>2</v>
      </c>
      <c r="O72" s="29" t="s">
        <v>315</v>
      </c>
      <c r="P72" s="29" t="s">
        <v>315</v>
      </c>
      <c r="Q72" s="29" t="s">
        <v>315</v>
      </c>
      <c r="R72" s="29" t="s">
        <v>315</v>
      </c>
      <c r="S72" s="66">
        <f t="shared" si="22"/>
        <v>17</v>
      </c>
      <c r="T72" s="29">
        <v>2</v>
      </c>
      <c r="U72" s="29" t="s">
        <v>315</v>
      </c>
      <c r="V72" s="29">
        <v>1</v>
      </c>
      <c r="W72" s="29">
        <v>3</v>
      </c>
      <c r="X72" s="29">
        <v>11</v>
      </c>
      <c r="Y72" s="86"/>
      <c r="Z72" s="300"/>
      <c r="AA72" s="84" t="s">
        <v>115</v>
      </c>
      <c r="AB72" s="66">
        <f>SUM(AC72:AD72)</f>
        <v>2180</v>
      </c>
      <c r="AC72" s="66">
        <f>SUM(AE72,AG72,AI72,AK72,AN72)</f>
        <v>1802</v>
      </c>
      <c r="AD72" s="66">
        <f>SUM(AF72,AH72,AJ72,AL72,AM72,AO72)</f>
        <v>378</v>
      </c>
      <c r="AE72" s="29">
        <v>52</v>
      </c>
      <c r="AF72" s="29" t="s">
        <v>315</v>
      </c>
      <c r="AG72" s="29">
        <v>67</v>
      </c>
      <c r="AH72" s="29">
        <v>1</v>
      </c>
      <c r="AI72" s="29">
        <v>1670</v>
      </c>
      <c r="AJ72" s="29">
        <v>321</v>
      </c>
      <c r="AK72" s="29">
        <v>1</v>
      </c>
      <c r="AL72" s="29" t="s">
        <v>315</v>
      </c>
      <c r="AM72" s="29">
        <v>51</v>
      </c>
      <c r="AN72" s="29">
        <v>12</v>
      </c>
      <c r="AO72" s="29">
        <v>5</v>
      </c>
      <c r="AP72" s="29">
        <f>SUM(AQ72:AR72)</f>
        <v>691</v>
      </c>
      <c r="AQ72" s="29">
        <f>SUM(AS72,AU72,AW72)</f>
        <v>458</v>
      </c>
      <c r="AR72" s="29">
        <f>SUM(AT72,AV72,AX72)</f>
        <v>233</v>
      </c>
      <c r="AS72" s="29">
        <v>120</v>
      </c>
      <c r="AT72" s="29">
        <v>82</v>
      </c>
      <c r="AU72" s="29">
        <v>23</v>
      </c>
      <c r="AV72" s="29">
        <v>1</v>
      </c>
      <c r="AW72" s="29">
        <v>315</v>
      </c>
      <c r="AX72" s="29">
        <v>150</v>
      </c>
    </row>
    <row r="73" spans="1:50" ht="19.5" customHeight="1">
      <c r="A73" s="24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29"/>
      <c r="U73" s="29"/>
      <c r="V73" s="29"/>
      <c r="W73" s="29"/>
      <c r="X73" s="29"/>
      <c r="Y73" s="86"/>
      <c r="Z73" s="300"/>
      <c r="AA73" s="84" t="s">
        <v>12</v>
      </c>
      <c r="AB73" s="66">
        <f>SUM(AC73:AD73)</f>
        <v>252</v>
      </c>
      <c r="AC73" s="66">
        <f>SUM(AE73,AG73,AI73,AK73,AN73)</f>
        <v>140</v>
      </c>
      <c r="AD73" s="66">
        <f>SUM(AF73,AH73,AJ73,AL73,AM73,AO73)</f>
        <v>112</v>
      </c>
      <c r="AE73" s="29" t="s">
        <v>315</v>
      </c>
      <c r="AF73" s="29" t="s">
        <v>315</v>
      </c>
      <c r="AG73" s="29" t="s">
        <v>315</v>
      </c>
      <c r="AH73" s="29" t="s">
        <v>315</v>
      </c>
      <c r="AI73" s="29">
        <v>13</v>
      </c>
      <c r="AJ73" s="29">
        <v>10</v>
      </c>
      <c r="AK73" s="29" t="s">
        <v>362</v>
      </c>
      <c r="AL73" s="29" t="s">
        <v>315</v>
      </c>
      <c r="AM73" s="29" t="s">
        <v>315</v>
      </c>
      <c r="AN73" s="29">
        <v>127</v>
      </c>
      <c r="AO73" s="29">
        <v>102</v>
      </c>
      <c r="AP73" s="29" t="s">
        <v>315</v>
      </c>
      <c r="AQ73" s="29" t="s">
        <v>315</v>
      </c>
      <c r="AR73" s="29" t="s">
        <v>315</v>
      </c>
      <c r="AS73" s="29" t="s">
        <v>315</v>
      </c>
      <c r="AT73" s="29" t="s">
        <v>315</v>
      </c>
      <c r="AU73" s="29" t="s">
        <v>315</v>
      </c>
      <c r="AV73" s="29" t="s">
        <v>315</v>
      </c>
      <c r="AW73" s="29" t="s">
        <v>315</v>
      </c>
      <c r="AX73" s="29" t="s">
        <v>315</v>
      </c>
    </row>
    <row r="74" spans="1:50" ht="19.5" customHeight="1">
      <c r="A74" s="292" t="s">
        <v>355</v>
      </c>
      <c r="B74" s="269"/>
      <c r="C74" s="66">
        <f>SUM(D74:E74)</f>
        <v>23</v>
      </c>
      <c r="D74" s="66">
        <f>SUM(F74,H74,J74,L74,O74)</f>
        <v>17</v>
      </c>
      <c r="E74" s="66">
        <f t="shared" si="17"/>
        <v>6</v>
      </c>
      <c r="F74" s="29" t="s">
        <v>315</v>
      </c>
      <c r="G74" s="29" t="s">
        <v>315</v>
      </c>
      <c r="H74" s="29">
        <v>1</v>
      </c>
      <c r="I74" s="29" t="s">
        <v>315</v>
      </c>
      <c r="J74" s="29">
        <v>16</v>
      </c>
      <c r="K74" s="29">
        <v>5</v>
      </c>
      <c r="L74" s="29" t="s">
        <v>315</v>
      </c>
      <c r="M74" s="29" t="s">
        <v>315</v>
      </c>
      <c r="N74" s="29">
        <v>1</v>
      </c>
      <c r="O74" s="29" t="s">
        <v>315</v>
      </c>
      <c r="P74" s="29" t="s">
        <v>315</v>
      </c>
      <c r="Q74" s="29">
        <v>2</v>
      </c>
      <c r="R74" s="29">
        <v>1</v>
      </c>
      <c r="S74" s="66">
        <f>SUM(T74:X74)</f>
        <v>3</v>
      </c>
      <c r="T74" s="29" t="s">
        <v>315</v>
      </c>
      <c r="U74" s="29" t="s">
        <v>315</v>
      </c>
      <c r="V74" s="29" t="s">
        <v>315</v>
      </c>
      <c r="W74" s="29">
        <v>1</v>
      </c>
      <c r="X74" s="29">
        <v>2</v>
      </c>
      <c r="Y74" s="86"/>
      <c r="Z74" s="56"/>
      <c r="AA74" s="84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ht="19.5" customHeight="1">
      <c r="A75" s="292" t="s">
        <v>356</v>
      </c>
      <c r="B75" s="269"/>
      <c r="C75" s="66">
        <f>SUM(D75:E75)</f>
        <v>9</v>
      </c>
      <c r="D75" s="66">
        <f>SUM(F75,H75,J75,L75,O75)</f>
        <v>5</v>
      </c>
      <c r="E75" s="66">
        <f t="shared" si="17"/>
        <v>4</v>
      </c>
      <c r="F75" s="29" t="s">
        <v>315</v>
      </c>
      <c r="G75" s="29" t="s">
        <v>315</v>
      </c>
      <c r="H75" s="29" t="s">
        <v>315</v>
      </c>
      <c r="I75" s="29" t="s">
        <v>315</v>
      </c>
      <c r="J75" s="29">
        <v>5</v>
      </c>
      <c r="K75" s="29">
        <v>3</v>
      </c>
      <c r="L75" s="29" t="s">
        <v>315</v>
      </c>
      <c r="M75" s="29">
        <v>1</v>
      </c>
      <c r="N75" s="29" t="s">
        <v>315</v>
      </c>
      <c r="O75" s="29" t="s">
        <v>315</v>
      </c>
      <c r="P75" s="29" t="s">
        <v>315</v>
      </c>
      <c r="Q75" s="29">
        <v>17</v>
      </c>
      <c r="R75" s="29">
        <v>12</v>
      </c>
      <c r="S75" s="66">
        <f>SUM(T75:X75)</f>
        <v>1</v>
      </c>
      <c r="T75" s="18" t="s">
        <v>315</v>
      </c>
      <c r="U75" s="18" t="s">
        <v>315</v>
      </c>
      <c r="V75" s="18" t="s">
        <v>315</v>
      </c>
      <c r="W75" s="18" t="s">
        <v>315</v>
      </c>
      <c r="X75" s="18">
        <v>1</v>
      </c>
      <c r="Y75" s="86"/>
      <c r="Z75" s="301" t="s">
        <v>100</v>
      </c>
      <c r="AA75" s="84" t="s">
        <v>8</v>
      </c>
      <c r="AB75" s="66">
        <f>SUM(AC75:AD75)</f>
        <v>462</v>
      </c>
      <c r="AC75" s="66">
        <f>SUM(AE75,AG75,AI75,AK75,AN75)</f>
        <v>314</v>
      </c>
      <c r="AD75" s="66">
        <f>SUM(AF75,AH75,AJ75,AL75,AM75,AO75)</f>
        <v>148</v>
      </c>
      <c r="AE75" s="29">
        <f>SUM(AE76:AE77)</f>
        <v>8</v>
      </c>
      <c r="AF75" s="29" t="s">
        <v>315</v>
      </c>
      <c r="AG75" s="29">
        <f aca="true" t="shared" si="27" ref="AG75:AO75">SUM(AG76:AG77)</f>
        <v>9</v>
      </c>
      <c r="AH75" s="29">
        <f t="shared" si="27"/>
        <v>1</v>
      </c>
      <c r="AI75" s="29">
        <f t="shared" si="27"/>
        <v>203</v>
      </c>
      <c r="AJ75" s="29">
        <f t="shared" si="27"/>
        <v>69</v>
      </c>
      <c r="AK75" s="29">
        <f t="shared" si="27"/>
        <v>12</v>
      </c>
      <c r="AL75" s="29">
        <f t="shared" si="27"/>
        <v>10</v>
      </c>
      <c r="AM75" s="29">
        <f t="shared" si="27"/>
        <v>4</v>
      </c>
      <c r="AN75" s="29">
        <f t="shared" si="27"/>
        <v>82</v>
      </c>
      <c r="AO75" s="29">
        <f t="shared" si="27"/>
        <v>64</v>
      </c>
      <c r="AP75" s="29">
        <f>SUM(AQ75:AR75)</f>
        <v>59</v>
      </c>
      <c r="AQ75" s="29">
        <f>SUM(AS75,AU75,AW75)</f>
        <v>20</v>
      </c>
      <c r="AR75" s="29">
        <f>SUM(AT75,AV75,AX75)</f>
        <v>39</v>
      </c>
      <c r="AS75" s="29">
        <f>SUM(AS76:AS77)</f>
        <v>12</v>
      </c>
      <c r="AT75" s="29">
        <f>SUM(AT76:AT77)</f>
        <v>24</v>
      </c>
      <c r="AU75" s="29">
        <f>SUM(AU76:AU77)</f>
        <v>1</v>
      </c>
      <c r="AV75" s="29" t="s">
        <v>349</v>
      </c>
      <c r="AW75" s="29">
        <f>SUM(AW76:AW77)</f>
        <v>7</v>
      </c>
      <c r="AX75" s="29">
        <f>SUM(AX76:AX77)</f>
        <v>15</v>
      </c>
    </row>
    <row r="76" spans="1:50" ht="19.5" customHeight="1">
      <c r="A76" s="19"/>
      <c r="B76" s="19"/>
      <c r="C76" s="87"/>
      <c r="D76" s="19"/>
      <c r="E76" s="19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86"/>
      <c r="Z76" s="301"/>
      <c r="AA76" s="84" t="s">
        <v>115</v>
      </c>
      <c r="AB76" s="66">
        <f>SUM(AC76:AD76)</f>
        <v>328</v>
      </c>
      <c r="AC76" s="66">
        <f>SUM(AE76,AG76,AI76,AK76,AN76)</f>
        <v>242</v>
      </c>
      <c r="AD76" s="66">
        <f>SUM(AF76,AH76,AJ76,AL76,AM76,AO76)</f>
        <v>86</v>
      </c>
      <c r="AE76" s="29">
        <v>7</v>
      </c>
      <c r="AF76" s="29" t="s">
        <v>349</v>
      </c>
      <c r="AG76" s="29">
        <v>9</v>
      </c>
      <c r="AH76" s="29">
        <v>1</v>
      </c>
      <c r="AI76" s="29">
        <v>203</v>
      </c>
      <c r="AJ76" s="29">
        <v>69</v>
      </c>
      <c r="AK76" s="29">
        <v>12</v>
      </c>
      <c r="AL76" s="29">
        <v>10</v>
      </c>
      <c r="AM76" s="29">
        <v>4</v>
      </c>
      <c r="AN76" s="29">
        <v>11</v>
      </c>
      <c r="AO76" s="29">
        <v>2</v>
      </c>
      <c r="AP76" s="29">
        <f>SUM(AQ76:AR76)</f>
        <v>59</v>
      </c>
      <c r="AQ76" s="29">
        <f>SUM(AS76,AU76,AW76)</f>
        <v>20</v>
      </c>
      <c r="AR76" s="29">
        <f>SUM(AT76,AV76,AX76)</f>
        <v>39</v>
      </c>
      <c r="AS76" s="29">
        <v>12</v>
      </c>
      <c r="AT76" s="29">
        <v>24</v>
      </c>
      <c r="AU76" s="29">
        <v>1</v>
      </c>
      <c r="AV76" s="29" t="s">
        <v>315</v>
      </c>
      <c r="AW76" s="29">
        <v>7</v>
      </c>
      <c r="AX76" s="29">
        <v>15</v>
      </c>
    </row>
    <row r="77" spans="1:50" ht="19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86"/>
      <c r="Z77" s="301"/>
      <c r="AA77" s="84" t="s">
        <v>12</v>
      </c>
      <c r="AB77" s="66">
        <f>SUM(AC77:AD77)</f>
        <v>134</v>
      </c>
      <c r="AC77" s="66">
        <f>SUM(AE77,AG77,AI77,AK77,AN77)</f>
        <v>72</v>
      </c>
      <c r="AD77" s="66">
        <f>SUM(AF77,AH77,AJ77,AL77,AM77,AO77)</f>
        <v>62</v>
      </c>
      <c r="AE77" s="29">
        <v>1</v>
      </c>
      <c r="AF77" s="29" t="s">
        <v>347</v>
      </c>
      <c r="AG77" s="29" t="s">
        <v>315</v>
      </c>
      <c r="AH77" s="29" t="s">
        <v>349</v>
      </c>
      <c r="AI77" s="29" t="s">
        <v>349</v>
      </c>
      <c r="AJ77" s="29" t="s">
        <v>315</v>
      </c>
      <c r="AK77" s="29" t="s">
        <v>315</v>
      </c>
      <c r="AL77" s="29" t="s">
        <v>419</v>
      </c>
      <c r="AM77" s="29" t="s">
        <v>419</v>
      </c>
      <c r="AN77" s="29">
        <v>71</v>
      </c>
      <c r="AO77" s="29">
        <v>62</v>
      </c>
      <c r="AP77" s="29" t="s">
        <v>419</v>
      </c>
      <c r="AQ77" s="29" t="s">
        <v>349</v>
      </c>
      <c r="AR77" s="29" t="s">
        <v>419</v>
      </c>
      <c r="AS77" s="29" t="s">
        <v>419</v>
      </c>
      <c r="AT77" s="29" t="s">
        <v>347</v>
      </c>
      <c r="AU77" s="29" t="s">
        <v>429</v>
      </c>
      <c r="AV77" s="29" t="s">
        <v>347</v>
      </c>
      <c r="AW77" s="29" t="s">
        <v>349</v>
      </c>
      <c r="AX77" s="29" t="s">
        <v>419</v>
      </c>
    </row>
    <row r="78" spans="1:50" ht="19.5" customHeight="1">
      <c r="A78" s="1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56"/>
      <c r="AA78" s="84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ht="19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301" t="s">
        <v>14</v>
      </c>
      <c r="AA79" s="84" t="s">
        <v>8</v>
      </c>
      <c r="AB79" s="66">
        <f>SUM(AC79:AD79)</f>
        <v>29</v>
      </c>
      <c r="AC79" s="66">
        <f>SUM(AE79,AG79,AI79,AK79,AN79)</f>
        <v>24</v>
      </c>
      <c r="AD79" s="66">
        <f>SUM(AF79,AH79,AJ79,AL79,AM79,AO79)</f>
        <v>5</v>
      </c>
      <c r="AE79" s="29">
        <f>SUM(AE80:AE81)</f>
        <v>1</v>
      </c>
      <c r="AF79" s="29" t="s">
        <v>419</v>
      </c>
      <c r="AG79" s="29">
        <f>SUM(AG80:AG81)</f>
        <v>1</v>
      </c>
      <c r="AH79" s="29" t="s">
        <v>349</v>
      </c>
      <c r="AI79" s="29">
        <f>SUM(AI80:AI81)</f>
        <v>19</v>
      </c>
      <c r="AJ79" s="29">
        <f>SUM(AJ80:AJ81)</f>
        <v>3</v>
      </c>
      <c r="AK79" s="29" t="s">
        <v>347</v>
      </c>
      <c r="AL79" s="29" t="s">
        <v>349</v>
      </c>
      <c r="AM79" s="29">
        <f>SUM(AM80:AM81)</f>
        <v>1</v>
      </c>
      <c r="AN79" s="29">
        <f>SUM(AN80:AN81)</f>
        <v>3</v>
      </c>
      <c r="AO79" s="29">
        <f>SUM(AO80:AO81)</f>
        <v>1</v>
      </c>
      <c r="AP79" s="29">
        <f>SUM(AQ79:AR79)</f>
        <v>16</v>
      </c>
      <c r="AQ79" s="29">
        <f>SUM(AS79,AU79,AW79)</f>
        <v>10</v>
      </c>
      <c r="AR79" s="29">
        <f>SUM(AT79,AV79,AX79)</f>
        <v>6</v>
      </c>
      <c r="AS79" s="29">
        <f>SUM(AS80:AS81)</f>
        <v>6</v>
      </c>
      <c r="AT79" s="29">
        <f>SUM(AT80:AT81)</f>
        <v>5</v>
      </c>
      <c r="AU79" s="29" t="s">
        <v>429</v>
      </c>
      <c r="AV79" s="29" t="s">
        <v>315</v>
      </c>
      <c r="AW79" s="29">
        <f>SUM(AW80:AW81)</f>
        <v>4</v>
      </c>
      <c r="AX79" s="29">
        <f>SUM(AX80:AX81)</f>
        <v>1</v>
      </c>
    </row>
    <row r="80" spans="1:50" ht="19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301"/>
      <c r="AA80" s="84" t="s">
        <v>115</v>
      </c>
      <c r="AB80" s="66">
        <f>SUM(AC80:AD80)</f>
        <v>24</v>
      </c>
      <c r="AC80" s="66">
        <f>SUM(AE80,AG80,AI80,AK80,AN80)</f>
        <v>20</v>
      </c>
      <c r="AD80" s="66">
        <f>SUM(AF80,AH80,AJ80,AL80,AM80,AO80)</f>
        <v>4</v>
      </c>
      <c r="AE80" s="29" t="s">
        <v>315</v>
      </c>
      <c r="AF80" s="29" t="s">
        <v>315</v>
      </c>
      <c r="AG80" s="29">
        <v>1</v>
      </c>
      <c r="AH80" s="29" t="s">
        <v>315</v>
      </c>
      <c r="AI80" s="29">
        <v>19</v>
      </c>
      <c r="AJ80" s="29">
        <v>3</v>
      </c>
      <c r="AK80" s="29" t="s">
        <v>315</v>
      </c>
      <c r="AL80" s="29" t="s">
        <v>315</v>
      </c>
      <c r="AM80" s="29">
        <v>1</v>
      </c>
      <c r="AN80" s="29" t="s">
        <v>347</v>
      </c>
      <c r="AO80" s="29" t="s">
        <v>430</v>
      </c>
      <c r="AP80" s="29">
        <f>SUM(AQ80:AR80)</f>
        <v>16</v>
      </c>
      <c r="AQ80" s="29">
        <f>SUM(AS80,AU80,AW80)</f>
        <v>10</v>
      </c>
      <c r="AR80" s="29">
        <f>SUM(AT80,AV80,AX80)</f>
        <v>6</v>
      </c>
      <c r="AS80" s="29">
        <v>6</v>
      </c>
      <c r="AT80" s="29">
        <v>5</v>
      </c>
      <c r="AU80" s="29" t="s">
        <v>419</v>
      </c>
      <c r="AV80" s="29" t="s">
        <v>347</v>
      </c>
      <c r="AW80" s="29">
        <v>4</v>
      </c>
      <c r="AX80" s="29">
        <v>1</v>
      </c>
    </row>
    <row r="81" spans="1:50" ht="19.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301"/>
      <c r="AA81" s="84" t="s">
        <v>12</v>
      </c>
      <c r="AB81" s="66">
        <f>SUM(AC81:AD81)</f>
        <v>5</v>
      </c>
      <c r="AC81" s="66">
        <f>SUM(AE81,AG81,AI81,AK81,AN81)</f>
        <v>4</v>
      </c>
      <c r="AD81" s="66">
        <f>SUM(AF81,AH81,AJ81,AL81,AM81,AO81)</f>
        <v>1</v>
      </c>
      <c r="AE81" s="29">
        <v>1</v>
      </c>
      <c r="AF81" s="29" t="s">
        <v>419</v>
      </c>
      <c r="AG81" s="29" t="s">
        <v>419</v>
      </c>
      <c r="AH81" s="29" t="s">
        <v>348</v>
      </c>
      <c r="AI81" s="29" t="s">
        <v>315</v>
      </c>
      <c r="AJ81" s="29" t="s">
        <v>315</v>
      </c>
      <c r="AK81" s="29" t="s">
        <v>315</v>
      </c>
      <c r="AL81" s="29" t="s">
        <v>347</v>
      </c>
      <c r="AM81" s="29" t="s">
        <v>348</v>
      </c>
      <c r="AN81" s="29">
        <v>3</v>
      </c>
      <c r="AO81" s="29">
        <v>1</v>
      </c>
      <c r="AP81" s="29" t="s">
        <v>419</v>
      </c>
      <c r="AQ81" s="29" t="s">
        <v>419</v>
      </c>
      <c r="AR81" s="29" t="s">
        <v>431</v>
      </c>
      <c r="AS81" s="29" t="s">
        <v>315</v>
      </c>
      <c r="AT81" s="29" t="s">
        <v>348</v>
      </c>
      <c r="AU81" s="29" t="s">
        <v>347</v>
      </c>
      <c r="AV81" s="29" t="s">
        <v>347</v>
      </c>
      <c r="AW81" s="29" t="s">
        <v>432</v>
      </c>
      <c r="AX81" s="29" t="s">
        <v>349</v>
      </c>
    </row>
    <row r="82" spans="26:50" ht="14.25">
      <c r="Z82" s="13"/>
      <c r="AA82" s="13"/>
      <c r="AB82" s="14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ht="14.25">
      <c r="Z83" s="1"/>
    </row>
  </sheetData>
  <sheetProtection/>
  <mergeCells count="646">
    <mergeCell ref="A7:X7"/>
    <mergeCell ref="Z39:AX39"/>
    <mergeCell ref="A74:B74"/>
    <mergeCell ref="A75:B75"/>
    <mergeCell ref="Z79:Z81"/>
    <mergeCell ref="AB62:AD62"/>
    <mergeCell ref="AE62:AF62"/>
    <mergeCell ref="AG62:AH62"/>
    <mergeCell ref="Z75:Z77"/>
    <mergeCell ref="Z64:AA64"/>
    <mergeCell ref="Z69:AA69"/>
    <mergeCell ref="Z71:Z73"/>
    <mergeCell ref="Z66:AA66"/>
    <mergeCell ref="Z67:AA67"/>
    <mergeCell ref="AW34:AX34"/>
    <mergeCell ref="Z59:AX59"/>
    <mergeCell ref="Z61:AA61"/>
    <mergeCell ref="AP62:AR62"/>
    <mergeCell ref="AS35:AT35"/>
    <mergeCell ref="AU35:AV35"/>
    <mergeCell ref="AQ35:AR35"/>
    <mergeCell ref="AU34:AV34"/>
    <mergeCell ref="Z68:AA68"/>
    <mergeCell ref="AI62:AJ62"/>
    <mergeCell ref="AK62:AL62"/>
    <mergeCell ref="AB61:AO61"/>
    <mergeCell ref="AN62:AO62"/>
    <mergeCell ref="AM62:AM63"/>
    <mergeCell ref="Z62:AA62"/>
    <mergeCell ref="Z63:AA63"/>
    <mergeCell ref="Z65:AA65"/>
    <mergeCell ref="AU33:AV33"/>
    <mergeCell ref="AW33:AX33"/>
    <mergeCell ref="AC34:AE34"/>
    <mergeCell ref="AF34:AH34"/>
    <mergeCell ref="AI34:AJ34"/>
    <mergeCell ref="AK34:AL34"/>
    <mergeCell ref="AM34:AN34"/>
    <mergeCell ref="AO34:AP34"/>
    <mergeCell ref="AQ34:AR34"/>
    <mergeCell ref="AS34:AT34"/>
    <mergeCell ref="AU32:AV32"/>
    <mergeCell ref="AW32:AX32"/>
    <mergeCell ref="AC33:AE33"/>
    <mergeCell ref="AF33:AH33"/>
    <mergeCell ref="AI33:AJ33"/>
    <mergeCell ref="AK33:AL33"/>
    <mergeCell ref="AM33:AN33"/>
    <mergeCell ref="AO33:AP33"/>
    <mergeCell ref="AQ33:AR33"/>
    <mergeCell ref="AS33:AT33"/>
    <mergeCell ref="AU31:AV31"/>
    <mergeCell ref="AW31:AX31"/>
    <mergeCell ref="AC32:AE32"/>
    <mergeCell ref="AF32:AH32"/>
    <mergeCell ref="AI32:AJ32"/>
    <mergeCell ref="AK32:AL32"/>
    <mergeCell ref="AM32:AN32"/>
    <mergeCell ref="AO32:AP32"/>
    <mergeCell ref="AQ32:AR32"/>
    <mergeCell ref="AS32:AT32"/>
    <mergeCell ref="AU30:AV30"/>
    <mergeCell ref="AW30:AX30"/>
    <mergeCell ref="AC31:AE31"/>
    <mergeCell ref="AF31:AH31"/>
    <mergeCell ref="AI31:AJ31"/>
    <mergeCell ref="AK31:AL31"/>
    <mergeCell ref="AM31:AN31"/>
    <mergeCell ref="AO31:AP31"/>
    <mergeCell ref="AQ31:AR31"/>
    <mergeCell ref="AS31:AT31"/>
    <mergeCell ref="AU29:AV29"/>
    <mergeCell ref="AW29:AX29"/>
    <mergeCell ref="AC30:AE30"/>
    <mergeCell ref="AF30:AH30"/>
    <mergeCell ref="AI30:AJ30"/>
    <mergeCell ref="AK30:AL30"/>
    <mergeCell ref="AM30:AN30"/>
    <mergeCell ref="AO30:AP30"/>
    <mergeCell ref="AQ30:AR30"/>
    <mergeCell ref="AS30:AT30"/>
    <mergeCell ref="AU28:AV28"/>
    <mergeCell ref="AW28:AX28"/>
    <mergeCell ref="AC29:AE29"/>
    <mergeCell ref="AF29:AH29"/>
    <mergeCell ref="AI29:AJ29"/>
    <mergeCell ref="AK29:AL29"/>
    <mergeCell ref="AM29:AN29"/>
    <mergeCell ref="AO29:AP29"/>
    <mergeCell ref="AQ29:AR29"/>
    <mergeCell ref="AS29:AT29"/>
    <mergeCell ref="AU27:AV27"/>
    <mergeCell ref="AW27:AX27"/>
    <mergeCell ref="AC28:AE28"/>
    <mergeCell ref="AF28:AH28"/>
    <mergeCell ref="AI28:AJ28"/>
    <mergeCell ref="AK28:AL28"/>
    <mergeCell ref="AM28:AN28"/>
    <mergeCell ref="AO28:AP28"/>
    <mergeCell ref="AQ28:AR28"/>
    <mergeCell ref="AS28:AT28"/>
    <mergeCell ref="AU26:AV26"/>
    <mergeCell ref="AW26:AX26"/>
    <mergeCell ref="AC27:AE27"/>
    <mergeCell ref="AF27:AH27"/>
    <mergeCell ref="AI27:AJ27"/>
    <mergeCell ref="AK27:AL27"/>
    <mergeCell ref="AM27:AN27"/>
    <mergeCell ref="AO27:AP27"/>
    <mergeCell ref="AQ27:AR27"/>
    <mergeCell ref="AS27:AT27"/>
    <mergeCell ref="AU25:AV25"/>
    <mergeCell ref="AW25:AX25"/>
    <mergeCell ref="AC26:AE26"/>
    <mergeCell ref="AF26:AH26"/>
    <mergeCell ref="AI26:AJ26"/>
    <mergeCell ref="AK26:AL26"/>
    <mergeCell ref="AM26:AN26"/>
    <mergeCell ref="AO26:AP26"/>
    <mergeCell ref="AQ26:AR26"/>
    <mergeCell ref="AS26:AT26"/>
    <mergeCell ref="AU24:AV24"/>
    <mergeCell ref="AW24:AX24"/>
    <mergeCell ref="AC25:AE25"/>
    <mergeCell ref="AF25:AH25"/>
    <mergeCell ref="AI25:AJ25"/>
    <mergeCell ref="AK25:AL25"/>
    <mergeCell ref="AM25:AN25"/>
    <mergeCell ref="AO25:AP25"/>
    <mergeCell ref="AQ25:AR25"/>
    <mergeCell ref="AS25:AT25"/>
    <mergeCell ref="AU23:AV23"/>
    <mergeCell ref="AW23:AX23"/>
    <mergeCell ref="AC24:AE24"/>
    <mergeCell ref="AF24:AH24"/>
    <mergeCell ref="AI24:AJ24"/>
    <mergeCell ref="AK24:AL24"/>
    <mergeCell ref="AM24:AN24"/>
    <mergeCell ref="AO24:AP24"/>
    <mergeCell ref="AQ24:AR24"/>
    <mergeCell ref="AS24:AT24"/>
    <mergeCell ref="AU22:AV22"/>
    <mergeCell ref="AW22:AX22"/>
    <mergeCell ref="AC23:AE23"/>
    <mergeCell ref="AF23:AH23"/>
    <mergeCell ref="AI23:AJ23"/>
    <mergeCell ref="AK23:AL23"/>
    <mergeCell ref="AM23:AN23"/>
    <mergeCell ref="AO23:AP23"/>
    <mergeCell ref="AQ23:AR23"/>
    <mergeCell ref="AS23:AT23"/>
    <mergeCell ref="AU21:AV21"/>
    <mergeCell ref="AW21:AX21"/>
    <mergeCell ref="AC22:AE22"/>
    <mergeCell ref="AF22:AH22"/>
    <mergeCell ref="AI22:AJ22"/>
    <mergeCell ref="AK22:AL22"/>
    <mergeCell ref="AM22:AN22"/>
    <mergeCell ref="AO22:AP22"/>
    <mergeCell ref="AQ22:AR22"/>
    <mergeCell ref="AS22:AT22"/>
    <mergeCell ref="AU20:AV20"/>
    <mergeCell ref="AW20:AX20"/>
    <mergeCell ref="AC21:AE21"/>
    <mergeCell ref="AF21:AH21"/>
    <mergeCell ref="AI21:AJ21"/>
    <mergeCell ref="AK21:AL21"/>
    <mergeCell ref="AM21:AN21"/>
    <mergeCell ref="AO21:AP21"/>
    <mergeCell ref="AQ21:AR21"/>
    <mergeCell ref="AS21:AT21"/>
    <mergeCell ref="AU19:AV19"/>
    <mergeCell ref="AW19:AX19"/>
    <mergeCell ref="AC20:AE20"/>
    <mergeCell ref="AF20:AH20"/>
    <mergeCell ref="AI20:AJ20"/>
    <mergeCell ref="AK20:AL20"/>
    <mergeCell ref="AM20:AN20"/>
    <mergeCell ref="AO20:AP20"/>
    <mergeCell ref="AQ20:AR20"/>
    <mergeCell ref="AS20:AT20"/>
    <mergeCell ref="AU18:AV18"/>
    <mergeCell ref="AW18:AX18"/>
    <mergeCell ref="AC19:AE19"/>
    <mergeCell ref="AF19:AH19"/>
    <mergeCell ref="AI19:AJ19"/>
    <mergeCell ref="AK19:AL19"/>
    <mergeCell ref="AM19:AN19"/>
    <mergeCell ref="AO19:AP19"/>
    <mergeCell ref="AQ19:AR19"/>
    <mergeCell ref="AS19:AT19"/>
    <mergeCell ref="AU17:AV17"/>
    <mergeCell ref="AW17:AX17"/>
    <mergeCell ref="AC18:AE18"/>
    <mergeCell ref="AF18:AH18"/>
    <mergeCell ref="AI18:AJ18"/>
    <mergeCell ref="AK18:AL18"/>
    <mergeCell ref="AM18:AN18"/>
    <mergeCell ref="AO18:AP18"/>
    <mergeCell ref="AQ18:AR18"/>
    <mergeCell ref="AS18:AT18"/>
    <mergeCell ref="AU16:AV16"/>
    <mergeCell ref="AW16:AX16"/>
    <mergeCell ref="AC17:AE17"/>
    <mergeCell ref="AF17:AH17"/>
    <mergeCell ref="AI17:AJ17"/>
    <mergeCell ref="AK17:AL17"/>
    <mergeCell ref="AM17:AN17"/>
    <mergeCell ref="AO17:AP17"/>
    <mergeCell ref="AQ17:AR17"/>
    <mergeCell ref="AS17:AT17"/>
    <mergeCell ref="AU15:AV15"/>
    <mergeCell ref="AW15:AX15"/>
    <mergeCell ref="AC16:AE16"/>
    <mergeCell ref="AF16:AH16"/>
    <mergeCell ref="AI16:AJ16"/>
    <mergeCell ref="AK16:AL16"/>
    <mergeCell ref="AM16:AN16"/>
    <mergeCell ref="AO16:AP16"/>
    <mergeCell ref="AQ16:AR16"/>
    <mergeCell ref="AS16:AT16"/>
    <mergeCell ref="AU14:AV14"/>
    <mergeCell ref="AW14:AX14"/>
    <mergeCell ref="AC15:AE15"/>
    <mergeCell ref="AF15:AH15"/>
    <mergeCell ref="AI15:AJ15"/>
    <mergeCell ref="AK15:AL15"/>
    <mergeCell ref="AM15:AN15"/>
    <mergeCell ref="AO15:AP15"/>
    <mergeCell ref="AQ15:AR15"/>
    <mergeCell ref="AS15:AT15"/>
    <mergeCell ref="AU13:AV13"/>
    <mergeCell ref="AW13:AX13"/>
    <mergeCell ref="AC14:AE14"/>
    <mergeCell ref="AF14:AH14"/>
    <mergeCell ref="AI14:AJ14"/>
    <mergeCell ref="AK14:AL14"/>
    <mergeCell ref="AM14:AN14"/>
    <mergeCell ref="AO14:AP14"/>
    <mergeCell ref="AQ14:AR14"/>
    <mergeCell ref="AS14:AT14"/>
    <mergeCell ref="AU12:AV12"/>
    <mergeCell ref="AW12:AX12"/>
    <mergeCell ref="AC13:AE13"/>
    <mergeCell ref="AF13:AH13"/>
    <mergeCell ref="AI13:AJ13"/>
    <mergeCell ref="AK13:AL13"/>
    <mergeCell ref="AM13:AN13"/>
    <mergeCell ref="AO13:AP13"/>
    <mergeCell ref="AQ13:AR13"/>
    <mergeCell ref="AS13:AT13"/>
    <mergeCell ref="AC12:AE12"/>
    <mergeCell ref="AF12:AH12"/>
    <mergeCell ref="AI12:AJ12"/>
    <mergeCell ref="AK12:AL12"/>
    <mergeCell ref="AM12:AN12"/>
    <mergeCell ref="AO12:AP12"/>
    <mergeCell ref="AC11:AE11"/>
    <mergeCell ref="AF11:AH11"/>
    <mergeCell ref="AI11:AJ11"/>
    <mergeCell ref="AK11:AL11"/>
    <mergeCell ref="AM11:AN11"/>
    <mergeCell ref="AO11:AP11"/>
    <mergeCell ref="AK9:AL9"/>
    <mergeCell ref="AC10:AE10"/>
    <mergeCell ref="AF10:AH10"/>
    <mergeCell ref="AI10:AJ10"/>
    <mergeCell ref="AK10:AL10"/>
    <mergeCell ref="AW10:AX10"/>
    <mergeCell ref="AW35:AX35"/>
    <mergeCell ref="AS9:AT9"/>
    <mergeCell ref="AU9:AV9"/>
    <mergeCell ref="AW9:AX9"/>
    <mergeCell ref="AS10:AT10"/>
    <mergeCell ref="AU10:AV10"/>
    <mergeCell ref="AS11:AT11"/>
    <mergeCell ref="AU11:AV11"/>
    <mergeCell ref="AW11:AX11"/>
    <mergeCell ref="AS12:AT12"/>
    <mergeCell ref="AQ12:AR12"/>
    <mergeCell ref="Z41:AX41"/>
    <mergeCell ref="AI45:AJ45"/>
    <mergeCell ref="AS7:AT7"/>
    <mergeCell ref="AS8:AT8"/>
    <mergeCell ref="AO9:AP9"/>
    <mergeCell ref="AU7:AV7"/>
    <mergeCell ref="AU8:AV8"/>
    <mergeCell ref="AW7:AX7"/>
    <mergeCell ref="AW8:AX8"/>
    <mergeCell ref="AQ7:AR7"/>
    <mergeCell ref="AQ8:AR8"/>
    <mergeCell ref="AQ9:AR9"/>
    <mergeCell ref="AO10:AP10"/>
    <mergeCell ref="AQ10:AR10"/>
    <mergeCell ref="AQ11:AR11"/>
    <mergeCell ref="AC8:AE8"/>
    <mergeCell ref="AC35:AE35"/>
    <mergeCell ref="AF7:AH7"/>
    <mergeCell ref="AF8:AH8"/>
    <mergeCell ref="AK7:AL7"/>
    <mergeCell ref="AI8:AJ8"/>
    <mergeCell ref="AF35:AH35"/>
    <mergeCell ref="AC9:AE9"/>
    <mergeCell ref="AF9:AH9"/>
    <mergeCell ref="AI9:AJ9"/>
    <mergeCell ref="AW46:AX46"/>
    <mergeCell ref="AW47:AX47"/>
    <mergeCell ref="AN46:AO46"/>
    <mergeCell ref="AN47:AO47"/>
    <mergeCell ref="AS44:AS45"/>
    <mergeCell ref="AT44:AT45"/>
    <mergeCell ref="AV44:AV45"/>
    <mergeCell ref="AN44:AO45"/>
    <mergeCell ref="AW44:AX45"/>
    <mergeCell ref="AP44:AP45"/>
    <mergeCell ref="AW48:AX48"/>
    <mergeCell ref="AW49:AX49"/>
    <mergeCell ref="AW50:AX50"/>
    <mergeCell ref="AW51:AX51"/>
    <mergeCell ref="AW52:AX52"/>
    <mergeCell ref="AW53:AX53"/>
    <mergeCell ref="AN50:AO50"/>
    <mergeCell ref="AN51:AO51"/>
    <mergeCell ref="AN52:AO52"/>
    <mergeCell ref="AN53:AO53"/>
    <mergeCell ref="AN54:AO54"/>
    <mergeCell ref="AW56:AX56"/>
    <mergeCell ref="AW55:AX55"/>
    <mergeCell ref="AW54:AX54"/>
    <mergeCell ref="AN55:AO55"/>
    <mergeCell ref="AO35:AP35"/>
    <mergeCell ref="AB53:AC53"/>
    <mergeCell ref="AB54:AC54"/>
    <mergeCell ref="AD54:AE54"/>
    <mergeCell ref="AB52:AC52"/>
    <mergeCell ref="AD55:AE55"/>
    <mergeCell ref="AI55:AJ55"/>
    <mergeCell ref="AI53:AJ53"/>
    <mergeCell ref="AI54:AJ54"/>
    <mergeCell ref="AN49:AO49"/>
    <mergeCell ref="AA30:AB30"/>
    <mergeCell ref="AK35:AL35"/>
    <mergeCell ref="AM35:AN35"/>
    <mergeCell ref="AO7:AP7"/>
    <mergeCell ref="AO8:AP8"/>
    <mergeCell ref="AM9:AN9"/>
    <mergeCell ref="AM10:AN10"/>
    <mergeCell ref="AK8:AL8"/>
    <mergeCell ref="AM7:AN7"/>
    <mergeCell ref="AM8:AN8"/>
    <mergeCell ref="AA21:AB21"/>
    <mergeCell ref="AA32:AB32"/>
    <mergeCell ref="Z33:AB33"/>
    <mergeCell ref="Z34:AB34"/>
    <mergeCell ref="AA24:AB24"/>
    <mergeCell ref="AA25:AB25"/>
    <mergeCell ref="AA26:AB26"/>
    <mergeCell ref="AA27:AB27"/>
    <mergeCell ref="AA28:AB28"/>
    <mergeCell ref="AA29:AB29"/>
    <mergeCell ref="AC7:AE7"/>
    <mergeCell ref="AA15:AB15"/>
    <mergeCell ref="AA31:AB31"/>
    <mergeCell ref="AA22:AB22"/>
    <mergeCell ref="AA23:AB23"/>
    <mergeCell ref="AA16:AB16"/>
    <mergeCell ref="AA17:AB17"/>
    <mergeCell ref="AA18:AB18"/>
    <mergeCell ref="AA19:AB19"/>
    <mergeCell ref="AA20:AB20"/>
    <mergeCell ref="AS5:AV5"/>
    <mergeCell ref="AO5:AR5"/>
    <mergeCell ref="AK5:AN5"/>
    <mergeCell ref="AC5:AJ5"/>
    <mergeCell ref="AS6:AT6"/>
    <mergeCell ref="AQ6:AR6"/>
    <mergeCell ref="AO6:AP6"/>
    <mergeCell ref="AU44:AU45"/>
    <mergeCell ref="Z5:AB5"/>
    <mergeCell ref="Z6:AB6"/>
    <mergeCell ref="AC6:AE6"/>
    <mergeCell ref="AF6:AH6"/>
    <mergeCell ref="AU6:AV6"/>
    <mergeCell ref="AM6:AN6"/>
    <mergeCell ref="AN43:AX43"/>
    <mergeCell ref="Z12:AB12"/>
    <mergeCell ref="Z13:AB13"/>
    <mergeCell ref="Z3:AX3"/>
    <mergeCell ref="Z7:AB7"/>
    <mergeCell ref="Z8:AB8"/>
    <mergeCell ref="Z9:AB9"/>
    <mergeCell ref="Z10:AB10"/>
    <mergeCell ref="Z11:AB11"/>
    <mergeCell ref="AK6:AL6"/>
    <mergeCell ref="AI6:AJ6"/>
    <mergeCell ref="AW5:AX6"/>
    <mergeCell ref="AI7:AJ7"/>
    <mergeCell ref="AQ44:AQ45"/>
    <mergeCell ref="AR44:AR45"/>
    <mergeCell ref="AI51:AJ51"/>
    <mergeCell ref="AI46:AJ46"/>
    <mergeCell ref="AN48:AO48"/>
    <mergeCell ref="AB43:AM43"/>
    <mergeCell ref="AB46:AC46"/>
    <mergeCell ref="AD48:AE48"/>
    <mergeCell ref="AD49:AE49"/>
    <mergeCell ref="AD50:AE50"/>
    <mergeCell ref="AB49:AC49"/>
    <mergeCell ref="AB50:AC50"/>
    <mergeCell ref="AI50:AJ50"/>
    <mergeCell ref="A5:X5"/>
    <mergeCell ref="L10:M10"/>
    <mergeCell ref="N10:O10"/>
    <mergeCell ref="Z43:AA43"/>
    <mergeCell ref="R27:S27"/>
    <mergeCell ref="AA35:AB35"/>
    <mergeCell ref="AA14:AB14"/>
    <mergeCell ref="R32:S32"/>
    <mergeCell ref="AB44:AC45"/>
    <mergeCell ref="AD44:AH44"/>
    <mergeCell ref="AI44:AM44"/>
    <mergeCell ref="R33:S33"/>
    <mergeCell ref="R34:S34"/>
    <mergeCell ref="R35:S35"/>
    <mergeCell ref="A43:X43"/>
    <mergeCell ref="AI35:AJ35"/>
    <mergeCell ref="R28:S28"/>
    <mergeCell ref="AP61:AX61"/>
    <mergeCell ref="AW62:AX62"/>
    <mergeCell ref="Z52:AA52"/>
    <mergeCell ref="Z56:AA56"/>
    <mergeCell ref="AN56:AO56"/>
    <mergeCell ref="AI56:AJ56"/>
    <mergeCell ref="AB56:AC56"/>
    <mergeCell ref="AD53:AE53"/>
    <mergeCell ref="AD52:AE52"/>
    <mergeCell ref="AS62:AT62"/>
    <mergeCell ref="Z51:AA51"/>
    <mergeCell ref="Z53:AA53"/>
    <mergeCell ref="Z55:AA55"/>
    <mergeCell ref="Z54:AA54"/>
    <mergeCell ref="AD56:AE56"/>
    <mergeCell ref="AB51:AC51"/>
    <mergeCell ref="AD51:AE51"/>
    <mergeCell ref="AB47:AC47"/>
    <mergeCell ref="AB55:AC55"/>
    <mergeCell ref="AI52:AJ52"/>
    <mergeCell ref="AD45:AE45"/>
    <mergeCell ref="AD46:AE46"/>
    <mergeCell ref="AD47:AE47"/>
    <mergeCell ref="AI47:AJ47"/>
    <mergeCell ref="AI48:AJ48"/>
    <mergeCell ref="AI49:AJ49"/>
    <mergeCell ref="AB48:AC48"/>
    <mergeCell ref="R29:S29"/>
    <mergeCell ref="R31:S31"/>
    <mergeCell ref="R36:S36"/>
    <mergeCell ref="Z49:AA49"/>
    <mergeCell ref="Z50:AA50"/>
    <mergeCell ref="Z44:AA44"/>
    <mergeCell ref="Z45:AA45"/>
    <mergeCell ref="Z46:AA46"/>
    <mergeCell ref="Z47:AA47"/>
    <mergeCell ref="Z48:AA48"/>
    <mergeCell ref="I33:J33"/>
    <mergeCell ref="I34:J34"/>
    <mergeCell ref="I35:J35"/>
    <mergeCell ref="R25:S25"/>
    <mergeCell ref="R26:S26"/>
    <mergeCell ref="I29:J29"/>
    <mergeCell ref="I30:J30"/>
    <mergeCell ref="I31:J31"/>
    <mergeCell ref="I32:J32"/>
    <mergeCell ref="R30:S30"/>
    <mergeCell ref="I28:J28"/>
    <mergeCell ref="R12:S12"/>
    <mergeCell ref="R13:S13"/>
    <mergeCell ref="R23:S23"/>
    <mergeCell ref="R24:S24"/>
    <mergeCell ref="R22:S22"/>
    <mergeCell ref="R18:S18"/>
    <mergeCell ref="R19:S19"/>
    <mergeCell ref="R16:S16"/>
    <mergeCell ref="R17:S17"/>
    <mergeCell ref="I22:J22"/>
    <mergeCell ref="I23:J23"/>
    <mergeCell ref="I24:J24"/>
    <mergeCell ref="I25:J25"/>
    <mergeCell ref="I26:J26"/>
    <mergeCell ref="I27:J27"/>
    <mergeCell ref="I36:J36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C35:D35"/>
    <mergeCell ref="E35:F35"/>
    <mergeCell ref="G33:H33"/>
    <mergeCell ref="G32:H32"/>
    <mergeCell ref="C32:D32"/>
    <mergeCell ref="E32:F32"/>
    <mergeCell ref="C33:D33"/>
    <mergeCell ref="E33:F33"/>
    <mergeCell ref="C29:D29"/>
    <mergeCell ref="E29:F29"/>
    <mergeCell ref="G29:H29"/>
    <mergeCell ref="C31:D31"/>
    <mergeCell ref="E31:F31"/>
    <mergeCell ref="G31:H31"/>
    <mergeCell ref="C30:D30"/>
    <mergeCell ref="E30:F30"/>
    <mergeCell ref="G30:H30"/>
    <mergeCell ref="C28:D28"/>
    <mergeCell ref="E28:F28"/>
    <mergeCell ref="G28:H28"/>
    <mergeCell ref="C27:D27"/>
    <mergeCell ref="E27:F27"/>
    <mergeCell ref="G27:H27"/>
    <mergeCell ref="C25:D25"/>
    <mergeCell ref="E25:F25"/>
    <mergeCell ref="G25:H25"/>
    <mergeCell ref="C26:D26"/>
    <mergeCell ref="E26:F26"/>
    <mergeCell ref="G26:H26"/>
    <mergeCell ref="G22:H22"/>
    <mergeCell ref="C23:D23"/>
    <mergeCell ref="E23:F23"/>
    <mergeCell ref="G23:H23"/>
    <mergeCell ref="C24:D24"/>
    <mergeCell ref="E24:F24"/>
    <mergeCell ref="G24:H24"/>
    <mergeCell ref="G19:H19"/>
    <mergeCell ref="C20:D20"/>
    <mergeCell ref="E20:F20"/>
    <mergeCell ref="G20:H20"/>
    <mergeCell ref="G16:H16"/>
    <mergeCell ref="C21:D21"/>
    <mergeCell ref="E21:F21"/>
    <mergeCell ref="G21:H21"/>
    <mergeCell ref="G14:H14"/>
    <mergeCell ref="C15:D15"/>
    <mergeCell ref="E15:F15"/>
    <mergeCell ref="G15:H15"/>
    <mergeCell ref="C16:D16"/>
    <mergeCell ref="E17:F17"/>
    <mergeCell ref="G17:H17"/>
    <mergeCell ref="R9:X9"/>
    <mergeCell ref="I11:J11"/>
    <mergeCell ref="I10:K10"/>
    <mergeCell ref="C9:Q9"/>
    <mergeCell ref="C10:H10"/>
    <mergeCell ref="W10:W11"/>
    <mergeCell ref="X10:X11"/>
    <mergeCell ref="R10:S11"/>
    <mergeCell ref="G13:H13"/>
    <mergeCell ref="I12:J12"/>
    <mergeCell ref="G11:H11"/>
    <mergeCell ref="E11:F11"/>
    <mergeCell ref="C11:D11"/>
    <mergeCell ref="C12:D12"/>
    <mergeCell ref="E12:F12"/>
    <mergeCell ref="G12:H12"/>
    <mergeCell ref="A13:B13"/>
    <mergeCell ref="A20:B20"/>
    <mergeCell ref="A12:B12"/>
    <mergeCell ref="C13:D13"/>
    <mergeCell ref="E13:F13"/>
    <mergeCell ref="E16:F16"/>
    <mergeCell ref="C17:D17"/>
    <mergeCell ref="C14:D14"/>
    <mergeCell ref="E14:F14"/>
    <mergeCell ref="A27:B27"/>
    <mergeCell ref="A36:B36"/>
    <mergeCell ref="A35:B35"/>
    <mergeCell ref="A29:B29"/>
    <mergeCell ref="A30:B30"/>
    <mergeCell ref="A31:B31"/>
    <mergeCell ref="A53:B53"/>
    <mergeCell ref="A54:B54"/>
    <mergeCell ref="A47:B47"/>
    <mergeCell ref="A48:B48"/>
    <mergeCell ref="A49:B49"/>
    <mergeCell ref="A50:B50"/>
    <mergeCell ref="A51:B51"/>
    <mergeCell ref="A52:B52"/>
    <mergeCell ref="W46:X46"/>
    <mergeCell ref="J46:K46"/>
    <mergeCell ref="L46:M46"/>
    <mergeCell ref="N46:N47"/>
    <mergeCell ref="O46:P46"/>
    <mergeCell ref="Q45:R46"/>
    <mergeCell ref="S46:S47"/>
    <mergeCell ref="T46:U46"/>
    <mergeCell ref="F46:G46"/>
    <mergeCell ref="A46:B46"/>
    <mergeCell ref="G36:H36"/>
    <mergeCell ref="G35:H35"/>
    <mergeCell ref="C34:D34"/>
    <mergeCell ref="A45:B45"/>
    <mergeCell ref="H46:I46"/>
    <mergeCell ref="C45:P45"/>
    <mergeCell ref="E34:F34"/>
    <mergeCell ref="G34:H34"/>
    <mergeCell ref="A15:B15"/>
    <mergeCell ref="A16:B16"/>
    <mergeCell ref="A32:B32"/>
    <mergeCell ref="A33:B33"/>
    <mergeCell ref="A34:B34"/>
    <mergeCell ref="C46:E46"/>
    <mergeCell ref="A23:B23"/>
    <mergeCell ref="A24:B24"/>
    <mergeCell ref="A25:B25"/>
    <mergeCell ref="A26:B26"/>
    <mergeCell ref="G18:H18"/>
    <mergeCell ref="C19:D19"/>
    <mergeCell ref="E19:F19"/>
    <mergeCell ref="C36:D36"/>
    <mergeCell ref="E36:F36"/>
    <mergeCell ref="A9:B9"/>
    <mergeCell ref="A10:B10"/>
    <mergeCell ref="A11:B11"/>
    <mergeCell ref="A21:B21"/>
    <mergeCell ref="A14:B14"/>
    <mergeCell ref="A17:B17"/>
    <mergeCell ref="A22:B22"/>
    <mergeCell ref="A18:B18"/>
    <mergeCell ref="A19:B19"/>
    <mergeCell ref="C18:D18"/>
    <mergeCell ref="E18:F18"/>
    <mergeCell ref="C22:D22"/>
    <mergeCell ref="E22:F22"/>
    <mergeCell ref="A28:B28"/>
    <mergeCell ref="AU62:AV62"/>
    <mergeCell ref="T10:T11"/>
    <mergeCell ref="U10:U11"/>
    <mergeCell ref="V10:V11"/>
    <mergeCell ref="S45:X45"/>
    <mergeCell ref="R20:S20"/>
    <mergeCell ref="R21:S21"/>
    <mergeCell ref="R14:S14"/>
    <mergeCell ref="R15:S15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1200" verticalDpi="1200" orientation="landscape" paperSize="8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6.125" style="1" customWidth="1"/>
    <col min="2" max="2" width="9.00390625" style="1" customWidth="1"/>
    <col min="3" max="7" width="10.50390625" style="1" bestFit="1" customWidth="1"/>
    <col min="8" max="8" width="9.875" style="1" bestFit="1" customWidth="1"/>
    <col min="9" max="10" width="9.25390625" style="1" bestFit="1" customWidth="1"/>
    <col min="11" max="11" width="10.25390625" style="1" bestFit="1" customWidth="1"/>
    <col min="12" max="13" width="9.25390625" style="1" bestFit="1" customWidth="1"/>
    <col min="14" max="15" width="4.375" style="1" customWidth="1"/>
    <col min="16" max="16" width="9.00390625" style="1" customWidth="1"/>
    <col min="17" max="17" width="14.625" style="1" customWidth="1"/>
    <col min="18" max="18" width="9.875" style="1" bestFit="1" customWidth="1"/>
    <col min="19" max="20" width="4.375" style="1" customWidth="1"/>
    <col min="21" max="24" width="4.875" style="1" customWidth="1"/>
    <col min="25" max="28" width="4.75390625" style="1" customWidth="1"/>
    <col min="29" max="29" width="9.00390625" style="1" customWidth="1"/>
    <col min="30" max="30" width="4.375" style="1" customWidth="1"/>
    <col min="31" max="31" width="3.375" style="1" customWidth="1"/>
    <col min="32" max="32" width="5.75390625" style="1" customWidth="1"/>
    <col min="33" max="33" width="5.125" style="1" customWidth="1"/>
    <col min="34" max="34" width="5.25390625" style="1" customWidth="1"/>
    <col min="35" max="35" width="7.00390625" style="1" customWidth="1"/>
    <col min="36" max="36" width="7.25390625" style="1" customWidth="1"/>
    <col min="37" max="16384" width="9.00390625" style="1" customWidth="1"/>
  </cols>
  <sheetData>
    <row r="1" spans="1:38" ht="18" customHeight="1">
      <c r="A1" s="61" t="s">
        <v>265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60" t="s">
        <v>266</v>
      </c>
    </row>
    <row r="2" spans="1:38" ht="18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60"/>
    </row>
    <row r="3" spans="1:38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18" customHeight="1" thickBot="1">
      <c r="A4" s="182" t="s">
        <v>438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79"/>
      <c r="P4" s="79"/>
      <c r="Q4" s="312" t="s">
        <v>451</v>
      </c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</row>
    <row r="5" spans="1:38" ht="18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07" t="s">
        <v>136</v>
      </c>
      <c r="R5" s="163" t="s">
        <v>3</v>
      </c>
      <c r="S5" s="163"/>
      <c r="T5" s="163"/>
      <c r="U5" s="163"/>
      <c r="V5" s="163"/>
      <c r="W5" s="163" t="s">
        <v>117</v>
      </c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 t="s">
        <v>135</v>
      </c>
      <c r="AI5" s="163"/>
      <c r="AJ5" s="163"/>
      <c r="AK5" s="163"/>
      <c r="AL5" s="164"/>
    </row>
    <row r="6" spans="1:38" ht="18" customHeight="1" thickBot="1">
      <c r="A6" s="312" t="s">
        <v>439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19"/>
      <c r="Q6" s="308"/>
      <c r="R6" s="165"/>
      <c r="S6" s="165"/>
      <c r="T6" s="165"/>
      <c r="U6" s="165"/>
      <c r="V6" s="165"/>
      <c r="W6" s="165" t="s">
        <v>15</v>
      </c>
      <c r="X6" s="165"/>
      <c r="Y6" s="165"/>
      <c r="Z6" s="165"/>
      <c r="AA6" s="165" t="s">
        <v>100</v>
      </c>
      <c r="AB6" s="165"/>
      <c r="AC6" s="165"/>
      <c r="AD6" s="165" t="s">
        <v>14</v>
      </c>
      <c r="AE6" s="165"/>
      <c r="AF6" s="165"/>
      <c r="AG6" s="165"/>
      <c r="AH6" s="165" t="s">
        <v>15</v>
      </c>
      <c r="AI6" s="165"/>
      <c r="AJ6" s="165"/>
      <c r="AK6" s="165" t="s">
        <v>100</v>
      </c>
      <c r="AL6" s="166"/>
    </row>
    <row r="7" spans="1:38" ht="18" customHeight="1">
      <c r="A7" s="239" t="s">
        <v>128</v>
      </c>
      <c r="B7" s="240"/>
      <c r="C7" s="163" t="s">
        <v>3</v>
      </c>
      <c r="D7" s="163"/>
      <c r="E7" s="163"/>
      <c r="F7" s="163" t="s">
        <v>15</v>
      </c>
      <c r="G7" s="163"/>
      <c r="H7" s="163"/>
      <c r="I7" s="163" t="s">
        <v>100</v>
      </c>
      <c r="J7" s="163"/>
      <c r="K7" s="163"/>
      <c r="L7" s="164" t="s">
        <v>14</v>
      </c>
      <c r="M7" s="247"/>
      <c r="N7" s="247"/>
      <c r="O7" s="247"/>
      <c r="P7" s="19"/>
      <c r="Q7" s="308"/>
      <c r="R7" s="48" t="s">
        <v>8</v>
      </c>
      <c r="S7" s="165" t="s">
        <v>9</v>
      </c>
      <c r="T7" s="165"/>
      <c r="U7" s="165" t="s">
        <v>10</v>
      </c>
      <c r="V7" s="165"/>
      <c r="W7" s="165" t="s">
        <v>9</v>
      </c>
      <c r="X7" s="165"/>
      <c r="Y7" s="165" t="s">
        <v>10</v>
      </c>
      <c r="Z7" s="165"/>
      <c r="AA7" s="165" t="s">
        <v>9</v>
      </c>
      <c r="AB7" s="165"/>
      <c r="AC7" s="48" t="s">
        <v>10</v>
      </c>
      <c r="AD7" s="165" t="s">
        <v>9</v>
      </c>
      <c r="AE7" s="165"/>
      <c r="AF7" s="165" t="s">
        <v>10</v>
      </c>
      <c r="AG7" s="165"/>
      <c r="AH7" s="165" t="s">
        <v>9</v>
      </c>
      <c r="AI7" s="165"/>
      <c r="AJ7" s="48" t="s">
        <v>10</v>
      </c>
      <c r="AK7" s="48" t="s">
        <v>9</v>
      </c>
      <c r="AL7" s="49" t="s">
        <v>10</v>
      </c>
    </row>
    <row r="8" spans="1:38" ht="18" customHeight="1">
      <c r="A8" s="243" t="s">
        <v>130</v>
      </c>
      <c r="B8" s="244"/>
      <c r="C8" s="48" t="s">
        <v>8</v>
      </c>
      <c r="D8" s="48" t="s">
        <v>9</v>
      </c>
      <c r="E8" s="48" t="s">
        <v>10</v>
      </c>
      <c r="F8" s="48" t="s">
        <v>8</v>
      </c>
      <c r="G8" s="48" t="s">
        <v>9</v>
      </c>
      <c r="H8" s="48" t="s">
        <v>10</v>
      </c>
      <c r="I8" s="48" t="s">
        <v>8</v>
      </c>
      <c r="J8" s="48" t="s">
        <v>9</v>
      </c>
      <c r="K8" s="48" t="s">
        <v>10</v>
      </c>
      <c r="L8" s="48" t="s">
        <v>8</v>
      </c>
      <c r="M8" s="48" t="s">
        <v>9</v>
      </c>
      <c r="N8" s="166" t="s">
        <v>10</v>
      </c>
      <c r="O8" s="302"/>
      <c r="P8" s="19"/>
      <c r="Q8" s="19"/>
      <c r="R8" s="7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19"/>
      <c r="AD8" s="232"/>
      <c r="AE8" s="232"/>
      <c r="AF8" s="232"/>
      <c r="AG8" s="232"/>
      <c r="AH8" s="232"/>
      <c r="AI8" s="232"/>
      <c r="AJ8" s="19"/>
      <c r="AK8" s="19"/>
      <c r="AL8" s="19"/>
    </row>
    <row r="9" spans="1:38" ht="18" customHeight="1">
      <c r="A9" s="195"/>
      <c r="B9" s="226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32"/>
      <c r="O9" s="232"/>
      <c r="P9" s="19"/>
      <c r="Q9" s="71" t="s">
        <v>308</v>
      </c>
      <c r="R9" s="28">
        <f>SUM(S9:V9)</f>
        <v>44110</v>
      </c>
      <c r="S9" s="160">
        <f>SUM(W9,AA9,AD9,AH9,AK9)</f>
        <v>21958</v>
      </c>
      <c r="T9" s="160"/>
      <c r="U9" s="160">
        <f>SUM(Y9,AC9,AF9,AJ9,AL9)</f>
        <v>22152</v>
      </c>
      <c r="V9" s="160"/>
      <c r="W9" s="160">
        <v>17996</v>
      </c>
      <c r="X9" s="160"/>
      <c r="Y9" s="160">
        <v>15391</v>
      </c>
      <c r="Z9" s="160"/>
      <c r="AA9" s="160">
        <v>2855</v>
      </c>
      <c r="AB9" s="160"/>
      <c r="AC9" s="29">
        <v>5401</v>
      </c>
      <c r="AD9" s="160">
        <v>294</v>
      </c>
      <c r="AE9" s="160"/>
      <c r="AF9" s="160">
        <v>113</v>
      </c>
      <c r="AG9" s="160"/>
      <c r="AH9" s="160">
        <v>813</v>
      </c>
      <c r="AI9" s="160"/>
      <c r="AJ9" s="29">
        <v>1247</v>
      </c>
      <c r="AK9" s="29" t="s">
        <v>319</v>
      </c>
      <c r="AL9" s="29" t="s">
        <v>319</v>
      </c>
    </row>
    <row r="10" spans="1:38" ht="18" customHeight="1">
      <c r="A10" s="205" t="s">
        <v>308</v>
      </c>
      <c r="B10" s="241"/>
      <c r="C10" s="29">
        <f>SUM(D10:E10)</f>
        <v>44110</v>
      </c>
      <c r="D10" s="29">
        <f aca="true" t="shared" si="0" ref="D10:E13">SUM(G10,J10,M10)</f>
        <v>21958</v>
      </c>
      <c r="E10" s="18">
        <f t="shared" si="0"/>
        <v>22152</v>
      </c>
      <c r="F10" s="18">
        <f>SUM(G10:H10)</f>
        <v>35447</v>
      </c>
      <c r="G10" s="29">
        <v>18809</v>
      </c>
      <c r="H10" s="29">
        <v>16638</v>
      </c>
      <c r="I10" s="18">
        <f>SUM(J10:K10)</f>
        <v>8256</v>
      </c>
      <c r="J10" s="29">
        <v>2855</v>
      </c>
      <c r="K10" s="29">
        <v>5401</v>
      </c>
      <c r="L10" s="18">
        <f>SUM(M10:N10)</f>
        <v>407</v>
      </c>
      <c r="M10" s="29">
        <v>294</v>
      </c>
      <c r="N10" s="160">
        <v>113</v>
      </c>
      <c r="O10" s="160"/>
      <c r="P10" s="19"/>
      <c r="Q10" s="69" t="s">
        <v>301</v>
      </c>
      <c r="R10" s="28">
        <f>SUM(S10:V10)</f>
        <v>43163</v>
      </c>
      <c r="S10" s="160">
        <f>SUM(W10,AA10,AD10,AH10,AK10)</f>
        <v>21556</v>
      </c>
      <c r="T10" s="160"/>
      <c r="U10" s="160">
        <f>SUM(Y10,AC10,AF10,AJ10,AL10)</f>
        <v>21607</v>
      </c>
      <c r="V10" s="160"/>
      <c r="W10" s="160">
        <v>17833</v>
      </c>
      <c r="X10" s="160"/>
      <c r="Y10" s="160">
        <v>15349</v>
      </c>
      <c r="Z10" s="160"/>
      <c r="AA10" s="160">
        <v>2718</v>
      </c>
      <c r="AB10" s="160"/>
      <c r="AC10" s="29">
        <v>5141</v>
      </c>
      <c r="AD10" s="160">
        <v>295</v>
      </c>
      <c r="AE10" s="160"/>
      <c r="AF10" s="160">
        <v>112</v>
      </c>
      <c r="AG10" s="160"/>
      <c r="AH10" s="160">
        <v>710</v>
      </c>
      <c r="AI10" s="160"/>
      <c r="AJ10" s="29">
        <v>1005</v>
      </c>
      <c r="AK10" s="29" t="s">
        <v>319</v>
      </c>
      <c r="AL10" s="29" t="s">
        <v>319</v>
      </c>
    </row>
    <row r="11" spans="1:38" ht="18" customHeight="1">
      <c r="A11" s="305" t="s">
        <v>301</v>
      </c>
      <c r="B11" s="281"/>
      <c r="C11" s="29">
        <f>SUM(D11:E11)</f>
        <v>43163</v>
      </c>
      <c r="D11" s="29">
        <f t="shared" si="0"/>
        <v>21556</v>
      </c>
      <c r="E11" s="18">
        <f t="shared" si="0"/>
        <v>21607</v>
      </c>
      <c r="F11" s="18">
        <f>SUM(G11:H11)</f>
        <v>34897</v>
      </c>
      <c r="G11" s="29">
        <v>18543</v>
      </c>
      <c r="H11" s="29">
        <v>16354</v>
      </c>
      <c r="I11" s="18">
        <f>SUM(J11:K11)</f>
        <v>7859</v>
      </c>
      <c r="J11" s="29">
        <v>2718</v>
      </c>
      <c r="K11" s="29">
        <v>5141</v>
      </c>
      <c r="L11" s="18">
        <f>SUM(M11:N11)</f>
        <v>407</v>
      </c>
      <c r="M11" s="29">
        <v>295</v>
      </c>
      <c r="N11" s="160">
        <v>112</v>
      </c>
      <c r="O11" s="160"/>
      <c r="P11" s="19"/>
      <c r="Q11" s="69" t="s">
        <v>302</v>
      </c>
      <c r="R11" s="28">
        <f>SUM(S11:V11)</f>
        <v>43290</v>
      </c>
      <c r="S11" s="160">
        <f>SUM(W11,AA11,AD11,AH11,AK11)</f>
        <v>21594</v>
      </c>
      <c r="T11" s="160"/>
      <c r="U11" s="160">
        <f>SUM(Y11,AC11,AF11,AJ11,AL11)</f>
        <v>21696</v>
      </c>
      <c r="V11" s="160"/>
      <c r="W11" s="160">
        <v>17856</v>
      </c>
      <c r="X11" s="160"/>
      <c r="Y11" s="160">
        <v>15773</v>
      </c>
      <c r="Z11" s="160"/>
      <c r="AA11" s="160">
        <v>2800</v>
      </c>
      <c r="AB11" s="160"/>
      <c r="AC11" s="29">
        <v>5041</v>
      </c>
      <c r="AD11" s="160">
        <v>297</v>
      </c>
      <c r="AE11" s="160"/>
      <c r="AF11" s="160">
        <v>114</v>
      </c>
      <c r="AG11" s="160"/>
      <c r="AH11" s="160">
        <v>641</v>
      </c>
      <c r="AI11" s="160"/>
      <c r="AJ11" s="29">
        <v>768</v>
      </c>
      <c r="AK11" s="29" t="s">
        <v>319</v>
      </c>
      <c r="AL11" s="29" t="s">
        <v>319</v>
      </c>
    </row>
    <row r="12" spans="1:38" ht="18" customHeight="1">
      <c r="A12" s="305" t="s">
        <v>302</v>
      </c>
      <c r="B12" s="281"/>
      <c r="C12" s="29">
        <f>SUM(D12:E12)</f>
        <v>43290</v>
      </c>
      <c r="D12" s="29">
        <f t="shared" si="0"/>
        <v>21594</v>
      </c>
      <c r="E12" s="18">
        <f t="shared" si="0"/>
        <v>21696</v>
      </c>
      <c r="F12" s="18">
        <f>SUM(G12:H12)</f>
        <v>35038</v>
      </c>
      <c r="G12" s="29">
        <v>18497</v>
      </c>
      <c r="H12" s="29">
        <v>16541</v>
      </c>
      <c r="I12" s="18">
        <f>SUM(J12:K12)</f>
        <v>7841</v>
      </c>
      <c r="J12" s="29">
        <v>2800</v>
      </c>
      <c r="K12" s="29">
        <v>5041</v>
      </c>
      <c r="L12" s="18">
        <f>SUM(M12:N12)</f>
        <v>411</v>
      </c>
      <c r="M12" s="29">
        <v>297</v>
      </c>
      <c r="N12" s="160">
        <v>114</v>
      </c>
      <c r="O12" s="160"/>
      <c r="P12" s="19"/>
      <c r="Q12" s="69" t="s">
        <v>303</v>
      </c>
      <c r="R12" s="28">
        <f>SUM(S12:V12)</f>
        <v>43756</v>
      </c>
      <c r="S12" s="160">
        <f>SUM(W12,AA12,AD12,AH12,AK12)</f>
        <v>21740</v>
      </c>
      <c r="T12" s="160"/>
      <c r="U12" s="160">
        <f>SUM(Y12,AC12,AF12,AJ12,AL12)</f>
        <v>22016</v>
      </c>
      <c r="V12" s="160"/>
      <c r="W12" s="160">
        <v>17916</v>
      </c>
      <c r="X12" s="160"/>
      <c r="Y12" s="160">
        <v>16263</v>
      </c>
      <c r="Z12" s="160"/>
      <c r="AA12" s="160">
        <v>2956</v>
      </c>
      <c r="AB12" s="160"/>
      <c r="AC12" s="29">
        <v>4939</v>
      </c>
      <c r="AD12" s="160">
        <v>287</v>
      </c>
      <c r="AE12" s="160"/>
      <c r="AF12" s="160">
        <v>123</v>
      </c>
      <c r="AG12" s="160"/>
      <c r="AH12" s="160">
        <v>581</v>
      </c>
      <c r="AI12" s="160"/>
      <c r="AJ12" s="29">
        <v>691</v>
      </c>
      <c r="AK12" s="29" t="s">
        <v>319</v>
      </c>
      <c r="AL12" s="29" t="s">
        <v>319</v>
      </c>
    </row>
    <row r="13" spans="1:38" s="5" customFormat="1" ht="18" customHeight="1">
      <c r="A13" s="305" t="s">
        <v>303</v>
      </c>
      <c r="B13" s="281"/>
      <c r="C13" s="28">
        <f>SUM(D13:E13)</f>
        <v>43756</v>
      </c>
      <c r="D13" s="29">
        <f t="shared" si="0"/>
        <v>21740</v>
      </c>
      <c r="E13" s="18">
        <f t="shared" si="0"/>
        <v>22016</v>
      </c>
      <c r="F13" s="18">
        <f>SUM(G13:H13)</f>
        <v>35451</v>
      </c>
      <c r="G13" s="29">
        <v>18497</v>
      </c>
      <c r="H13" s="29">
        <v>16954</v>
      </c>
      <c r="I13" s="18">
        <f>SUM(J13:K13)</f>
        <v>7895</v>
      </c>
      <c r="J13" s="29">
        <v>2956</v>
      </c>
      <c r="K13" s="29">
        <v>4939</v>
      </c>
      <c r="L13" s="18">
        <f>SUM(M13:N13)</f>
        <v>410</v>
      </c>
      <c r="M13" s="29">
        <v>287</v>
      </c>
      <c r="N13" s="160">
        <v>123</v>
      </c>
      <c r="O13" s="160"/>
      <c r="P13" s="46"/>
      <c r="Q13" s="68" t="s">
        <v>332</v>
      </c>
      <c r="R13" s="131">
        <f>SUM(R15:R22,R24:R31)</f>
        <v>44707</v>
      </c>
      <c r="S13" s="295">
        <f>SUM(S15:T22,S24:T31)</f>
        <v>22141</v>
      </c>
      <c r="T13" s="295"/>
      <c r="U13" s="295">
        <f>SUM(U15:V22,U24:V31)</f>
        <v>22566</v>
      </c>
      <c r="V13" s="295"/>
      <c r="W13" s="295">
        <f>SUM(W15:X22,W24:X31)</f>
        <v>18167</v>
      </c>
      <c r="X13" s="295"/>
      <c r="Y13" s="295">
        <f>SUM(Y15:Z22,Y24:Z31)</f>
        <v>16659</v>
      </c>
      <c r="Z13" s="295"/>
      <c r="AA13" s="295">
        <f>SUM(AA15:AB22,AA24:AB31)</f>
        <v>3166</v>
      </c>
      <c r="AB13" s="295"/>
      <c r="AC13" s="134">
        <f>SUM(AC15:AC22,AC24:AC31)</f>
        <v>5192</v>
      </c>
      <c r="AD13" s="295">
        <f>SUM(AD15:AE22,AD24:AE31)</f>
        <v>281</v>
      </c>
      <c r="AE13" s="295"/>
      <c r="AF13" s="295">
        <f>SUM(AF15:AG22,AF24:AG31)</f>
        <v>133</v>
      </c>
      <c r="AG13" s="295"/>
      <c r="AH13" s="295">
        <f>SUM(AH15:AI22,AH24:AI31)</f>
        <v>527</v>
      </c>
      <c r="AI13" s="295"/>
      <c r="AJ13" s="134">
        <f>SUM(AJ15:AJ22,AJ24:AJ31)</f>
        <v>582</v>
      </c>
      <c r="AK13" s="29" t="s">
        <v>319</v>
      </c>
      <c r="AL13" s="29" t="s">
        <v>319</v>
      </c>
    </row>
    <row r="14" spans="1:38" ht="18" customHeight="1">
      <c r="A14" s="304" t="s">
        <v>333</v>
      </c>
      <c r="B14" s="288"/>
      <c r="C14" s="131">
        <f>SUM(C16:C20)</f>
        <v>44707</v>
      </c>
      <c r="D14" s="134">
        <f>SUM(D16:D20)</f>
        <v>22141</v>
      </c>
      <c r="E14" s="134">
        <f aca="true" t="shared" si="1" ref="E14:M14">SUM(E16:E20)</f>
        <v>22566</v>
      </c>
      <c r="F14" s="134">
        <f t="shared" si="1"/>
        <v>35935</v>
      </c>
      <c r="G14" s="134">
        <f t="shared" si="1"/>
        <v>18694</v>
      </c>
      <c r="H14" s="134">
        <f t="shared" si="1"/>
        <v>17241</v>
      </c>
      <c r="I14" s="134">
        <f t="shared" si="1"/>
        <v>8358</v>
      </c>
      <c r="J14" s="134">
        <f t="shared" si="1"/>
        <v>3166</v>
      </c>
      <c r="K14" s="134">
        <f t="shared" si="1"/>
        <v>5192</v>
      </c>
      <c r="L14" s="134">
        <f t="shared" si="1"/>
        <v>414</v>
      </c>
      <c r="M14" s="134">
        <f t="shared" si="1"/>
        <v>281</v>
      </c>
      <c r="N14" s="295">
        <f>SUM(N16:N20)</f>
        <v>133</v>
      </c>
      <c r="O14" s="295">
        <f>SUM(O16:O20)</f>
        <v>0</v>
      </c>
      <c r="P14" s="19"/>
      <c r="Q14" s="89"/>
      <c r="R14" s="98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29"/>
      <c r="AD14" s="160"/>
      <c r="AE14" s="160"/>
      <c r="AF14" s="160"/>
      <c r="AG14" s="160"/>
      <c r="AH14" s="160"/>
      <c r="AI14" s="160"/>
      <c r="AJ14" s="29"/>
      <c r="AK14" s="19"/>
      <c r="AL14" s="19"/>
    </row>
    <row r="15" spans="1:38" ht="18" customHeight="1">
      <c r="A15" s="24"/>
      <c r="B15" s="24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60"/>
      <c r="O15" s="160"/>
      <c r="P15" s="19"/>
      <c r="Q15" s="89" t="s">
        <v>375</v>
      </c>
      <c r="R15" s="28">
        <f>SUM(S15:V15)</f>
        <v>20173</v>
      </c>
      <c r="S15" s="160">
        <f aca="true" t="shared" si="2" ref="S15:S22">SUM(W15,AA15,AD15,AH15,AK15)</f>
        <v>10039</v>
      </c>
      <c r="T15" s="160"/>
      <c r="U15" s="160">
        <f aca="true" t="shared" si="3" ref="U15:U22">SUM(Y15,AC15,AF15,AJ15,AL15)</f>
        <v>10134</v>
      </c>
      <c r="V15" s="160"/>
      <c r="W15" s="160">
        <v>6753</v>
      </c>
      <c r="X15" s="160"/>
      <c r="Y15" s="160">
        <v>5236</v>
      </c>
      <c r="Z15" s="160"/>
      <c r="AA15" s="160">
        <v>2698</v>
      </c>
      <c r="AB15" s="160"/>
      <c r="AC15" s="29">
        <v>4542</v>
      </c>
      <c r="AD15" s="160">
        <v>281</v>
      </c>
      <c r="AE15" s="160"/>
      <c r="AF15" s="160">
        <v>133</v>
      </c>
      <c r="AG15" s="160"/>
      <c r="AH15" s="160">
        <v>307</v>
      </c>
      <c r="AI15" s="160"/>
      <c r="AJ15" s="29">
        <v>223</v>
      </c>
      <c r="AK15" s="29" t="s">
        <v>319</v>
      </c>
      <c r="AL15" s="29" t="s">
        <v>319</v>
      </c>
    </row>
    <row r="16" spans="1:38" ht="18" customHeight="1">
      <c r="A16" s="300" t="s">
        <v>433</v>
      </c>
      <c r="B16" s="89" t="s">
        <v>434</v>
      </c>
      <c r="C16" s="28">
        <f aca="true" t="shared" si="4" ref="C16:D18">SUM(C23,C29)</f>
        <v>15674</v>
      </c>
      <c r="D16" s="29">
        <f t="shared" si="4"/>
        <v>7813</v>
      </c>
      <c r="E16" s="29">
        <f aca="true" t="shared" si="5" ref="E16:M16">SUM(E23,E29)</f>
        <v>7861</v>
      </c>
      <c r="F16" s="29">
        <f t="shared" si="5"/>
        <v>12442</v>
      </c>
      <c r="G16" s="29">
        <f t="shared" si="5"/>
        <v>6543</v>
      </c>
      <c r="H16" s="29">
        <f t="shared" si="5"/>
        <v>5899</v>
      </c>
      <c r="I16" s="29">
        <f t="shared" si="5"/>
        <v>3093</v>
      </c>
      <c r="J16" s="29">
        <f t="shared" si="5"/>
        <v>1177</v>
      </c>
      <c r="K16" s="29">
        <f t="shared" si="5"/>
        <v>1916</v>
      </c>
      <c r="L16" s="29">
        <f t="shared" si="5"/>
        <v>139</v>
      </c>
      <c r="M16" s="29">
        <f t="shared" si="5"/>
        <v>93</v>
      </c>
      <c r="N16" s="160">
        <f aca="true" t="shared" si="6" ref="N16:O18">SUM(N23,N29)</f>
        <v>46</v>
      </c>
      <c r="O16" s="160">
        <f t="shared" si="6"/>
        <v>0</v>
      </c>
      <c r="P16" s="19"/>
      <c r="Q16" s="89" t="s">
        <v>376</v>
      </c>
      <c r="R16" s="28">
        <f aca="true" t="shared" si="7" ref="R16:R22">SUM(S16:V16)</f>
        <v>2621</v>
      </c>
      <c r="S16" s="160">
        <f t="shared" si="2"/>
        <v>1508</v>
      </c>
      <c r="T16" s="160"/>
      <c r="U16" s="160">
        <f t="shared" si="3"/>
        <v>1113</v>
      </c>
      <c r="V16" s="160"/>
      <c r="W16" s="160">
        <v>1459</v>
      </c>
      <c r="X16" s="160"/>
      <c r="Y16" s="160">
        <v>836</v>
      </c>
      <c r="Z16" s="160"/>
      <c r="AA16" s="160" t="s">
        <v>357</v>
      </c>
      <c r="AB16" s="160"/>
      <c r="AC16" s="29">
        <v>249</v>
      </c>
      <c r="AD16" s="160" t="s">
        <v>357</v>
      </c>
      <c r="AE16" s="160"/>
      <c r="AF16" s="160" t="s">
        <v>357</v>
      </c>
      <c r="AG16" s="160"/>
      <c r="AH16" s="160">
        <v>49</v>
      </c>
      <c r="AI16" s="160"/>
      <c r="AJ16" s="29">
        <v>28</v>
      </c>
      <c r="AK16" s="29" t="s">
        <v>319</v>
      </c>
      <c r="AL16" s="29" t="s">
        <v>319</v>
      </c>
    </row>
    <row r="17" spans="1:38" ht="18" customHeight="1">
      <c r="A17" s="300"/>
      <c r="B17" s="88" t="s">
        <v>435</v>
      </c>
      <c r="C17" s="28">
        <f t="shared" si="4"/>
        <v>14723</v>
      </c>
      <c r="D17" s="29">
        <f t="shared" si="4"/>
        <v>7275</v>
      </c>
      <c r="E17" s="29">
        <f aca="true" t="shared" si="8" ref="E17:M17">SUM(E24,E30)</f>
        <v>7448</v>
      </c>
      <c r="F17" s="29">
        <f t="shared" si="8"/>
        <v>11856</v>
      </c>
      <c r="G17" s="29">
        <f t="shared" si="8"/>
        <v>6131</v>
      </c>
      <c r="H17" s="29">
        <f t="shared" si="8"/>
        <v>5725</v>
      </c>
      <c r="I17" s="29">
        <f t="shared" si="8"/>
        <v>2730</v>
      </c>
      <c r="J17" s="29">
        <f t="shared" si="8"/>
        <v>1051</v>
      </c>
      <c r="K17" s="29">
        <f t="shared" si="8"/>
        <v>1679</v>
      </c>
      <c r="L17" s="29">
        <f t="shared" si="8"/>
        <v>137</v>
      </c>
      <c r="M17" s="29">
        <f t="shared" si="8"/>
        <v>93</v>
      </c>
      <c r="N17" s="160">
        <f t="shared" si="6"/>
        <v>44</v>
      </c>
      <c r="O17" s="160">
        <f t="shared" si="6"/>
        <v>0</v>
      </c>
      <c r="P17" s="19"/>
      <c r="Q17" s="89" t="s">
        <v>377</v>
      </c>
      <c r="R17" s="28">
        <f t="shared" si="7"/>
        <v>4824</v>
      </c>
      <c r="S17" s="160">
        <f t="shared" si="2"/>
        <v>2565</v>
      </c>
      <c r="T17" s="160"/>
      <c r="U17" s="160">
        <f t="shared" si="3"/>
        <v>2259</v>
      </c>
      <c r="V17" s="160"/>
      <c r="W17" s="160">
        <v>2045</v>
      </c>
      <c r="X17" s="160"/>
      <c r="Y17" s="160">
        <v>1762</v>
      </c>
      <c r="Z17" s="160"/>
      <c r="AA17" s="160">
        <v>468</v>
      </c>
      <c r="AB17" s="160"/>
      <c r="AC17" s="29">
        <v>401</v>
      </c>
      <c r="AD17" s="160" t="s">
        <v>357</v>
      </c>
      <c r="AE17" s="160"/>
      <c r="AF17" s="160" t="s">
        <v>357</v>
      </c>
      <c r="AG17" s="160"/>
      <c r="AH17" s="160">
        <v>52</v>
      </c>
      <c r="AI17" s="160"/>
      <c r="AJ17" s="29">
        <v>96</v>
      </c>
      <c r="AK17" s="29" t="s">
        <v>319</v>
      </c>
      <c r="AL17" s="29" t="s">
        <v>319</v>
      </c>
    </row>
    <row r="18" spans="1:38" ht="18" customHeight="1">
      <c r="A18" s="300"/>
      <c r="B18" s="88" t="s">
        <v>436</v>
      </c>
      <c r="C18" s="28">
        <f t="shared" si="4"/>
        <v>14001</v>
      </c>
      <c r="D18" s="29">
        <f t="shared" si="4"/>
        <v>6893</v>
      </c>
      <c r="E18" s="29">
        <f aca="true" t="shared" si="9" ref="E18:M18">SUM(E25,E31)</f>
        <v>7108</v>
      </c>
      <c r="F18" s="29">
        <f t="shared" si="9"/>
        <v>11328</v>
      </c>
      <c r="G18" s="29">
        <f t="shared" si="9"/>
        <v>5860</v>
      </c>
      <c r="H18" s="29">
        <f t="shared" si="9"/>
        <v>5468</v>
      </c>
      <c r="I18" s="29">
        <f t="shared" si="9"/>
        <v>2535</v>
      </c>
      <c r="J18" s="29">
        <f t="shared" si="9"/>
        <v>938</v>
      </c>
      <c r="K18" s="29">
        <f t="shared" si="9"/>
        <v>1597</v>
      </c>
      <c r="L18" s="29">
        <f t="shared" si="9"/>
        <v>138</v>
      </c>
      <c r="M18" s="29">
        <f t="shared" si="9"/>
        <v>95</v>
      </c>
      <c r="N18" s="160">
        <f t="shared" si="6"/>
        <v>43</v>
      </c>
      <c r="O18" s="160">
        <f t="shared" si="6"/>
        <v>0</v>
      </c>
      <c r="P18" s="19"/>
      <c r="Q18" s="89" t="s">
        <v>378</v>
      </c>
      <c r="R18" s="28">
        <f t="shared" si="7"/>
        <v>1444</v>
      </c>
      <c r="S18" s="160">
        <f t="shared" si="2"/>
        <v>754</v>
      </c>
      <c r="T18" s="160"/>
      <c r="U18" s="160">
        <f t="shared" si="3"/>
        <v>690</v>
      </c>
      <c r="V18" s="160"/>
      <c r="W18" s="160">
        <v>727</v>
      </c>
      <c r="X18" s="160"/>
      <c r="Y18" s="160">
        <v>677</v>
      </c>
      <c r="Z18" s="160"/>
      <c r="AA18" s="160" t="s">
        <v>357</v>
      </c>
      <c r="AB18" s="160"/>
      <c r="AC18" s="29" t="s">
        <v>357</v>
      </c>
      <c r="AD18" s="160" t="s">
        <v>357</v>
      </c>
      <c r="AE18" s="160"/>
      <c r="AF18" s="160" t="s">
        <v>357</v>
      </c>
      <c r="AG18" s="160"/>
      <c r="AH18" s="160">
        <v>27</v>
      </c>
      <c r="AI18" s="160"/>
      <c r="AJ18" s="29">
        <v>13</v>
      </c>
      <c r="AK18" s="29" t="s">
        <v>319</v>
      </c>
      <c r="AL18" s="29" t="s">
        <v>319</v>
      </c>
    </row>
    <row r="19" spans="1:38" ht="18" customHeight="1">
      <c r="A19" s="300"/>
      <c r="B19" s="88" t="s">
        <v>437</v>
      </c>
      <c r="C19" s="28">
        <f aca="true" t="shared" si="10" ref="C19:H19">SUM(C32)</f>
        <v>294</v>
      </c>
      <c r="D19" s="29">
        <f t="shared" si="10"/>
        <v>145</v>
      </c>
      <c r="E19" s="29">
        <f t="shared" si="10"/>
        <v>149</v>
      </c>
      <c r="F19" s="29">
        <f t="shared" si="10"/>
        <v>294</v>
      </c>
      <c r="G19" s="29">
        <f t="shared" si="10"/>
        <v>145</v>
      </c>
      <c r="H19" s="29">
        <f t="shared" si="10"/>
        <v>149</v>
      </c>
      <c r="I19" s="29" t="s">
        <v>315</v>
      </c>
      <c r="J19" s="29" t="s">
        <v>315</v>
      </c>
      <c r="K19" s="29" t="s">
        <v>315</v>
      </c>
      <c r="L19" s="29" t="s">
        <v>315</v>
      </c>
      <c r="M19" s="29" t="s">
        <v>315</v>
      </c>
      <c r="N19" s="160" t="s">
        <v>315</v>
      </c>
      <c r="O19" s="160">
        <f>SUM(O20:O24)</f>
        <v>0</v>
      </c>
      <c r="P19" s="19"/>
      <c r="Q19" s="89" t="s">
        <v>379</v>
      </c>
      <c r="R19" s="28">
        <f>SUM(S19:V19)</f>
        <v>1512</v>
      </c>
      <c r="S19" s="160">
        <f t="shared" si="2"/>
        <v>719</v>
      </c>
      <c r="T19" s="160"/>
      <c r="U19" s="160">
        <f t="shared" si="3"/>
        <v>793</v>
      </c>
      <c r="V19" s="160"/>
      <c r="W19" s="160">
        <v>686</v>
      </c>
      <c r="X19" s="160"/>
      <c r="Y19" s="160">
        <v>757</v>
      </c>
      <c r="Z19" s="160"/>
      <c r="AA19" s="160" t="s">
        <v>357</v>
      </c>
      <c r="AB19" s="160"/>
      <c r="AC19" s="29" t="s">
        <v>357</v>
      </c>
      <c r="AD19" s="160" t="s">
        <v>357</v>
      </c>
      <c r="AE19" s="160"/>
      <c r="AF19" s="160" t="s">
        <v>357</v>
      </c>
      <c r="AG19" s="160"/>
      <c r="AH19" s="160">
        <v>33</v>
      </c>
      <c r="AI19" s="160"/>
      <c r="AJ19" s="29">
        <v>36</v>
      </c>
      <c r="AK19" s="29" t="s">
        <v>319</v>
      </c>
      <c r="AL19" s="29" t="s">
        <v>319</v>
      </c>
    </row>
    <row r="20" spans="1:38" ht="18" customHeight="1">
      <c r="A20" s="300"/>
      <c r="B20" s="88" t="s">
        <v>131</v>
      </c>
      <c r="C20" s="28">
        <f>SUM(C26,C33)</f>
        <v>15</v>
      </c>
      <c r="D20" s="29">
        <f>SUM(D26,D33)</f>
        <v>15</v>
      </c>
      <c r="E20" s="29" t="s">
        <v>315</v>
      </c>
      <c r="F20" s="29">
        <f>SUM(F26,F33)</f>
        <v>15</v>
      </c>
      <c r="G20" s="29">
        <f>SUM(G26,G33)</f>
        <v>15</v>
      </c>
      <c r="H20" s="29" t="s">
        <v>315</v>
      </c>
      <c r="I20" s="29" t="s">
        <v>315</v>
      </c>
      <c r="J20" s="29" t="s">
        <v>315</v>
      </c>
      <c r="K20" s="29" t="s">
        <v>315</v>
      </c>
      <c r="L20" s="29" t="s">
        <v>315</v>
      </c>
      <c r="M20" s="29" t="s">
        <v>315</v>
      </c>
      <c r="N20" s="160" t="s">
        <v>440</v>
      </c>
      <c r="O20" s="160"/>
      <c r="P20" s="19"/>
      <c r="Q20" s="89" t="s">
        <v>380</v>
      </c>
      <c r="R20" s="28">
        <f t="shared" si="7"/>
        <v>2455</v>
      </c>
      <c r="S20" s="160">
        <f t="shared" si="2"/>
        <v>1097</v>
      </c>
      <c r="T20" s="160"/>
      <c r="U20" s="160">
        <f t="shared" si="3"/>
        <v>1358</v>
      </c>
      <c r="V20" s="160"/>
      <c r="W20" s="160">
        <v>1075</v>
      </c>
      <c r="X20" s="160"/>
      <c r="Y20" s="160">
        <v>1245</v>
      </c>
      <c r="Z20" s="160"/>
      <c r="AA20" s="160" t="s">
        <v>357</v>
      </c>
      <c r="AB20" s="160"/>
      <c r="AC20" s="29" t="s">
        <v>357</v>
      </c>
      <c r="AD20" s="160" t="s">
        <v>357</v>
      </c>
      <c r="AE20" s="160"/>
      <c r="AF20" s="160" t="s">
        <v>357</v>
      </c>
      <c r="AG20" s="160"/>
      <c r="AH20" s="160">
        <v>22</v>
      </c>
      <c r="AI20" s="160"/>
      <c r="AJ20" s="29">
        <v>113</v>
      </c>
      <c r="AK20" s="29" t="s">
        <v>319</v>
      </c>
      <c r="AL20" s="29" t="s">
        <v>319</v>
      </c>
    </row>
    <row r="21" spans="1:38" ht="18" customHeight="1">
      <c r="A21" s="56"/>
      <c r="B21" s="8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60"/>
      <c r="O21" s="160"/>
      <c r="P21" s="19"/>
      <c r="Q21" s="89" t="s">
        <v>381</v>
      </c>
      <c r="R21" s="28">
        <f t="shared" si="7"/>
        <v>1678</v>
      </c>
      <c r="S21" s="160">
        <f t="shared" si="2"/>
        <v>1143</v>
      </c>
      <c r="T21" s="160"/>
      <c r="U21" s="160">
        <f t="shared" si="3"/>
        <v>535</v>
      </c>
      <c r="V21" s="160"/>
      <c r="W21" s="160">
        <v>1138</v>
      </c>
      <c r="X21" s="160"/>
      <c r="Y21" s="160">
        <v>532</v>
      </c>
      <c r="Z21" s="160"/>
      <c r="AA21" s="160" t="s">
        <v>357</v>
      </c>
      <c r="AB21" s="160"/>
      <c r="AC21" s="29" t="s">
        <v>357</v>
      </c>
      <c r="AD21" s="160" t="s">
        <v>357</v>
      </c>
      <c r="AE21" s="160"/>
      <c r="AF21" s="160" t="s">
        <v>357</v>
      </c>
      <c r="AG21" s="160"/>
      <c r="AH21" s="160">
        <v>5</v>
      </c>
      <c r="AI21" s="160"/>
      <c r="AJ21" s="29">
        <v>3</v>
      </c>
      <c r="AK21" s="29" t="s">
        <v>319</v>
      </c>
      <c r="AL21" s="29" t="s">
        <v>319</v>
      </c>
    </row>
    <row r="22" spans="1:38" ht="18" customHeight="1">
      <c r="A22" s="301" t="s">
        <v>132</v>
      </c>
      <c r="B22" s="88" t="s">
        <v>8</v>
      </c>
      <c r="C22" s="28">
        <f>SUM(C23:C26)</f>
        <v>43598</v>
      </c>
      <c r="D22" s="29">
        <f>SUM(D23:D26)</f>
        <v>21614</v>
      </c>
      <c r="E22" s="29">
        <f aca="true" t="shared" si="11" ref="E22:M22">SUM(E23:E26)</f>
        <v>21984</v>
      </c>
      <c r="F22" s="29">
        <f t="shared" si="11"/>
        <v>34826</v>
      </c>
      <c r="G22" s="29">
        <f t="shared" si="11"/>
        <v>18167</v>
      </c>
      <c r="H22" s="29">
        <f t="shared" si="11"/>
        <v>16659</v>
      </c>
      <c r="I22" s="29">
        <f t="shared" si="11"/>
        <v>8358</v>
      </c>
      <c r="J22" s="29">
        <f t="shared" si="11"/>
        <v>3166</v>
      </c>
      <c r="K22" s="29">
        <f t="shared" si="11"/>
        <v>5192</v>
      </c>
      <c r="L22" s="29">
        <f t="shared" si="11"/>
        <v>414</v>
      </c>
      <c r="M22" s="29">
        <f t="shared" si="11"/>
        <v>281</v>
      </c>
      <c r="N22" s="160">
        <f>SUM(N23:N26)</f>
        <v>133</v>
      </c>
      <c r="O22" s="160">
        <f>SUM(O23:O26)</f>
        <v>0</v>
      </c>
      <c r="P22" s="19"/>
      <c r="Q22" s="89" t="s">
        <v>382</v>
      </c>
      <c r="R22" s="28">
        <f t="shared" si="7"/>
        <v>1541</v>
      </c>
      <c r="S22" s="160">
        <f t="shared" si="2"/>
        <v>829</v>
      </c>
      <c r="T22" s="160"/>
      <c r="U22" s="160">
        <f t="shared" si="3"/>
        <v>712</v>
      </c>
      <c r="V22" s="160"/>
      <c r="W22" s="160">
        <v>829</v>
      </c>
      <c r="X22" s="160"/>
      <c r="Y22" s="160">
        <v>712</v>
      </c>
      <c r="Z22" s="160"/>
      <c r="AA22" s="160" t="s">
        <v>357</v>
      </c>
      <c r="AB22" s="160"/>
      <c r="AC22" s="29" t="s">
        <v>357</v>
      </c>
      <c r="AD22" s="160" t="s">
        <v>357</v>
      </c>
      <c r="AE22" s="160"/>
      <c r="AF22" s="160" t="s">
        <v>357</v>
      </c>
      <c r="AG22" s="160"/>
      <c r="AH22" s="160" t="s">
        <v>357</v>
      </c>
      <c r="AI22" s="160"/>
      <c r="AJ22" s="29" t="s">
        <v>357</v>
      </c>
      <c r="AK22" s="29" t="s">
        <v>319</v>
      </c>
      <c r="AL22" s="29" t="s">
        <v>319</v>
      </c>
    </row>
    <row r="23" spans="1:38" ht="18" customHeight="1">
      <c r="A23" s="301"/>
      <c r="B23" s="89" t="s">
        <v>434</v>
      </c>
      <c r="C23" s="28">
        <f>SUM(D23:E23)</f>
        <v>15406</v>
      </c>
      <c r="D23" s="29">
        <f aca="true" t="shared" si="12" ref="D23:E25">SUM(G23,J23,M23)</f>
        <v>7690</v>
      </c>
      <c r="E23" s="18">
        <f t="shared" si="12"/>
        <v>7716</v>
      </c>
      <c r="F23" s="18">
        <f>SUM(G23:H23)</f>
        <v>12174</v>
      </c>
      <c r="G23" s="29">
        <v>6420</v>
      </c>
      <c r="H23" s="18">
        <v>5754</v>
      </c>
      <c r="I23" s="18">
        <f>SUM(J23:K23)</f>
        <v>3093</v>
      </c>
      <c r="J23" s="29">
        <v>1177</v>
      </c>
      <c r="K23" s="18">
        <v>1916</v>
      </c>
      <c r="L23" s="18">
        <f>SUM(M23:N23)</f>
        <v>139</v>
      </c>
      <c r="M23" s="29">
        <v>93</v>
      </c>
      <c r="N23" s="160">
        <v>46</v>
      </c>
      <c r="O23" s="160"/>
      <c r="P23" s="19"/>
      <c r="Q23" s="89"/>
      <c r="R23" s="98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29"/>
      <c r="AD23" s="160"/>
      <c r="AE23" s="160"/>
      <c r="AF23" s="160"/>
      <c r="AG23" s="160"/>
      <c r="AH23" s="160"/>
      <c r="AI23" s="160"/>
      <c r="AJ23" s="29"/>
      <c r="AK23" s="29"/>
      <c r="AL23" s="29"/>
    </row>
    <row r="24" spans="1:38" ht="18" customHeight="1">
      <c r="A24" s="301"/>
      <c r="B24" s="88" t="s">
        <v>435</v>
      </c>
      <c r="C24" s="28">
        <f>SUM(D24:E24)</f>
        <v>14456</v>
      </c>
      <c r="D24" s="29">
        <f t="shared" si="12"/>
        <v>7150</v>
      </c>
      <c r="E24" s="18">
        <f t="shared" si="12"/>
        <v>7306</v>
      </c>
      <c r="F24" s="18">
        <f>SUM(G24:H24)</f>
        <v>11589</v>
      </c>
      <c r="G24" s="29">
        <v>6006</v>
      </c>
      <c r="H24" s="18">
        <v>5583</v>
      </c>
      <c r="I24" s="18">
        <f>SUM(J24:K24)</f>
        <v>2730</v>
      </c>
      <c r="J24" s="29">
        <v>1051</v>
      </c>
      <c r="K24" s="18">
        <v>1679</v>
      </c>
      <c r="L24" s="18">
        <f>SUM(M24:N24)</f>
        <v>137</v>
      </c>
      <c r="M24" s="29">
        <v>93</v>
      </c>
      <c r="N24" s="160">
        <v>44</v>
      </c>
      <c r="O24" s="160"/>
      <c r="P24" s="19"/>
      <c r="Q24" s="89" t="s">
        <v>383</v>
      </c>
      <c r="R24" s="98" t="s">
        <v>357</v>
      </c>
      <c r="S24" s="160" t="s">
        <v>357</v>
      </c>
      <c r="T24" s="160"/>
      <c r="U24" s="160" t="s">
        <v>357</v>
      </c>
      <c r="V24" s="160"/>
      <c r="W24" s="160" t="s">
        <v>357</v>
      </c>
      <c r="X24" s="160"/>
      <c r="Y24" s="160" t="s">
        <v>357</v>
      </c>
      <c r="Z24" s="160"/>
      <c r="AA24" s="160" t="s">
        <v>357</v>
      </c>
      <c r="AB24" s="160"/>
      <c r="AC24" s="29" t="s">
        <v>357</v>
      </c>
      <c r="AD24" s="160" t="s">
        <v>357</v>
      </c>
      <c r="AE24" s="160"/>
      <c r="AF24" s="160" t="s">
        <v>357</v>
      </c>
      <c r="AG24" s="160"/>
      <c r="AH24" s="160" t="s">
        <v>357</v>
      </c>
      <c r="AI24" s="160"/>
      <c r="AJ24" s="29" t="s">
        <v>357</v>
      </c>
      <c r="AK24" s="29" t="s">
        <v>319</v>
      </c>
      <c r="AL24" s="29" t="s">
        <v>319</v>
      </c>
    </row>
    <row r="25" spans="1:38" ht="18" customHeight="1">
      <c r="A25" s="301"/>
      <c r="B25" s="84" t="s">
        <v>436</v>
      </c>
      <c r="C25" s="28">
        <f>SUM(D25:E25)</f>
        <v>13721</v>
      </c>
      <c r="D25" s="29">
        <f t="shared" si="12"/>
        <v>6759</v>
      </c>
      <c r="E25" s="18">
        <f t="shared" si="12"/>
        <v>6962</v>
      </c>
      <c r="F25" s="18">
        <f>SUM(G25:H25)</f>
        <v>11048</v>
      </c>
      <c r="G25" s="29">
        <v>5726</v>
      </c>
      <c r="H25" s="18">
        <v>5322</v>
      </c>
      <c r="I25" s="18">
        <f>SUM(J25:K25)</f>
        <v>2535</v>
      </c>
      <c r="J25" s="29">
        <v>938</v>
      </c>
      <c r="K25" s="18">
        <v>1597</v>
      </c>
      <c r="L25" s="18">
        <f>SUM(M25:N25)</f>
        <v>138</v>
      </c>
      <c r="M25" s="29">
        <v>95</v>
      </c>
      <c r="N25" s="160">
        <v>43</v>
      </c>
      <c r="O25" s="160"/>
      <c r="P25" s="19"/>
      <c r="Q25" s="89" t="s">
        <v>384</v>
      </c>
      <c r="R25" s="98">
        <f aca="true" t="shared" si="13" ref="R25:R31">SUM(S25:V25)</f>
        <v>806</v>
      </c>
      <c r="S25" s="160">
        <f aca="true" t="shared" si="14" ref="S25:S31">SUM(W25,AA25,AD25,AH25,AK25)</f>
        <v>325</v>
      </c>
      <c r="T25" s="160"/>
      <c r="U25" s="160">
        <f aca="true" t="shared" si="15" ref="U25:U31">SUM(Y25,AC25,AF25,AJ25,AL25)</f>
        <v>481</v>
      </c>
      <c r="V25" s="160"/>
      <c r="W25" s="160">
        <v>325</v>
      </c>
      <c r="X25" s="160"/>
      <c r="Y25" s="160">
        <v>481</v>
      </c>
      <c r="Z25" s="160"/>
      <c r="AA25" s="160" t="s">
        <v>357</v>
      </c>
      <c r="AB25" s="160"/>
      <c r="AC25" s="29" t="s">
        <v>357</v>
      </c>
      <c r="AD25" s="160" t="s">
        <v>357</v>
      </c>
      <c r="AE25" s="160"/>
      <c r="AF25" s="160" t="s">
        <v>357</v>
      </c>
      <c r="AG25" s="160"/>
      <c r="AH25" s="160" t="s">
        <v>357</v>
      </c>
      <c r="AI25" s="160"/>
      <c r="AJ25" s="29" t="s">
        <v>357</v>
      </c>
      <c r="AK25" s="29" t="s">
        <v>319</v>
      </c>
      <c r="AL25" s="29" t="s">
        <v>319</v>
      </c>
    </row>
    <row r="26" spans="1:38" ht="18" customHeight="1">
      <c r="A26" s="301"/>
      <c r="B26" s="88" t="s">
        <v>131</v>
      </c>
      <c r="C26" s="28">
        <f>SUM(D26:E26)</f>
        <v>15</v>
      </c>
      <c r="D26" s="29">
        <f>SUM(G26,J26,M26)</f>
        <v>15</v>
      </c>
      <c r="E26" s="18" t="s">
        <v>315</v>
      </c>
      <c r="F26" s="18">
        <f>SUM(G26:H26)</f>
        <v>15</v>
      </c>
      <c r="G26" s="29">
        <v>15</v>
      </c>
      <c r="H26" s="18" t="s">
        <v>315</v>
      </c>
      <c r="I26" s="29" t="s">
        <v>315</v>
      </c>
      <c r="J26" s="29" t="s">
        <v>315</v>
      </c>
      <c r="K26" s="29" t="s">
        <v>315</v>
      </c>
      <c r="L26" s="29" t="s">
        <v>315</v>
      </c>
      <c r="M26" s="29" t="s">
        <v>315</v>
      </c>
      <c r="N26" s="160" t="s">
        <v>315</v>
      </c>
      <c r="O26" s="160"/>
      <c r="P26" s="19"/>
      <c r="Q26" s="89" t="s">
        <v>385</v>
      </c>
      <c r="R26" s="98">
        <f t="shared" si="13"/>
        <v>716</v>
      </c>
      <c r="S26" s="160">
        <f t="shared" si="14"/>
        <v>316</v>
      </c>
      <c r="T26" s="160"/>
      <c r="U26" s="160">
        <f t="shared" si="15"/>
        <v>400</v>
      </c>
      <c r="V26" s="160"/>
      <c r="W26" s="160">
        <v>316</v>
      </c>
      <c r="X26" s="160"/>
      <c r="Y26" s="160">
        <v>400</v>
      </c>
      <c r="Z26" s="160"/>
      <c r="AA26" s="160" t="s">
        <v>357</v>
      </c>
      <c r="AB26" s="160"/>
      <c r="AC26" s="29" t="s">
        <v>357</v>
      </c>
      <c r="AD26" s="160" t="s">
        <v>357</v>
      </c>
      <c r="AE26" s="160"/>
      <c r="AF26" s="160" t="s">
        <v>357</v>
      </c>
      <c r="AG26" s="160"/>
      <c r="AH26" s="160" t="s">
        <v>357</v>
      </c>
      <c r="AI26" s="160"/>
      <c r="AJ26" s="29" t="s">
        <v>357</v>
      </c>
      <c r="AK26" s="29" t="s">
        <v>319</v>
      </c>
      <c r="AL26" s="29" t="s">
        <v>319</v>
      </c>
    </row>
    <row r="27" spans="1:38" ht="18" customHeight="1">
      <c r="A27" s="85"/>
      <c r="B27" s="88"/>
      <c r="C27" s="28"/>
      <c r="D27" s="29"/>
      <c r="E27" s="18"/>
      <c r="F27" s="18"/>
      <c r="G27" s="29"/>
      <c r="H27" s="29"/>
      <c r="I27" s="29"/>
      <c r="J27" s="29"/>
      <c r="K27" s="29"/>
      <c r="L27" s="29"/>
      <c r="M27" s="29"/>
      <c r="N27" s="160"/>
      <c r="O27" s="160"/>
      <c r="P27" s="19"/>
      <c r="Q27" s="89" t="s">
        <v>386</v>
      </c>
      <c r="R27" s="98">
        <f t="shared" si="13"/>
        <v>1719</v>
      </c>
      <c r="S27" s="160">
        <f t="shared" si="14"/>
        <v>674</v>
      </c>
      <c r="T27" s="160"/>
      <c r="U27" s="160">
        <f t="shared" si="15"/>
        <v>1045</v>
      </c>
      <c r="V27" s="160"/>
      <c r="W27" s="160">
        <v>655</v>
      </c>
      <c r="X27" s="160"/>
      <c r="Y27" s="160">
        <v>1001</v>
      </c>
      <c r="Z27" s="160"/>
      <c r="AA27" s="160" t="s">
        <v>357</v>
      </c>
      <c r="AB27" s="160"/>
      <c r="AC27" s="29" t="s">
        <v>357</v>
      </c>
      <c r="AD27" s="160" t="s">
        <v>357</v>
      </c>
      <c r="AE27" s="160"/>
      <c r="AF27" s="160" t="s">
        <v>357</v>
      </c>
      <c r="AG27" s="160"/>
      <c r="AH27" s="160">
        <v>19</v>
      </c>
      <c r="AI27" s="160"/>
      <c r="AJ27" s="29">
        <v>44</v>
      </c>
      <c r="AK27" s="29" t="s">
        <v>319</v>
      </c>
      <c r="AL27" s="29" t="s">
        <v>319</v>
      </c>
    </row>
    <row r="28" spans="1:38" ht="18" customHeight="1">
      <c r="A28" s="301" t="s">
        <v>118</v>
      </c>
      <c r="B28" s="88" t="s">
        <v>8</v>
      </c>
      <c r="C28" s="28">
        <f aca="true" t="shared" si="16" ref="C28:H28">SUM(C29:C33)</f>
        <v>1109</v>
      </c>
      <c r="D28" s="29">
        <f t="shared" si="16"/>
        <v>527</v>
      </c>
      <c r="E28" s="18">
        <f t="shared" si="16"/>
        <v>582</v>
      </c>
      <c r="F28" s="18">
        <f t="shared" si="16"/>
        <v>1109</v>
      </c>
      <c r="G28" s="29">
        <f t="shared" si="16"/>
        <v>527</v>
      </c>
      <c r="H28" s="29">
        <f t="shared" si="16"/>
        <v>582</v>
      </c>
      <c r="I28" s="29" t="s">
        <v>315</v>
      </c>
      <c r="J28" s="29" t="s">
        <v>315</v>
      </c>
      <c r="K28" s="29" t="s">
        <v>315</v>
      </c>
      <c r="L28" s="29" t="s">
        <v>315</v>
      </c>
      <c r="M28" s="29" t="s">
        <v>349</v>
      </c>
      <c r="N28" s="160" t="s">
        <v>349</v>
      </c>
      <c r="O28" s="160">
        <f>SUM(O29:O33)</f>
        <v>0</v>
      </c>
      <c r="P28" s="19"/>
      <c r="Q28" s="89" t="s">
        <v>387</v>
      </c>
      <c r="R28" s="98">
        <f>SUM(S28:V28)</f>
        <v>1573</v>
      </c>
      <c r="S28" s="160">
        <f t="shared" si="14"/>
        <v>622</v>
      </c>
      <c r="T28" s="160"/>
      <c r="U28" s="160">
        <f t="shared" si="15"/>
        <v>951</v>
      </c>
      <c r="V28" s="160"/>
      <c r="W28" s="160">
        <v>622</v>
      </c>
      <c r="X28" s="160"/>
      <c r="Y28" s="160">
        <v>951</v>
      </c>
      <c r="Z28" s="160"/>
      <c r="AA28" s="160" t="s">
        <v>357</v>
      </c>
      <c r="AB28" s="160"/>
      <c r="AC28" s="29" t="s">
        <v>357</v>
      </c>
      <c r="AD28" s="160" t="s">
        <v>357</v>
      </c>
      <c r="AE28" s="160"/>
      <c r="AF28" s="160" t="s">
        <v>357</v>
      </c>
      <c r="AG28" s="160"/>
      <c r="AH28" s="160" t="s">
        <v>357</v>
      </c>
      <c r="AI28" s="160"/>
      <c r="AJ28" s="29" t="s">
        <v>357</v>
      </c>
      <c r="AK28" s="29" t="s">
        <v>319</v>
      </c>
      <c r="AL28" s="29" t="s">
        <v>319</v>
      </c>
    </row>
    <row r="29" spans="1:38" ht="18" customHeight="1">
      <c r="A29" s="301"/>
      <c r="B29" s="89" t="s">
        <v>434</v>
      </c>
      <c r="C29" s="28">
        <f>SUM(D29:E29)</f>
        <v>268</v>
      </c>
      <c r="D29" s="29">
        <f aca="true" t="shared" si="17" ref="D29:E32">SUM(G29,J29,M29)</f>
        <v>123</v>
      </c>
      <c r="E29" s="18">
        <f t="shared" si="17"/>
        <v>145</v>
      </c>
      <c r="F29" s="18">
        <f>SUM(G29:H29)</f>
        <v>268</v>
      </c>
      <c r="G29" s="29">
        <v>123</v>
      </c>
      <c r="H29" s="29">
        <v>145</v>
      </c>
      <c r="I29" s="29" t="s">
        <v>315</v>
      </c>
      <c r="J29" s="29" t="s">
        <v>347</v>
      </c>
      <c r="K29" s="29" t="s">
        <v>315</v>
      </c>
      <c r="L29" s="29" t="s">
        <v>349</v>
      </c>
      <c r="M29" s="29" t="s">
        <v>349</v>
      </c>
      <c r="N29" s="160" t="s">
        <v>315</v>
      </c>
      <c r="O29" s="160">
        <f>SUM(O30:O34)</f>
        <v>0</v>
      </c>
      <c r="P29" s="19"/>
      <c r="Q29" s="89" t="s">
        <v>388</v>
      </c>
      <c r="R29" s="98">
        <f t="shared" si="13"/>
        <v>1511</v>
      </c>
      <c r="S29" s="160">
        <f t="shared" si="14"/>
        <v>462</v>
      </c>
      <c r="T29" s="160"/>
      <c r="U29" s="160">
        <f t="shared" si="15"/>
        <v>1049</v>
      </c>
      <c r="V29" s="160"/>
      <c r="W29" s="160">
        <v>449</v>
      </c>
      <c r="X29" s="160"/>
      <c r="Y29" s="160">
        <v>1023</v>
      </c>
      <c r="Z29" s="160"/>
      <c r="AA29" s="160" t="s">
        <v>357</v>
      </c>
      <c r="AB29" s="160"/>
      <c r="AC29" s="29" t="s">
        <v>357</v>
      </c>
      <c r="AD29" s="160" t="s">
        <v>357</v>
      </c>
      <c r="AE29" s="160"/>
      <c r="AF29" s="160" t="s">
        <v>357</v>
      </c>
      <c r="AG29" s="160"/>
      <c r="AH29" s="160">
        <v>13</v>
      </c>
      <c r="AI29" s="160"/>
      <c r="AJ29" s="29">
        <v>26</v>
      </c>
      <c r="AK29" s="29" t="s">
        <v>319</v>
      </c>
      <c r="AL29" s="29" t="s">
        <v>319</v>
      </c>
    </row>
    <row r="30" spans="1:38" ht="18" customHeight="1">
      <c r="A30" s="301"/>
      <c r="B30" s="88" t="s">
        <v>435</v>
      </c>
      <c r="C30" s="28">
        <f>SUM(D30:E30)</f>
        <v>267</v>
      </c>
      <c r="D30" s="29">
        <f t="shared" si="17"/>
        <v>125</v>
      </c>
      <c r="E30" s="18">
        <f t="shared" si="17"/>
        <v>142</v>
      </c>
      <c r="F30" s="18">
        <f>SUM(G30:H30)</f>
        <v>267</v>
      </c>
      <c r="G30" s="29">
        <v>125</v>
      </c>
      <c r="H30" s="29">
        <v>142</v>
      </c>
      <c r="I30" s="29" t="s">
        <v>315</v>
      </c>
      <c r="J30" s="29" t="s">
        <v>419</v>
      </c>
      <c r="K30" s="29" t="s">
        <v>419</v>
      </c>
      <c r="L30" s="29" t="s">
        <v>419</v>
      </c>
      <c r="M30" s="29" t="s">
        <v>349</v>
      </c>
      <c r="N30" s="160" t="s">
        <v>419</v>
      </c>
      <c r="O30" s="160">
        <f>SUM(O31:O35)</f>
        <v>0</v>
      </c>
      <c r="P30" s="19"/>
      <c r="Q30" s="89" t="s">
        <v>389</v>
      </c>
      <c r="R30" s="98">
        <f t="shared" si="13"/>
        <v>2006</v>
      </c>
      <c r="S30" s="160">
        <f t="shared" si="14"/>
        <v>995</v>
      </c>
      <c r="T30" s="160"/>
      <c r="U30" s="160">
        <f t="shared" si="15"/>
        <v>1011</v>
      </c>
      <c r="V30" s="160"/>
      <c r="W30" s="160">
        <v>995</v>
      </c>
      <c r="X30" s="160"/>
      <c r="Y30" s="160">
        <v>1011</v>
      </c>
      <c r="Z30" s="160"/>
      <c r="AA30" s="160" t="s">
        <v>357</v>
      </c>
      <c r="AB30" s="160"/>
      <c r="AC30" s="29" t="s">
        <v>357</v>
      </c>
      <c r="AD30" s="160" t="s">
        <v>357</v>
      </c>
      <c r="AE30" s="160"/>
      <c r="AF30" s="160" t="s">
        <v>357</v>
      </c>
      <c r="AG30" s="160"/>
      <c r="AH30" s="160" t="s">
        <v>357</v>
      </c>
      <c r="AI30" s="160"/>
      <c r="AJ30" s="29" t="s">
        <v>357</v>
      </c>
      <c r="AK30" s="29" t="s">
        <v>319</v>
      </c>
      <c r="AL30" s="29" t="s">
        <v>319</v>
      </c>
    </row>
    <row r="31" spans="1:38" ht="18" customHeight="1">
      <c r="A31" s="301"/>
      <c r="B31" s="88" t="s">
        <v>436</v>
      </c>
      <c r="C31" s="28">
        <f>SUM(D31:E31)</f>
        <v>280</v>
      </c>
      <c r="D31" s="29">
        <f t="shared" si="17"/>
        <v>134</v>
      </c>
      <c r="E31" s="18">
        <f t="shared" si="17"/>
        <v>146</v>
      </c>
      <c r="F31" s="18">
        <f>SUM(G31:H31)</f>
        <v>280</v>
      </c>
      <c r="G31" s="29">
        <v>134</v>
      </c>
      <c r="H31" s="29">
        <v>146</v>
      </c>
      <c r="I31" s="29" t="s">
        <v>419</v>
      </c>
      <c r="J31" s="29" t="s">
        <v>419</v>
      </c>
      <c r="K31" s="29" t="s">
        <v>419</v>
      </c>
      <c r="L31" s="29" t="s">
        <v>419</v>
      </c>
      <c r="M31" s="29" t="s">
        <v>349</v>
      </c>
      <c r="N31" s="160" t="s">
        <v>419</v>
      </c>
      <c r="O31" s="160">
        <f>SUM(O32:O36)</f>
        <v>0</v>
      </c>
      <c r="P31" s="19"/>
      <c r="Q31" s="89" t="s">
        <v>390</v>
      </c>
      <c r="R31" s="98">
        <f t="shared" si="13"/>
        <v>128</v>
      </c>
      <c r="S31" s="160">
        <f t="shared" si="14"/>
        <v>93</v>
      </c>
      <c r="T31" s="160"/>
      <c r="U31" s="160">
        <f t="shared" si="15"/>
        <v>35</v>
      </c>
      <c r="V31" s="160"/>
      <c r="W31" s="160">
        <v>93</v>
      </c>
      <c r="X31" s="160"/>
      <c r="Y31" s="160">
        <v>35</v>
      </c>
      <c r="Z31" s="160"/>
      <c r="AA31" s="160" t="s">
        <v>357</v>
      </c>
      <c r="AB31" s="160"/>
      <c r="AC31" s="29" t="s">
        <v>357</v>
      </c>
      <c r="AD31" s="160" t="s">
        <v>357</v>
      </c>
      <c r="AE31" s="160"/>
      <c r="AF31" s="160" t="s">
        <v>357</v>
      </c>
      <c r="AG31" s="160"/>
      <c r="AH31" s="160" t="s">
        <v>357</v>
      </c>
      <c r="AI31" s="160"/>
      <c r="AJ31" s="29" t="s">
        <v>357</v>
      </c>
      <c r="AK31" s="29" t="s">
        <v>319</v>
      </c>
      <c r="AL31" s="29" t="s">
        <v>319</v>
      </c>
    </row>
    <row r="32" spans="1:38" ht="18" customHeight="1">
      <c r="A32" s="301"/>
      <c r="B32" s="88" t="s">
        <v>437</v>
      </c>
      <c r="C32" s="28">
        <f>SUM(D32:E32)</f>
        <v>294</v>
      </c>
      <c r="D32" s="29">
        <f t="shared" si="17"/>
        <v>145</v>
      </c>
      <c r="E32" s="18">
        <f t="shared" si="17"/>
        <v>149</v>
      </c>
      <c r="F32" s="18">
        <f>SUM(G32:H32)</f>
        <v>294</v>
      </c>
      <c r="G32" s="29">
        <v>145</v>
      </c>
      <c r="H32" s="29">
        <v>149</v>
      </c>
      <c r="I32" s="29" t="s">
        <v>347</v>
      </c>
      <c r="J32" s="29" t="s">
        <v>349</v>
      </c>
      <c r="K32" s="29" t="s">
        <v>419</v>
      </c>
      <c r="L32" s="29" t="s">
        <v>349</v>
      </c>
      <c r="M32" s="29" t="s">
        <v>419</v>
      </c>
      <c r="N32" s="160" t="s">
        <v>315</v>
      </c>
      <c r="O32" s="160">
        <f>SUM(O33:O37)</f>
        <v>0</v>
      </c>
      <c r="P32" s="19"/>
      <c r="Q32" s="34"/>
      <c r="R32" s="94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34"/>
      <c r="AD32" s="161"/>
      <c r="AE32" s="161"/>
      <c r="AF32" s="161"/>
      <c r="AG32" s="161"/>
      <c r="AH32" s="161"/>
      <c r="AI32" s="161"/>
      <c r="AJ32" s="34"/>
      <c r="AK32" s="34"/>
      <c r="AL32" s="34"/>
    </row>
    <row r="33" spans="1:38" ht="18" customHeight="1">
      <c r="A33" s="303"/>
      <c r="B33" s="88" t="s">
        <v>131</v>
      </c>
      <c r="C33" s="28" t="s">
        <v>319</v>
      </c>
      <c r="D33" s="29" t="s">
        <v>319</v>
      </c>
      <c r="E33" s="29" t="s">
        <v>319</v>
      </c>
      <c r="F33" s="29" t="s">
        <v>319</v>
      </c>
      <c r="G33" s="29" t="s">
        <v>319</v>
      </c>
      <c r="H33" s="29" t="s">
        <v>319</v>
      </c>
      <c r="I33" s="29" t="s">
        <v>319</v>
      </c>
      <c r="J33" s="29" t="s">
        <v>319</v>
      </c>
      <c r="K33" s="29" t="s">
        <v>319</v>
      </c>
      <c r="L33" s="29" t="s">
        <v>319</v>
      </c>
      <c r="M33" s="29" t="s">
        <v>319</v>
      </c>
      <c r="N33" s="160" t="s">
        <v>319</v>
      </c>
      <c r="O33" s="160"/>
      <c r="P33" s="19"/>
      <c r="Q33" s="19" t="s">
        <v>27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8" customHeight="1">
      <c r="A34" s="97"/>
      <c r="B34" s="97"/>
      <c r="C34" s="9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61"/>
      <c r="O34" s="161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8" customHeight="1">
      <c r="A35" s="19"/>
      <c r="B35" s="8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71" t="s">
        <v>452</v>
      </c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</row>
    <row r="36" spans="1:38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2" t="s">
        <v>453</v>
      </c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</row>
    <row r="38" spans="1:38" ht="18" customHeight="1" thickBo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8" customHeight="1" thickBot="1">
      <c r="A39" s="312" t="s">
        <v>441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19"/>
      <c r="Q39" s="172" t="s">
        <v>97</v>
      </c>
      <c r="R39" s="163" t="s">
        <v>13</v>
      </c>
      <c r="S39" s="163"/>
      <c r="T39" s="163"/>
      <c r="U39" s="163"/>
      <c r="V39" s="163"/>
      <c r="W39" s="163"/>
      <c r="X39" s="163"/>
      <c r="Y39" s="163"/>
      <c r="Z39" s="163" t="s">
        <v>54</v>
      </c>
      <c r="AA39" s="163"/>
      <c r="AB39" s="163"/>
      <c r="AC39" s="163"/>
      <c r="AD39" s="163"/>
      <c r="AE39" s="163"/>
      <c r="AF39" s="163"/>
      <c r="AG39" s="163" t="s">
        <v>6</v>
      </c>
      <c r="AH39" s="163"/>
      <c r="AI39" s="163"/>
      <c r="AJ39" s="163"/>
      <c r="AK39" s="163"/>
      <c r="AL39" s="164"/>
    </row>
    <row r="40" spans="1:38" ht="18" customHeight="1">
      <c r="A40" s="172" t="s">
        <v>133</v>
      </c>
      <c r="B40" s="163"/>
      <c r="C40" s="163" t="s">
        <v>134</v>
      </c>
      <c r="D40" s="163"/>
      <c r="E40" s="163"/>
      <c r="F40" s="163" t="s">
        <v>117</v>
      </c>
      <c r="G40" s="163"/>
      <c r="H40" s="163"/>
      <c r="I40" s="163"/>
      <c r="J40" s="163"/>
      <c r="K40" s="163"/>
      <c r="L40" s="163" t="s">
        <v>135</v>
      </c>
      <c r="M40" s="163"/>
      <c r="N40" s="163"/>
      <c r="O40" s="164"/>
      <c r="P40" s="19"/>
      <c r="Q40" s="173"/>
      <c r="R40" s="165" t="s">
        <v>8</v>
      </c>
      <c r="S40" s="165"/>
      <c r="T40" s="165" t="s">
        <v>9</v>
      </c>
      <c r="U40" s="165"/>
      <c r="V40" s="165"/>
      <c r="W40" s="165" t="s">
        <v>10</v>
      </c>
      <c r="X40" s="165"/>
      <c r="Y40" s="165"/>
      <c r="Z40" s="165" t="s">
        <v>8</v>
      </c>
      <c r="AA40" s="165"/>
      <c r="AB40" s="165"/>
      <c r="AC40" s="165" t="s">
        <v>9</v>
      </c>
      <c r="AD40" s="165"/>
      <c r="AE40" s="165" t="s">
        <v>10</v>
      </c>
      <c r="AF40" s="165"/>
      <c r="AG40" s="165" t="s">
        <v>8</v>
      </c>
      <c r="AH40" s="165"/>
      <c r="AI40" s="165" t="s">
        <v>139</v>
      </c>
      <c r="AJ40" s="165"/>
      <c r="AK40" s="48" t="s">
        <v>138</v>
      </c>
      <c r="AL40" s="49" t="s">
        <v>137</v>
      </c>
    </row>
    <row r="41" spans="1:38" ht="18" customHeight="1">
      <c r="A41" s="173"/>
      <c r="B41" s="165"/>
      <c r="C41" s="165"/>
      <c r="D41" s="165"/>
      <c r="E41" s="165"/>
      <c r="F41" s="165" t="s">
        <v>15</v>
      </c>
      <c r="G41" s="165"/>
      <c r="H41" s="165" t="s">
        <v>100</v>
      </c>
      <c r="I41" s="165"/>
      <c r="J41" s="165" t="s">
        <v>14</v>
      </c>
      <c r="K41" s="165"/>
      <c r="L41" s="165" t="s">
        <v>15</v>
      </c>
      <c r="M41" s="165"/>
      <c r="N41" s="165" t="s">
        <v>100</v>
      </c>
      <c r="O41" s="166"/>
      <c r="P41" s="19"/>
      <c r="Q41" s="19"/>
      <c r="R41" s="260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19"/>
      <c r="AL41" s="19"/>
    </row>
    <row r="42" spans="1:38" ht="18" customHeight="1">
      <c r="A42" s="173"/>
      <c r="B42" s="165"/>
      <c r="C42" s="48" t="s">
        <v>8</v>
      </c>
      <c r="D42" s="48" t="s">
        <v>9</v>
      </c>
      <c r="E42" s="48" t="s">
        <v>10</v>
      </c>
      <c r="F42" s="48" t="s">
        <v>9</v>
      </c>
      <c r="G42" s="48" t="s">
        <v>10</v>
      </c>
      <c r="H42" s="48" t="s">
        <v>9</v>
      </c>
      <c r="I42" s="48" t="s">
        <v>10</v>
      </c>
      <c r="J42" s="48" t="s">
        <v>9</v>
      </c>
      <c r="K42" s="48" t="s">
        <v>10</v>
      </c>
      <c r="L42" s="48" t="s">
        <v>9</v>
      </c>
      <c r="M42" s="48" t="s">
        <v>10</v>
      </c>
      <c r="N42" s="48" t="s">
        <v>9</v>
      </c>
      <c r="O42" s="49" t="s">
        <v>10</v>
      </c>
      <c r="P42" s="19"/>
      <c r="Q42" s="71" t="s">
        <v>308</v>
      </c>
      <c r="R42" s="211">
        <f>SUM(T42:Y42)</f>
        <v>43</v>
      </c>
      <c r="S42" s="208"/>
      <c r="T42" s="206">
        <v>26</v>
      </c>
      <c r="U42" s="206"/>
      <c r="V42" s="206"/>
      <c r="W42" s="206">
        <v>17</v>
      </c>
      <c r="X42" s="206"/>
      <c r="Y42" s="206"/>
      <c r="Z42" s="206">
        <f>SUM(AC42:AF42)</f>
        <v>34</v>
      </c>
      <c r="AA42" s="206"/>
      <c r="AB42" s="206"/>
      <c r="AC42" s="309">
        <v>6</v>
      </c>
      <c r="AD42" s="309"/>
      <c r="AE42" s="309">
        <v>28</v>
      </c>
      <c r="AF42" s="309"/>
      <c r="AG42" s="309">
        <f>SUM(AI42:AL42)</f>
        <v>23</v>
      </c>
      <c r="AH42" s="309"/>
      <c r="AI42" s="309">
        <v>9</v>
      </c>
      <c r="AJ42" s="309"/>
      <c r="AK42" s="30">
        <v>5</v>
      </c>
      <c r="AL42" s="30">
        <v>9</v>
      </c>
    </row>
    <row r="43" spans="1:38" ht="18" customHeight="1">
      <c r="A43" s="232"/>
      <c r="B43" s="232"/>
      <c r="C43" s="7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75"/>
      <c r="O43" s="75"/>
      <c r="P43" s="19"/>
      <c r="Q43" s="69" t="s">
        <v>301</v>
      </c>
      <c r="R43" s="211">
        <f>SUM(T43:Y43)</f>
        <v>44</v>
      </c>
      <c r="S43" s="208"/>
      <c r="T43" s="206">
        <v>28</v>
      </c>
      <c r="U43" s="206"/>
      <c r="V43" s="206"/>
      <c r="W43" s="206">
        <v>16</v>
      </c>
      <c r="X43" s="206"/>
      <c r="Y43" s="206"/>
      <c r="Z43" s="206">
        <f>SUM(AC43:AF43)</f>
        <v>34</v>
      </c>
      <c r="AA43" s="206"/>
      <c r="AB43" s="206"/>
      <c r="AC43" s="309">
        <v>7</v>
      </c>
      <c r="AD43" s="309"/>
      <c r="AE43" s="309">
        <v>27</v>
      </c>
      <c r="AF43" s="309"/>
      <c r="AG43" s="309">
        <f>SUM(AI43:AL43)</f>
        <v>23</v>
      </c>
      <c r="AH43" s="309"/>
      <c r="AI43" s="309">
        <v>8</v>
      </c>
      <c r="AJ43" s="309"/>
      <c r="AK43" s="30">
        <v>5</v>
      </c>
      <c r="AL43" s="30">
        <v>10</v>
      </c>
    </row>
    <row r="44" spans="1:38" ht="18" customHeight="1">
      <c r="A44" s="306" t="s">
        <v>399</v>
      </c>
      <c r="B44" s="306"/>
      <c r="C44" s="133">
        <f>SUM(C46:C54)</f>
        <v>44707</v>
      </c>
      <c r="D44" s="132">
        <f>SUM(D46:D54)</f>
        <v>22141</v>
      </c>
      <c r="E44" s="132">
        <f aca="true" t="shared" si="18" ref="E44:M44">SUM(E46:E54)</f>
        <v>22566</v>
      </c>
      <c r="F44" s="132">
        <f t="shared" si="18"/>
        <v>18167</v>
      </c>
      <c r="G44" s="132">
        <f t="shared" si="18"/>
        <v>16659</v>
      </c>
      <c r="H44" s="132">
        <f t="shared" si="18"/>
        <v>3166</v>
      </c>
      <c r="I44" s="132">
        <f t="shared" si="18"/>
        <v>5192</v>
      </c>
      <c r="J44" s="132">
        <f t="shared" si="18"/>
        <v>281</v>
      </c>
      <c r="K44" s="132">
        <f t="shared" si="18"/>
        <v>133</v>
      </c>
      <c r="L44" s="132">
        <f t="shared" si="18"/>
        <v>527</v>
      </c>
      <c r="M44" s="132">
        <f t="shared" si="18"/>
        <v>582</v>
      </c>
      <c r="N44" s="29" t="s">
        <v>317</v>
      </c>
      <c r="O44" s="29" t="s">
        <v>317</v>
      </c>
      <c r="P44" s="19"/>
      <c r="Q44" s="69" t="s">
        <v>302</v>
      </c>
      <c r="R44" s="211">
        <f>SUM(T44:Y44)</f>
        <v>45</v>
      </c>
      <c r="S44" s="208"/>
      <c r="T44" s="206">
        <v>29</v>
      </c>
      <c r="U44" s="206"/>
      <c r="V44" s="206"/>
      <c r="W44" s="206">
        <v>16</v>
      </c>
      <c r="X44" s="206"/>
      <c r="Y44" s="206"/>
      <c r="Z44" s="206">
        <f>SUM(AC44:AF44)</f>
        <v>35</v>
      </c>
      <c r="AA44" s="206"/>
      <c r="AB44" s="206"/>
      <c r="AC44" s="309">
        <v>7</v>
      </c>
      <c r="AD44" s="309"/>
      <c r="AE44" s="309">
        <v>28</v>
      </c>
      <c r="AF44" s="309"/>
      <c r="AG44" s="309">
        <f>SUM(AI44:AL44)</f>
        <v>24</v>
      </c>
      <c r="AH44" s="309"/>
      <c r="AI44" s="309">
        <v>8</v>
      </c>
      <c r="AJ44" s="309"/>
      <c r="AK44" s="30">
        <v>6</v>
      </c>
      <c r="AL44" s="30">
        <v>10</v>
      </c>
    </row>
    <row r="45" spans="1:38" ht="18" customHeight="1">
      <c r="A45" s="204"/>
      <c r="B45" s="204"/>
      <c r="C45" s="67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42"/>
      <c r="O45" s="42"/>
      <c r="P45" s="19"/>
      <c r="Q45" s="69" t="s">
        <v>303</v>
      </c>
      <c r="R45" s="211">
        <f>SUM(T45:Y45)</f>
        <v>47</v>
      </c>
      <c r="S45" s="208"/>
      <c r="T45" s="206">
        <v>30</v>
      </c>
      <c r="U45" s="206"/>
      <c r="V45" s="206"/>
      <c r="W45" s="206">
        <v>17</v>
      </c>
      <c r="X45" s="206"/>
      <c r="Y45" s="206"/>
      <c r="Z45" s="206">
        <f>SUM(AC45:AF45)</f>
        <v>35</v>
      </c>
      <c r="AA45" s="206"/>
      <c r="AB45" s="206"/>
      <c r="AC45" s="309">
        <v>7</v>
      </c>
      <c r="AD45" s="309"/>
      <c r="AE45" s="309">
        <v>28</v>
      </c>
      <c r="AF45" s="309"/>
      <c r="AG45" s="309">
        <f>SUM(AI45:AL45)</f>
        <v>24</v>
      </c>
      <c r="AH45" s="309"/>
      <c r="AI45" s="309">
        <v>8</v>
      </c>
      <c r="AJ45" s="309"/>
      <c r="AK45" s="30">
        <v>5</v>
      </c>
      <c r="AL45" s="30">
        <v>11</v>
      </c>
    </row>
    <row r="46" spans="1:38" ht="18" customHeight="1">
      <c r="A46" s="204" t="s">
        <v>442</v>
      </c>
      <c r="B46" s="204"/>
      <c r="C46" s="67">
        <f aca="true" t="shared" si="19" ref="C46:C54">SUM(D46:E46)</f>
        <v>30671</v>
      </c>
      <c r="D46" s="66">
        <f>SUM(F46,H46,J46,L46,N46)</f>
        <v>13815</v>
      </c>
      <c r="E46" s="66">
        <f>SUM(G46,I46,K46,M46,O46)</f>
        <v>16856</v>
      </c>
      <c r="F46" s="29">
        <v>10557</v>
      </c>
      <c r="G46" s="29">
        <v>11696</v>
      </c>
      <c r="H46" s="29">
        <v>2699</v>
      </c>
      <c r="I46" s="29">
        <v>4475</v>
      </c>
      <c r="J46" s="29">
        <v>281</v>
      </c>
      <c r="K46" s="29">
        <v>133</v>
      </c>
      <c r="L46" s="29">
        <v>278</v>
      </c>
      <c r="M46" s="29">
        <v>552</v>
      </c>
      <c r="N46" s="29" t="s">
        <v>317</v>
      </c>
      <c r="O46" s="29" t="s">
        <v>317</v>
      </c>
      <c r="P46" s="19"/>
      <c r="Q46" s="68" t="s">
        <v>332</v>
      </c>
      <c r="R46" s="270">
        <f>SUM(T46:Y46)</f>
        <v>48</v>
      </c>
      <c r="S46" s="271"/>
      <c r="T46" s="277">
        <v>31</v>
      </c>
      <c r="U46" s="277"/>
      <c r="V46" s="277"/>
      <c r="W46" s="277">
        <v>17</v>
      </c>
      <c r="X46" s="277"/>
      <c r="Y46" s="277"/>
      <c r="Z46" s="277">
        <f>SUM(AC46:AF46)</f>
        <v>34</v>
      </c>
      <c r="AA46" s="277"/>
      <c r="AB46" s="277"/>
      <c r="AC46" s="311">
        <v>7</v>
      </c>
      <c r="AD46" s="311"/>
      <c r="AE46" s="311">
        <v>27</v>
      </c>
      <c r="AF46" s="311"/>
      <c r="AG46" s="311">
        <f>SUM(AI46:AL46)</f>
        <v>25</v>
      </c>
      <c r="AH46" s="311"/>
      <c r="AI46" s="310">
        <v>9</v>
      </c>
      <c r="AJ46" s="310"/>
      <c r="AK46" s="96">
        <v>5</v>
      </c>
      <c r="AL46" s="96">
        <v>11</v>
      </c>
    </row>
    <row r="47" spans="1:38" ht="18" customHeight="1">
      <c r="A47" s="204" t="s">
        <v>443</v>
      </c>
      <c r="B47" s="204"/>
      <c r="C47" s="67">
        <f t="shared" si="19"/>
        <v>952</v>
      </c>
      <c r="D47" s="66">
        <f aca="true" t="shared" si="20" ref="D47:D54">SUM(F47,H47,J47,L47,N47)</f>
        <v>684</v>
      </c>
      <c r="E47" s="66">
        <f aca="true" t="shared" si="21" ref="E47:E54">SUM(G47,I47,K47,M47,O47)</f>
        <v>268</v>
      </c>
      <c r="F47" s="29">
        <v>684</v>
      </c>
      <c r="G47" s="29">
        <v>268</v>
      </c>
      <c r="H47" s="29" t="s">
        <v>419</v>
      </c>
      <c r="I47" s="29" t="s">
        <v>430</v>
      </c>
      <c r="J47" s="29" t="s">
        <v>349</v>
      </c>
      <c r="K47" s="29" t="s">
        <v>347</v>
      </c>
      <c r="L47" s="29" t="s">
        <v>347</v>
      </c>
      <c r="M47" s="29" t="s">
        <v>349</v>
      </c>
      <c r="N47" s="29" t="s">
        <v>317</v>
      </c>
      <c r="O47" s="29" t="s">
        <v>317</v>
      </c>
      <c r="P47" s="19"/>
      <c r="Q47" s="19"/>
      <c r="R47" s="187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81"/>
      <c r="AD47" s="181"/>
      <c r="AE47" s="181"/>
      <c r="AF47" s="181"/>
      <c r="AG47" s="181"/>
      <c r="AH47" s="181"/>
      <c r="AI47" s="181"/>
      <c r="AJ47" s="181"/>
      <c r="AK47" s="30"/>
      <c r="AL47" s="30"/>
    </row>
    <row r="48" spans="1:38" ht="18" customHeight="1">
      <c r="A48" s="204" t="s">
        <v>444</v>
      </c>
      <c r="B48" s="204"/>
      <c r="C48" s="67">
        <f t="shared" si="19"/>
        <v>345</v>
      </c>
      <c r="D48" s="66">
        <f t="shared" si="20"/>
        <v>234</v>
      </c>
      <c r="E48" s="66">
        <f t="shared" si="21"/>
        <v>111</v>
      </c>
      <c r="F48" s="29">
        <v>234</v>
      </c>
      <c r="G48" s="29">
        <v>111</v>
      </c>
      <c r="H48" s="29" t="s">
        <v>430</v>
      </c>
      <c r="I48" s="29" t="s">
        <v>349</v>
      </c>
      <c r="J48" s="29" t="s">
        <v>419</v>
      </c>
      <c r="K48" s="29" t="s">
        <v>315</v>
      </c>
      <c r="L48" s="29" t="s">
        <v>315</v>
      </c>
      <c r="M48" s="29" t="s">
        <v>315</v>
      </c>
      <c r="N48" s="29" t="s">
        <v>317</v>
      </c>
      <c r="O48" s="29" t="s">
        <v>317</v>
      </c>
      <c r="P48" s="19"/>
      <c r="Q48" s="31" t="s">
        <v>140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8" customHeight="1">
      <c r="A49" s="204" t="s">
        <v>445</v>
      </c>
      <c r="B49" s="204"/>
      <c r="C49" s="67">
        <f t="shared" si="19"/>
        <v>5379</v>
      </c>
      <c r="D49" s="66">
        <f t="shared" si="20"/>
        <v>4883</v>
      </c>
      <c r="E49" s="66">
        <f t="shared" si="21"/>
        <v>496</v>
      </c>
      <c r="F49" s="29">
        <v>4665</v>
      </c>
      <c r="G49" s="29">
        <v>493</v>
      </c>
      <c r="H49" s="29" t="s">
        <v>315</v>
      </c>
      <c r="I49" s="29" t="s">
        <v>315</v>
      </c>
      <c r="J49" s="29" t="s">
        <v>315</v>
      </c>
      <c r="K49" s="29" t="s">
        <v>348</v>
      </c>
      <c r="L49" s="29">
        <v>218</v>
      </c>
      <c r="M49" s="29">
        <v>3</v>
      </c>
      <c r="N49" s="29" t="s">
        <v>317</v>
      </c>
      <c r="O49" s="29" t="s">
        <v>317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8" customHeight="1">
      <c r="A50" s="204" t="s">
        <v>446</v>
      </c>
      <c r="B50" s="204"/>
      <c r="C50" s="67">
        <f t="shared" si="19"/>
        <v>6255</v>
      </c>
      <c r="D50" s="66">
        <f t="shared" si="20"/>
        <v>2151</v>
      </c>
      <c r="E50" s="66">
        <f t="shared" si="21"/>
        <v>4104</v>
      </c>
      <c r="F50" s="29">
        <v>1713</v>
      </c>
      <c r="G50" s="29">
        <v>3492</v>
      </c>
      <c r="H50" s="29">
        <v>407</v>
      </c>
      <c r="I50" s="29">
        <v>595</v>
      </c>
      <c r="J50" s="29" t="s">
        <v>430</v>
      </c>
      <c r="K50" s="29" t="s">
        <v>347</v>
      </c>
      <c r="L50" s="29">
        <v>31</v>
      </c>
      <c r="M50" s="29">
        <v>17</v>
      </c>
      <c r="N50" s="29" t="s">
        <v>317</v>
      </c>
      <c r="O50" s="29" t="s">
        <v>317</v>
      </c>
      <c r="P50" s="19"/>
      <c r="Q50" s="182" t="s">
        <v>454</v>
      </c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</row>
    <row r="51" spans="1:16" ht="18" customHeight="1" thickBot="1">
      <c r="A51" s="204" t="s">
        <v>447</v>
      </c>
      <c r="B51" s="204"/>
      <c r="C51" s="67">
        <f t="shared" si="19"/>
        <v>525</v>
      </c>
      <c r="D51" s="66">
        <f t="shared" si="20"/>
        <v>0</v>
      </c>
      <c r="E51" s="66">
        <f t="shared" si="21"/>
        <v>525</v>
      </c>
      <c r="F51" s="29" t="s">
        <v>347</v>
      </c>
      <c r="G51" s="29">
        <v>439</v>
      </c>
      <c r="H51" s="29" t="s">
        <v>347</v>
      </c>
      <c r="I51" s="29">
        <v>86</v>
      </c>
      <c r="J51" s="29" t="s">
        <v>347</v>
      </c>
      <c r="K51" s="29" t="s">
        <v>348</v>
      </c>
      <c r="L51" s="29" t="s">
        <v>315</v>
      </c>
      <c r="M51" s="29" t="s">
        <v>315</v>
      </c>
      <c r="N51" s="29" t="s">
        <v>317</v>
      </c>
      <c r="O51" s="29" t="s">
        <v>317</v>
      </c>
      <c r="P51" s="19"/>
    </row>
    <row r="52" spans="1:38" ht="18" customHeight="1">
      <c r="A52" s="204" t="s">
        <v>448</v>
      </c>
      <c r="B52" s="204"/>
      <c r="C52" s="67">
        <f t="shared" si="19"/>
        <v>131</v>
      </c>
      <c r="D52" s="66">
        <f t="shared" si="20"/>
        <v>0</v>
      </c>
      <c r="E52" s="66">
        <f t="shared" si="21"/>
        <v>131</v>
      </c>
      <c r="F52" s="29" t="s">
        <v>315</v>
      </c>
      <c r="G52" s="29">
        <v>121</v>
      </c>
      <c r="H52" s="29" t="s">
        <v>347</v>
      </c>
      <c r="I52" s="29" t="s">
        <v>348</v>
      </c>
      <c r="J52" s="29" t="s">
        <v>419</v>
      </c>
      <c r="K52" s="29" t="s">
        <v>419</v>
      </c>
      <c r="L52" s="29" t="s">
        <v>432</v>
      </c>
      <c r="M52" s="29">
        <v>10</v>
      </c>
      <c r="N52" s="29" t="s">
        <v>317</v>
      </c>
      <c r="O52" s="29" t="s">
        <v>317</v>
      </c>
      <c r="P52" s="19"/>
      <c r="Q52" s="236" t="s">
        <v>402</v>
      </c>
      <c r="R52" s="254" t="s">
        <v>455</v>
      </c>
      <c r="S52" s="254"/>
      <c r="T52" s="254"/>
      <c r="U52" s="254"/>
      <c r="V52" s="254"/>
      <c r="W52" s="254" t="s">
        <v>456</v>
      </c>
      <c r="X52" s="254"/>
      <c r="Y52" s="254"/>
      <c r="Z52" s="254"/>
      <c r="AA52" s="254" t="s">
        <v>457</v>
      </c>
      <c r="AB52" s="254"/>
      <c r="AC52" s="254"/>
      <c r="AD52" s="163" t="s">
        <v>142</v>
      </c>
      <c r="AE52" s="163"/>
      <c r="AF52" s="163"/>
      <c r="AG52" s="163"/>
      <c r="AH52" s="163"/>
      <c r="AI52" s="163"/>
      <c r="AJ52" s="163"/>
      <c r="AK52" s="163"/>
      <c r="AL52" s="164"/>
    </row>
    <row r="53" spans="1:38" ht="18" customHeight="1">
      <c r="A53" s="204" t="s">
        <v>449</v>
      </c>
      <c r="B53" s="204"/>
      <c r="C53" s="67">
        <f t="shared" si="19"/>
        <v>434</v>
      </c>
      <c r="D53" s="66">
        <f t="shared" si="20"/>
        <v>359</v>
      </c>
      <c r="E53" s="66">
        <f t="shared" si="21"/>
        <v>75</v>
      </c>
      <c r="F53" s="29">
        <v>299</v>
      </c>
      <c r="G53" s="29">
        <v>39</v>
      </c>
      <c r="H53" s="29">
        <v>60</v>
      </c>
      <c r="I53" s="29">
        <v>36</v>
      </c>
      <c r="J53" s="29" t="s">
        <v>315</v>
      </c>
      <c r="K53" s="29" t="s">
        <v>348</v>
      </c>
      <c r="L53" s="29" t="s">
        <v>347</v>
      </c>
      <c r="M53" s="29" t="s">
        <v>347</v>
      </c>
      <c r="N53" s="29" t="s">
        <v>317</v>
      </c>
      <c r="O53" s="29" t="s">
        <v>317</v>
      </c>
      <c r="P53" s="19"/>
      <c r="Q53" s="24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166" t="s">
        <v>8</v>
      </c>
      <c r="AE53" s="302"/>
      <c r="AF53" s="173"/>
      <c r="AG53" s="165" t="s">
        <v>145</v>
      </c>
      <c r="AH53" s="165"/>
      <c r="AI53" s="165" t="s">
        <v>131</v>
      </c>
      <c r="AJ53" s="165"/>
      <c r="AK53" s="165" t="s">
        <v>146</v>
      </c>
      <c r="AL53" s="166"/>
    </row>
    <row r="54" spans="1:38" ht="18" customHeight="1">
      <c r="A54" s="204" t="s">
        <v>450</v>
      </c>
      <c r="B54" s="204"/>
      <c r="C54" s="67">
        <f t="shared" si="19"/>
        <v>15</v>
      </c>
      <c r="D54" s="66">
        <f t="shared" si="20"/>
        <v>15</v>
      </c>
      <c r="E54" s="66">
        <f t="shared" si="21"/>
        <v>0</v>
      </c>
      <c r="F54" s="29">
        <v>15</v>
      </c>
      <c r="G54" s="29" t="s">
        <v>431</v>
      </c>
      <c r="H54" s="29" t="s">
        <v>349</v>
      </c>
      <c r="I54" s="29" t="s">
        <v>347</v>
      </c>
      <c r="J54" s="29" t="s">
        <v>347</v>
      </c>
      <c r="K54" s="29" t="s">
        <v>347</v>
      </c>
      <c r="L54" s="29" t="s">
        <v>348</v>
      </c>
      <c r="M54" s="29" t="s">
        <v>347</v>
      </c>
      <c r="N54" s="29" t="s">
        <v>317</v>
      </c>
      <c r="O54" s="29" t="s">
        <v>317</v>
      </c>
      <c r="P54" s="19"/>
      <c r="Q54" s="238"/>
      <c r="R54" s="48" t="s">
        <v>8</v>
      </c>
      <c r="S54" s="165" t="s">
        <v>9</v>
      </c>
      <c r="T54" s="165"/>
      <c r="U54" s="165" t="s">
        <v>10</v>
      </c>
      <c r="V54" s="165"/>
      <c r="W54" s="165" t="s">
        <v>9</v>
      </c>
      <c r="X54" s="165"/>
      <c r="Y54" s="165" t="s">
        <v>10</v>
      </c>
      <c r="Z54" s="165"/>
      <c r="AA54" s="165" t="s">
        <v>9</v>
      </c>
      <c r="AB54" s="165"/>
      <c r="AC54" s="48" t="s">
        <v>10</v>
      </c>
      <c r="AD54" s="283" t="s">
        <v>9</v>
      </c>
      <c r="AE54" s="283"/>
      <c r="AF54" s="93" t="s">
        <v>10</v>
      </c>
      <c r="AG54" s="93" t="s">
        <v>9</v>
      </c>
      <c r="AH54" s="93" t="s">
        <v>10</v>
      </c>
      <c r="AI54" s="93" t="s">
        <v>9</v>
      </c>
      <c r="AJ54" s="93" t="s">
        <v>10</v>
      </c>
      <c r="AK54" s="93" t="s">
        <v>9</v>
      </c>
      <c r="AL54" s="95" t="s">
        <v>10</v>
      </c>
    </row>
    <row r="55" spans="1:38" ht="18" customHeight="1">
      <c r="A55" s="204"/>
      <c r="B55" s="204"/>
      <c r="C55" s="94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7"/>
      <c r="O55" s="37"/>
      <c r="P55" s="19"/>
      <c r="Q55" s="19"/>
      <c r="R55" s="87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19"/>
      <c r="AD55" s="232"/>
      <c r="AE55" s="232"/>
      <c r="AF55" s="36"/>
      <c r="AG55" s="36"/>
      <c r="AH55" s="36"/>
      <c r="AI55" s="36"/>
      <c r="AJ55" s="36"/>
      <c r="AK55" s="36"/>
      <c r="AL55" s="36"/>
    </row>
    <row r="56" spans="1:38" ht="18" customHeight="1">
      <c r="A56" s="31"/>
      <c r="B56" s="9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19"/>
      <c r="Q56" s="71" t="s">
        <v>308</v>
      </c>
      <c r="R56" s="40">
        <f>SUM(S56:V56)</f>
        <v>86</v>
      </c>
      <c r="S56" s="206">
        <f>SUM(W56,AA56,AD56)</f>
        <v>59</v>
      </c>
      <c r="T56" s="206"/>
      <c r="U56" s="206">
        <f>SUM(Y56,AC56,AF56)</f>
        <v>27</v>
      </c>
      <c r="V56" s="206"/>
      <c r="W56" s="206">
        <v>9</v>
      </c>
      <c r="X56" s="206"/>
      <c r="Y56" s="206">
        <v>6</v>
      </c>
      <c r="Z56" s="206"/>
      <c r="AA56" s="206">
        <v>6</v>
      </c>
      <c r="AB56" s="206"/>
      <c r="AC56" s="35">
        <v>7</v>
      </c>
      <c r="AD56" s="206">
        <f>SUM(AG56,AI56,AK56)</f>
        <v>44</v>
      </c>
      <c r="AE56" s="206"/>
      <c r="AF56" s="35">
        <f>SUM(AH56,AJ56,AL56)</f>
        <v>14</v>
      </c>
      <c r="AG56" s="35">
        <v>13</v>
      </c>
      <c r="AH56" s="35">
        <v>5</v>
      </c>
      <c r="AI56" s="35">
        <v>14</v>
      </c>
      <c r="AJ56" s="35">
        <v>9</v>
      </c>
      <c r="AK56" s="35">
        <v>17</v>
      </c>
      <c r="AL56" s="35" t="s">
        <v>319</v>
      </c>
    </row>
    <row r="57" spans="1:38" ht="18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69" t="s">
        <v>301</v>
      </c>
      <c r="R57" s="40">
        <f>SUM(S57:V57)</f>
        <v>83</v>
      </c>
      <c r="S57" s="206">
        <f>SUM(W57,AA57,AD57)</f>
        <v>56</v>
      </c>
      <c r="T57" s="206"/>
      <c r="U57" s="206">
        <f>SUM(Y57,AC57,AF57)</f>
        <v>27</v>
      </c>
      <c r="V57" s="206"/>
      <c r="W57" s="206">
        <v>9</v>
      </c>
      <c r="X57" s="206"/>
      <c r="Y57" s="206">
        <v>7</v>
      </c>
      <c r="Z57" s="206"/>
      <c r="AA57" s="206">
        <v>5</v>
      </c>
      <c r="AB57" s="206"/>
      <c r="AC57" s="35">
        <v>3</v>
      </c>
      <c r="AD57" s="206">
        <f>SUM(AG57,AI57,AK57)</f>
        <v>42</v>
      </c>
      <c r="AE57" s="206"/>
      <c r="AF57" s="35">
        <f>SUM(AH57,AJ57,AL57)</f>
        <v>17</v>
      </c>
      <c r="AG57" s="35">
        <v>13</v>
      </c>
      <c r="AH57" s="35">
        <v>9</v>
      </c>
      <c r="AI57" s="35">
        <v>10</v>
      </c>
      <c r="AJ57" s="35">
        <v>5</v>
      </c>
      <c r="AK57" s="35">
        <v>19</v>
      </c>
      <c r="AL57" s="35">
        <v>3</v>
      </c>
    </row>
    <row r="58" spans="1:38" ht="18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69" t="s">
        <v>302</v>
      </c>
      <c r="R58" s="40">
        <f>SUM(S58:V58)</f>
        <v>81</v>
      </c>
      <c r="S58" s="206">
        <f>SUM(W58,AA58,AD58)</f>
        <v>52</v>
      </c>
      <c r="T58" s="206"/>
      <c r="U58" s="206">
        <f>SUM(Y58,AC58,AF58)</f>
        <v>29</v>
      </c>
      <c r="V58" s="206"/>
      <c r="W58" s="206">
        <v>8</v>
      </c>
      <c r="X58" s="206"/>
      <c r="Y58" s="206">
        <v>8</v>
      </c>
      <c r="Z58" s="206"/>
      <c r="AA58" s="206">
        <v>6</v>
      </c>
      <c r="AB58" s="206"/>
      <c r="AC58" s="35">
        <v>4</v>
      </c>
      <c r="AD58" s="206">
        <f>SUM(AG58,AI58,AK58)</f>
        <v>38</v>
      </c>
      <c r="AE58" s="206"/>
      <c r="AF58" s="35">
        <f>SUM(AH58,AJ58,AL58)</f>
        <v>17</v>
      </c>
      <c r="AG58" s="35">
        <v>11</v>
      </c>
      <c r="AH58" s="35">
        <v>6</v>
      </c>
      <c r="AI58" s="35">
        <v>12</v>
      </c>
      <c r="AJ58" s="35">
        <v>4</v>
      </c>
      <c r="AK58" s="35">
        <v>15</v>
      </c>
      <c r="AL58" s="35">
        <v>7</v>
      </c>
    </row>
    <row r="59" spans="1:38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69" t="s">
        <v>303</v>
      </c>
      <c r="R59" s="40">
        <f>SUM(S59:V59)</f>
        <v>84</v>
      </c>
      <c r="S59" s="206">
        <f>SUM(W59,AA59,AD59)</f>
        <v>53</v>
      </c>
      <c r="T59" s="206"/>
      <c r="U59" s="206">
        <f>SUM(Y59,AC59,AF59)</f>
        <v>31</v>
      </c>
      <c r="V59" s="206"/>
      <c r="W59" s="206">
        <v>8</v>
      </c>
      <c r="X59" s="206"/>
      <c r="Y59" s="206">
        <v>7</v>
      </c>
      <c r="Z59" s="206"/>
      <c r="AA59" s="206">
        <v>7</v>
      </c>
      <c r="AB59" s="206"/>
      <c r="AC59" s="35">
        <v>5</v>
      </c>
      <c r="AD59" s="206">
        <f>SUM(AG59,AI59,AK59)</f>
        <v>38</v>
      </c>
      <c r="AE59" s="206"/>
      <c r="AF59" s="35">
        <f>SUM(AH59,AJ59,AL59)</f>
        <v>19</v>
      </c>
      <c r="AG59" s="35">
        <v>6</v>
      </c>
      <c r="AH59" s="35">
        <v>8</v>
      </c>
      <c r="AI59" s="35">
        <v>15</v>
      </c>
      <c r="AJ59" s="35">
        <v>4</v>
      </c>
      <c r="AK59" s="35">
        <v>17</v>
      </c>
      <c r="AL59" s="35">
        <v>7</v>
      </c>
    </row>
    <row r="60" spans="1:38" ht="1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68" t="s">
        <v>332</v>
      </c>
      <c r="R60" s="136">
        <f>SUM(S60:V60)</f>
        <v>82</v>
      </c>
      <c r="S60" s="277">
        <f>SUM(W60,AA60,AD60)</f>
        <v>53</v>
      </c>
      <c r="T60" s="277"/>
      <c r="U60" s="277">
        <f>SUM(Y60,AC60,AF60)</f>
        <v>29</v>
      </c>
      <c r="V60" s="277"/>
      <c r="W60" s="216">
        <v>12</v>
      </c>
      <c r="X60" s="216"/>
      <c r="Y60" s="216">
        <v>7</v>
      </c>
      <c r="Z60" s="216"/>
      <c r="AA60" s="216">
        <v>6</v>
      </c>
      <c r="AB60" s="216"/>
      <c r="AC60" s="43">
        <v>8</v>
      </c>
      <c r="AD60" s="277">
        <f>SUM(AG60,AI60,AK60)</f>
        <v>35</v>
      </c>
      <c r="AE60" s="277"/>
      <c r="AF60" s="137">
        <f>SUM(AH60,AJ60,AL60)</f>
        <v>14</v>
      </c>
      <c r="AG60" s="43">
        <v>6</v>
      </c>
      <c r="AH60" s="43">
        <v>3</v>
      </c>
      <c r="AI60" s="43">
        <v>20</v>
      </c>
      <c r="AJ60" s="43">
        <v>2</v>
      </c>
      <c r="AK60" s="43">
        <v>9</v>
      </c>
      <c r="AL60" s="43">
        <v>9</v>
      </c>
    </row>
    <row r="61" spans="1:38" ht="18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4"/>
      <c r="R61" s="94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34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1:38" ht="18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 t="s">
        <v>147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</sheetData>
  <sheetProtection/>
  <mergeCells count="412">
    <mergeCell ref="A6:O6"/>
    <mergeCell ref="A39:O39"/>
    <mergeCell ref="Q4:AL4"/>
    <mergeCell ref="AA56:AB56"/>
    <mergeCell ref="S56:T56"/>
    <mergeCell ref="U56:V56"/>
    <mergeCell ref="Y55:Z55"/>
    <mergeCell ref="AA55:AB55"/>
    <mergeCell ref="W56:X56"/>
    <mergeCell ref="Y56:Z56"/>
    <mergeCell ref="AG46:AH46"/>
    <mergeCell ref="AE47:AF47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AA59:AB59"/>
    <mergeCell ref="AA57:AB57"/>
    <mergeCell ref="S58:T58"/>
    <mergeCell ref="U58:V58"/>
    <mergeCell ref="W58:X58"/>
    <mergeCell ref="Y58:Z58"/>
    <mergeCell ref="AA58:AB58"/>
    <mergeCell ref="S57:T57"/>
    <mergeCell ref="U57:V57"/>
    <mergeCell ref="Q50:AL50"/>
    <mergeCell ref="S54:T54"/>
    <mergeCell ref="U54:V54"/>
    <mergeCell ref="W54:X54"/>
    <mergeCell ref="S61:T61"/>
    <mergeCell ref="U61:V61"/>
    <mergeCell ref="W61:X61"/>
    <mergeCell ref="Y61:Z61"/>
    <mergeCell ref="W57:X57"/>
    <mergeCell ref="AA52:AC53"/>
    <mergeCell ref="AI46:AJ46"/>
    <mergeCell ref="R46:S46"/>
    <mergeCell ref="T46:V46"/>
    <mergeCell ref="W46:Y46"/>
    <mergeCell ref="Z46:AB46"/>
    <mergeCell ref="AA61:AB61"/>
    <mergeCell ref="Y57:Z57"/>
    <mergeCell ref="AC46:AD46"/>
    <mergeCell ref="AE46:AF46"/>
    <mergeCell ref="AC47:AD47"/>
    <mergeCell ref="AG44:AH44"/>
    <mergeCell ref="AI44:AJ44"/>
    <mergeCell ref="R45:S45"/>
    <mergeCell ref="T45:V45"/>
    <mergeCell ref="W45:Y45"/>
    <mergeCell ref="Z45:AB45"/>
    <mergeCell ref="AC45:AD45"/>
    <mergeCell ref="AE45:AF45"/>
    <mergeCell ref="AG45:AH45"/>
    <mergeCell ref="AI45:AJ45"/>
    <mergeCell ref="R44:S44"/>
    <mergeCell ref="T44:V44"/>
    <mergeCell ref="W44:Y44"/>
    <mergeCell ref="Z44:AB44"/>
    <mergeCell ref="AC44:AD44"/>
    <mergeCell ref="AE44:AF44"/>
    <mergeCell ref="AI42:AJ42"/>
    <mergeCell ref="AG42:AH42"/>
    <mergeCell ref="R43:S43"/>
    <mergeCell ref="T43:V43"/>
    <mergeCell ref="W43:Y43"/>
    <mergeCell ref="Z43:AB43"/>
    <mergeCell ref="AC43:AD43"/>
    <mergeCell ref="AE43:AF43"/>
    <mergeCell ref="AG43:AH43"/>
    <mergeCell ref="AI43:AJ43"/>
    <mergeCell ref="AI41:AJ41"/>
    <mergeCell ref="AG47:AH47"/>
    <mergeCell ref="AI47:AJ47"/>
    <mergeCell ref="R47:S47"/>
    <mergeCell ref="T47:V47"/>
    <mergeCell ref="W47:Y47"/>
    <mergeCell ref="Z47:AB47"/>
    <mergeCell ref="R42:S42"/>
    <mergeCell ref="T42:V42"/>
    <mergeCell ref="W42:Y42"/>
    <mergeCell ref="R41:S41"/>
    <mergeCell ref="T41:V41"/>
    <mergeCell ref="W41:Y41"/>
    <mergeCell ref="Z41:AB41"/>
    <mergeCell ref="AC41:AD41"/>
    <mergeCell ref="AE41:AF41"/>
    <mergeCell ref="AD30:AE30"/>
    <mergeCell ref="AF30:AG30"/>
    <mergeCell ref="AH30:AI30"/>
    <mergeCell ref="AD31:AE31"/>
    <mergeCell ref="AF31:AG31"/>
    <mergeCell ref="AH31:AI31"/>
    <mergeCell ref="AD28:AE28"/>
    <mergeCell ref="AF28:AG28"/>
    <mergeCell ref="AH28:AI28"/>
    <mergeCell ref="AD29:AE29"/>
    <mergeCell ref="AF29:AG29"/>
    <mergeCell ref="AH29:AI29"/>
    <mergeCell ref="AD26:AE26"/>
    <mergeCell ref="AF26:AG26"/>
    <mergeCell ref="AH26:AI26"/>
    <mergeCell ref="AD27:AE27"/>
    <mergeCell ref="AF27:AG27"/>
    <mergeCell ref="AH27:AI27"/>
    <mergeCell ref="AD24:AE24"/>
    <mergeCell ref="AF24:AG24"/>
    <mergeCell ref="AH24:AI24"/>
    <mergeCell ref="AD25:AE25"/>
    <mergeCell ref="AF25:AG25"/>
    <mergeCell ref="AH25:AI25"/>
    <mergeCell ref="AD22:AE22"/>
    <mergeCell ref="AF22:AG22"/>
    <mergeCell ref="AH22:AI22"/>
    <mergeCell ref="AD23:AE23"/>
    <mergeCell ref="AF23:AG23"/>
    <mergeCell ref="AH23:AI23"/>
    <mergeCell ref="AD20:AE20"/>
    <mergeCell ref="AF20:AG20"/>
    <mergeCell ref="AH20:AI20"/>
    <mergeCell ref="AD21:AE21"/>
    <mergeCell ref="AF21:AG21"/>
    <mergeCell ref="AH21:AI21"/>
    <mergeCell ref="AD18:AE18"/>
    <mergeCell ref="AF18:AG18"/>
    <mergeCell ref="AH18:AI18"/>
    <mergeCell ref="AD19:AE19"/>
    <mergeCell ref="AF19:AG19"/>
    <mergeCell ref="AH19:AI19"/>
    <mergeCell ref="AD16:AE16"/>
    <mergeCell ref="AF16:AG16"/>
    <mergeCell ref="AH16:AI16"/>
    <mergeCell ref="AD17:AE17"/>
    <mergeCell ref="AF17:AG17"/>
    <mergeCell ref="AH17:AI17"/>
    <mergeCell ref="AD14:AE14"/>
    <mergeCell ref="AF14:AG14"/>
    <mergeCell ref="AH14:AI14"/>
    <mergeCell ref="AD15:AE15"/>
    <mergeCell ref="AF15:AG15"/>
    <mergeCell ref="AH15:AI15"/>
    <mergeCell ref="AD12:AE12"/>
    <mergeCell ref="AF12:AG12"/>
    <mergeCell ref="AH12:AI12"/>
    <mergeCell ref="AD13:AE13"/>
    <mergeCell ref="AF13:AG13"/>
    <mergeCell ref="AH13:AI13"/>
    <mergeCell ref="AD10:AE10"/>
    <mergeCell ref="AF10:AG10"/>
    <mergeCell ref="AH10:AI10"/>
    <mergeCell ref="AD11:AE11"/>
    <mergeCell ref="AF11:AG11"/>
    <mergeCell ref="AH11:AI11"/>
    <mergeCell ref="AA30:AB30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A28:AB28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A26:AB26"/>
    <mergeCell ref="S27:T27"/>
    <mergeCell ref="U27:V27"/>
    <mergeCell ref="W27:X27"/>
    <mergeCell ref="Y27:Z27"/>
    <mergeCell ref="AA27:AB27"/>
    <mergeCell ref="S26:T26"/>
    <mergeCell ref="U26:V26"/>
    <mergeCell ref="W26:X26"/>
    <mergeCell ref="Y26:Z26"/>
    <mergeCell ref="AA24:AB24"/>
    <mergeCell ref="S25:T25"/>
    <mergeCell ref="U25:V25"/>
    <mergeCell ref="W25:X25"/>
    <mergeCell ref="Y25:Z25"/>
    <mergeCell ref="AA25:AB25"/>
    <mergeCell ref="S24:T24"/>
    <mergeCell ref="U24:V24"/>
    <mergeCell ref="W24:X24"/>
    <mergeCell ref="Y24:Z24"/>
    <mergeCell ref="AA22:AB22"/>
    <mergeCell ref="S23:T23"/>
    <mergeCell ref="U23:V23"/>
    <mergeCell ref="W23:X23"/>
    <mergeCell ref="Y23:Z23"/>
    <mergeCell ref="AA23:AB23"/>
    <mergeCell ref="S22:T22"/>
    <mergeCell ref="U22:V22"/>
    <mergeCell ref="W22:X22"/>
    <mergeCell ref="Y22:Z22"/>
    <mergeCell ref="AA20:AB20"/>
    <mergeCell ref="S21:T21"/>
    <mergeCell ref="U21:V21"/>
    <mergeCell ref="W21:X21"/>
    <mergeCell ref="Y21:Z21"/>
    <mergeCell ref="AA21:AB21"/>
    <mergeCell ref="S20:T20"/>
    <mergeCell ref="U20:V20"/>
    <mergeCell ref="W20:X20"/>
    <mergeCell ref="Y20:Z20"/>
    <mergeCell ref="AA18:AB18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A16:AB16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S15:T15"/>
    <mergeCell ref="U15:V15"/>
    <mergeCell ref="W15:X15"/>
    <mergeCell ref="Y15:Z15"/>
    <mergeCell ref="S14:T14"/>
    <mergeCell ref="U14:V14"/>
    <mergeCell ref="W14:X14"/>
    <mergeCell ref="Y14:Z14"/>
    <mergeCell ref="S10:T10"/>
    <mergeCell ref="U10:V10"/>
    <mergeCell ref="S13:T13"/>
    <mergeCell ref="U13:V13"/>
    <mergeCell ref="W13:X13"/>
    <mergeCell ref="Y13:Z13"/>
    <mergeCell ref="S12:T12"/>
    <mergeCell ref="U12:V12"/>
    <mergeCell ref="W12:X12"/>
    <mergeCell ref="Y12:Z12"/>
    <mergeCell ref="AA14:AB14"/>
    <mergeCell ref="AA15:AB15"/>
    <mergeCell ref="U9:V9"/>
    <mergeCell ref="S9:T9"/>
    <mergeCell ref="AA10:AB10"/>
    <mergeCell ref="S11:T11"/>
    <mergeCell ref="U11:V11"/>
    <mergeCell ref="W11:X11"/>
    <mergeCell ref="Y11:Z11"/>
    <mergeCell ref="AA11:AB11"/>
    <mergeCell ref="AD32:AE32"/>
    <mergeCell ref="AF32:AG32"/>
    <mergeCell ref="AH32:AI32"/>
    <mergeCell ref="AH9:AI9"/>
    <mergeCell ref="Y9:Z9"/>
    <mergeCell ref="W9:X9"/>
    <mergeCell ref="W10:X10"/>
    <mergeCell ref="Y10:Z10"/>
    <mergeCell ref="AA12:AB12"/>
    <mergeCell ref="AA13:AB13"/>
    <mergeCell ref="AF8:AG8"/>
    <mergeCell ref="AF9:AG9"/>
    <mergeCell ref="AD9:AE9"/>
    <mergeCell ref="AA9:AB9"/>
    <mergeCell ref="AH8:AI8"/>
    <mergeCell ref="S32:T32"/>
    <mergeCell ref="U32:V32"/>
    <mergeCell ref="W32:X32"/>
    <mergeCell ref="Y32:Z32"/>
    <mergeCell ref="AA32:AB32"/>
    <mergeCell ref="S8:T8"/>
    <mergeCell ref="U8:V8"/>
    <mergeCell ref="W8:X8"/>
    <mergeCell ref="Y8:Z8"/>
    <mergeCell ref="AA8:AB8"/>
    <mergeCell ref="AD8:AE8"/>
    <mergeCell ref="T40:V40"/>
    <mergeCell ref="W40:Y40"/>
    <mergeCell ref="Z40:AB40"/>
    <mergeCell ref="AC40:AD40"/>
    <mergeCell ref="AG53:AH53"/>
    <mergeCell ref="AD54:AE54"/>
    <mergeCell ref="AG41:AH41"/>
    <mergeCell ref="Z42:AB42"/>
    <mergeCell ref="AC42:AD42"/>
    <mergeCell ref="AE42:AF42"/>
    <mergeCell ref="Q39:Q40"/>
    <mergeCell ref="R40:S40"/>
    <mergeCell ref="Q37:AL37"/>
    <mergeCell ref="Q35:AL35"/>
    <mergeCell ref="AG40:AH40"/>
    <mergeCell ref="AI40:AJ40"/>
    <mergeCell ref="R39:Y39"/>
    <mergeCell ref="Z39:AF39"/>
    <mergeCell ref="AG39:AL39"/>
    <mergeCell ref="AE40:AF40"/>
    <mergeCell ref="AD7:AE7"/>
    <mergeCell ref="W7:X7"/>
    <mergeCell ref="R5:V6"/>
    <mergeCell ref="Q5:Q7"/>
    <mergeCell ref="S7:T7"/>
    <mergeCell ref="U7:V7"/>
    <mergeCell ref="W5:AG5"/>
    <mergeCell ref="AH5:AL5"/>
    <mergeCell ref="A51:B51"/>
    <mergeCell ref="A52:B52"/>
    <mergeCell ref="A53:B53"/>
    <mergeCell ref="A54:B54"/>
    <mergeCell ref="A47:B47"/>
    <mergeCell ref="A48:B48"/>
    <mergeCell ref="AF7:AG7"/>
    <mergeCell ref="AH7:AI7"/>
    <mergeCell ref="A49:B49"/>
    <mergeCell ref="H41:I41"/>
    <mergeCell ref="A55:B55"/>
    <mergeCell ref="AK6:AL6"/>
    <mergeCell ref="W6:Z6"/>
    <mergeCell ref="AA6:AC6"/>
    <mergeCell ref="AD6:AG6"/>
    <mergeCell ref="AH6:AJ6"/>
    <mergeCell ref="J41:K41"/>
    <mergeCell ref="Y7:Z7"/>
    <mergeCell ref="AA7:AB7"/>
    <mergeCell ref="L40:O40"/>
    <mergeCell ref="L41:M41"/>
    <mergeCell ref="N41:O41"/>
    <mergeCell ref="A50:B50"/>
    <mergeCell ref="A43:B43"/>
    <mergeCell ref="A44:B44"/>
    <mergeCell ref="A45:B45"/>
    <mergeCell ref="A46:B46"/>
    <mergeCell ref="F40:K40"/>
    <mergeCell ref="F41:G41"/>
    <mergeCell ref="N34:O34"/>
    <mergeCell ref="N29:O29"/>
    <mergeCell ref="N30:O30"/>
    <mergeCell ref="N31:O31"/>
    <mergeCell ref="N32:O32"/>
    <mergeCell ref="N33:O33"/>
    <mergeCell ref="N23:O23"/>
    <mergeCell ref="N24:O24"/>
    <mergeCell ref="N25:O25"/>
    <mergeCell ref="N26:O26"/>
    <mergeCell ref="N27:O27"/>
    <mergeCell ref="N28:O28"/>
    <mergeCell ref="N9:O9"/>
    <mergeCell ref="N10:O10"/>
    <mergeCell ref="N12:O12"/>
    <mergeCell ref="N11:O11"/>
    <mergeCell ref="N21:O21"/>
    <mergeCell ref="N22:O22"/>
    <mergeCell ref="A13:B13"/>
    <mergeCell ref="N13:O13"/>
    <mergeCell ref="N14:O14"/>
    <mergeCell ref="N20:O20"/>
    <mergeCell ref="N19:O19"/>
    <mergeCell ref="N15:O15"/>
    <mergeCell ref="N16:O16"/>
    <mergeCell ref="N17:O17"/>
    <mergeCell ref="N18:O18"/>
    <mergeCell ref="F7:H7"/>
    <mergeCell ref="A22:A26"/>
    <mergeCell ref="A40:B42"/>
    <mergeCell ref="C7:E7"/>
    <mergeCell ref="C40:E41"/>
    <mergeCell ref="A14:B14"/>
    <mergeCell ref="A16:A20"/>
    <mergeCell ref="A10:B10"/>
    <mergeCell ref="A11:B11"/>
    <mergeCell ref="A12:B12"/>
    <mergeCell ref="Y54:Z54"/>
    <mergeCell ref="AA54:AB54"/>
    <mergeCell ref="I7:K7"/>
    <mergeCell ref="A4:N4"/>
    <mergeCell ref="L7:O7"/>
    <mergeCell ref="A7:B7"/>
    <mergeCell ref="A8:B8"/>
    <mergeCell ref="N8:O8"/>
    <mergeCell ref="A28:A33"/>
    <mergeCell ref="A9:B9"/>
    <mergeCell ref="AD60:AE60"/>
    <mergeCell ref="AD56:AE56"/>
    <mergeCell ref="AD57:AE57"/>
    <mergeCell ref="AD58:AE58"/>
    <mergeCell ref="AD59:AE59"/>
    <mergeCell ref="AD55:AE55"/>
    <mergeCell ref="AD53:AF53"/>
    <mergeCell ref="S55:T55"/>
    <mergeCell ref="U55:V55"/>
    <mergeCell ref="Q52:Q54"/>
    <mergeCell ref="R52:V53"/>
    <mergeCell ref="W52:Z53"/>
    <mergeCell ref="AD52:AL52"/>
    <mergeCell ref="AK53:AL53"/>
    <mergeCell ref="AI53:AJ53"/>
    <mergeCell ref="W55:X55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zoomScalePageLayoutView="0" workbookViewId="0" topLeftCell="A74">
      <selection activeCell="A8" sqref="A8"/>
    </sheetView>
  </sheetViews>
  <sheetFormatPr defaultColWidth="9.00390625" defaultRowHeight="18" customHeight="1"/>
  <cols>
    <col min="1" max="1" width="3.00390625" style="1" customWidth="1"/>
    <col min="2" max="2" width="13.375" style="1" customWidth="1"/>
    <col min="3" max="13" width="9.00390625" style="1" customWidth="1"/>
    <col min="14" max="14" width="18.75390625" style="1" customWidth="1"/>
    <col min="15" max="15" width="4.00390625" style="1" customWidth="1"/>
    <col min="16" max="16" width="15.875" style="1" customWidth="1"/>
    <col min="17" max="44" width="7.625" style="1" customWidth="1"/>
    <col min="45" max="16384" width="9.00390625" style="1" customWidth="1"/>
  </cols>
  <sheetData>
    <row r="1" spans="1:34" ht="18" customHeight="1">
      <c r="A1" s="61" t="s">
        <v>458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60" t="s">
        <v>459</v>
      </c>
    </row>
    <row r="2" spans="1:34" ht="18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60"/>
    </row>
    <row r="3" spans="1:34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2" t="s">
        <v>470</v>
      </c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</row>
    <row r="5" spans="1:34" ht="18" customHeight="1" thickBot="1">
      <c r="A5" s="171" t="s">
        <v>460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19"/>
      <c r="AD5" s="19"/>
      <c r="AE5" s="19"/>
      <c r="AF5" s="19"/>
      <c r="AG5" s="19"/>
      <c r="AH5" s="19"/>
    </row>
    <row r="6" spans="1:34" ht="18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320" t="s">
        <v>469</v>
      </c>
      <c r="P6" s="321"/>
      <c r="Q6" s="316" t="s">
        <v>3</v>
      </c>
      <c r="R6" s="316"/>
      <c r="S6" s="316"/>
      <c r="T6" s="316"/>
      <c r="U6" s="316"/>
      <c r="V6" s="328"/>
      <c r="W6" s="319" t="s">
        <v>152</v>
      </c>
      <c r="X6" s="316"/>
      <c r="Y6" s="316"/>
      <c r="Z6" s="316"/>
      <c r="AA6" s="316" t="s">
        <v>153</v>
      </c>
      <c r="AB6" s="316"/>
      <c r="AC6" s="316"/>
      <c r="AD6" s="316"/>
      <c r="AE6" s="163" t="s">
        <v>154</v>
      </c>
      <c r="AF6" s="163"/>
      <c r="AG6" s="163"/>
      <c r="AH6" s="164"/>
    </row>
    <row r="7" spans="1:34" ht="18" customHeight="1">
      <c r="A7" s="182" t="s">
        <v>461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79"/>
      <c r="O7" s="322"/>
      <c r="P7" s="323"/>
      <c r="Q7" s="326" t="s">
        <v>55</v>
      </c>
      <c r="R7" s="326"/>
      <c r="S7" s="326"/>
      <c r="T7" s="318" t="s">
        <v>161</v>
      </c>
      <c r="U7" s="318"/>
      <c r="V7" s="327"/>
      <c r="W7" s="317" t="s">
        <v>55</v>
      </c>
      <c r="X7" s="318"/>
      <c r="Y7" s="165" t="s">
        <v>162</v>
      </c>
      <c r="Z7" s="165"/>
      <c r="AA7" s="318" t="s">
        <v>55</v>
      </c>
      <c r="AB7" s="318"/>
      <c r="AC7" s="165" t="s">
        <v>162</v>
      </c>
      <c r="AD7" s="165"/>
      <c r="AE7" s="318" t="s">
        <v>55</v>
      </c>
      <c r="AF7" s="318"/>
      <c r="AG7" s="165" t="s">
        <v>162</v>
      </c>
      <c r="AH7" s="166"/>
    </row>
    <row r="8" spans="1:34" ht="18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24"/>
      <c r="P8" s="325"/>
      <c r="Q8" s="48" t="s">
        <v>8</v>
      </c>
      <c r="R8" s="48" t="s">
        <v>9</v>
      </c>
      <c r="S8" s="48" t="s">
        <v>10</v>
      </c>
      <c r="T8" s="48" t="s">
        <v>8</v>
      </c>
      <c r="U8" s="48" t="s">
        <v>9</v>
      </c>
      <c r="V8" s="104" t="s">
        <v>10</v>
      </c>
      <c r="W8" s="103" t="s">
        <v>9</v>
      </c>
      <c r="X8" s="48" t="s">
        <v>10</v>
      </c>
      <c r="Y8" s="48" t="s">
        <v>9</v>
      </c>
      <c r="Z8" s="48" t="s">
        <v>10</v>
      </c>
      <c r="AA8" s="48" t="s">
        <v>9</v>
      </c>
      <c r="AB8" s="48" t="s">
        <v>10</v>
      </c>
      <c r="AC8" s="48" t="s">
        <v>9</v>
      </c>
      <c r="AD8" s="48" t="s">
        <v>10</v>
      </c>
      <c r="AE8" s="48" t="s">
        <v>9</v>
      </c>
      <c r="AF8" s="48" t="s">
        <v>10</v>
      </c>
      <c r="AG8" s="48" t="s">
        <v>9</v>
      </c>
      <c r="AH8" s="49" t="s">
        <v>10</v>
      </c>
    </row>
    <row r="9" spans="1:34" ht="18" customHeight="1">
      <c r="A9" s="172" t="s">
        <v>97</v>
      </c>
      <c r="B9" s="163"/>
      <c r="C9" s="163" t="s">
        <v>13</v>
      </c>
      <c r="D9" s="163"/>
      <c r="E9" s="163"/>
      <c r="F9" s="163" t="s">
        <v>54</v>
      </c>
      <c r="G9" s="163"/>
      <c r="H9" s="163"/>
      <c r="I9" s="163" t="s">
        <v>6</v>
      </c>
      <c r="J9" s="163"/>
      <c r="K9" s="163"/>
      <c r="L9" s="163"/>
      <c r="M9" s="164"/>
      <c r="N9" s="19"/>
      <c r="O9" s="314"/>
      <c r="P9" s="314"/>
      <c r="Q9" s="7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8" customHeight="1">
      <c r="A10" s="173"/>
      <c r="B10" s="165"/>
      <c r="C10" s="48" t="s">
        <v>8</v>
      </c>
      <c r="D10" s="48" t="s">
        <v>9</v>
      </c>
      <c r="E10" s="48" t="s">
        <v>10</v>
      </c>
      <c r="F10" s="48" t="s">
        <v>8</v>
      </c>
      <c r="G10" s="48" t="s">
        <v>9</v>
      </c>
      <c r="H10" s="48" t="s">
        <v>10</v>
      </c>
      <c r="I10" s="48" t="s">
        <v>8</v>
      </c>
      <c r="J10" s="48" t="s">
        <v>148</v>
      </c>
      <c r="K10" s="48" t="s">
        <v>143</v>
      </c>
      <c r="L10" s="48" t="s">
        <v>144</v>
      </c>
      <c r="M10" s="49" t="s">
        <v>142</v>
      </c>
      <c r="N10" s="19"/>
      <c r="O10" s="315" t="s">
        <v>3</v>
      </c>
      <c r="P10" s="315"/>
      <c r="Q10" s="131">
        <f>SUM(Q12,Q15,Q20)</f>
        <v>1756</v>
      </c>
      <c r="R10" s="134">
        <f>SUM(R12,R15,R20)</f>
        <v>345</v>
      </c>
      <c r="S10" s="134">
        <f aca="true" t="shared" si="0" ref="S10:AH10">SUM(S12,S15,S20)</f>
        <v>1411</v>
      </c>
      <c r="T10" s="134">
        <f t="shared" si="0"/>
        <v>1013</v>
      </c>
      <c r="U10" s="134">
        <f t="shared" si="0"/>
        <v>261</v>
      </c>
      <c r="V10" s="134">
        <f t="shared" si="0"/>
        <v>752</v>
      </c>
      <c r="W10" s="134">
        <f t="shared" si="0"/>
        <v>46</v>
      </c>
      <c r="X10" s="134">
        <f t="shared" si="0"/>
        <v>96</v>
      </c>
      <c r="Y10" s="134">
        <f t="shared" si="0"/>
        <v>35</v>
      </c>
      <c r="Z10" s="134">
        <f t="shared" si="0"/>
        <v>55</v>
      </c>
      <c r="AA10" s="134">
        <f t="shared" si="0"/>
        <v>299</v>
      </c>
      <c r="AB10" s="134">
        <f t="shared" si="0"/>
        <v>1248</v>
      </c>
      <c r="AC10" s="134">
        <f t="shared" si="0"/>
        <v>226</v>
      </c>
      <c r="AD10" s="134">
        <f t="shared" si="0"/>
        <v>669</v>
      </c>
      <c r="AE10" s="134" t="s">
        <v>315</v>
      </c>
      <c r="AF10" s="134">
        <f t="shared" si="0"/>
        <v>67</v>
      </c>
      <c r="AG10" s="134" t="s">
        <v>315</v>
      </c>
      <c r="AH10" s="134">
        <f t="shared" si="0"/>
        <v>28</v>
      </c>
    </row>
    <row r="11" spans="1:34" ht="18" customHeight="1">
      <c r="A11" s="232"/>
      <c r="B11" s="233"/>
      <c r="C11" s="7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68"/>
      <c r="P11" s="168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8" customHeight="1">
      <c r="A12" s="241" t="s">
        <v>308</v>
      </c>
      <c r="B12" s="242"/>
      <c r="C12" s="87">
        <f>SUM(D12:E12)</f>
        <v>52</v>
      </c>
      <c r="D12" s="19">
        <v>27</v>
      </c>
      <c r="E12" s="19">
        <v>25</v>
      </c>
      <c r="F12" s="19">
        <f>SUM(G12:H12)</f>
        <v>33</v>
      </c>
      <c r="G12" s="19">
        <v>6</v>
      </c>
      <c r="H12" s="19">
        <v>27</v>
      </c>
      <c r="I12" s="19">
        <f>SUM(J12:M12)</f>
        <v>26</v>
      </c>
      <c r="J12" s="19">
        <v>5</v>
      </c>
      <c r="K12" s="19">
        <v>10</v>
      </c>
      <c r="L12" s="19">
        <v>5</v>
      </c>
      <c r="M12" s="19">
        <v>6</v>
      </c>
      <c r="N12" s="19"/>
      <c r="O12" s="168" t="s">
        <v>163</v>
      </c>
      <c r="P12" s="168"/>
      <c r="Q12" s="28">
        <f>SUM(Q13)</f>
        <v>233</v>
      </c>
      <c r="R12" s="29" t="s">
        <v>315</v>
      </c>
      <c r="S12" s="29">
        <f>SUM(S13)</f>
        <v>233</v>
      </c>
      <c r="T12" s="29">
        <f>SUM(T13)</f>
        <v>79</v>
      </c>
      <c r="U12" s="29" t="s">
        <v>315</v>
      </c>
      <c r="V12" s="29">
        <f>SUM(V13)</f>
        <v>79</v>
      </c>
      <c r="W12" s="29" t="s">
        <v>315</v>
      </c>
      <c r="X12" s="29">
        <f>SUM(X13)</f>
        <v>27</v>
      </c>
      <c r="Y12" s="29" t="s">
        <v>315</v>
      </c>
      <c r="Z12" s="29">
        <f>SUM(Z13)</f>
        <v>12</v>
      </c>
      <c r="AA12" s="29" t="s">
        <v>315</v>
      </c>
      <c r="AB12" s="29">
        <f>SUM(AB13)</f>
        <v>206</v>
      </c>
      <c r="AC12" s="29" t="s">
        <v>315</v>
      </c>
      <c r="AD12" s="29">
        <f>SUM(AD13)</f>
        <v>67</v>
      </c>
      <c r="AE12" s="29" t="s">
        <v>315</v>
      </c>
      <c r="AF12" s="29" t="s">
        <v>315</v>
      </c>
      <c r="AG12" s="29" t="s">
        <v>315</v>
      </c>
      <c r="AH12" s="29" t="s">
        <v>315</v>
      </c>
    </row>
    <row r="13" spans="1:34" ht="18" customHeight="1">
      <c r="A13" s="281" t="s">
        <v>301</v>
      </c>
      <c r="B13" s="282"/>
      <c r="C13" s="87">
        <f>SUM(D13:E13)</f>
        <v>54</v>
      </c>
      <c r="D13" s="19">
        <v>28</v>
      </c>
      <c r="E13" s="19">
        <v>26</v>
      </c>
      <c r="F13" s="19">
        <f>SUM(G13:H13)</f>
        <v>32</v>
      </c>
      <c r="G13" s="19">
        <v>6</v>
      </c>
      <c r="H13" s="19">
        <v>26</v>
      </c>
      <c r="I13" s="19">
        <f>SUM(J13:M13)</f>
        <v>26</v>
      </c>
      <c r="J13" s="19">
        <v>4</v>
      </c>
      <c r="K13" s="19">
        <v>10</v>
      </c>
      <c r="L13" s="19">
        <v>5</v>
      </c>
      <c r="M13" s="19">
        <v>7</v>
      </c>
      <c r="N13" s="19"/>
      <c r="O13" s="41"/>
      <c r="P13" s="41" t="s">
        <v>164</v>
      </c>
      <c r="Q13" s="28">
        <f>SUM(R13:S13)</f>
        <v>233</v>
      </c>
      <c r="R13" s="29" t="s">
        <v>315</v>
      </c>
      <c r="S13" s="29">
        <f>SUM(X13,AB13,AF13)</f>
        <v>233</v>
      </c>
      <c r="T13" s="29">
        <f>SUM(U13:V13)</f>
        <v>79</v>
      </c>
      <c r="U13" s="29" t="s">
        <v>315</v>
      </c>
      <c r="V13" s="29">
        <f>SUM(Z13,AD13,AH13)</f>
        <v>79</v>
      </c>
      <c r="W13" s="29" t="s">
        <v>315</v>
      </c>
      <c r="X13" s="29">
        <v>27</v>
      </c>
      <c r="Y13" s="29" t="s">
        <v>315</v>
      </c>
      <c r="Z13" s="29">
        <v>12</v>
      </c>
      <c r="AA13" s="29" t="s">
        <v>315</v>
      </c>
      <c r="AB13" s="29">
        <v>206</v>
      </c>
      <c r="AC13" s="29" t="s">
        <v>315</v>
      </c>
      <c r="AD13" s="29">
        <v>67</v>
      </c>
      <c r="AE13" s="29" t="s">
        <v>315</v>
      </c>
      <c r="AF13" s="29" t="s">
        <v>315</v>
      </c>
      <c r="AG13" s="29" t="s">
        <v>315</v>
      </c>
      <c r="AH13" s="29" t="s">
        <v>315</v>
      </c>
    </row>
    <row r="14" spans="1:34" ht="18" customHeight="1">
      <c r="A14" s="281" t="s">
        <v>302</v>
      </c>
      <c r="B14" s="282"/>
      <c r="C14" s="87">
        <f>SUM(D14:E14)</f>
        <v>60</v>
      </c>
      <c r="D14" s="19">
        <v>29</v>
      </c>
      <c r="E14" s="19">
        <v>31</v>
      </c>
      <c r="F14" s="19">
        <f>SUM(G14:H14)</f>
        <v>32</v>
      </c>
      <c r="G14" s="19">
        <v>6</v>
      </c>
      <c r="H14" s="19">
        <v>26</v>
      </c>
      <c r="I14" s="19">
        <f>SUM(J14:M14)</f>
        <v>26</v>
      </c>
      <c r="J14" s="19">
        <v>4</v>
      </c>
      <c r="K14" s="19">
        <v>9</v>
      </c>
      <c r="L14" s="19">
        <v>5</v>
      </c>
      <c r="M14" s="19">
        <v>8</v>
      </c>
      <c r="N14" s="19"/>
      <c r="O14" s="41"/>
      <c r="P14" s="41"/>
      <c r="Q14" s="28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18" customHeight="1">
      <c r="A15" s="281" t="s">
        <v>303</v>
      </c>
      <c r="B15" s="282"/>
      <c r="C15" s="87">
        <f>SUM(D15:E15)</f>
        <v>57</v>
      </c>
      <c r="D15" s="19">
        <v>28</v>
      </c>
      <c r="E15" s="19">
        <v>29</v>
      </c>
      <c r="F15" s="19">
        <f>SUM(G15:H15)</f>
        <v>36</v>
      </c>
      <c r="G15" s="19">
        <v>10</v>
      </c>
      <c r="H15" s="19">
        <v>26</v>
      </c>
      <c r="I15" s="19">
        <f>SUM(J15:M15)</f>
        <v>28</v>
      </c>
      <c r="J15" s="19">
        <v>5</v>
      </c>
      <c r="K15" s="19">
        <v>10</v>
      </c>
      <c r="L15" s="19">
        <v>5</v>
      </c>
      <c r="M15" s="19">
        <v>8</v>
      </c>
      <c r="N15" s="19"/>
      <c r="O15" s="168" t="s">
        <v>165</v>
      </c>
      <c r="P15" s="168"/>
      <c r="Q15" s="28">
        <f>SUM(Q16:Q18)</f>
        <v>268</v>
      </c>
      <c r="R15" s="29" t="s">
        <v>315</v>
      </c>
      <c r="S15" s="29">
        <f>SUM(S16:S18)</f>
        <v>268</v>
      </c>
      <c r="T15" s="29">
        <f>SUM(T16:T18)</f>
        <v>135</v>
      </c>
      <c r="U15" s="29" t="s">
        <v>315</v>
      </c>
      <c r="V15" s="29">
        <f>SUM(V16:V18)</f>
        <v>135</v>
      </c>
      <c r="W15" s="29" t="s">
        <v>315</v>
      </c>
      <c r="X15" s="29" t="s">
        <v>315</v>
      </c>
      <c r="Y15" s="29" t="s">
        <v>315</v>
      </c>
      <c r="Z15" s="29" t="s">
        <v>315</v>
      </c>
      <c r="AA15" s="29" t="s">
        <v>315</v>
      </c>
      <c r="AB15" s="29">
        <f>SUM(AB16:AB18)</f>
        <v>268</v>
      </c>
      <c r="AC15" s="29" t="s">
        <v>315</v>
      </c>
      <c r="AD15" s="29">
        <f>SUM(AD16:AD18)</f>
        <v>135</v>
      </c>
      <c r="AE15" s="29" t="s">
        <v>315</v>
      </c>
      <c r="AF15" s="29" t="s">
        <v>315</v>
      </c>
      <c r="AG15" s="29" t="s">
        <v>315</v>
      </c>
      <c r="AH15" s="29" t="s">
        <v>315</v>
      </c>
    </row>
    <row r="16" spans="1:34" ht="18" customHeight="1">
      <c r="A16" s="288" t="s">
        <v>333</v>
      </c>
      <c r="B16" s="289"/>
      <c r="C16" s="140">
        <f>SUM(D16:E16)</f>
        <v>56</v>
      </c>
      <c r="D16" s="141">
        <v>28</v>
      </c>
      <c r="E16" s="141">
        <v>28</v>
      </c>
      <c r="F16" s="141">
        <f>SUM(G16:H16)</f>
        <v>36</v>
      </c>
      <c r="G16" s="141">
        <v>9</v>
      </c>
      <c r="H16" s="141">
        <v>27</v>
      </c>
      <c r="I16" s="141">
        <f>SUM(J16:M16)</f>
        <v>29</v>
      </c>
      <c r="J16" s="46">
        <v>5</v>
      </c>
      <c r="K16" s="46">
        <v>10</v>
      </c>
      <c r="L16" s="46">
        <v>4</v>
      </c>
      <c r="M16" s="46">
        <v>10</v>
      </c>
      <c r="N16" s="19"/>
      <c r="O16" s="41"/>
      <c r="P16" s="41" t="s">
        <v>111</v>
      </c>
      <c r="Q16" s="28">
        <f>SUM(R16:S16)</f>
        <v>70</v>
      </c>
      <c r="R16" s="29" t="s">
        <v>315</v>
      </c>
      <c r="S16" s="29">
        <f>SUM(X16,AB16,AF16)</f>
        <v>70</v>
      </c>
      <c r="T16" s="29">
        <f>SUM(U16:V16)</f>
        <v>40</v>
      </c>
      <c r="U16" s="29" t="s">
        <v>315</v>
      </c>
      <c r="V16" s="29">
        <f>SUM(Z16,AD16,AH16)</f>
        <v>40</v>
      </c>
      <c r="W16" s="29" t="s">
        <v>315</v>
      </c>
      <c r="X16" s="29" t="s">
        <v>315</v>
      </c>
      <c r="Y16" s="29" t="s">
        <v>315</v>
      </c>
      <c r="Z16" s="29" t="s">
        <v>315</v>
      </c>
      <c r="AA16" s="29" t="s">
        <v>315</v>
      </c>
      <c r="AB16" s="29">
        <v>70</v>
      </c>
      <c r="AC16" s="29" t="s">
        <v>315</v>
      </c>
      <c r="AD16" s="29">
        <v>40</v>
      </c>
      <c r="AE16" s="29" t="s">
        <v>315</v>
      </c>
      <c r="AF16" s="29" t="s">
        <v>315</v>
      </c>
      <c r="AG16" s="29" t="s">
        <v>315</v>
      </c>
      <c r="AH16" s="29" t="s">
        <v>315</v>
      </c>
    </row>
    <row r="17" spans="1:34" ht="18" customHeight="1">
      <c r="A17" s="161"/>
      <c r="B17" s="313"/>
      <c r="C17" s="9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9"/>
      <c r="O17" s="41"/>
      <c r="P17" s="41" t="s">
        <v>166</v>
      </c>
      <c r="Q17" s="28">
        <f>SUM(R17:S17)</f>
        <v>103</v>
      </c>
      <c r="R17" s="29" t="s">
        <v>315</v>
      </c>
      <c r="S17" s="29">
        <f>SUM(X17,AB17,AF17)</f>
        <v>103</v>
      </c>
      <c r="T17" s="29">
        <f>SUM(U17:V17)</f>
        <v>49</v>
      </c>
      <c r="U17" s="29" t="s">
        <v>315</v>
      </c>
      <c r="V17" s="29">
        <f>SUM(Z17,AD17,AH17)</f>
        <v>49</v>
      </c>
      <c r="W17" s="29" t="s">
        <v>315</v>
      </c>
      <c r="X17" s="29" t="s">
        <v>315</v>
      </c>
      <c r="Y17" s="29" t="s">
        <v>315</v>
      </c>
      <c r="Z17" s="29" t="s">
        <v>315</v>
      </c>
      <c r="AA17" s="29" t="s">
        <v>315</v>
      </c>
      <c r="AB17" s="29">
        <v>103</v>
      </c>
      <c r="AC17" s="29" t="s">
        <v>315</v>
      </c>
      <c r="AD17" s="29">
        <v>49</v>
      </c>
      <c r="AE17" s="29" t="s">
        <v>315</v>
      </c>
      <c r="AF17" s="29" t="s">
        <v>315</v>
      </c>
      <c r="AG17" s="29" t="s">
        <v>315</v>
      </c>
      <c r="AH17" s="29" t="s">
        <v>315</v>
      </c>
    </row>
    <row r="18" spans="1:34" ht="18" customHeight="1">
      <c r="A18" s="19" t="s">
        <v>149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1"/>
      <c r="P18" s="41" t="s">
        <v>174</v>
      </c>
      <c r="Q18" s="28">
        <f>SUM(R18:S18)</f>
        <v>95</v>
      </c>
      <c r="R18" s="29" t="s">
        <v>315</v>
      </c>
      <c r="S18" s="29">
        <f>SUM(X18,AB18,AF18)</f>
        <v>95</v>
      </c>
      <c r="T18" s="29">
        <f>SUM(U18:V18)</f>
        <v>46</v>
      </c>
      <c r="U18" s="29" t="s">
        <v>315</v>
      </c>
      <c r="V18" s="29">
        <f>SUM(Z18,AD18,AH18)</f>
        <v>46</v>
      </c>
      <c r="W18" s="29" t="s">
        <v>315</v>
      </c>
      <c r="X18" s="29" t="s">
        <v>315</v>
      </c>
      <c r="Y18" s="29" t="s">
        <v>315</v>
      </c>
      <c r="Z18" s="29" t="s">
        <v>315</v>
      </c>
      <c r="AA18" s="29" t="s">
        <v>315</v>
      </c>
      <c r="AB18" s="29">
        <v>95</v>
      </c>
      <c r="AC18" s="29" t="s">
        <v>315</v>
      </c>
      <c r="AD18" s="29">
        <v>46</v>
      </c>
      <c r="AE18" s="29" t="s">
        <v>315</v>
      </c>
      <c r="AF18" s="29" t="s">
        <v>315</v>
      </c>
      <c r="AG18" s="29" t="s">
        <v>315</v>
      </c>
      <c r="AH18" s="29" t="s">
        <v>315</v>
      </c>
    </row>
    <row r="19" spans="1:34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68"/>
      <c r="P19" s="168"/>
      <c r="Q19" s="28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18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68" t="s">
        <v>167</v>
      </c>
      <c r="P20" s="168"/>
      <c r="Q20" s="28">
        <f>SUM(Q21:Q32)</f>
        <v>1255</v>
      </c>
      <c r="R20" s="29">
        <f>SUM(R21:R32)</f>
        <v>345</v>
      </c>
      <c r="S20" s="29">
        <f aca="true" t="shared" si="1" ref="S20:AH20">SUM(S21:S32)</f>
        <v>910</v>
      </c>
      <c r="T20" s="29">
        <f>SUM(T21:T32)</f>
        <v>799</v>
      </c>
      <c r="U20" s="29">
        <f t="shared" si="1"/>
        <v>261</v>
      </c>
      <c r="V20" s="29">
        <f t="shared" si="1"/>
        <v>538</v>
      </c>
      <c r="W20" s="29">
        <f t="shared" si="1"/>
        <v>46</v>
      </c>
      <c r="X20" s="29">
        <f t="shared" si="1"/>
        <v>69</v>
      </c>
      <c r="Y20" s="29">
        <f t="shared" si="1"/>
        <v>35</v>
      </c>
      <c r="Z20" s="29">
        <f t="shared" si="1"/>
        <v>43</v>
      </c>
      <c r="AA20" s="29">
        <f t="shared" si="1"/>
        <v>299</v>
      </c>
      <c r="AB20" s="29">
        <f t="shared" si="1"/>
        <v>774</v>
      </c>
      <c r="AC20" s="29">
        <f t="shared" si="1"/>
        <v>226</v>
      </c>
      <c r="AD20" s="29">
        <f t="shared" si="1"/>
        <v>467</v>
      </c>
      <c r="AE20" s="29" t="s">
        <v>315</v>
      </c>
      <c r="AF20" s="29">
        <f t="shared" si="1"/>
        <v>67</v>
      </c>
      <c r="AG20" s="29" t="s">
        <v>315</v>
      </c>
      <c r="AH20" s="29">
        <f t="shared" si="1"/>
        <v>28</v>
      </c>
    </row>
    <row r="21" spans="1:34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41"/>
      <c r="P21" s="41" t="s">
        <v>164</v>
      </c>
      <c r="Q21" s="28">
        <f aca="true" t="shared" si="2" ref="Q21:Q30">SUM(R21:S21)</f>
        <v>39</v>
      </c>
      <c r="R21" s="29">
        <f>SUM(W21,AA21,AE21)</f>
        <v>2</v>
      </c>
      <c r="S21" s="29">
        <f>SUM(X21,AB21,AF21)</f>
        <v>37</v>
      </c>
      <c r="T21" s="29">
        <f aca="true" t="shared" si="3" ref="T21:T30">SUM(U21:V21)</f>
        <v>22</v>
      </c>
      <c r="U21" s="29">
        <f aca="true" t="shared" si="4" ref="U21:V25">SUM(Y21,AC21,AG21)</f>
        <v>2</v>
      </c>
      <c r="V21" s="29">
        <f t="shared" si="4"/>
        <v>20</v>
      </c>
      <c r="W21" s="29" t="s">
        <v>315</v>
      </c>
      <c r="X21" s="29" t="s">
        <v>315</v>
      </c>
      <c r="Y21" s="29" t="s">
        <v>315</v>
      </c>
      <c r="Z21" s="29" t="s">
        <v>315</v>
      </c>
      <c r="AA21" s="29">
        <v>2</v>
      </c>
      <c r="AB21" s="29">
        <v>37</v>
      </c>
      <c r="AC21" s="29">
        <v>2</v>
      </c>
      <c r="AD21" s="29">
        <v>20</v>
      </c>
      <c r="AE21" s="29" t="s">
        <v>315</v>
      </c>
      <c r="AF21" s="29" t="s">
        <v>315</v>
      </c>
      <c r="AG21" s="29" t="s">
        <v>315</v>
      </c>
      <c r="AH21" s="29" t="s">
        <v>315</v>
      </c>
    </row>
    <row r="22" spans="1:34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41"/>
      <c r="P22" s="41" t="s">
        <v>169</v>
      </c>
      <c r="Q22" s="28">
        <f t="shared" si="2"/>
        <v>45</v>
      </c>
      <c r="R22" s="29">
        <f>SUM(W22,AA22,AE22)</f>
        <v>39</v>
      </c>
      <c r="S22" s="29">
        <f aca="true" t="shared" si="5" ref="S22:S27">SUM(X22,AB22,AF22)</f>
        <v>6</v>
      </c>
      <c r="T22" s="29">
        <f t="shared" si="3"/>
        <v>45</v>
      </c>
      <c r="U22" s="29">
        <f t="shared" si="4"/>
        <v>39</v>
      </c>
      <c r="V22" s="29">
        <f t="shared" si="4"/>
        <v>6</v>
      </c>
      <c r="W22" s="29" t="s">
        <v>315</v>
      </c>
      <c r="X22" s="29" t="s">
        <v>315</v>
      </c>
      <c r="Y22" s="29" t="s">
        <v>315</v>
      </c>
      <c r="Z22" s="29" t="s">
        <v>315</v>
      </c>
      <c r="AA22" s="29">
        <v>39</v>
      </c>
      <c r="AB22" s="29">
        <v>6</v>
      </c>
      <c r="AC22" s="29">
        <v>39</v>
      </c>
      <c r="AD22" s="29">
        <v>6</v>
      </c>
      <c r="AE22" s="29" t="s">
        <v>315</v>
      </c>
      <c r="AF22" s="29" t="s">
        <v>315</v>
      </c>
      <c r="AG22" s="29" t="s">
        <v>315</v>
      </c>
      <c r="AH22" s="29" t="s">
        <v>315</v>
      </c>
    </row>
    <row r="23" spans="1:34" ht="18" customHeight="1">
      <c r="A23" s="182" t="s">
        <v>462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9"/>
      <c r="O23" s="41"/>
      <c r="P23" s="41" t="s">
        <v>170</v>
      </c>
      <c r="Q23" s="28">
        <f t="shared" si="2"/>
        <v>153</v>
      </c>
      <c r="R23" s="29">
        <f>SUM(W23,AA23,AE23)</f>
        <v>140</v>
      </c>
      <c r="S23" s="29">
        <f t="shared" si="5"/>
        <v>13</v>
      </c>
      <c r="T23" s="29">
        <f t="shared" si="3"/>
        <v>79</v>
      </c>
      <c r="U23" s="29">
        <f t="shared" si="4"/>
        <v>74</v>
      </c>
      <c r="V23" s="29">
        <f t="shared" si="4"/>
        <v>5</v>
      </c>
      <c r="W23" s="29" t="s">
        <v>315</v>
      </c>
      <c r="X23" s="29" t="s">
        <v>315</v>
      </c>
      <c r="Y23" s="29" t="s">
        <v>315</v>
      </c>
      <c r="Z23" s="29" t="s">
        <v>315</v>
      </c>
      <c r="AA23" s="29">
        <v>140</v>
      </c>
      <c r="AB23" s="29">
        <v>13</v>
      </c>
      <c r="AC23" s="29">
        <v>74</v>
      </c>
      <c r="AD23" s="29">
        <v>5</v>
      </c>
      <c r="AE23" s="29" t="s">
        <v>315</v>
      </c>
      <c r="AF23" s="29" t="s">
        <v>315</v>
      </c>
      <c r="AG23" s="29" t="s">
        <v>315</v>
      </c>
      <c r="AH23" s="29" t="s">
        <v>315</v>
      </c>
    </row>
    <row r="24" spans="1:34" ht="18" customHeight="1" thickBo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41"/>
      <c r="P24" s="41" t="s">
        <v>171</v>
      </c>
      <c r="Q24" s="28">
        <f t="shared" si="2"/>
        <v>234</v>
      </c>
      <c r="R24" s="29">
        <f>SUM(W24,AA24,AE24)</f>
        <v>101</v>
      </c>
      <c r="S24" s="29">
        <f t="shared" si="5"/>
        <v>133</v>
      </c>
      <c r="T24" s="29">
        <f t="shared" si="3"/>
        <v>197</v>
      </c>
      <c r="U24" s="29">
        <f t="shared" si="4"/>
        <v>90</v>
      </c>
      <c r="V24" s="29">
        <f t="shared" si="4"/>
        <v>107</v>
      </c>
      <c r="W24" s="29">
        <v>46</v>
      </c>
      <c r="X24" s="29">
        <v>69</v>
      </c>
      <c r="Y24" s="29">
        <v>35</v>
      </c>
      <c r="Z24" s="29">
        <v>43</v>
      </c>
      <c r="AA24" s="29">
        <v>55</v>
      </c>
      <c r="AB24" s="29">
        <v>64</v>
      </c>
      <c r="AC24" s="29">
        <v>55</v>
      </c>
      <c r="AD24" s="29">
        <v>64</v>
      </c>
      <c r="AE24" s="29" t="s">
        <v>315</v>
      </c>
      <c r="AF24" s="29" t="s">
        <v>315</v>
      </c>
      <c r="AG24" s="29" t="s">
        <v>315</v>
      </c>
      <c r="AH24" s="29" t="s">
        <v>315</v>
      </c>
    </row>
    <row r="25" spans="1:34" ht="18" customHeight="1">
      <c r="A25" s="172" t="s">
        <v>401</v>
      </c>
      <c r="B25" s="163"/>
      <c r="C25" s="163" t="s">
        <v>3</v>
      </c>
      <c r="D25" s="163"/>
      <c r="E25" s="163"/>
      <c r="F25" s="262" t="s">
        <v>463</v>
      </c>
      <c r="G25" s="280"/>
      <c r="H25" s="248" t="s">
        <v>456</v>
      </c>
      <c r="I25" s="250"/>
      <c r="J25" s="249" t="s">
        <v>464</v>
      </c>
      <c r="K25" s="250"/>
      <c r="L25" s="262" t="s">
        <v>465</v>
      </c>
      <c r="M25" s="272"/>
      <c r="N25" s="19"/>
      <c r="O25" s="41"/>
      <c r="P25" s="41" t="s">
        <v>320</v>
      </c>
      <c r="Q25" s="28">
        <f t="shared" si="2"/>
        <v>102</v>
      </c>
      <c r="R25" s="29">
        <f>SUM(W25,AA25,AE25)</f>
        <v>27</v>
      </c>
      <c r="S25" s="29">
        <f t="shared" si="5"/>
        <v>75</v>
      </c>
      <c r="T25" s="29">
        <f t="shared" si="3"/>
        <v>102</v>
      </c>
      <c r="U25" s="29">
        <f t="shared" si="4"/>
        <v>27</v>
      </c>
      <c r="V25" s="29">
        <f t="shared" si="4"/>
        <v>75</v>
      </c>
      <c r="W25" s="29" t="s">
        <v>315</v>
      </c>
      <c r="X25" s="29" t="s">
        <v>315</v>
      </c>
      <c r="Y25" s="29" t="s">
        <v>315</v>
      </c>
      <c r="Z25" s="29" t="s">
        <v>315</v>
      </c>
      <c r="AA25" s="29">
        <v>27</v>
      </c>
      <c r="AB25" s="29">
        <v>75</v>
      </c>
      <c r="AC25" s="29">
        <v>27</v>
      </c>
      <c r="AD25" s="29">
        <v>75</v>
      </c>
      <c r="AE25" s="29" t="s">
        <v>315</v>
      </c>
      <c r="AF25" s="29" t="s">
        <v>315</v>
      </c>
      <c r="AG25" s="29" t="s">
        <v>315</v>
      </c>
      <c r="AH25" s="29" t="s">
        <v>315</v>
      </c>
    </row>
    <row r="26" spans="1:34" ht="18" customHeight="1">
      <c r="A26" s="173"/>
      <c r="B26" s="165"/>
      <c r="C26" s="48" t="s">
        <v>8</v>
      </c>
      <c r="D26" s="48" t="s">
        <v>9</v>
      </c>
      <c r="E26" s="48" t="s">
        <v>10</v>
      </c>
      <c r="F26" s="48" t="s">
        <v>9</v>
      </c>
      <c r="G26" s="48" t="s">
        <v>10</v>
      </c>
      <c r="H26" s="48" t="s">
        <v>9</v>
      </c>
      <c r="I26" s="48" t="s">
        <v>10</v>
      </c>
      <c r="J26" s="48" t="s">
        <v>9</v>
      </c>
      <c r="K26" s="48" t="s">
        <v>10</v>
      </c>
      <c r="L26" s="48" t="s">
        <v>9</v>
      </c>
      <c r="M26" s="49" t="s">
        <v>10</v>
      </c>
      <c r="N26" s="19"/>
      <c r="O26" s="41"/>
      <c r="P26" s="41" t="s">
        <v>321</v>
      </c>
      <c r="Q26" s="28">
        <f t="shared" si="2"/>
        <v>34</v>
      </c>
      <c r="R26" s="29" t="s">
        <v>315</v>
      </c>
      <c r="S26" s="29">
        <f t="shared" si="5"/>
        <v>34</v>
      </c>
      <c r="T26" s="29">
        <f t="shared" si="3"/>
        <v>16</v>
      </c>
      <c r="U26" s="29" t="s">
        <v>315</v>
      </c>
      <c r="V26" s="29">
        <f>SUM(Z26,AD26,AH26)</f>
        <v>16</v>
      </c>
      <c r="W26" s="29" t="s">
        <v>315</v>
      </c>
      <c r="X26" s="29" t="s">
        <v>315</v>
      </c>
      <c r="Y26" s="29" t="s">
        <v>315</v>
      </c>
      <c r="Z26" s="29" t="s">
        <v>315</v>
      </c>
      <c r="AA26" s="29" t="s">
        <v>315</v>
      </c>
      <c r="AB26" s="29">
        <v>24</v>
      </c>
      <c r="AC26" s="29" t="s">
        <v>315</v>
      </c>
      <c r="AD26" s="29">
        <v>10</v>
      </c>
      <c r="AE26" s="29" t="s">
        <v>315</v>
      </c>
      <c r="AF26" s="29">
        <v>10</v>
      </c>
      <c r="AG26" s="29" t="s">
        <v>315</v>
      </c>
      <c r="AH26" s="29">
        <v>6</v>
      </c>
    </row>
    <row r="27" spans="1:34" ht="18" customHeight="1">
      <c r="A27" s="232"/>
      <c r="B27" s="233"/>
      <c r="C27" s="7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1"/>
      <c r="P27" s="41" t="s">
        <v>322</v>
      </c>
      <c r="Q27" s="28">
        <f t="shared" si="2"/>
        <v>464</v>
      </c>
      <c r="R27" s="29" t="s">
        <v>315</v>
      </c>
      <c r="S27" s="29">
        <f t="shared" si="5"/>
        <v>464</v>
      </c>
      <c r="T27" s="29">
        <f t="shared" si="3"/>
        <v>227</v>
      </c>
      <c r="U27" s="29" t="s">
        <v>315</v>
      </c>
      <c r="V27" s="29">
        <f>SUM(Z27,AD27,AH27)</f>
        <v>227</v>
      </c>
      <c r="W27" s="29" t="s">
        <v>315</v>
      </c>
      <c r="X27" s="29" t="s">
        <v>315</v>
      </c>
      <c r="Y27" s="29" t="s">
        <v>315</v>
      </c>
      <c r="Z27" s="29" t="s">
        <v>315</v>
      </c>
      <c r="AA27" s="29" t="s">
        <v>315</v>
      </c>
      <c r="AB27" s="29">
        <v>407</v>
      </c>
      <c r="AC27" s="29" t="s">
        <v>315</v>
      </c>
      <c r="AD27" s="29">
        <v>205</v>
      </c>
      <c r="AE27" s="29" t="s">
        <v>315</v>
      </c>
      <c r="AF27" s="29">
        <v>57</v>
      </c>
      <c r="AG27" s="29" t="s">
        <v>315</v>
      </c>
      <c r="AH27" s="29">
        <v>22</v>
      </c>
    </row>
    <row r="28" spans="1:34" ht="18" customHeight="1">
      <c r="A28" s="241" t="s">
        <v>308</v>
      </c>
      <c r="B28" s="242"/>
      <c r="C28" s="87">
        <f>SUM(D28:E28)</f>
        <v>128</v>
      </c>
      <c r="D28" s="19">
        <f aca="true" t="shared" si="6" ref="D28:E32">SUM(F28,H28,J28,L28)</f>
        <v>73</v>
      </c>
      <c r="E28" s="19">
        <f t="shared" si="6"/>
        <v>55</v>
      </c>
      <c r="F28" s="19">
        <v>15</v>
      </c>
      <c r="G28" s="19">
        <v>10</v>
      </c>
      <c r="H28" s="19">
        <v>27</v>
      </c>
      <c r="I28" s="19">
        <v>20</v>
      </c>
      <c r="J28" s="19">
        <v>13</v>
      </c>
      <c r="K28" s="19">
        <v>6</v>
      </c>
      <c r="L28" s="19">
        <v>18</v>
      </c>
      <c r="M28" s="19">
        <v>19</v>
      </c>
      <c r="N28" s="19"/>
      <c r="O28" s="41"/>
      <c r="P28" s="41" t="s">
        <v>325</v>
      </c>
      <c r="Q28" s="28">
        <f t="shared" si="2"/>
        <v>103</v>
      </c>
      <c r="R28" s="29" t="s">
        <v>315</v>
      </c>
      <c r="S28" s="29">
        <f>SUM(X28,AB28,AF28)</f>
        <v>103</v>
      </c>
      <c r="T28" s="29">
        <f t="shared" si="3"/>
        <v>48</v>
      </c>
      <c r="U28" s="29" t="s">
        <v>315</v>
      </c>
      <c r="V28" s="29">
        <f>SUM(Z28,AD28,AH28)</f>
        <v>48</v>
      </c>
      <c r="W28" s="29" t="s">
        <v>315</v>
      </c>
      <c r="X28" s="29" t="s">
        <v>315</v>
      </c>
      <c r="Y28" s="29" t="s">
        <v>315</v>
      </c>
      <c r="Z28" s="29" t="s">
        <v>315</v>
      </c>
      <c r="AA28" s="29" t="s">
        <v>315</v>
      </c>
      <c r="AB28" s="29">
        <v>103</v>
      </c>
      <c r="AC28" s="29" t="s">
        <v>315</v>
      </c>
      <c r="AD28" s="29">
        <v>48</v>
      </c>
      <c r="AE28" s="29" t="s">
        <v>315</v>
      </c>
      <c r="AF28" s="29" t="s">
        <v>315</v>
      </c>
      <c r="AG28" s="29" t="s">
        <v>315</v>
      </c>
      <c r="AH28" s="29" t="s">
        <v>315</v>
      </c>
    </row>
    <row r="29" spans="1:34" ht="18" customHeight="1">
      <c r="A29" s="281" t="s">
        <v>301</v>
      </c>
      <c r="B29" s="282"/>
      <c r="C29" s="87">
        <f>SUM(D29:E29)</f>
        <v>121</v>
      </c>
      <c r="D29" s="19">
        <f t="shared" si="6"/>
        <v>70</v>
      </c>
      <c r="E29" s="19">
        <f t="shared" si="6"/>
        <v>51</v>
      </c>
      <c r="F29" s="19">
        <v>9</v>
      </c>
      <c r="G29" s="19">
        <v>4</v>
      </c>
      <c r="H29" s="19">
        <v>27</v>
      </c>
      <c r="I29" s="19">
        <v>22</v>
      </c>
      <c r="J29" s="19">
        <v>13</v>
      </c>
      <c r="K29" s="19">
        <v>7</v>
      </c>
      <c r="L29" s="19">
        <v>21</v>
      </c>
      <c r="M29" s="19">
        <v>18</v>
      </c>
      <c r="N29" s="19"/>
      <c r="O29" s="41"/>
      <c r="P29" s="41" t="s">
        <v>323</v>
      </c>
      <c r="Q29" s="28">
        <f t="shared" si="2"/>
        <v>3</v>
      </c>
      <c r="R29" s="29">
        <f>SUM(W29,AA29,AE29)</f>
        <v>2</v>
      </c>
      <c r="S29" s="29">
        <f>SUM(X29,AB29,AF29)</f>
        <v>1</v>
      </c>
      <c r="T29" s="29">
        <f t="shared" si="3"/>
        <v>3</v>
      </c>
      <c r="U29" s="29">
        <f>SUM(Y29,AC29,AG29)</f>
        <v>2</v>
      </c>
      <c r="V29" s="29">
        <f>SUM(Z29,AD29,AH29)</f>
        <v>1</v>
      </c>
      <c r="W29" s="29" t="s">
        <v>315</v>
      </c>
      <c r="X29" s="29" t="s">
        <v>315</v>
      </c>
      <c r="Y29" s="29" t="s">
        <v>315</v>
      </c>
      <c r="Z29" s="29" t="s">
        <v>315</v>
      </c>
      <c r="AA29" s="29">
        <v>2</v>
      </c>
      <c r="AB29" s="29">
        <v>1</v>
      </c>
      <c r="AC29" s="29">
        <v>2</v>
      </c>
      <c r="AD29" s="29">
        <v>1</v>
      </c>
      <c r="AE29" s="29" t="s">
        <v>315</v>
      </c>
      <c r="AF29" s="29" t="s">
        <v>315</v>
      </c>
      <c r="AG29" s="29" t="s">
        <v>315</v>
      </c>
      <c r="AH29" s="29" t="s">
        <v>315</v>
      </c>
    </row>
    <row r="30" spans="1:34" ht="18" customHeight="1">
      <c r="A30" s="281" t="s">
        <v>302</v>
      </c>
      <c r="B30" s="282"/>
      <c r="C30" s="87">
        <f>SUM(D30:E30)</f>
        <v>118</v>
      </c>
      <c r="D30" s="19">
        <f t="shared" si="6"/>
        <v>68</v>
      </c>
      <c r="E30" s="19">
        <f t="shared" si="6"/>
        <v>50</v>
      </c>
      <c r="F30" s="19">
        <v>5</v>
      </c>
      <c r="G30" s="19">
        <v>5</v>
      </c>
      <c r="H30" s="19">
        <v>29</v>
      </c>
      <c r="I30" s="19">
        <v>19</v>
      </c>
      <c r="J30" s="19">
        <v>12</v>
      </c>
      <c r="K30" s="19">
        <v>9</v>
      </c>
      <c r="L30" s="19">
        <v>22</v>
      </c>
      <c r="M30" s="19">
        <v>17</v>
      </c>
      <c r="N30" s="19"/>
      <c r="O30" s="41"/>
      <c r="P30" s="41" t="s">
        <v>324</v>
      </c>
      <c r="Q30" s="28">
        <f t="shared" si="2"/>
        <v>78</v>
      </c>
      <c r="R30" s="29">
        <f>SUM(W30,AA30,AE30)</f>
        <v>34</v>
      </c>
      <c r="S30" s="29">
        <f>SUM(X30,AB30,AF30)</f>
        <v>44</v>
      </c>
      <c r="T30" s="29">
        <f t="shared" si="3"/>
        <v>60</v>
      </c>
      <c r="U30" s="29">
        <f>SUM(Y30,AC30,AG30)</f>
        <v>27</v>
      </c>
      <c r="V30" s="29">
        <f>SUM(Z30,AD30,AH30)</f>
        <v>33</v>
      </c>
      <c r="W30" s="29" t="s">
        <v>315</v>
      </c>
      <c r="X30" s="29" t="s">
        <v>315</v>
      </c>
      <c r="Y30" s="29" t="s">
        <v>315</v>
      </c>
      <c r="Z30" s="29" t="s">
        <v>315</v>
      </c>
      <c r="AA30" s="29">
        <v>34</v>
      </c>
      <c r="AB30" s="29">
        <v>44</v>
      </c>
      <c r="AC30" s="29">
        <v>27</v>
      </c>
      <c r="AD30" s="29">
        <v>33</v>
      </c>
      <c r="AE30" s="29" t="s">
        <v>315</v>
      </c>
      <c r="AF30" s="29" t="s">
        <v>315</v>
      </c>
      <c r="AG30" s="29" t="s">
        <v>315</v>
      </c>
      <c r="AH30" s="29" t="s">
        <v>315</v>
      </c>
    </row>
    <row r="31" spans="1:34" ht="18" customHeight="1">
      <c r="A31" s="281" t="s">
        <v>303</v>
      </c>
      <c r="B31" s="282"/>
      <c r="C31" s="87">
        <f>SUM(D31:E31)</f>
        <v>121</v>
      </c>
      <c r="D31" s="19">
        <f t="shared" si="6"/>
        <v>71</v>
      </c>
      <c r="E31" s="19">
        <f t="shared" si="6"/>
        <v>50</v>
      </c>
      <c r="F31" s="19">
        <v>8</v>
      </c>
      <c r="G31" s="19">
        <v>7</v>
      </c>
      <c r="H31" s="19">
        <v>28</v>
      </c>
      <c r="I31" s="19">
        <v>18</v>
      </c>
      <c r="J31" s="19">
        <v>11</v>
      </c>
      <c r="K31" s="19">
        <v>12</v>
      </c>
      <c r="L31" s="19">
        <v>24</v>
      </c>
      <c r="M31" s="19">
        <v>13</v>
      </c>
      <c r="N31" s="19"/>
      <c r="O31" s="41"/>
      <c r="P31" s="41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8" customHeight="1">
      <c r="A32" s="288" t="s">
        <v>333</v>
      </c>
      <c r="B32" s="289"/>
      <c r="C32" s="140">
        <f>SUM(D32:E32)</f>
        <v>109</v>
      </c>
      <c r="D32" s="141">
        <f t="shared" si="6"/>
        <v>66</v>
      </c>
      <c r="E32" s="141">
        <f t="shared" si="6"/>
        <v>43</v>
      </c>
      <c r="F32" s="46">
        <v>9</v>
      </c>
      <c r="G32" s="46">
        <v>6</v>
      </c>
      <c r="H32" s="46">
        <v>24</v>
      </c>
      <c r="I32" s="46">
        <v>16</v>
      </c>
      <c r="J32" s="46">
        <v>9</v>
      </c>
      <c r="K32" s="46">
        <v>9</v>
      </c>
      <c r="L32" s="46">
        <v>24</v>
      </c>
      <c r="M32" s="46">
        <v>12</v>
      </c>
      <c r="N32" s="19"/>
      <c r="O32" s="41"/>
      <c r="P32" s="41"/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18" customHeight="1">
      <c r="A33" s="161"/>
      <c r="B33" s="313"/>
      <c r="C33" s="9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19"/>
      <c r="O33" s="41"/>
      <c r="P33" s="19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18" customHeight="1">
      <c r="A34" s="19" t="s">
        <v>147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8"/>
      <c r="P34" s="58"/>
      <c r="Q34" s="9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ht="18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309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ht="1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ht="18" customHeight="1">
      <c r="A38" s="171" t="s">
        <v>466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18" customHeight="1" thickBo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19"/>
      <c r="O39" s="312" t="s">
        <v>471</v>
      </c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</row>
    <row r="40" spans="1:34" ht="18" customHeight="1">
      <c r="A40" s="182" t="s">
        <v>461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9"/>
      <c r="O40" s="172" t="s">
        <v>150</v>
      </c>
      <c r="P40" s="163"/>
      <c r="Q40" s="163" t="s">
        <v>14</v>
      </c>
      <c r="R40" s="163"/>
      <c r="S40" s="163"/>
      <c r="T40" s="163"/>
      <c r="U40" s="163"/>
      <c r="V40" s="163"/>
      <c r="W40" s="163" t="s">
        <v>15</v>
      </c>
      <c r="X40" s="163"/>
      <c r="Y40" s="163"/>
      <c r="Z40" s="163"/>
      <c r="AA40" s="163"/>
      <c r="AB40" s="163"/>
      <c r="AC40" s="163" t="s">
        <v>100</v>
      </c>
      <c r="AD40" s="163"/>
      <c r="AE40" s="163"/>
      <c r="AF40" s="163"/>
      <c r="AG40" s="163"/>
      <c r="AH40" s="164"/>
    </row>
    <row r="41" spans="1:34" ht="18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73"/>
      <c r="P41" s="165"/>
      <c r="Q41" s="165" t="s">
        <v>13</v>
      </c>
      <c r="R41" s="165"/>
      <c r="S41" s="165"/>
      <c r="T41" s="165"/>
      <c r="U41" s="165"/>
      <c r="V41" s="165" t="s">
        <v>54</v>
      </c>
      <c r="W41" s="165" t="s">
        <v>13</v>
      </c>
      <c r="X41" s="165"/>
      <c r="Y41" s="165"/>
      <c r="Z41" s="165"/>
      <c r="AA41" s="165"/>
      <c r="AB41" s="165" t="s">
        <v>54</v>
      </c>
      <c r="AC41" s="165" t="s">
        <v>13</v>
      </c>
      <c r="AD41" s="165"/>
      <c r="AE41" s="165"/>
      <c r="AF41" s="165"/>
      <c r="AG41" s="165"/>
      <c r="AH41" s="166" t="s">
        <v>54</v>
      </c>
    </row>
    <row r="42" spans="1:34" ht="18" customHeight="1">
      <c r="A42" s="172" t="s">
        <v>401</v>
      </c>
      <c r="B42" s="163"/>
      <c r="C42" s="163" t="s">
        <v>13</v>
      </c>
      <c r="D42" s="163"/>
      <c r="E42" s="163"/>
      <c r="F42" s="163" t="s">
        <v>54</v>
      </c>
      <c r="G42" s="163"/>
      <c r="H42" s="163"/>
      <c r="I42" s="163" t="s">
        <v>6</v>
      </c>
      <c r="J42" s="163"/>
      <c r="K42" s="163"/>
      <c r="L42" s="163"/>
      <c r="M42" s="164"/>
      <c r="N42" s="19"/>
      <c r="O42" s="173"/>
      <c r="P42" s="165"/>
      <c r="Q42" s="165" t="s">
        <v>8</v>
      </c>
      <c r="R42" s="165"/>
      <c r="S42" s="144" t="s">
        <v>152</v>
      </c>
      <c r="T42" s="144" t="s">
        <v>153</v>
      </c>
      <c r="U42" s="144" t="s">
        <v>154</v>
      </c>
      <c r="V42" s="165"/>
      <c r="W42" s="165" t="s">
        <v>8</v>
      </c>
      <c r="X42" s="165"/>
      <c r="Y42" s="144" t="s">
        <v>152</v>
      </c>
      <c r="Z42" s="144" t="s">
        <v>153</v>
      </c>
      <c r="AA42" s="144" t="s">
        <v>154</v>
      </c>
      <c r="AB42" s="165"/>
      <c r="AC42" s="165" t="s">
        <v>8</v>
      </c>
      <c r="AD42" s="165"/>
      <c r="AE42" s="144" t="s">
        <v>152</v>
      </c>
      <c r="AF42" s="144" t="s">
        <v>153</v>
      </c>
      <c r="AG42" s="144" t="s">
        <v>154</v>
      </c>
      <c r="AH42" s="166"/>
    </row>
    <row r="43" spans="1:34" ht="18" customHeight="1">
      <c r="A43" s="173"/>
      <c r="B43" s="165"/>
      <c r="C43" s="48" t="s">
        <v>8</v>
      </c>
      <c r="D43" s="48" t="s">
        <v>9</v>
      </c>
      <c r="E43" s="48" t="s">
        <v>10</v>
      </c>
      <c r="F43" s="48" t="s">
        <v>8</v>
      </c>
      <c r="G43" s="48" t="s">
        <v>9</v>
      </c>
      <c r="H43" s="48" t="s">
        <v>10</v>
      </c>
      <c r="I43" s="48" t="s">
        <v>8</v>
      </c>
      <c r="J43" s="48" t="s">
        <v>148</v>
      </c>
      <c r="K43" s="48" t="s">
        <v>143</v>
      </c>
      <c r="L43" s="48" t="s">
        <v>144</v>
      </c>
      <c r="M43" s="49" t="s">
        <v>142</v>
      </c>
      <c r="N43" s="19"/>
      <c r="O43" s="19"/>
      <c r="P43" s="35" t="s">
        <v>8</v>
      </c>
      <c r="Q43" s="227">
        <f>SUM(Q44:R45)</f>
        <v>10</v>
      </c>
      <c r="R43" s="176"/>
      <c r="S43" s="35">
        <f>SUM(S44:S45)</f>
        <v>4</v>
      </c>
      <c r="T43" s="35">
        <f>SUM(T44:T45)</f>
        <v>6</v>
      </c>
      <c r="U43" s="35" t="s">
        <v>347</v>
      </c>
      <c r="V43" s="35">
        <f>SUM(V44:V45)</f>
        <v>6</v>
      </c>
      <c r="W43" s="227">
        <f>SUM(W44:X45)</f>
        <v>28</v>
      </c>
      <c r="X43" s="176"/>
      <c r="Y43" s="35" t="s">
        <v>347</v>
      </c>
      <c r="Z43" s="35">
        <f>SUM(Z44:Z45)</f>
        <v>28</v>
      </c>
      <c r="AA43" s="35" t="s">
        <v>347</v>
      </c>
      <c r="AB43" s="35">
        <f>SUM(AB44:AB45)</f>
        <v>13</v>
      </c>
      <c r="AC43" s="227">
        <f>SUM(AC44:AD45)</f>
        <v>85</v>
      </c>
      <c r="AD43" s="176"/>
      <c r="AE43" s="35">
        <f>SUM(AE44:AE45)</f>
        <v>5</v>
      </c>
      <c r="AF43" s="35">
        <f>SUM(AF44:AF45)</f>
        <v>71</v>
      </c>
      <c r="AG43" s="35">
        <f>SUM(AG44:AG45)</f>
        <v>9</v>
      </c>
      <c r="AH43" s="35">
        <f>SUM(AH44:AH45)</f>
        <v>34</v>
      </c>
    </row>
    <row r="44" spans="1:34" ht="18" customHeight="1">
      <c r="A44" s="232"/>
      <c r="B44" s="233"/>
      <c r="C44" s="7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6" t="s">
        <v>176</v>
      </c>
      <c r="P44" s="206"/>
      <c r="Q44" s="211" t="s">
        <v>347</v>
      </c>
      <c r="R44" s="208"/>
      <c r="S44" s="35" t="s">
        <v>348</v>
      </c>
      <c r="T44" s="35" t="s">
        <v>315</v>
      </c>
      <c r="U44" s="35" t="s">
        <v>315</v>
      </c>
      <c r="V44" s="35" t="s">
        <v>315</v>
      </c>
      <c r="W44" s="206">
        <v>10</v>
      </c>
      <c r="X44" s="206"/>
      <c r="Y44" s="35" t="s">
        <v>429</v>
      </c>
      <c r="Z44" s="35">
        <v>10</v>
      </c>
      <c r="AA44" s="35" t="s">
        <v>419</v>
      </c>
      <c r="AB44" s="35">
        <v>4</v>
      </c>
      <c r="AC44" s="206">
        <v>30</v>
      </c>
      <c r="AD44" s="206"/>
      <c r="AE44" s="35">
        <v>2</v>
      </c>
      <c r="AF44" s="35">
        <v>27</v>
      </c>
      <c r="AG44" s="35">
        <v>1</v>
      </c>
      <c r="AH44" s="35">
        <v>13</v>
      </c>
    </row>
    <row r="45" spans="1:34" ht="18" customHeight="1">
      <c r="A45" s="241" t="s">
        <v>308</v>
      </c>
      <c r="B45" s="242"/>
      <c r="C45" s="87">
        <f>SUM(D45:E45)</f>
        <v>235</v>
      </c>
      <c r="D45" s="19">
        <v>108</v>
      </c>
      <c r="E45" s="19">
        <v>127</v>
      </c>
      <c r="F45" s="19">
        <f>SUM(G45:H45)</f>
        <v>86</v>
      </c>
      <c r="G45" s="19">
        <v>25</v>
      </c>
      <c r="H45" s="19">
        <v>61</v>
      </c>
      <c r="I45" s="19">
        <f>SUM(J45:M45)</f>
        <v>133</v>
      </c>
      <c r="J45" s="35" t="s">
        <v>319</v>
      </c>
      <c r="K45" s="19">
        <v>77</v>
      </c>
      <c r="L45" s="19">
        <v>38</v>
      </c>
      <c r="M45" s="19">
        <v>18</v>
      </c>
      <c r="N45" s="19"/>
      <c r="O45" s="19"/>
      <c r="P45" s="35" t="s">
        <v>10</v>
      </c>
      <c r="Q45" s="211">
        <v>10</v>
      </c>
      <c r="R45" s="208"/>
      <c r="S45" s="35">
        <v>4</v>
      </c>
      <c r="T45" s="35">
        <v>6</v>
      </c>
      <c r="U45" s="35" t="s">
        <v>429</v>
      </c>
      <c r="V45" s="35">
        <v>6</v>
      </c>
      <c r="W45" s="206">
        <v>18</v>
      </c>
      <c r="X45" s="206"/>
      <c r="Y45" s="35" t="s">
        <v>429</v>
      </c>
      <c r="Z45" s="35">
        <v>18</v>
      </c>
      <c r="AA45" s="35" t="s">
        <v>472</v>
      </c>
      <c r="AB45" s="35">
        <v>9</v>
      </c>
      <c r="AC45" s="206">
        <v>55</v>
      </c>
      <c r="AD45" s="206"/>
      <c r="AE45" s="35">
        <v>3</v>
      </c>
      <c r="AF45" s="35">
        <v>44</v>
      </c>
      <c r="AG45" s="35">
        <v>8</v>
      </c>
      <c r="AH45" s="35">
        <v>21</v>
      </c>
    </row>
    <row r="46" spans="1:34" ht="18" customHeight="1">
      <c r="A46" s="281" t="s">
        <v>301</v>
      </c>
      <c r="B46" s="282"/>
      <c r="C46" s="87">
        <f>SUM(D46:E46)</f>
        <v>255</v>
      </c>
      <c r="D46" s="19">
        <v>125</v>
      </c>
      <c r="E46" s="19">
        <v>130</v>
      </c>
      <c r="F46" s="19">
        <f>SUM(G46:H46)</f>
        <v>90</v>
      </c>
      <c r="G46" s="19">
        <v>27</v>
      </c>
      <c r="H46" s="19">
        <v>63</v>
      </c>
      <c r="I46" s="19">
        <f>SUM(J46:M46)</f>
        <v>149</v>
      </c>
      <c r="J46" s="35" t="s">
        <v>319</v>
      </c>
      <c r="K46" s="19">
        <v>81</v>
      </c>
      <c r="L46" s="19">
        <v>38</v>
      </c>
      <c r="M46" s="19">
        <v>30</v>
      </c>
      <c r="N46" s="19"/>
      <c r="O46" s="19"/>
      <c r="P46" s="19"/>
      <c r="Q46" s="211"/>
      <c r="R46" s="208"/>
      <c r="S46" s="35"/>
      <c r="T46" s="35"/>
      <c r="U46" s="35"/>
      <c r="V46" s="35"/>
      <c r="W46" s="206"/>
      <c r="X46" s="206"/>
      <c r="Y46" s="35"/>
      <c r="Z46" s="35"/>
      <c r="AA46" s="35"/>
      <c r="AB46" s="35"/>
      <c r="AC46" s="206"/>
      <c r="AD46" s="206"/>
      <c r="AE46" s="35"/>
      <c r="AF46" s="35"/>
      <c r="AG46" s="35"/>
      <c r="AH46" s="35"/>
    </row>
    <row r="47" spans="1:34" ht="18" customHeight="1">
      <c r="A47" s="281" t="s">
        <v>302</v>
      </c>
      <c r="B47" s="282"/>
      <c r="C47" s="87">
        <f>SUM(D47:E47)</f>
        <v>274</v>
      </c>
      <c r="D47" s="19">
        <v>138</v>
      </c>
      <c r="E47" s="19">
        <v>136</v>
      </c>
      <c r="F47" s="19">
        <f>SUM(G47:H47)</f>
        <v>100</v>
      </c>
      <c r="G47" s="19">
        <v>33</v>
      </c>
      <c r="H47" s="19">
        <v>67</v>
      </c>
      <c r="I47" s="19">
        <f>SUM(J47:M47)</f>
        <v>161</v>
      </c>
      <c r="J47" s="35" t="s">
        <v>319</v>
      </c>
      <c r="K47" s="19">
        <v>86</v>
      </c>
      <c r="L47" s="19">
        <v>38</v>
      </c>
      <c r="M47" s="19">
        <v>37</v>
      </c>
      <c r="N47" s="19"/>
      <c r="O47" s="19"/>
      <c r="P47" s="35" t="s">
        <v>8</v>
      </c>
      <c r="Q47" s="211">
        <f>SUM(Q48:R49)</f>
        <v>91</v>
      </c>
      <c r="R47" s="208"/>
      <c r="S47" s="35" t="s">
        <v>315</v>
      </c>
      <c r="T47" s="35">
        <f>SUM(T48:T49)</f>
        <v>91</v>
      </c>
      <c r="U47" s="35" t="s">
        <v>348</v>
      </c>
      <c r="V47" s="35" t="s">
        <v>473</v>
      </c>
      <c r="W47" s="208">
        <f>SUM(W48:X49)</f>
        <v>54</v>
      </c>
      <c r="X47" s="208"/>
      <c r="Y47" s="35" t="s">
        <v>347</v>
      </c>
      <c r="Z47" s="35">
        <f>SUM(Z48:Z49)</f>
        <v>54</v>
      </c>
      <c r="AA47" s="35" t="s">
        <v>472</v>
      </c>
      <c r="AB47" s="35" t="s">
        <v>474</v>
      </c>
      <c r="AC47" s="208">
        <f>SUM(AC48:AD49)</f>
        <v>184</v>
      </c>
      <c r="AD47" s="208"/>
      <c r="AE47" s="35">
        <f>SUM(AE48:AE49)</f>
        <v>4</v>
      </c>
      <c r="AF47" s="35">
        <f>SUM(AF48:AF49)</f>
        <v>178</v>
      </c>
      <c r="AG47" s="35">
        <f>SUM(AG48:AG49)</f>
        <v>2</v>
      </c>
      <c r="AH47" s="35" t="s">
        <v>473</v>
      </c>
    </row>
    <row r="48" spans="1:34" ht="18" customHeight="1">
      <c r="A48" s="281" t="s">
        <v>303</v>
      </c>
      <c r="B48" s="282"/>
      <c r="C48" s="87">
        <f>SUM(D48:E48)</f>
        <v>391</v>
      </c>
      <c r="D48" s="19">
        <v>192</v>
      </c>
      <c r="E48" s="19">
        <v>199</v>
      </c>
      <c r="F48" s="19">
        <f>SUM(G48:H48)</f>
        <v>126</v>
      </c>
      <c r="G48" s="19">
        <v>39</v>
      </c>
      <c r="H48" s="19">
        <v>87</v>
      </c>
      <c r="I48" s="19">
        <f>SUM(J48:M48)</f>
        <v>239</v>
      </c>
      <c r="J48" s="35" t="s">
        <v>319</v>
      </c>
      <c r="K48" s="19">
        <v>141</v>
      </c>
      <c r="L48" s="19">
        <v>57</v>
      </c>
      <c r="M48" s="19">
        <v>41</v>
      </c>
      <c r="N48" s="19"/>
      <c r="O48" s="206" t="s">
        <v>177</v>
      </c>
      <c r="P48" s="206"/>
      <c r="Q48" s="211">
        <v>55</v>
      </c>
      <c r="R48" s="208"/>
      <c r="S48" s="35" t="s">
        <v>319</v>
      </c>
      <c r="T48" s="35">
        <v>55</v>
      </c>
      <c r="U48" s="35" t="s">
        <v>319</v>
      </c>
      <c r="V48" s="35" t="s">
        <v>327</v>
      </c>
      <c r="W48" s="206">
        <v>30</v>
      </c>
      <c r="X48" s="206"/>
      <c r="Y48" s="35" t="s">
        <v>319</v>
      </c>
      <c r="Z48" s="35">
        <v>30</v>
      </c>
      <c r="AA48" s="35" t="s">
        <v>319</v>
      </c>
      <c r="AB48" s="35" t="s">
        <v>327</v>
      </c>
      <c r="AC48" s="206">
        <v>126</v>
      </c>
      <c r="AD48" s="206"/>
      <c r="AE48" s="35">
        <v>4</v>
      </c>
      <c r="AF48" s="35">
        <v>122</v>
      </c>
      <c r="AG48" s="35" t="s">
        <v>319</v>
      </c>
      <c r="AH48" s="35" t="s">
        <v>327</v>
      </c>
    </row>
    <row r="49" spans="1:34" ht="18" customHeight="1">
      <c r="A49" s="288" t="s">
        <v>333</v>
      </c>
      <c r="B49" s="289"/>
      <c r="C49" s="140">
        <f>SUM(D49:E49)</f>
        <v>448</v>
      </c>
      <c r="D49" s="141">
        <v>210</v>
      </c>
      <c r="E49" s="141">
        <v>238</v>
      </c>
      <c r="F49" s="141">
        <f>SUM(G49:H49)</f>
        <v>146</v>
      </c>
      <c r="G49" s="141">
        <v>47</v>
      </c>
      <c r="H49" s="141">
        <v>99</v>
      </c>
      <c r="I49" s="141">
        <f>SUM(J49:M49)</f>
        <v>259</v>
      </c>
      <c r="J49" s="35" t="s">
        <v>319</v>
      </c>
      <c r="K49" s="46">
        <v>145</v>
      </c>
      <c r="L49" s="46">
        <v>76</v>
      </c>
      <c r="M49" s="46">
        <v>38</v>
      </c>
      <c r="N49" s="19"/>
      <c r="O49" s="19"/>
      <c r="P49" s="35" t="s">
        <v>10</v>
      </c>
      <c r="Q49" s="211">
        <v>36</v>
      </c>
      <c r="R49" s="208"/>
      <c r="S49" s="35" t="s">
        <v>319</v>
      </c>
      <c r="T49" s="35">
        <v>36</v>
      </c>
      <c r="U49" s="35" t="s">
        <v>319</v>
      </c>
      <c r="V49" s="35" t="s">
        <v>327</v>
      </c>
      <c r="W49" s="206">
        <v>24</v>
      </c>
      <c r="X49" s="206"/>
      <c r="Y49" s="35" t="s">
        <v>319</v>
      </c>
      <c r="Z49" s="35">
        <v>24</v>
      </c>
      <c r="AA49" s="35" t="s">
        <v>319</v>
      </c>
      <c r="AB49" s="35" t="s">
        <v>327</v>
      </c>
      <c r="AC49" s="206">
        <v>58</v>
      </c>
      <c r="AD49" s="206"/>
      <c r="AE49" s="35" t="s">
        <v>319</v>
      </c>
      <c r="AF49" s="35">
        <v>56</v>
      </c>
      <c r="AG49" s="35">
        <v>2</v>
      </c>
      <c r="AH49" s="35" t="s">
        <v>327</v>
      </c>
    </row>
    <row r="50" spans="1:34" ht="18" customHeight="1">
      <c r="A50" s="161"/>
      <c r="B50" s="313"/>
      <c r="C50" s="9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19"/>
      <c r="O50" s="34"/>
      <c r="P50" s="34"/>
      <c r="Q50" s="187"/>
      <c r="R50" s="161"/>
      <c r="S50" s="34"/>
      <c r="T50" s="34"/>
      <c r="U50" s="34"/>
      <c r="V50" s="34"/>
      <c r="W50" s="161"/>
      <c r="X50" s="161"/>
      <c r="Y50" s="34"/>
      <c r="Z50" s="34"/>
      <c r="AA50" s="34"/>
      <c r="AB50" s="34"/>
      <c r="AC50" s="161"/>
      <c r="AD50" s="161"/>
      <c r="AE50" s="34"/>
      <c r="AF50" s="34"/>
      <c r="AG50" s="34"/>
      <c r="AH50" s="34"/>
    </row>
    <row r="51" spans="1:34" ht="18" customHeight="1">
      <c r="A51" s="19" t="s">
        <v>149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 t="s">
        <v>27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ht="18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ht="18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71" t="s">
        <v>310</v>
      </c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</row>
    <row r="54" spans="1:34" ht="18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19"/>
      <c r="AC54" s="19"/>
      <c r="AD54" s="19"/>
      <c r="AE54" s="19"/>
      <c r="AF54" s="19"/>
      <c r="AG54" s="19"/>
      <c r="AH54" s="19"/>
    </row>
    <row r="55" spans="1:34" ht="18" customHeight="1" thickBo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312" t="s">
        <v>478</v>
      </c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</row>
    <row r="56" spans="1:34" ht="18" customHeight="1">
      <c r="A56" s="182" t="s">
        <v>462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9"/>
      <c r="O56" s="278" t="s">
        <v>178</v>
      </c>
      <c r="P56" s="236"/>
      <c r="Q56" s="235" t="s">
        <v>476</v>
      </c>
      <c r="R56" s="278"/>
      <c r="S56" s="236"/>
      <c r="T56" s="235" t="s">
        <v>477</v>
      </c>
      <c r="U56" s="278"/>
      <c r="V56" s="236"/>
      <c r="W56" s="163" t="s">
        <v>13</v>
      </c>
      <c r="X56" s="163"/>
      <c r="Y56" s="163"/>
      <c r="Z56" s="163"/>
      <c r="AA56" s="163"/>
      <c r="AB56" s="163"/>
      <c r="AC56" s="163" t="s">
        <v>54</v>
      </c>
      <c r="AD56" s="163"/>
      <c r="AE56" s="163"/>
      <c r="AF56" s="163"/>
      <c r="AG56" s="163"/>
      <c r="AH56" s="164"/>
    </row>
    <row r="57" spans="1:34" ht="18" customHeight="1" thickBo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68"/>
      <c r="P57" s="238"/>
      <c r="Q57" s="237"/>
      <c r="R57" s="268"/>
      <c r="S57" s="238"/>
      <c r="T57" s="237"/>
      <c r="U57" s="268"/>
      <c r="V57" s="238"/>
      <c r="W57" s="165" t="s">
        <v>8</v>
      </c>
      <c r="X57" s="165"/>
      <c r="Y57" s="165" t="s">
        <v>9</v>
      </c>
      <c r="Z57" s="165"/>
      <c r="AA57" s="165" t="s">
        <v>10</v>
      </c>
      <c r="AB57" s="165"/>
      <c r="AC57" s="165" t="s">
        <v>8</v>
      </c>
      <c r="AD57" s="165"/>
      <c r="AE57" s="165" t="s">
        <v>9</v>
      </c>
      <c r="AF57" s="165"/>
      <c r="AG57" s="165" t="s">
        <v>10</v>
      </c>
      <c r="AH57" s="166"/>
    </row>
    <row r="58" spans="1:34" ht="18" customHeight="1">
      <c r="A58" s="172" t="s">
        <v>401</v>
      </c>
      <c r="B58" s="163"/>
      <c r="C58" s="163" t="s">
        <v>3</v>
      </c>
      <c r="D58" s="163"/>
      <c r="E58" s="163"/>
      <c r="F58" s="262" t="s">
        <v>463</v>
      </c>
      <c r="G58" s="280"/>
      <c r="H58" s="248" t="s">
        <v>456</v>
      </c>
      <c r="I58" s="250"/>
      <c r="J58" s="249" t="s">
        <v>464</v>
      </c>
      <c r="K58" s="250"/>
      <c r="L58" s="262" t="s">
        <v>465</v>
      </c>
      <c r="M58" s="272"/>
      <c r="N58" s="19"/>
      <c r="O58" s="205" t="s">
        <v>308</v>
      </c>
      <c r="P58" s="241"/>
      <c r="Q58" s="227">
        <v>87</v>
      </c>
      <c r="R58" s="176"/>
      <c r="S58" s="176"/>
      <c r="T58" s="176">
        <v>161</v>
      </c>
      <c r="U58" s="176"/>
      <c r="V58" s="176"/>
      <c r="W58" s="352">
        <f>SUM(Y58:AB58)</f>
        <v>1065</v>
      </c>
      <c r="X58" s="352"/>
      <c r="Y58" s="352">
        <v>777</v>
      </c>
      <c r="Z58" s="352"/>
      <c r="AA58" s="352">
        <v>288</v>
      </c>
      <c r="AB58" s="352"/>
      <c r="AC58" s="352">
        <f>SUM(AE58:AH58)</f>
        <v>217</v>
      </c>
      <c r="AD58" s="352"/>
      <c r="AE58" s="176">
        <v>90</v>
      </c>
      <c r="AF58" s="176"/>
      <c r="AG58" s="176">
        <v>127</v>
      </c>
      <c r="AH58" s="176"/>
    </row>
    <row r="59" spans="1:34" ht="18" customHeight="1">
      <c r="A59" s="173"/>
      <c r="B59" s="165"/>
      <c r="C59" s="48" t="s">
        <v>8</v>
      </c>
      <c r="D59" s="48" t="s">
        <v>9</v>
      </c>
      <c r="E59" s="48" t="s">
        <v>10</v>
      </c>
      <c r="F59" s="48" t="s">
        <v>9</v>
      </c>
      <c r="G59" s="48" t="s">
        <v>10</v>
      </c>
      <c r="H59" s="48" t="s">
        <v>9</v>
      </c>
      <c r="I59" s="48" t="s">
        <v>10</v>
      </c>
      <c r="J59" s="48" t="s">
        <v>9</v>
      </c>
      <c r="K59" s="48" t="s">
        <v>10</v>
      </c>
      <c r="L59" s="48" t="s">
        <v>9</v>
      </c>
      <c r="M59" s="49" t="s">
        <v>10</v>
      </c>
      <c r="N59" s="19"/>
      <c r="O59" s="305" t="s">
        <v>301</v>
      </c>
      <c r="P59" s="281"/>
      <c r="Q59" s="211">
        <v>80</v>
      </c>
      <c r="R59" s="206"/>
      <c r="S59" s="206"/>
      <c r="T59" s="206">
        <v>122</v>
      </c>
      <c r="U59" s="206"/>
      <c r="V59" s="206"/>
      <c r="W59" s="353">
        <f>SUM(Y59:AB59)</f>
        <v>1020</v>
      </c>
      <c r="X59" s="353"/>
      <c r="Y59" s="355">
        <v>761</v>
      </c>
      <c r="Z59" s="355"/>
      <c r="AA59" s="355">
        <v>259</v>
      </c>
      <c r="AB59" s="355"/>
      <c r="AC59" s="353">
        <f>SUM(AE59:AH59)</f>
        <v>240</v>
      </c>
      <c r="AD59" s="353"/>
      <c r="AE59" s="206">
        <v>118</v>
      </c>
      <c r="AF59" s="206"/>
      <c r="AG59" s="206">
        <v>122</v>
      </c>
      <c r="AH59" s="206"/>
    </row>
    <row r="60" spans="1:34" ht="18" customHeight="1">
      <c r="A60" s="232"/>
      <c r="B60" s="233"/>
      <c r="C60" s="7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305" t="s">
        <v>302</v>
      </c>
      <c r="P60" s="281"/>
      <c r="Q60" s="211">
        <v>71</v>
      </c>
      <c r="R60" s="206"/>
      <c r="S60" s="206"/>
      <c r="T60" s="206">
        <v>117</v>
      </c>
      <c r="U60" s="206"/>
      <c r="V60" s="206"/>
      <c r="W60" s="353">
        <f>SUM(Y60:AB60)</f>
        <v>881</v>
      </c>
      <c r="X60" s="353"/>
      <c r="Y60" s="355">
        <v>678</v>
      </c>
      <c r="Z60" s="355"/>
      <c r="AA60" s="355">
        <v>203</v>
      </c>
      <c r="AB60" s="355"/>
      <c r="AC60" s="353">
        <f>SUM(AE60:AH60)</f>
        <v>189</v>
      </c>
      <c r="AD60" s="353"/>
      <c r="AE60" s="206">
        <v>86</v>
      </c>
      <c r="AF60" s="206"/>
      <c r="AG60" s="206">
        <v>103</v>
      </c>
      <c r="AH60" s="206"/>
    </row>
    <row r="61" spans="1:34" ht="18" customHeight="1">
      <c r="A61" s="241" t="s">
        <v>308</v>
      </c>
      <c r="B61" s="242"/>
      <c r="C61" s="87">
        <f>SUM(D61:E61)</f>
        <v>692</v>
      </c>
      <c r="D61" s="19">
        <f aca="true" t="shared" si="7" ref="D61:E65">SUM(F61,H61,J61,L61)</f>
        <v>414</v>
      </c>
      <c r="E61" s="19">
        <f t="shared" si="7"/>
        <v>278</v>
      </c>
      <c r="F61" s="35" t="s">
        <v>319</v>
      </c>
      <c r="G61" s="35" t="s">
        <v>319</v>
      </c>
      <c r="H61" s="66">
        <v>227</v>
      </c>
      <c r="I61" s="66">
        <v>141</v>
      </c>
      <c r="J61" s="66">
        <v>114</v>
      </c>
      <c r="K61" s="66">
        <v>72</v>
      </c>
      <c r="L61" s="66">
        <v>73</v>
      </c>
      <c r="M61" s="66">
        <v>65</v>
      </c>
      <c r="N61" s="19"/>
      <c r="O61" s="305" t="s">
        <v>303</v>
      </c>
      <c r="P61" s="281"/>
      <c r="Q61" s="211">
        <v>65</v>
      </c>
      <c r="R61" s="206"/>
      <c r="S61" s="206"/>
      <c r="T61" s="206">
        <v>68</v>
      </c>
      <c r="U61" s="206"/>
      <c r="V61" s="206"/>
      <c r="W61" s="353">
        <f>SUM(Y61:AB61)</f>
        <v>905</v>
      </c>
      <c r="X61" s="353"/>
      <c r="Y61" s="355">
        <v>690</v>
      </c>
      <c r="Z61" s="355"/>
      <c r="AA61" s="355">
        <v>215</v>
      </c>
      <c r="AB61" s="355"/>
      <c r="AC61" s="353">
        <f>SUM(AE61:AH61)</f>
        <v>193</v>
      </c>
      <c r="AD61" s="353"/>
      <c r="AE61" s="206">
        <v>96</v>
      </c>
      <c r="AF61" s="206"/>
      <c r="AG61" s="206">
        <v>97</v>
      </c>
      <c r="AH61" s="206"/>
    </row>
    <row r="62" spans="1:35" ht="18" customHeight="1">
      <c r="A62" s="281" t="s">
        <v>301</v>
      </c>
      <c r="B62" s="282"/>
      <c r="C62" s="87">
        <f>SUM(D62:E62)</f>
        <v>741</v>
      </c>
      <c r="D62" s="19">
        <f t="shared" si="7"/>
        <v>431</v>
      </c>
      <c r="E62" s="19">
        <f t="shared" si="7"/>
        <v>310</v>
      </c>
      <c r="F62" s="35" t="s">
        <v>319</v>
      </c>
      <c r="G62" s="35" t="s">
        <v>319</v>
      </c>
      <c r="H62" s="66">
        <v>215</v>
      </c>
      <c r="I62" s="66">
        <v>157</v>
      </c>
      <c r="J62" s="66">
        <v>108</v>
      </c>
      <c r="K62" s="66">
        <v>65</v>
      </c>
      <c r="L62" s="66">
        <v>108</v>
      </c>
      <c r="M62" s="66">
        <v>88</v>
      </c>
      <c r="N62" s="19"/>
      <c r="O62" s="304" t="s">
        <v>333</v>
      </c>
      <c r="P62" s="288"/>
      <c r="Q62" s="214">
        <v>64</v>
      </c>
      <c r="R62" s="216"/>
      <c r="S62" s="216"/>
      <c r="T62" s="216">
        <v>68</v>
      </c>
      <c r="U62" s="216"/>
      <c r="V62" s="216"/>
      <c r="W62" s="354">
        <f>SUM(Y62:AB62)</f>
        <v>575</v>
      </c>
      <c r="X62" s="354"/>
      <c r="Y62" s="356">
        <v>445</v>
      </c>
      <c r="Z62" s="356"/>
      <c r="AA62" s="356">
        <v>130</v>
      </c>
      <c r="AB62" s="356"/>
      <c r="AC62" s="354">
        <f>SUM(AE62:AH62)</f>
        <v>183</v>
      </c>
      <c r="AD62" s="354"/>
      <c r="AE62" s="216">
        <v>81</v>
      </c>
      <c r="AF62" s="216"/>
      <c r="AG62" s="216">
        <v>102</v>
      </c>
      <c r="AH62" s="216"/>
      <c r="AI62" s="8"/>
    </row>
    <row r="63" spans="1:34" ht="18" customHeight="1">
      <c r="A63" s="281" t="s">
        <v>302</v>
      </c>
      <c r="B63" s="282"/>
      <c r="C63" s="87">
        <f>SUM(D63:E63)</f>
        <v>784</v>
      </c>
      <c r="D63" s="19">
        <f t="shared" si="7"/>
        <v>471</v>
      </c>
      <c r="E63" s="19">
        <f t="shared" si="7"/>
        <v>313</v>
      </c>
      <c r="F63" s="35" t="s">
        <v>319</v>
      </c>
      <c r="G63" s="35" t="s">
        <v>319</v>
      </c>
      <c r="H63" s="66">
        <v>234</v>
      </c>
      <c r="I63" s="66">
        <v>156</v>
      </c>
      <c r="J63" s="66">
        <v>101</v>
      </c>
      <c r="K63" s="66">
        <v>67</v>
      </c>
      <c r="L63" s="66">
        <v>136</v>
      </c>
      <c r="M63" s="66">
        <v>90</v>
      </c>
      <c r="N63" s="19"/>
      <c r="O63" s="329"/>
      <c r="P63" s="330"/>
      <c r="Q63" s="211"/>
      <c r="R63" s="206"/>
      <c r="S63" s="206"/>
      <c r="T63" s="206"/>
      <c r="U63" s="206"/>
      <c r="V63" s="206"/>
      <c r="W63" s="355"/>
      <c r="X63" s="355"/>
      <c r="Y63" s="355"/>
      <c r="Z63" s="355"/>
      <c r="AA63" s="355"/>
      <c r="AB63" s="355"/>
      <c r="AC63" s="355"/>
      <c r="AD63" s="355"/>
      <c r="AE63" s="206"/>
      <c r="AF63" s="206"/>
      <c r="AG63" s="206"/>
      <c r="AH63" s="206"/>
    </row>
    <row r="64" spans="1:36" ht="18" customHeight="1">
      <c r="A64" s="281" t="s">
        <v>303</v>
      </c>
      <c r="B64" s="282"/>
      <c r="C64" s="142">
        <f>SUM(D64:E64)</f>
        <v>1070</v>
      </c>
      <c r="D64" s="19">
        <f t="shared" si="7"/>
        <v>654</v>
      </c>
      <c r="E64" s="19">
        <f t="shared" si="7"/>
        <v>416</v>
      </c>
      <c r="F64" s="35" t="s">
        <v>319</v>
      </c>
      <c r="G64" s="35" t="s">
        <v>319</v>
      </c>
      <c r="H64" s="66">
        <v>376</v>
      </c>
      <c r="I64" s="66">
        <v>225</v>
      </c>
      <c r="J64" s="66">
        <v>136</v>
      </c>
      <c r="K64" s="66">
        <v>99</v>
      </c>
      <c r="L64" s="66">
        <v>142</v>
      </c>
      <c r="M64" s="66">
        <v>92</v>
      </c>
      <c r="N64" s="19"/>
      <c r="O64" s="182" t="s">
        <v>406</v>
      </c>
      <c r="P64" s="269"/>
      <c r="Q64" s="211" t="s">
        <v>314</v>
      </c>
      <c r="R64" s="206"/>
      <c r="S64" s="206"/>
      <c r="T64" s="206" t="s">
        <v>319</v>
      </c>
      <c r="U64" s="206"/>
      <c r="V64" s="206"/>
      <c r="W64" s="355" t="s">
        <v>419</v>
      </c>
      <c r="X64" s="355"/>
      <c r="Y64" s="355" t="s">
        <v>430</v>
      </c>
      <c r="Z64" s="355"/>
      <c r="AA64" s="355" t="s">
        <v>347</v>
      </c>
      <c r="AB64" s="355"/>
      <c r="AC64" s="355" t="s">
        <v>347</v>
      </c>
      <c r="AD64" s="355"/>
      <c r="AE64" s="206" t="s">
        <v>319</v>
      </c>
      <c r="AF64" s="206"/>
      <c r="AG64" s="206" t="s">
        <v>319</v>
      </c>
      <c r="AH64" s="206"/>
      <c r="AI64" s="9"/>
      <c r="AJ64" s="9"/>
    </row>
    <row r="65" spans="1:36" ht="18" customHeight="1">
      <c r="A65" s="288" t="s">
        <v>333</v>
      </c>
      <c r="B65" s="289"/>
      <c r="C65" s="143">
        <f>SUM(D65:E65)</f>
        <v>1054</v>
      </c>
      <c r="D65" s="141">
        <f t="shared" si="7"/>
        <v>652</v>
      </c>
      <c r="E65" s="141">
        <f t="shared" si="7"/>
        <v>402</v>
      </c>
      <c r="F65" s="35" t="s">
        <v>319</v>
      </c>
      <c r="G65" s="35" t="s">
        <v>319</v>
      </c>
      <c r="H65" s="80">
        <v>363</v>
      </c>
      <c r="I65" s="80">
        <v>212</v>
      </c>
      <c r="J65" s="80">
        <v>163</v>
      </c>
      <c r="K65" s="80">
        <v>118</v>
      </c>
      <c r="L65" s="80">
        <v>126</v>
      </c>
      <c r="M65" s="80">
        <v>72</v>
      </c>
      <c r="N65" s="19"/>
      <c r="O65" s="182" t="s">
        <v>475</v>
      </c>
      <c r="P65" s="269"/>
      <c r="Q65" s="211">
        <v>1</v>
      </c>
      <c r="R65" s="206"/>
      <c r="S65" s="206"/>
      <c r="T65" s="206">
        <v>1</v>
      </c>
      <c r="U65" s="206"/>
      <c r="V65" s="206"/>
      <c r="W65" s="353">
        <f>SUM(Y65:AB65)</f>
        <v>1</v>
      </c>
      <c r="X65" s="353"/>
      <c r="Y65" s="355" t="s">
        <v>347</v>
      </c>
      <c r="Z65" s="355"/>
      <c r="AA65" s="355">
        <v>1</v>
      </c>
      <c r="AB65" s="355"/>
      <c r="AC65" s="353">
        <f>SUM(AE65:AH65)</f>
        <v>1</v>
      </c>
      <c r="AD65" s="353"/>
      <c r="AE65" s="206" t="s">
        <v>319</v>
      </c>
      <c r="AF65" s="206"/>
      <c r="AG65" s="206">
        <v>1</v>
      </c>
      <c r="AH65" s="206"/>
      <c r="AI65" s="9"/>
      <c r="AJ65" s="9"/>
    </row>
    <row r="66" spans="1:34" ht="18" customHeight="1">
      <c r="A66" s="161"/>
      <c r="B66" s="313"/>
      <c r="C66" s="102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9"/>
      <c r="O66" s="331" t="s">
        <v>407</v>
      </c>
      <c r="P66" s="267"/>
      <c r="Q66" s="274">
        <v>63</v>
      </c>
      <c r="R66" s="177"/>
      <c r="S66" s="177"/>
      <c r="T66" s="177">
        <v>67</v>
      </c>
      <c r="U66" s="177"/>
      <c r="V66" s="177"/>
      <c r="W66" s="353">
        <f>SUM(Y66:AB66)</f>
        <v>574</v>
      </c>
      <c r="X66" s="353"/>
      <c r="Y66" s="357">
        <v>445</v>
      </c>
      <c r="Z66" s="357"/>
      <c r="AA66" s="357">
        <v>129</v>
      </c>
      <c r="AB66" s="357"/>
      <c r="AC66" s="353">
        <f>SUM(AE66:AH66)</f>
        <v>182</v>
      </c>
      <c r="AD66" s="353"/>
      <c r="AE66" s="177">
        <v>81</v>
      </c>
      <c r="AF66" s="177"/>
      <c r="AG66" s="177">
        <v>101</v>
      </c>
      <c r="AH66" s="177"/>
    </row>
    <row r="67" spans="1:34" ht="18" customHeight="1">
      <c r="A67" s="19" t="s">
        <v>27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 t="s">
        <v>149</v>
      </c>
      <c r="P67" s="56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ht="1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8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82" t="s">
        <v>480</v>
      </c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</row>
    <row r="70" spans="1:14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34" ht="18" customHeight="1" thickBo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312" t="s">
        <v>482</v>
      </c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</row>
    <row r="72" spans="1:34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72" t="s">
        <v>97</v>
      </c>
      <c r="P72" s="163"/>
      <c r="Q72" s="163"/>
      <c r="R72" s="163" t="s">
        <v>3</v>
      </c>
      <c r="S72" s="163"/>
      <c r="T72" s="163"/>
      <c r="U72" s="163"/>
      <c r="V72" s="163"/>
      <c r="W72" s="163" t="s">
        <v>14</v>
      </c>
      <c r="X72" s="163"/>
      <c r="Y72" s="163"/>
      <c r="Z72" s="163"/>
      <c r="AA72" s="163" t="s">
        <v>15</v>
      </c>
      <c r="AB72" s="163"/>
      <c r="AC72" s="163"/>
      <c r="AD72" s="163"/>
      <c r="AE72" s="163" t="s">
        <v>100</v>
      </c>
      <c r="AF72" s="163"/>
      <c r="AG72" s="163"/>
      <c r="AH72" s="164"/>
    </row>
    <row r="73" spans="1:34" ht="18" customHeight="1">
      <c r="A73" s="171" t="s">
        <v>467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9"/>
      <c r="O73" s="173"/>
      <c r="P73" s="165"/>
      <c r="Q73" s="165"/>
      <c r="R73" s="165" t="s">
        <v>8</v>
      </c>
      <c r="S73" s="165"/>
      <c r="T73" s="165"/>
      <c r="U73" s="48" t="s">
        <v>9</v>
      </c>
      <c r="V73" s="48" t="s">
        <v>10</v>
      </c>
      <c r="W73" s="165" t="s">
        <v>8</v>
      </c>
      <c r="X73" s="165"/>
      <c r="Y73" s="48" t="s">
        <v>9</v>
      </c>
      <c r="Z73" s="48" t="s">
        <v>10</v>
      </c>
      <c r="AA73" s="165" t="s">
        <v>8</v>
      </c>
      <c r="AB73" s="165"/>
      <c r="AC73" s="48" t="s">
        <v>9</v>
      </c>
      <c r="AD73" s="48" t="s">
        <v>10</v>
      </c>
      <c r="AE73" s="165" t="s">
        <v>8</v>
      </c>
      <c r="AF73" s="165"/>
      <c r="AG73" s="48" t="s">
        <v>9</v>
      </c>
      <c r="AH73" s="49" t="s">
        <v>10</v>
      </c>
    </row>
    <row r="74" spans="1:34" ht="18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19"/>
      <c r="O74" s="19"/>
      <c r="P74" s="205" t="s">
        <v>308</v>
      </c>
      <c r="Q74" s="241"/>
      <c r="R74" s="200">
        <f>SUM(U74:V74)</f>
        <v>13251</v>
      </c>
      <c r="S74" s="201"/>
      <c r="T74" s="201"/>
      <c r="U74" s="29">
        <f aca="true" t="shared" si="8" ref="U74:V78">SUM(Y74,AC74,AG74)</f>
        <v>4838</v>
      </c>
      <c r="V74" s="29">
        <f t="shared" si="8"/>
        <v>8413</v>
      </c>
      <c r="W74" s="201">
        <f>SUM(Y74:Z74)</f>
        <v>19</v>
      </c>
      <c r="X74" s="201"/>
      <c r="Y74" s="29" t="s">
        <v>347</v>
      </c>
      <c r="Z74" s="29">
        <v>19</v>
      </c>
      <c r="AA74" s="201">
        <f>SUM(AC74:AD74)</f>
        <v>431</v>
      </c>
      <c r="AB74" s="201"/>
      <c r="AC74" s="29" t="s">
        <v>347</v>
      </c>
      <c r="AD74" s="29">
        <v>431</v>
      </c>
      <c r="AE74" s="201">
        <f>SUM(AG74:AH74)</f>
        <v>12801</v>
      </c>
      <c r="AF74" s="201"/>
      <c r="AG74" s="29">
        <v>4838</v>
      </c>
      <c r="AH74" s="29">
        <v>7963</v>
      </c>
    </row>
    <row r="75" spans="1:34" ht="18" customHeight="1">
      <c r="A75" s="182" t="s">
        <v>468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9"/>
      <c r="O75" s="19"/>
      <c r="P75" s="305" t="s">
        <v>301</v>
      </c>
      <c r="Q75" s="281"/>
      <c r="R75" s="169">
        <f>SUM(U75:V75)</f>
        <v>11377</v>
      </c>
      <c r="S75" s="170"/>
      <c r="T75" s="170"/>
      <c r="U75" s="29">
        <f t="shared" si="8"/>
        <v>3952</v>
      </c>
      <c r="V75" s="29">
        <f t="shared" si="8"/>
        <v>7425</v>
      </c>
      <c r="W75" s="160" t="s">
        <v>347</v>
      </c>
      <c r="X75" s="160"/>
      <c r="Y75" s="29" t="s">
        <v>348</v>
      </c>
      <c r="Z75" s="29" t="s">
        <v>315</v>
      </c>
      <c r="AA75" s="160">
        <f>SUM(AC75:AD75)</f>
        <v>433</v>
      </c>
      <c r="AB75" s="160"/>
      <c r="AC75" s="29" t="s">
        <v>315</v>
      </c>
      <c r="AD75" s="29">
        <v>433</v>
      </c>
      <c r="AE75" s="160">
        <f>SUM(AG75:AH75)</f>
        <v>10944</v>
      </c>
      <c r="AF75" s="160"/>
      <c r="AG75" s="29">
        <v>3952</v>
      </c>
      <c r="AH75" s="29">
        <v>6992</v>
      </c>
    </row>
    <row r="76" spans="1:34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05" t="s">
        <v>302</v>
      </c>
      <c r="Q76" s="281"/>
      <c r="R76" s="169">
        <f>SUM(U76:V76)</f>
        <v>10683</v>
      </c>
      <c r="S76" s="170"/>
      <c r="T76" s="170"/>
      <c r="U76" s="29">
        <f t="shared" si="8"/>
        <v>3804</v>
      </c>
      <c r="V76" s="29">
        <f t="shared" si="8"/>
        <v>6879</v>
      </c>
      <c r="W76" s="160" t="s">
        <v>315</v>
      </c>
      <c r="X76" s="160"/>
      <c r="Y76" s="29" t="s">
        <v>347</v>
      </c>
      <c r="Z76" s="29" t="s">
        <v>348</v>
      </c>
      <c r="AA76" s="160">
        <f>SUM(AC76:AD76)</f>
        <v>68</v>
      </c>
      <c r="AB76" s="160"/>
      <c r="AC76" s="29" t="s">
        <v>347</v>
      </c>
      <c r="AD76" s="29">
        <v>68</v>
      </c>
      <c r="AE76" s="160">
        <f>SUM(AG76:AH76)</f>
        <v>10615</v>
      </c>
      <c r="AF76" s="160"/>
      <c r="AG76" s="29">
        <v>3804</v>
      </c>
      <c r="AH76" s="29">
        <v>6811</v>
      </c>
    </row>
    <row r="77" spans="1:34" ht="18" customHeight="1" thickBo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305" t="s">
        <v>303</v>
      </c>
      <c r="Q77" s="281"/>
      <c r="R77" s="169">
        <f>SUM(U77:V77)</f>
        <v>9900</v>
      </c>
      <c r="S77" s="170"/>
      <c r="T77" s="170"/>
      <c r="U77" s="29">
        <f t="shared" si="8"/>
        <v>3190</v>
      </c>
      <c r="V77" s="29">
        <f t="shared" si="8"/>
        <v>6710</v>
      </c>
      <c r="W77" s="160" t="s">
        <v>347</v>
      </c>
      <c r="X77" s="160"/>
      <c r="Y77" s="29" t="s">
        <v>431</v>
      </c>
      <c r="Z77" s="29" t="s">
        <v>315</v>
      </c>
      <c r="AA77" s="160">
        <f>SUM(AC77:AD77)</f>
        <v>61</v>
      </c>
      <c r="AB77" s="160"/>
      <c r="AC77" s="29" t="s">
        <v>348</v>
      </c>
      <c r="AD77" s="29">
        <v>61</v>
      </c>
      <c r="AE77" s="160">
        <f>SUM(AG77:AH77)</f>
        <v>9839</v>
      </c>
      <c r="AF77" s="160"/>
      <c r="AG77" s="29">
        <v>3190</v>
      </c>
      <c r="AH77" s="29">
        <v>6649</v>
      </c>
    </row>
    <row r="78" spans="1:34" ht="18" customHeight="1">
      <c r="A78" s="172" t="s">
        <v>469</v>
      </c>
      <c r="B78" s="163"/>
      <c r="C78" s="163" t="s">
        <v>2</v>
      </c>
      <c r="D78" s="163"/>
      <c r="E78" s="164" t="s">
        <v>127</v>
      </c>
      <c r="F78" s="247"/>
      <c r="G78" s="247"/>
      <c r="H78" s="247"/>
      <c r="I78" s="247"/>
      <c r="J78" s="247"/>
      <c r="K78" s="247"/>
      <c r="L78" s="247"/>
      <c r="M78" s="247"/>
      <c r="N78" s="19"/>
      <c r="O78" s="34"/>
      <c r="P78" s="332" t="s">
        <v>333</v>
      </c>
      <c r="Q78" s="333"/>
      <c r="R78" s="335">
        <f>SUM(U78:V78)</f>
        <v>8758</v>
      </c>
      <c r="S78" s="336"/>
      <c r="T78" s="336"/>
      <c r="U78" s="147">
        <f t="shared" si="8"/>
        <v>2925</v>
      </c>
      <c r="V78" s="147">
        <f t="shared" si="8"/>
        <v>5833</v>
      </c>
      <c r="W78" s="336" t="s">
        <v>347</v>
      </c>
      <c r="X78" s="336"/>
      <c r="Y78" s="147" t="s">
        <v>348</v>
      </c>
      <c r="Z78" s="147" t="s">
        <v>481</v>
      </c>
      <c r="AA78" s="336">
        <f>SUM(AC78:AD78)</f>
        <v>36</v>
      </c>
      <c r="AB78" s="336"/>
      <c r="AC78" s="147" t="s">
        <v>349</v>
      </c>
      <c r="AD78" s="147">
        <v>36</v>
      </c>
      <c r="AE78" s="336">
        <f>SUM(AG78:AH78)</f>
        <v>8722</v>
      </c>
      <c r="AF78" s="336"/>
      <c r="AG78" s="128">
        <v>2925</v>
      </c>
      <c r="AH78" s="128">
        <v>5797</v>
      </c>
    </row>
    <row r="79" spans="1:44" ht="18" customHeight="1" thickBot="1">
      <c r="A79" s="173"/>
      <c r="B79" s="165"/>
      <c r="C79" s="165"/>
      <c r="D79" s="165"/>
      <c r="E79" s="165" t="s">
        <v>343</v>
      </c>
      <c r="F79" s="165"/>
      <c r="G79" s="165"/>
      <c r="H79" s="165" t="s">
        <v>152</v>
      </c>
      <c r="I79" s="165"/>
      <c r="J79" s="165" t="s">
        <v>153</v>
      </c>
      <c r="K79" s="165"/>
      <c r="L79" s="165" t="s">
        <v>154</v>
      </c>
      <c r="M79" s="166"/>
      <c r="N79" s="19"/>
      <c r="O79" s="312" t="s">
        <v>483</v>
      </c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</row>
    <row r="80" spans="1:44" ht="18" customHeight="1">
      <c r="A80" s="173"/>
      <c r="B80" s="165"/>
      <c r="C80" s="165"/>
      <c r="D80" s="165"/>
      <c r="E80" s="48" t="s">
        <v>8</v>
      </c>
      <c r="F80" s="48" t="s">
        <v>151</v>
      </c>
      <c r="G80" s="48" t="s">
        <v>96</v>
      </c>
      <c r="H80" s="48" t="s">
        <v>151</v>
      </c>
      <c r="I80" s="48" t="s">
        <v>96</v>
      </c>
      <c r="J80" s="48" t="s">
        <v>151</v>
      </c>
      <c r="K80" s="48" t="s">
        <v>96</v>
      </c>
      <c r="L80" s="48" t="s">
        <v>151</v>
      </c>
      <c r="M80" s="49" t="s">
        <v>96</v>
      </c>
      <c r="N80" s="19"/>
      <c r="O80" s="340" t="s">
        <v>179</v>
      </c>
      <c r="P80" s="337"/>
      <c r="Q80" s="337" t="s">
        <v>3</v>
      </c>
      <c r="R80" s="337" t="s">
        <v>180</v>
      </c>
      <c r="S80" s="337" t="s">
        <v>284</v>
      </c>
      <c r="T80" s="337" t="s">
        <v>125</v>
      </c>
      <c r="U80" s="337" t="s">
        <v>111</v>
      </c>
      <c r="V80" s="337" t="s">
        <v>181</v>
      </c>
      <c r="W80" s="337" t="s">
        <v>171</v>
      </c>
      <c r="X80" s="337" t="s">
        <v>285</v>
      </c>
      <c r="Y80" s="337" t="s">
        <v>286</v>
      </c>
      <c r="Z80" s="337" t="s">
        <v>182</v>
      </c>
      <c r="AA80" s="337" t="s">
        <v>166</v>
      </c>
      <c r="AB80" s="337" t="s">
        <v>271</v>
      </c>
      <c r="AC80" s="337" t="s">
        <v>287</v>
      </c>
      <c r="AD80" s="337" t="s">
        <v>288</v>
      </c>
      <c r="AE80" s="337" t="s">
        <v>290</v>
      </c>
      <c r="AF80" s="337" t="s">
        <v>168</v>
      </c>
      <c r="AG80" s="337" t="s">
        <v>169</v>
      </c>
      <c r="AH80" s="337" t="s">
        <v>291</v>
      </c>
      <c r="AI80" s="346" t="s">
        <v>172</v>
      </c>
      <c r="AJ80" s="346" t="s">
        <v>173</v>
      </c>
      <c r="AK80" s="346" t="s">
        <v>183</v>
      </c>
      <c r="AL80" s="346" t="s">
        <v>289</v>
      </c>
      <c r="AM80" s="346" t="s">
        <v>175</v>
      </c>
      <c r="AN80" s="346" t="s">
        <v>184</v>
      </c>
      <c r="AO80" s="346" t="s">
        <v>272</v>
      </c>
      <c r="AP80" s="346" t="s">
        <v>273</v>
      </c>
      <c r="AQ80" s="346" t="s">
        <v>185</v>
      </c>
      <c r="AR80" s="349" t="s">
        <v>96</v>
      </c>
    </row>
    <row r="81" spans="1:44" ht="18" customHeight="1">
      <c r="A81" s="314"/>
      <c r="B81" s="314"/>
      <c r="C81" s="260"/>
      <c r="D81" s="232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41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47"/>
      <c r="AJ81" s="347"/>
      <c r="AK81" s="347"/>
      <c r="AL81" s="347"/>
      <c r="AM81" s="347"/>
      <c r="AN81" s="347"/>
      <c r="AO81" s="347"/>
      <c r="AP81" s="347"/>
      <c r="AQ81" s="347"/>
      <c r="AR81" s="350"/>
    </row>
    <row r="82" spans="1:44" ht="18" customHeight="1">
      <c r="A82" s="315" t="s">
        <v>3</v>
      </c>
      <c r="B82" s="315"/>
      <c r="C82" s="270">
        <f>SUM(C83:D85)</f>
        <v>24</v>
      </c>
      <c r="D82" s="271"/>
      <c r="E82" s="141">
        <f aca="true" t="shared" si="9" ref="E82:M82">SUM(E83:E85)</f>
        <v>41</v>
      </c>
      <c r="F82" s="141">
        <f t="shared" si="9"/>
        <v>33</v>
      </c>
      <c r="G82" s="141">
        <f t="shared" si="9"/>
        <v>8</v>
      </c>
      <c r="H82" s="141">
        <f t="shared" si="9"/>
        <v>3</v>
      </c>
      <c r="I82" s="141">
        <f t="shared" si="9"/>
        <v>1</v>
      </c>
      <c r="J82" s="141">
        <f t="shared" si="9"/>
        <v>29</v>
      </c>
      <c r="K82" s="141">
        <f t="shared" si="9"/>
        <v>4</v>
      </c>
      <c r="L82" s="141">
        <f t="shared" si="9"/>
        <v>1</v>
      </c>
      <c r="M82" s="141">
        <f t="shared" si="9"/>
        <v>3</v>
      </c>
      <c r="N82" s="19"/>
      <c r="O82" s="341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47"/>
      <c r="AJ82" s="347"/>
      <c r="AK82" s="347"/>
      <c r="AL82" s="347"/>
      <c r="AM82" s="347"/>
      <c r="AN82" s="347"/>
      <c r="AO82" s="347"/>
      <c r="AP82" s="347"/>
      <c r="AQ82" s="347"/>
      <c r="AR82" s="350"/>
    </row>
    <row r="83" spans="1:44" ht="18" customHeight="1">
      <c r="A83" s="168" t="s">
        <v>14</v>
      </c>
      <c r="B83" s="168"/>
      <c r="C83" s="211">
        <v>3</v>
      </c>
      <c r="D83" s="208"/>
      <c r="E83" s="35">
        <v>3</v>
      </c>
      <c r="F83" s="35">
        <v>3</v>
      </c>
      <c r="G83" s="35" t="s">
        <v>429</v>
      </c>
      <c r="H83" s="35">
        <v>1</v>
      </c>
      <c r="I83" s="35" t="s">
        <v>429</v>
      </c>
      <c r="J83" s="35">
        <v>2</v>
      </c>
      <c r="K83" s="35" t="s">
        <v>419</v>
      </c>
      <c r="L83" s="35" t="s">
        <v>429</v>
      </c>
      <c r="M83" s="35" t="s">
        <v>419</v>
      </c>
      <c r="N83" s="19"/>
      <c r="O83" s="341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47"/>
      <c r="AJ83" s="347"/>
      <c r="AK83" s="347"/>
      <c r="AL83" s="347"/>
      <c r="AM83" s="347"/>
      <c r="AN83" s="347"/>
      <c r="AO83" s="347"/>
      <c r="AP83" s="347"/>
      <c r="AQ83" s="347"/>
      <c r="AR83" s="350"/>
    </row>
    <row r="84" spans="1:44" ht="18" customHeight="1">
      <c r="A84" s="168" t="s">
        <v>15</v>
      </c>
      <c r="B84" s="334"/>
      <c r="C84" s="211">
        <v>4</v>
      </c>
      <c r="D84" s="208"/>
      <c r="E84" s="35">
        <v>7</v>
      </c>
      <c r="F84" s="35">
        <v>7</v>
      </c>
      <c r="G84" s="35" t="s">
        <v>349</v>
      </c>
      <c r="H84" s="35" t="s">
        <v>429</v>
      </c>
      <c r="I84" s="35" t="s">
        <v>347</v>
      </c>
      <c r="J84" s="35">
        <v>7</v>
      </c>
      <c r="K84" s="35" t="s">
        <v>349</v>
      </c>
      <c r="L84" s="35" t="s">
        <v>419</v>
      </c>
      <c r="M84" s="35" t="s">
        <v>349</v>
      </c>
      <c r="N84" s="19"/>
      <c r="O84" s="342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48"/>
      <c r="AJ84" s="348"/>
      <c r="AK84" s="348"/>
      <c r="AL84" s="348"/>
      <c r="AM84" s="348"/>
      <c r="AN84" s="348"/>
      <c r="AO84" s="348"/>
      <c r="AP84" s="348"/>
      <c r="AQ84" s="348"/>
      <c r="AR84" s="351"/>
    </row>
    <row r="85" spans="1:44" ht="18" customHeight="1">
      <c r="A85" s="168" t="s">
        <v>100</v>
      </c>
      <c r="B85" s="334"/>
      <c r="C85" s="211">
        <f>SUM(C86:D91)</f>
        <v>17</v>
      </c>
      <c r="D85" s="208"/>
      <c r="E85" s="35">
        <v>31</v>
      </c>
      <c r="F85" s="35">
        <f aca="true" t="shared" si="10" ref="F85:M85">SUM(F86:F91)</f>
        <v>23</v>
      </c>
      <c r="G85" s="35">
        <f t="shared" si="10"/>
        <v>8</v>
      </c>
      <c r="H85" s="35">
        <f t="shared" si="10"/>
        <v>2</v>
      </c>
      <c r="I85" s="35">
        <f t="shared" si="10"/>
        <v>1</v>
      </c>
      <c r="J85" s="35">
        <f t="shared" si="10"/>
        <v>20</v>
      </c>
      <c r="K85" s="35">
        <f t="shared" si="10"/>
        <v>4</v>
      </c>
      <c r="L85" s="35">
        <f t="shared" si="10"/>
        <v>1</v>
      </c>
      <c r="M85" s="35">
        <f t="shared" si="10"/>
        <v>3</v>
      </c>
      <c r="N85" s="19"/>
      <c r="O85" s="345" t="s">
        <v>479</v>
      </c>
      <c r="P85" s="345"/>
      <c r="Q85" s="22">
        <f>SUM(Q86:Q87)</f>
        <v>8758</v>
      </c>
      <c r="R85" s="22">
        <f>SUM(R86:R87)</f>
        <v>821</v>
      </c>
      <c r="S85" s="22">
        <f aca="true" t="shared" si="11" ref="S85:AR85">SUM(S86:S87)</f>
        <v>507</v>
      </c>
      <c r="T85" s="22">
        <f t="shared" si="11"/>
        <v>72</v>
      </c>
      <c r="U85" s="22" t="s">
        <v>361</v>
      </c>
      <c r="V85" s="22">
        <f t="shared" si="11"/>
        <v>589</v>
      </c>
      <c r="W85" s="22" t="s">
        <v>361</v>
      </c>
      <c r="X85" s="22">
        <f t="shared" si="11"/>
        <v>18</v>
      </c>
      <c r="Y85" s="22">
        <f t="shared" si="11"/>
        <v>250</v>
      </c>
      <c r="Z85" s="22">
        <f t="shared" si="11"/>
        <v>95</v>
      </c>
      <c r="AA85" s="22" t="s">
        <v>361</v>
      </c>
      <c r="AB85" s="22" t="s">
        <v>361</v>
      </c>
      <c r="AC85" s="22">
        <f t="shared" si="11"/>
        <v>146</v>
      </c>
      <c r="AD85" s="22">
        <f t="shared" si="11"/>
        <v>217</v>
      </c>
      <c r="AE85" s="22">
        <f t="shared" si="11"/>
        <v>0</v>
      </c>
      <c r="AF85" s="22">
        <f t="shared" si="11"/>
        <v>76</v>
      </c>
      <c r="AG85" s="22" t="s">
        <v>361</v>
      </c>
      <c r="AH85" s="22" t="s">
        <v>361</v>
      </c>
      <c r="AI85" s="22">
        <f t="shared" si="11"/>
        <v>34</v>
      </c>
      <c r="AJ85" s="22">
        <f t="shared" si="11"/>
        <v>121</v>
      </c>
      <c r="AK85" s="22">
        <f t="shared" si="11"/>
        <v>4690</v>
      </c>
      <c r="AL85" s="22">
        <f t="shared" si="11"/>
        <v>40</v>
      </c>
      <c r="AM85" s="22">
        <f t="shared" si="11"/>
        <v>92</v>
      </c>
      <c r="AN85" s="22">
        <f t="shared" si="11"/>
        <v>39</v>
      </c>
      <c r="AO85" s="22">
        <f t="shared" si="11"/>
        <v>136</v>
      </c>
      <c r="AP85" s="22" t="s">
        <v>361</v>
      </c>
      <c r="AQ85" s="22">
        <f t="shared" si="11"/>
        <v>799</v>
      </c>
      <c r="AR85" s="22">
        <f t="shared" si="11"/>
        <v>16</v>
      </c>
    </row>
    <row r="86" spans="1:44" ht="18" customHeight="1">
      <c r="A86" s="41"/>
      <c r="B86" s="41" t="s">
        <v>155</v>
      </c>
      <c r="C86" s="211">
        <v>3</v>
      </c>
      <c r="D86" s="208"/>
      <c r="E86" s="35">
        <v>8</v>
      </c>
      <c r="F86" s="35">
        <v>6</v>
      </c>
      <c r="G86" s="35">
        <v>2</v>
      </c>
      <c r="H86" s="35">
        <v>1</v>
      </c>
      <c r="I86" s="35">
        <v>1</v>
      </c>
      <c r="J86" s="35">
        <v>5</v>
      </c>
      <c r="K86" s="35">
        <v>1</v>
      </c>
      <c r="L86" s="35" t="s">
        <v>319</v>
      </c>
      <c r="M86" s="35" t="s">
        <v>319</v>
      </c>
      <c r="N86" s="19"/>
      <c r="O86" s="195" t="s">
        <v>9</v>
      </c>
      <c r="P86" s="195"/>
      <c r="Q86" s="18">
        <f>SUM(R86:AR86)</f>
        <v>2925</v>
      </c>
      <c r="R86" s="18" t="s">
        <v>361</v>
      </c>
      <c r="S86" s="18" t="s">
        <v>361</v>
      </c>
      <c r="T86" s="18" t="s">
        <v>361</v>
      </c>
      <c r="U86" s="18" t="s">
        <v>361</v>
      </c>
      <c r="V86" s="18" t="s">
        <v>361</v>
      </c>
      <c r="W86" s="18" t="s">
        <v>361</v>
      </c>
      <c r="X86" s="18">
        <v>5</v>
      </c>
      <c r="Y86" s="18">
        <v>99</v>
      </c>
      <c r="Z86" s="18" t="s">
        <v>361</v>
      </c>
      <c r="AA86" s="18" t="s">
        <v>361</v>
      </c>
      <c r="AB86" s="18" t="s">
        <v>361</v>
      </c>
      <c r="AC86" s="18" t="s">
        <v>361</v>
      </c>
      <c r="AD86" s="18">
        <v>11</v>
      </c>
      <c r="AE86" s="18" t="s">
        <v>361</v>
      </c>
      <c r="AF86" s="18" t="s">
        <v>361</v>
      </c>
      <c r="AG86" s="18" t="s">
        <v>361</v>
      </c>
      <c r="AH86" s="18" t="s">
        <v>361</v>
      </c>
      <c r="AI86" s="18">
        <v>25</v>
      </c>
      <c r="AJ86" s="18">
        <v>11</v>
      </c>
      <c r="AK86" s="18">
        <v>2091</v>
      </c>
      <c r="AL86" s="18">
        <v>20</v>
      </c>
      <c r="AM86" s="18">
        <v>15</v>
      </c>
      <c r="AN86" s="18">
        <v>3</v>
      </c>
      <c r="AO86" s="18" t="s">
        <v>361</v>
      </c>
      <c r="AP86" s="18" t="s">
        <v>361</v>
      </c>
      <c r="AQ86" s="18">
        <v>645</v>
      </c>
      <c r="AR86" s="18" t="s">
        <v>361</v>
      </c>
    </row>
    <row r="87" spans="1:44" ht="18" customHeight="1">
      <c r="A87" s="41"/>
      <c r="B87" s="41" t="s">
        <v>156</v>
      </c>
      <c r="C87" s="211">
        <v>4</v>
      </c>
      <c r="D87" s="208"/>
      <c r="E87" s="35">
        <v>6</v>
      </c>
      <c r="F87" s="35">
        <v>4</v>
      </c>
      <c r="G87" s="35">
        <v>2</v>
      </c>
      <c r="H87" s="35" t="s">
        <v>319</v>
      </c>
      <c r="I87" s="35" t="s">
        <v>319</v>
      </c>
      <c r="J87" s="35">
        <v>4</v>
      </c>
      <c r="K87" s="35">
        <v>2</v>
      </c>
      <c r="L87" s="35" t="s">
        <v>319</v>
      </c>
      <c r="M87" s="35" t="s">
        <v>319</v>
      </c>
      <c r="N87" s="19"/>
      <c r="O87" s="161" t="s">
        <v>10</v>
      </c>
      <c r="P87" s="161"/>
      <c r="Q87" s="53">
        <f>SUM(R87:AR87)</f>
        <v>5833</v>
      </c>
      <c r="R87" s="53">
        <v>821</v>
      </c>
      <c r="S87" s="53">
        <v>507</v>
      </c>
      <c r="T87" s="53">
        <v>72</v>
      </c>
      <c r="U87" s="53" t="s">
        <v>361</v>
      </c>
      <c r="V87" s="53">
        <v>589</v>
      </c>
      <c r="W87" s="53" t="s">
        <v>361</v>
      </c>
      <c r="X87" s="53">
        <v>13</v>
      </c>
      <c r="Y87" s="53">
        <v>151</v>
      </c>
      <c r="Z87" s="53">
        <v>95</v>
      </c>
      <c r="AA87" s="53" t="s">
        <v>361</v>
      </c>
      <c r="AB87" s="53" t="s">
        <v>361</v>
      </c>
      <c r="AC87" s="53">
        <v>146</v>
      </c>
      <c r="AD87" s="53">
        <v>206</v>
      </c>
      <c r="AE87" s="53" t="s">
        <v>361</v>
      </c>
      <c r="AF87" s="53">
        <v>76</v>
      </c>
      <c r="AG87" s="53" t="s">
        <v>361</v>
      </c>
      <c r="AH87" s="53" t="s">
        <v>361</v>
      </c>
      <c r="AI87" s="53">
        <v>9</v>
      </c>
      <c r="AJ87" s="53">
        <v>110</v>
      </c>
      <c r="AK87" s="53">
        <v>2599</v>
      </c>
      <c r="AL87" s="53">
        <v>20</v>
      </c>
      <c r="AM87" s="53">
        <v>77</v>
      </c>
      <c r="AN87" s="53">
        <v>36</v>
      </c>
      <c r="AO87" s="53">
        <v>136</v>
      </c>
      <c r="AP87" s="53" t="s">
        <v>361</v>
      </c>
      <c r="AQ87" s="53">
        <v>154</v>
      </c>
      <c r="AR87" s="53">
        <v>16</v>
      </c>
    </row>
    <row r="88" spans="1:34" ht="18" customHeight="1">
      <c r="A88" s="41"/>
      <c r="B88" s="41" t="s">
        <v>157</v>
      </c>
      <c r="C88" s="211" t="s">
        <v>319</v>
      </c>
      <c r="D88" s="208"/>
      <c r="E88" s="35" t="s">
        <v>319</v>
      </c>
      <c r="F88" s="35" t="s">
        <v>319</v>
      </c>
      <c r="G88" s="35" t="s">
        <v>319</v>
      </c>
      <c r="H88" s="35" t="s">
        <v>319</v>
      </c>
      <c r="I88" s="35" t="s">
        <v>319</v>
      </c>
      <c r="J88" s="35" t="s">
        <v>319</v>
      </c>
      <c r="K88" s="35" t="s">
        <v>319</v>
      </c>
      <c r="L88" s="35" t="s">
        <v>319</v>
      </c>
      <c r="M88" s="35" t="s">
        <v>319</v>
      </c>
      <c r="N88" s="19"/>
      <c r="O88" s="56" t="s">
        <v>141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1:34" ht="18" customHeight="1">
      <c r="A89" s="41"/>
      <c r="B89" s="41" t="s">
        <v>158</v>
      </c>
      <c r="C89" s="211">
        <v>3</v>
      </c>
      <c r="D89" s="208"/>
      <c r="E89" s="35">
        <v>4</v>
      </c>
      <c r="F89" s="35">
        <v>4</v>
      </c>
      <c r="G89" s="35" t="s">
        <v>319</v>
      </c>
      <c r="H89" s="35">
        <v>1</v>
      </c>
      <c r="I89" s="35" t="s">
        <v>319</v>
      </c>
      <c r="J89" s="35">
        <v>3</v>
      </c>
      <c r="K89" s="35" t="s">
        <v>319</v>
      </c>
      <c r="L89" s="35" t="s">
        <v>319</v>
      </c>
      <c r="M89" s="35" t="s">
        <v>319</v>
      </c>
      <c r="N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</row>
    <row r="90" spans="1:34" ht="18" customHeight="1">
      <c r="A90" s="41"/>
      <c r="B90" s="41" t="s">
        <v>159</v>
      </c>
      <c r="C90" s="211" t="s">
        <v>319</v>
      </c>
      <c r="D90" s="208"/>
      <c r="E90" s="35" t="s">
        <v>319</v>
      </c>
      <c r="F90" s="35" t="s">
        <v>319</v>
      </c>
      <c r="G90" s="35" t="s">
        <v>319</v>
      </c>
      <c r="H90" s="35" t="s">
        <v>319</v>
      </c>
      <c r="I90" s="35" t="s">
        <v>319</v>
      </c>
      <c r="J90" s="35" t="s">
        <v>319</v>
      </c>
      <c r="K90" s="35" t="s">
        <v>319</v>
      </c>
      <c r="L90" s="35" t="s">
        <v>319</v>
      </c>
      <c r="M90" s="35" t="s">
        <v>319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</row>
    <row r="91" spans="1:34" ht="18" customHeight="1">
      <c r="A91" s="41"/>
      <c r="B91" s="41" t="s">
        <v>160</v>
      </c>
      <c r="C91" s="211">
        <v>7</v>
      </c>
      <c r="D91" s="208"/>
      <c r="E91" s="35">
        <v>13</v>
      </c>
      <c r="F91" s="35">
        <v>9</v>
      </c>
      <c r="G91" s="35">
        <v>4</v>
      </c>
      <c r="H91" s="35" t="s">
        <v>319</v>
      </c>
      <c r="I91" s="35" t="s">
        <v>319</v>
      </c>
      <c r="J91" s="35">
        <v>8</v>
      </c>
      <c r="K91" s="35">
        <v>1</v>
      </c>
      <c r="L91" s="35">
        <v>1</v>
      </c>
      <c r="M91" s="35">
        <v>3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</row>
    <row r="92" spans="1:13" ht="18" customHeight="1">
      <c r="A92" s="3"/>
      <c r="B92" s="3"/>
      <c r="C92" s="343"/>
      <c r="D92" s="344"/>
      <c r="E92" s="3"/>
      <c r="F92" s="3"/>
      <c r="G92" s="3"/>
      <c r="H92" s="3"/>
      <c r="I92" s="3"/>
      <c r="J92" s="3"/>
      <c r="K92" s="3"/>
      <c r="L92" s="3"/>
      <c r="M92" s="3"/>
    </row>
  </sheetData>
  <sheetProtection/>
  <mergeCells count="304">
    <mergeCell ref="O4:AH4"/>
    <mergeCell ref="O39:AH39"/>
    <mergeCell ref="O53:AH53"/>
    <mergeCell ref="O55:AH55"/>
    <mergeCell ref="O69:AH69"/>
    <mergeCell ref="O71:AH71"/>
    <mergeCell ref="AG65:AH65"/>
    <mergeCell ref="AG66:AH66"/>
    <mergeCell ref="W45:X45"/>
    <mergeCell ref="AE64:AF64"/>
    <mergeCell ref="AE66:AF66"/>
    <mergeCell ref="AG58:AH58"/>
    <mergeCell ref="AG59:AH59"/>
    <mergeCell ref="AG60:AH60"/>
    <mergeCell ref="AG61:AH61"/>
    <mergeCell ref="AG62:AH62"/>
    <mergeCell ref="AG63:AH63"/>
    <mergeCell ref="AG64:AH64"/>
    <mergeCell ref="AE58:AF58"/>
    <mergeCell ref="AE59:AF59"/>
    <mergeCell ref="AE60:AF60"/>
    <mergeCell ref="AE61:AF61"/>
    <mergeCell ref="AE62:AF62"/>
    <mergeCell ref="AE63:AF63"/>
    <mergeCell ref="AA66:AB66"/>
    <mergeCell ref="AC64:AD64"/>
    <mergeCell ref="AC65:AD65"/>
    <mergeCell ref="AC66:AD66"/>
    <mergeCell ref="AE65:AF65"/>
    <mergeCell ref="AA65:AB65"/>
    <mergeCell ref="AC58:AD58"/>
    <mergeCell ref="AC59:AD59"/>
    <mergeCell ref="AC60:AD60"/>
    <mergeCell ref="AC61:AD61"/>
    <mergeCell ref="AC62:AD62"/>
    <mergeCell ref="AC63:AD63"/>
    <mergeCell ref="Y64:Z64"/>
    <mergeCell ref="Y65:Z65"/>
    <mergeCell ref="Y66:Z66"/>
    <mergeCell ref="AA58:AB58"/>
    <mergeCell ref="AA59:AB59"/>
    <mergeCell ref="AA60:AB60"/>
    <mergeCell ref="AA61:AB61"/>
    <mergeCell ref="AA62:AB62"/>
    <mergeCell ref="AA63:AB63"/>
    <mergeCell ref="AA64:AB64"/>
    <mergeCell ref="W63:X63"/>
    <mergeCell ref="W64:X64"/>
    <mergeCell ref="W65:X65"/>
    <mergeCell ref="W66:X66"/>
    <mergeCell ref="Y58:Z58"/>
    <mergeCell ref="Y59:Z59"/>
    <mergeCell ref="Y60:Z60"/>
    <mergeCell ref="Y61:Z61"/>
    <mergeCell ref="Y62:Z62"/>
    <mergeCell ref="Y63:Z63"/>
    <mergeCell ref="T59:V59"/>
    <mergeCell ref="T60:V60"/>
    <mergeCell ref="T61:V61"/>
    <mergeCell ref="T62:V62"/>
    <mergeCell ref="T63:V63"/>
    <mergeCell ref="W58:X58"/>
    <mergeCell ref="W59:X59"/>
    <mergeCell ref="W60:X60"/>
    <mergeCell ref="W61:X61"/>
    <mergeCell ref="W62:X62"/>
    <mergeCell ref="AD80:AD84"/>
    <mergeCell ref="AK80:AK84"/>
    <mergeCell ref="Q58:S58"/>
    <mergeCell ref="Q59:S59"/>
    <mergeCell ref="Q60:S60"/>
    <mergeCell ref="Q61:S61"/>
    <mergeCell ref="Q62:S62"/>
    <mergeCell ref="Q63:S63"/>
    <mergeCell ref="Q64:S64"/>
    <mergeCell ref="Q65:S65"/>
    <mergeCell ref="AR80:AR84"/>
    <mergeCell ref="R77:T77"/>
    <mergeCell ref="W78:X78"/>
    <mergeCell ref="W77:X77"/>
    <mergeCell ref="AA78:AB78"/>
    <mergeCell ref="AE77:AF77"/>
    <mergeCell ref="AE78:AF78"/>
    <mergeCell ref="U80:U84"/>
    <mergeCell ref="AC80:AC84"/>
    <mergeCell ref="AM80:AM84"/>
    <mergeCell ref="AH80:AH84"/>
    <mergeCell ref="AI80:AI84"/>
    <mergeCell ref="AE80:AE84"/>
    <mergeCell ref="AF80:AF84"/>
    <mergeCell ref="AG80:AG84"/>
    <mergeCell ref="AQ80:AQ84"/>
    <mergeCell ref="AP80:AP84"/>
    <mergeCell ref="AO80:AO84"/>
    <mergeCell ref="AN80:AN84"/>
    <mergeCell ref="T80:T84"/>
    <mergeCell ref="W80:W84"/>
    <mergeCell ref="AJ80:AJ84"/>
    <mergeCell ref="X80:X84"/>
    <mergeCell ref="V80:V84"/>
    <mergeCell ref="AL80:AL84"/>
    <mergeCell ref="Y80:Y84"/>
    <mergeCell ref="Z80:Z84"/>
    <mergeCell ref="AA80:AA84"/>
    <mergeCell ref="AB80:AB84"/>
    <mergeCell ref="S80:S84"/>
    <mergeCell ref="C92:D92"/>
    <mergeCell ref="C90:D90"/>
    <mergeCell ref="C91:D91"/>
    <mergeCell ref="O85:P85"/>
    <mergeCell ref="O86:P86"/>
    <mergeCell ref="O87:P87"/>
    <mergeCell ref="C82:D82"/>
    <mergeCell ref="P74:Q74"/>
    <mergeCell ref="A84:B84"/>
    <mergeCell ref="A85:B85"/>
    <mergeCell ref="R74:T74"/>
    <mergeCell ref="R75:T75"/>
    <mergeCell ref="R78:T78"/>
    <mergeCell ref="R76:T76"/>
    <mergeCell ref="Q80:Q84"/>
    <mergeCell ref="R80:R84"/>
    <mergeCell ref="O80:P84"/>
    <mergeCell ref="W74:X74"/>
    <mergeCell ref="W75:X75"/>
    <mergeCell ref="W76:X76"/>
    <mergeCell ref="AE74:AF74"/>
    <mergeCell ref="AE75:AF75"/>
    <mergeCell ref="AE76:AF76"/>
    <mergeCell ref="AA74:AB74"/>
    <mergeCell ref="AA75:AB75"/>
    <mergeCell ref="P75:Q75"/>
    <mergeCell ref="P76:Q76"/>
    <mergeCell ref="P77:Q77"/>
    <mergeCell ref="P78:Q78"/>
    <mergeCell ref="AA77:AB77"/>
    <mergeCell ref="AA76:AB76"/>
    <mergeCell ref="O79:AR79"/>
    <mergeCell ref="AE73:AF73"/>
    <mergeCell ref="AA73:AB73"/>
    <mergeCell ref="W73:X73"/>
    <mergeCell ref="O72:Q73"/>
    <mergeCell ref="R73:T73"/>
    <mergeCell ref="R72:V72"/>
    <mergeCell ref="W72:Z72"/>
    <mergeCell ref="AA72:AD72"/>
    <mergeCell ref="AE72:AH72"/>
    <mergeCell ref="O63:P63"/>
    <mergeCell ref="O64:P64"/>
    <mergeCell ref="O65:P65"/>
    <mergeCell ref="O66:P66"/>
    <mergeCell ref="Q66:S66"/>
    <mergeCell ref="T64:V64"/>
    <mergeCell ref="T65:V65"/>
    <mergeCell ref="T66:V66"/>
    <mergeCell ref="AC45:AD45"/>
    <mergeCell ref="AC46:AD46"/>
    <mergeCell ref="AC47:AD47"/>
    <mergeCell ref="AC48:AD48"/>
    <mergeCell ref="AC49:AD49"/>
    <mergeCell ref="Q49:R49"/>
    <mergeCell ref="AC41:AG41"/>
    <mergeCell ref="AH41:AH42"/>
    <mergeCell ref="AC42:AD42"/>
    <mergeCell ref="W50:X50"/>
    <mergeCell ref="W46:X46"/>
    <mergeCell ref="W47:X47"/>
    <mergeCell ref="W48:X48"/>
    <mergeCell ref="W49:X49"/>
    <mergeCell ref="AC44:AD44"/>
    <mergeCell ref="AC50:AD50"/>
    <mergeCell ref="AE57:AF57"/>
    <mergeCell ref="O48:P48"/>
    <mergeCell ref="Q43:R43"/>
    <mergeCell ref="Q44:R44"/>
    <mergeCell ref="W43:X43"/>
    <mergeCell ref="W44:X44"/>
    <mergeCell ref="AC43:AD43"/>
    <mergeCell ref="Q45:R45"/>
    <mergeCell ref="Q46:R46"/>
    <mergeCell ref="Q47:R47"/>
    <mergeCell ref="AC56:AH56"/>
    <mergeCell ref="O40:P42"/>
    <mergeCell ref="Q42:R42"/>
    <mergeCell ref="Q41:U41"/>
    <mergeCell ref="V41:V42"/>
    <mergeCell ref="Q40:V40"/>
    <mergeCell ref="W40:AB40"/>
    <mergeCell ref="W41:AA41"/>
    <mergeCell ref="Q48:R48"/>
    <mergeCell ref="AC40:AH40"/>
    <mergeCell ref="AG57:AH57"/>
    <mergeCell ref="O19:P19"/>
    <mergeCell ref="O20:P20"/>
    <mergeCell ref="W57:X57"/>
    <mergeCell ref="W56:AB56"/>
    <mergeCell ref="O56:P57"/>
    <mergeCell ref="Q56:S57"/>
    <mergeCell ref="T56:V57"/>
    <mergeCell ref="Y57:Z57"/>
    <mergeCell ref="AC57:AD57"/>
    <mergeCell ref="O58:P58"/>
    <mergeCell ref="O59:P59"/>
    <mergeCell ref="O15:P15"/>
    <mergeCell ref="O60:P60"/>
    <mergeCell ref="AA57:AB57"/>
    <mergeCell ref="AB41:AB42"/>
    <mergeCell ref="W42:X42"/>
    <mergeCell ref="O44:P44"/>
    <mergeCell ref="Q50:R50"/>
    <mergeCell ref="T58:V58"/>
    <mergeCell ref="O61:P61"/>
    <mergeCell ref="O62:P62"/>
    <mergeCell ref="C89:D89"/>
    <mergeCell ref="C83:D83"/>
    <mergeCell ref="C84:D84"/>
    <mergeCell ref="C85:D85"/>
    <mergeCell ref="C86:D86"/>
    <mergeCell ref="C87:D87"/>
    <mergeCell ref="C88:D88"/>
    <mergeCell ref="C81:D81"/>
    <mergeCell ref="AA7:AB7"/>
    <mergeCell ref="AC7:AD7"/>
    <mergeCell ref="AE7:AF7"/>
    <mergeCell ref="AE6:AH6"/>
    <mergeCell ref="AG7:AH7"/>
    <mergeCell ref="Q6:V6"/>
    <mergeCell ref="O9:P9"/>
    <mergeCell ref="O10:P10"/>
    <mergeCell ref="O11:P11"/>
    <mergeCell ref="AA6:AD6"/>
    <mergeCell ref="W7:X7"/>
    <mergeCell ref="Y7:Z7"/>
    <mergeCell ref="W6:Z6"/>
    <mergeCell ref="O6:P8"/>
    <mergeCell ref="Q7:S7"/>
    <mergeCell ref="T7:V7"/>
    <mergeCell ref="A81:B81"/>
    <mergeCell ref="A82:B82"/>
    <mergeCell ref="A83:B83"/>
    <mergeCell ref="A66:B66"/>
    <mergeCell ref="A73:M73"/>
    <mergeCell ref="A78:B80"/>
    <mergeCell ref="C78:D80"/>
    <mergeCell ref="E79:G79"/>
    <mergeCell ref="H79:I79"/>
    <mergeCell ref="J79:K79"/>
    <mergeCell ref="L79:M79"/>
    <mergeCell ref="A62:B62"/>
    <mergeCell ref="A63:B63"/>
    <mergeCell ref="A64:B64"/>
    <mergeCell ref="A65:B65"/>
    <mergeCell ref="E78:M78"/>
    <mergeCell ref="A75:M75"/>
    <mergeCell ref="A50:B50"/>
    <mergeCell ref="A56:M56"/>
    <mergeCell ref="J58:K58"/>
    <mergeCell ref="L58:M58"/>
    <mergeCell ref="A60:B60"/>
    <mergeCell ref="A61:B61"/>
    <mergeCell ref="A58:B59"/>
    <mergeCell ref="C58:E58"/>
    <mergeCell ref="F58:G58"/>
    <mergeCell ref="H58:I58"/>
    <mergeCell ref="A44:B44"/>
    <mergeCell ref="A45:B45"/>
    <mergeCell ref="A46:B46"/>
    <mergeCell ref="A47:B47"/>
    <mergeCell ref="A48:B48"/>
    <mergeCell ref="A49:B49"/>
    <mergeCell ref="A40:M40"/>
    <mergeCell ref="A42:B43"/>
    <mergeCell ref="C42:E42"/>
    <mergeCell ref="F42:H42"/>
    <mergeCell ref="I42:M42"/>
    <mergeCell ref="A31:B31"/>
    <mergeCell ref="A32:B32"/>
    <mergeCell ref="A33:B33"/>
    <mergeCell ref="F25:G25"/>
    <mergeCell ref="A27:B27"/>
    <mergeCell ref="A28:B28"/>
    <mergeCell ref="A29:B29"/>
    <mergeCell ref="H25:I25"/>
    <mergeCell ref="A38:M38"/>
    <mergeCell ref="A14:B14"/>
    <mergeCell ref="A15:B15"/>
    <mergeCell ref="A9:B10"/>
    <mergeCell ref="A30:B30"/>
    <mergeCell ref="A17:B17"/>
    <mergeCell ref="A23:M23"/>
    <mergeCell ref="A25:B26"/>
    <mergeCell ref="C25:E25"/>
    <mergeCell ref="J25:K25"/>
    <mergeCell ref="L25:M25"/>
    <mergeCell ref="A5:M5"/>
    <mergeCell ref="A7:M7"/>
    <mergeCell ref="O12:P12"/>
    <mergeCell ref="A16:B16"/>
    <mergeCell ref="C9:E9"/>
    <mergeCell ref="F9:H9"/>
    <mergeCell ref="I9:M9"/>
    <mergeCell ref="A11:B11"/>
    <mergeCell ref="A12:B12"/>
    <mergeCell ref="A13:B13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80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9.00390625" style="1" customWidth="1"/>
    <col min="2" max="2" width="4.75390625" style="1" customWidth="1"/>
    <col min="3" max="3" width="7.75390625" style="1" customWidth="1"/>
    <col min="4" max="4" width="4.625" style="1" customWidth="1"/>
    <col min="5" max="5" width="5.50390625" style="1" customWidth="1"/>
    <col min="6" max="6" width="5.625" style="1" customWidth="1"/>
    <col min="7" max="7" width="5.00390625" style="1" customWidth="1"/>
    <col min="8" max="8" width="5.50390625" style="1" customWidth="1"/>
    <col min="9" max="9" width="4.375" style="1" customWidth="1"/>
    <col min="10" max="10" width="4.50390625" style="1" customWidth="1"/>
    <col min="11" max="11" width="4.75390625" style="1" customWidth="1"/>
    <col min="12" max="12" width="5.625" style="1" customWidth="1"/>
    <col min="13" max="13" width="4.375" style="1" customWidth="1"/>
    <col min="14" max="14" width="5.75390625" style="1" customWidth="1"/>
    <col min="15" max="15" width="4.125" style="1" customWidth="1"/>
    <col min="16" max="16" width="4.75390625" style="1" customWidth="1"/>
    <col min="17" max="17" width="4.375" style="1" customWidth="1"/>
    <col min="18" max="18" width="5.25390625" style="1" customWidth="1"/>
    <col min="19" max="19" width="3.75390625" style="1" customWidth="1"/>
    <col min="20" max="20" width="3.625" style="1" customWidth="1"/>
    <col min="21" max="21" width="6.875" style="1" customWidth="1"/>
    <col min="22" max="22" width="4.625" style="1" customWidth="1"/>
    <col min="23" max="23" width="5.00390625" style="1" customWidth="1"/>
    <col min="24" max="24" width="8.75390625" style="1" customWidth="1"/>
    <col min="25" max="25" width="6.25390625" style="1" customWidth="1"/>
    <col min="26" max="26" width="3.625" style="1" customWidth="1"/>
    <col min="27" max="27" width="5.75390625" style="1" customWidth="1"/>
    <col min="28" max="29" width="6.375" style="1" customWidth="1"/>
    <col min="30" max="30" width="3.375" style="1" customWidth="1"/>
    <col min="31" max="31" width="3.625" style="1" customWidth="1"/>
    <col min="32" max="32" width="5.875" style="1" customWidth="1"/>
    <col min="33" max="33" width="6.00390625" style="1" customWidth="1"/>
    <col min="34" max="34" width="5.625" style="1" customWidth="1"/>
    <col min="35" max="35" width="5.75390625" style="1" customWidth="1"/>
    <col min="36" max="36" width="6.125" style="1" customWidth="1"/>
    <col min="37" max="37" width="9.00390625" style="1" customWidth="1"/>
    <col min="38" max="38" width="5.375" style="1" customWidth="1"/>
    <col min="39" max="39" width="9.00390625" style="1" customWidth="1"/>
    <col min="40" max="40" width="8.625" style="1" customWidth="1"/>
    <col min="41" max="41" width="5.75390625" style="1" customWidth="1"/>
    <col min="42" max="42" width="8.125" style="1" customWidth="1"/>
    <col min="43" max="43" width="5.25390625" style="1" customWidth="1"/>
    <col min="44" max="44" width="4.875" style="1" customWidth="1"/>
    <col min="45" max="45" width="4.625" style="1" customWidth="1"/>
    <col min="46" max="46" width="4.50390625" style="1" customWidth="1"/>
    <col min="47" max="48" width="5.125" style="1" customWidth="1"/>
    <col min="49" max="49" width="5.625" style="1" customWidth="1"/>
    <col min="50" max="50" width="4.75390625" style="1" customWidth="1"/>
    <col min="51" max="51" width="5.25390625" style="1" customWidth="1"/>
    <col min="52" max="52" width="5.00390625" style="1" customWidth="1"/>
    <col min="53" max="54" width="5.375" style="1" customWidth="1"/>
    <col min="55" max="55" width="5.125" style="1" customWidth="1"/>
    <col min="56" max="56" width="4.75390625" style="1" customWidth="1"/>
    <col min="57" max="57" width="6.625" style="1" customWidth="1"/>
    <col min="58" max="58" width="4.375" style="1" customWidth="1"/>
    <col min="59" max="59" width="6.50390625" style="1" customWidth="1"/>
    <col min="60" max="62" width="4.75390625" style="1" customWidth="1"/>
    <col min="63" max="64" width="5.00390625" style="1" customWidth="1"/>
    <col min="65" max="68" width="5.75390625" style="1" customWidth="1"/>
    <col min="69" max="16384" width="9.00390625" style="1" customWidth="1"/>
  </cols>
  <sheetData>
    <row r="1" spans="1:72" ht="20.25" customHeight="1">
      <c r="A1" s="61" t="s">
        <v>267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19"/>
      <c r="BR1" s="19"/>
      <c r="BS1" s="19"/>
      <c r="BT1" s="60" t="s">
        <v>268</v>
      </c>
    </row>
    <row r="2" spans="1:72" ht="20.25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19"/>
      <c r="BR2" s="19"/>
      <c r="BS2" s="19"/>
      <c r="BT2" s="60"/>
    </row>
    <row r="3" spans="1:72" ht="20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</row>
    <row r="4" spans="1:72" ht="18" customHeight="1">
      <c r="A4" s="171" t="s">
        <v>484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</row>
    <row r="5" spans="1:72" ht="20.2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56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</row>
    <row r="6" spans="1:74" ht="20.25" customHeight="1">
      <c r="A6" s="115"/>
      <c r="B6" s="114"/>
      <c r="C6" s="235" t="s">
        <v>485</v>
      </c>
      <c r="D6" s="278"/>
      <c r="E6" s="278"/>
      <c r="F6" s="278"/>
      <c r="G6" s="236"/>
      <c r="H6" s="262" t="s">
        <v>486</v>
      </c>
      <c r="I6" s="272"/>
      <c r="J6" s="272"/>
      <c r="K6" s="272"/>
      <c r="L6" s="272"/>
      <c r="M6" s="272"/>
      <c r="N6" s="272"/>
      <c r="O6" s="280"/>
      <c r="P6" s="163" t="s">
        <v>13</v>
      </c>
      <c r="Q6" s="163"/>
      <c r="R6" s="163"/>
      <c r="S6" s="163"/>
      <c r="T6" s="163"/>
      <c r="U6" s="163"/>
      <c r="V6" s="163"/>
      <c r="W6" s="163"/>
      <c r="X6" s="163"/>
      <c r="Y6" s="262" t="s">
        <v>487</v>
      </c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73"/>
      <c r="AO6" s="73"/>
      <c r="AP6" s="73"/>
      <c r="AQ6" s="1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11"/>
      <c r="BV6" s="11"/>
    </row>
    <row r="7" spans="1:72" ht="20.25" customHeight="1">
      <c r="A7" s="84"/>
      <c r="B7" s="112"/>
      <c r="C7" s="358"/>
      <c r="D7" s="245"/>
      <c r="E7" s="245"/>
      <c r="F7" s="245"/>
      <c r="G7" s="246"/>
      <c r="H7" s="403" t="s">
        <v>215</v>
      </c>
      <c r="I7" s="404"/>
      <c r="J7" s="404"/>
      <c r="K7" s="405"/>
      <c r="L7" s="403" t="s">
        <v>216</v>
      </c>
      <c r="M7" s="404"/>
      <c r="N7" s="404"/>
      <c r="O7" s="405"/>
      <c r="P7" s="370" t="s">
        <v>414</v>
      </c>
      <c r="Q7" s="370"/>
      <c r="R7" s="165" t="s">
        <v>11</v>
      </c>
      <c r="S7" s="165"/>
      <c r="T7" s="165"/>
      <c r="U7" s="165"/>
      <c r="V7" s="165"/>
      <c r="W7" s="165"/>
      <c r="X7" s="370" t="s">
        <v>12</v>
      </c>
      <c r="Y7" s="370" t="s">
        <v>414</v>
      </c>
      <c r="Z7" s="165" t="s">
        <v>11</v>
      </c>
      <c r="AA7" s="165"/>
      <c r="AB7" s="165"/>
      <c r="AC7" s="165"/>
      <c r="AD7" s="165"/>
      <c r="AE7" s="165"/>
      <c r="AF7" s="165"/>
      <c r="AG7" s="165" t="s">
        <v>263</v>
      </c>
      <c r="AH7" s="165"/>
      <c r="AI7" s="165"/>
      <c r="AJ7" s="165"/>
      <c r="AK7" s="165"/>
      <c r="AL7" s="165"/>
      <c r="AM7" s="166"/>
      <c r="AN7" s="57"/>
      <c r="AO7" s="57"/>
      <c r="AP7" s="182" t="s">
        <v>501</v>
      </c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</row>
    <row r="8" spans="1:79" ht="20.25" customHeight="1" thickBot="1">
      <c r="A8" s="76" t="s">
        <v>209</v>
      </c>
      <c r="B8" s="111" t="s">
        <v>207</v>
      </c>
      <c r="C8" s="237"/>
      <c r="D8" s="268"/>
      <c r="E8" s="268"/>
      <c r="F8" s="268"/>
      <c r="G8" s="238"/>
      <c r="H8" s="363"/>
      <c r="I8" s="406"/>
      <c r="J8" s="406"/>
      <c r="K8" s="364"/>
      <c r="L8" s="363"/>
      <c r="M8" s="406"/>
      <c r="N8" s="406"/>
      <c r="O8" s="364"/>
      <c r="P8" s="370"/>
      <c r="Q8" s="370"/>
      <c r="R8" s="165"/>
      <c r="S8" s="165"/>
      <c r="T8" s="165"/>
      <c r="U8" s="165"/>
      <c r="V8" s="165"/>
      <c r="W8" s="165"/>
      <c r="X8" s="370"/>
      <c r="Y8" s="370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6"/>
      <c r="AN8" s="57"/>
      <c r="AO8" s="57"/>
      <c r="AP8" s="57"/>
      <c r="AQ8" s="19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27"/>
      <c r="BV8" s="27"/>
      <c r="BW8" s="11"/>
      <c r="BX8" s="11"/>
      <c r="BY8" s="11"/>
      <c r="BZ8" s="11"/>
      <c r="CA8" s="11"/>
    </row>
    <row r="9" spans="1:74" ht="20.25" customHeight="1">
      <c r="A9" s="84"/>
      <c r="B9" s="112"/>
      <c r="C9" s="263" t="s">
        <v>8</v>
      </c>
      <c r="D9" s="367" t="s">
        <v>211</v>
      </c>
      <c r="E9" s="367" t="s">
        <v>212</v>
      </c>
      <c r="F9" s="367" t="s">
        <v>213</v>
      </c>
      <c r="G9" s="367" t="s">
        <v>214</v>
      </c>
      <c r="H9" s="367" t="s">
        <v>211</v>
      </c>
      <c r="I9" s="367" t="s">
        <v>212</v>
      </c>
      <c r="J9" s="367" t="s">
        <v>213</v>
      </c>
      <c r="K9" s="367" t="s">
        <v>214</v>
      </c>
      <c r="L9" s="367" t="s">
        <v>211</v>
      </c>
      <c r="M9" s="367" t="s">
        <v>212</v>
      </c>
      <c r="N9" s="367" t="s">
        <v>213</v>
      </c>
      <c r="O9" s="367" t="s">
        <v>214</v>
      </c>
      <c r="P9" s="370"/>
      <c r="Q9" s="370"/>
      <c r="R9" s="263" t="s">
        <v>8</v>
      </c>
      <c r="S9" s="367" t="s">
        <v>107</v>
      </c>
      <c r="T9" s="367" t="s">
        <v>217</v>
      </c>
      <c r="U9" s="367" t="s">
        <v>218</v>
      </c>
      <c r="V9" s="367" t="s">
        <v>109</v>
      </c>
      <c r="W9" s="367" t="s">
        <v>219</v>
      </c>
      <c r="X9" s="370"/>
      <c r="Y9" s="370"/>
      <c r="Z9" s="263" t="s">
        <v>8</v>
      </c>
      <c r="AA9" s="263"/>
      <c r="AB9" s="367" t="s">
        <v>222</v>
      </c>
      <c r="AC9" s="367" t="s">
        <v>262</v>
      </c>
      <c r="AD9" s="367" t="s">
        <v>225</v>
      </c>
      <c r="AE9" s="367" t="s">
        <v>226</v>
      </c>
      <c r="AF9" s="367" t="s">
        <v>96</v>
      </c>
      <c r="AG9" s="263" t="s">
        <v>8</v>
      </c>
      <c r="AH9" s="263"/>
      <c r="AI9" s="367" t="s">
        <v>222</v>
      </c>
      <c r="AJ9" s="367" t="s">
        <v>262</v>
      </c>
      <c r="AK9" s="367" t="s">
        <v>225</v>
      </c>
      <c r="AL9" s="367" t="s">
        <v>226</v>
      </c>
      <c r="AM9" s="369" t="s">
        <v>96</v>
      </c>
      <c r="AN9" s="109"/>
      <c r="AO9" s="109"/>
      <c r="AP9" s="307" t="s">
        <v>237</v>
      </c>
      <c r="AQ9" s="368"/>
      <c r="AR9" s="163" t="s">
        <v>3</v>
      </c>
      <c r="AS9" s="163"/>
      <c r="AT9" s="163"/>
      <c r="AU9" s="163"/>
      <c r="AV9" s="163"/>
      <c r="AW9" s="163"/>
      <c r="AX9" s="163"/>
      <c r="AY9" s="163"/>
      <c r="AZ9" s="163"/>
      <c r="BA9" s="163" t="s">
        <v>22</v>
      </c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 t="s">
        <v>21</v>
      </c>
      <c r="BR9" s="163"/>
      <c r="BS9" s="163"/>
      <c r="BT9" s="164"/>
      <c r="BU9" s="10"/>
      <c r="BV9" s="10"/>
    </row>
    <row r="10" spans="1:107" ht="20.25" customHeight="1">
      <c r="A10" s="84"/>
      <c r="B10" s="112"/>
      <c r="C10" s="263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70"/>
      <c r="Q10" s="370"/>
      <c r="R10" s="263"/>
      <c r="S10" s="367"/>
      <c r="T10" s="367"/>
      <c r="U10" s="367"/>
      <c r="V10" s="367"/>
      <c r="W10" s="367"/>
      <c r="X10" s="370"/>
      <c r="Y10" s="370"/>
      <c r="Z10" s="263"/>
      <c r="AA10" s="263"/>
      <c r="AB10" s="367"/>
      <c r="AC10" s="367"/>
      <c r="AD10" s="367"/>
      <c r="AE10" s="367"/>
      <c r="AF10" s="367"/>
      <c r="AG10" s="263"/>
      <c r="AH10" s="263"/>
      <c r="AI10" s="367"/>
      <c r="AJ10" s="367"/>
      <c r="AK10" s="367"/>
      <c r="AL10" s="367"/>
      <c r="AM10" s="369"/>
      <c r="AN10" s="109"/>
      <c r="AO10" s="109"/>
      <c r="AP10" s="308"/>
      <c r="AQ10" s="234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 t="s">
        <v>238</v>
      </c>
      <c r="BB10" s="165"/>
      <c r="BC10" s="165"/>
      <c r="BD10" s="165"/>
      <c r="BE10" s="165" t="s">
        <v>239</v>
      </c>
      <c r="BF10" s="165"/>
      <c r="BG10" s="165"/>
      <c r="BH10" s="165"/>
      <c r="BI10" s="165" t="s">
        <v>131</v>
      </c>
      <c r="BJ10" s="165"/>
      <c r="BK10" s="165"/>
      <c r="BL10" s="165"/>
      <c r="BM10" s="165" t="s">
        <v>96</v>
      </c>
      <c r="BN10" s="165"/>
      <c r="BO10" s="165"/>
      <c r="BP10" s="165"/>
      <c r="BQ10" s="165"/>
      <c r="BR10" s="165"/>
      <c r="BS10" s="165"/>
      <c r="BT10" s="166"/>
      <c r="BU10" s="20"/>
      <c r="BV10" s="20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</row>
    <row r="11" spans="1:107" ht="20.25" customHeight="1">
      <c r="A11" s="84"/>
      <c r="B11" s="112"/>
      <c r="C11" s="263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70"/>
      <c r="Q11" s="370"/>
      <c r="R11" s="263"/>
      <c r="S11" s="367"/>
      <c r="T11" s="367"/>
      <c r="U11" s="367"/>
      <c r="V11" s="367"/>
      <c r="W11" s="367"/>
      <c r="X11" s="370"/>
      <c r="Y11" s="370"/>
      <c r="Z11" s="263"/>
      <c r="AA11" s="263"/>
      <c r="AB11" s="367"/>
      <c r="AC11" s="367"/>
      <c r="AD11" s="367"/>
      <c r="AE11" s="367"/>
      <c r="AF11" s="367"/>
      <c r="AG11" s="263"/>
      <c r="AH11" s="263"/>
      <c r="AI11" s="367"/>
      <c r="AJ11" s="367"/>
      <c r="AK11" s="367"/>
      <c r="AL11" s="367"/>
      <c r="AM11" s="369"/>
      <c r="AN11" s="109"/>
      <c r="AO11" s="109"/>
      <c r="AP11" s="308"/>
      <c r="AQ11" s="234"/>
      <c r="AR11" s="165" t="s">
        <v>8</v>
      </c>
      <c r="AS11" s="165"/>
      <c r="AT11" s="165"/>
      <c r="AU11" s="165" t="s">
        <v>9</v>
      </c>
      <c r="AV11" s="165"/>
      <c r="AW11" s="165"/>
      <c r="AX11" s="165" t="s">
        <v>10</v>
      </c>
      <c r="AY11" s="165"/>
      <c r="AZ11" s="165"/>
      <c r="BA11" s="165" t="s">
        <v>9</v>
      </c>
      <c r="BB11" s="165"/>
      <c r="BC11" s="165" t="s">
        <v>10</v>
      </c>
      <c r="BD11" s="165"/>
      <c r="BE11" s="165" t="s">
        <v>9</v>
      </c>
      <c r="BF11" s="165"/>
      <c r="BG11" s="166" t="s">
        <v>10</v>
      </c>
      <c r="BH11" s="173"/>
      <c r="BI11" s="165" t="s">
        <v>9</v>
      </c>
      <c r="BJ11" s="165"/>
      <c r="BK11" s="165" t="s">
        <v>10</v>
      </c>
      <c r="BL11" s="165"/>
      <c r="BM11" s="165" t="s">
        <v>9</v>
      </c>
      <c r="BN11" s="165"/>
      <c r="BO11" s="165" t="s">
        <v>10</v>
      </c>
      <c r="BP11" s="165"/>
      <c r="BQ11" s="165" t="s">
        <v>9</v>
      </c>
      <c r="BR11" s="165"/>
      <c r="BS11" s="165" t="s">
        <v>10</v>
      </c>
      <c r="BT11" s="166"/>
      <c r="BU11" s="20"/>
      <c r="BV11" s="20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</row>
    <row r="12" spans="1:107" ht="20.25" customHeight="1">
      <c r="A12" s="84"/>
      <c r="B12" s="112"/>
      <c r="C12" s="263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70"/>
      <c r="Q12" s="370"/>
      <c r="R12" s="263"/>
      <c r="S12" s="367"/>
      <c r="T12" s="367"/>
      <c r="U12" s="367"/>
      <c r="V12" s="367"/>
      <c r="W12" s="367"/>
      <c r="X12" s="370"/>
      <c r="Y12" s="370"/>
      <c r="Z12" s="263"/>
      <c r="AA12" s="263"/>
      <c r="AB12" s="367"/>
      <c r="AC12" s="367"/>
      <c r="AD12" s="367"/>
      <c r="AE12" s="367"/>
      <c r="AF12" s="367"/>
      <c r="AG12" s="263"/>
      <c r="AH12" s="263"/>
      <c r="AI12" s="367"/>
      <c r="AJ12" s="367"/>
      <c r="AK12" s="367"/>
      <c r="AL12" s="367"/>
      <c r="AM12" s="369"/>
      <c r="AN12" s="109"/>
      <c r="AO12" s="109"/>
      <c r="AP12" s="204"/>
      <c r="AQ12" s="204"/>
      <c r="AR12" s="260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7"/>
      <c r="BV12" s="20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</row>
    <row r="13" spans="1:107" ht="20.25" customHeight="1">
      <c r="A13" s="84"/>
      <c r="B13" s="112"/>
      <c r="C13" s="263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70"/>
      <c r="Q13" s="370"/>
      <c r="R13" s="263"/>
      <c r="S13" s="367"/>
      <c r="T13" s="367"/>
      <c r="U13" s="367"/>
      <c r="V13" s="367"/>
      <c r="W13" s="367"/>
      <c r="X13" s="370"/>
      <c r="Y13" s="370"/>
      <c r="Z13" s="263"/>
      <c r="AA13" s="263"/>
      <c r="AB13" s="367"/>
      <c r="AC13" s="367"/>
      <c r="AD13" s="367"/>
      <c r="AE13" s="367"/>
      <c r="AF13" s="367"/>
      <c r="AG13" s="263"/>
      <c r="AH13" s="263"/>
      <c r="AI13" s="367"/>
      <c r="AJ13" s="367"/>
      <c r="AK13" s="367"/>
      <c r="AL13" s="367"/>
      <c r="AM13" s="369"/>
      <c r="AN13" s="109"/>
      <c r="AO13" s="109"/>
      <c r="AP13" s="306" t="s">
        <v>343</v>
      </c>
      <c r="AQ13" s="306"/>
      <c r="AR13" s="224">
        <f>SUM(AR15:AT18)</f>
        <v>20249</v>
      </c>
      <c r="AS13" s="225"/>
      <c r="AT13" s="225"/>
      <c r="AU13" s="295">
        <f>SUM(AU15:AW18)</f>
        <v>14523</v>
      </c>
      <c r="AV13" s="295"/>
      <c r="AW13" s="295"/>
      <c r="AX13" s="295">
        <f>SUM(AX15:AZ18)</f>
        <v>5726</v>
      </c>
      <c r="AY13" s="295"/>
      <c r="AZ13" s="295"/>
      <c r="BA13" s="295">
        <f>SUM(BA15:BB18)</f>
        <v>534</v>
      </c>
      <c r="BB13" s="295"/>
      <c r="BC13" s="295">
        <f>SUM(BC15:BD18)</f>
        <v>42</v>
      </c>
      <c r="BD13" s="295"/>
      <c r="BE13" s="295">
        <f>SUM(BE15:BF18)</f>
        <v>13128</v>
      </c>
      <c r="BF13" s="295"/>
      <c r="BG13" s="295">
        <f>SUM(BG15:BH18)</f>
        <v>2230</v>
      </c>
      <c r="BH13" s="295"/>
      <c r="BI13" s="295">
        <f>SUM(BI15:BJ18)</f>
        <v>11</v>
      </c>
      <c r="BJ13" s="295"/>
      <c r="BK13" s="295">
        <f>SUM(BK15:BL18)</f>
        <v>3</v>
      </c>
      <c r="BL13" s="295"/>
      <c r="BM13" s="295">
        <f>SUM(BM15:BN18)</f>
        <v>498</v>
      </c>
      <c r="BN13" s="295"/>
      <c r="BO13" s="295">
        <f>SUM(BO15:BP18)</f>
        <v>115</v>
      </c>
      <c r="BP13" s="295"/>
      <c r="BQ13" s="295">
        <f>SUM(BQ15:BR18)</f>
        <v>352</v>
      </c>
      <c r="BR13" s="295"/>
      <c r="BS13" s="295">
        <f>SUM(BS15:BT18)</f>
        <v>3336</v>
      </c>
      <c r="BT13" s="295"/>
      <c r="BU13" s="4"/>
      <c r="BV13" s="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</row>
    <row r="14" spans="1:107" ht="20.25" customHeight="1">
      <c r="A14" s="76" t="s">
        <v>210</v>
      </c>
      <c r="B14" s="111" t="s">
        <v>208</v>
      </c>
      <c r="C14" s="263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70"/>
      <c r="Q14" s="370"/>
      <c r="R14" s="263"/>
      <c r="S14" s="367"/>
      <c r="T14" s="367"/>
      <c r="U14" s="367"/>
      <c r="V14" s="367"/>
      <c r="W14" s="367"/>
      <c r="X14" s="370"/>
      <c r="Y14" s="370"/>
      <c r="Z14" s="263"/>
      <c r="AA14" s="263"/>
      <c r="AB14" s="367"/>
      <c r="AC14" s="367"/>
      <c r="AD14" s="367"/>
      <c r="AE14" s="367"/>
      <c r="AF14" s="367"/>
      <c r="AG14" s="263"/>
      <c r="AH14" s="263"/>
      <c r="AI14" s="367"/>
      <c r="AJ14" s="367"/>
      <c r="AK14" s="367"/>
      <c r="AL14" s="367"/>
      <c r="AM14" s="369"/>
      <c r="AN14" s="109"/>
      <c r="AO14" s="109"/>
      <c r="AP14" s="204"/>
      <c r="AQ14" s="204"/>
      <c r="AR14" s="169"/>
      <c r="AS14" s="170"/>
      <c r="AT14" s="170"/>
      <c r="AU14" s="160"/>
      <c r="AV14" s="160"/>
      <c r="AW14" s="160"/>
      <c r="AX14" s="160"/>
      <c r="AY14" s="160"/>
      <c r="AZ14" s="160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17"/>
      <c r="BV14" s="17"/>
      <c r="BY14" s="25"/>
      <c r="BZ14" s="25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20.25" customHeight="1">
      <c r="A15" s="92"/>
      <c r="B15" s="110"/>
      <c r="C15" s="263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70"/>
      <c r="Q15" s="370"/>
      <c r="R15" s="263"/>
      <c r="S15" s="367"/>
      <c r="T15" s="367"/>
      <c r="U15" s="367"/>
      <c r="V15" s="367"/>
      <c r="W15" s="367"/>
      <c r="X15" s="370"/>
      <c r="Y15" s="370"/>
      <c r="Z15" s="263"/>
      <c r="AA15" s="263"/>
      <c r="AB15" s="367"/>
      <c r="AC15" s="367"/>
      <c r="AD15" s="367"/>
      <c r="AE15" s="367"/>
      <c r="AF15" s="367"/>
      <c r="AG15" s="263"/>
      <c r="AH15" s="263"/>
      <c r="AI15" s="367"/>
      <c r="AJ15" s="367"/>
      <c r="AK15" s="367"/>
      <c r="AL15" s="367"/>
      <c r="AM15" s="369"/>
      <c r="AN15" s="109"/>
      <c r="AO15" s="109"/>
      <c r="AP15" s="204" t="s">
        <v>502</v>
      </c>
      <c r="AQ15" s="204"/>
      <c r="AR15" s="169">
        <f>SUM(AU15:AZ15)</f>
        <v>7856</v>
      </c>
      <c r="AS15" s="170"/>
      <c r="AT15" s="170"/>
      <c r="AU15" s="160">
        <f>SUM(BA15,BE15,BI15,BM15,BQ15)</f>
        <v>6009</v>
      </c>
      <c r="AV15" s="160"/>
      <c r="AW15" s="160"/>
      <c r="AX15" s="160">
        <f>SUM(BC15,BG15,BK15,BO15,BS15)</f>
        <v>1847</v>
      </c>
      <c r="AY15" s="160"/>
      <c r="AZ15" s="160"/>
      <c r="BA15" s="160">
        <v>484</v>
      </c>
      <c r="BB15" s="160"/>
      <c r="BC15" s="160">
        <v>24</v>
      </c>
      <c r="BD15" s="160"/>
      <c r="BE15" s="160">
        <v>4883</v>
      </c>
      <c r="BF15" s="160"/>
      <c r="BG15" s="160">
        <v>1278</v>
      </c>
      <c r="BH15" s="160"/>
      <c r="BI15" s="160">
        <v>7</v>
      </c>
      <c r="BJ15" s="160"/>
      <c r="BK15" s="160">
        <v>3</v>
      </c>
      <c r="BL15" s="160"/>
      <c r="BM15" s="160">
        <v>488</v>
      </c>
      <c r="BN15" s="160"/>
      <c r="BO15" s="160">
        <v>109</v>
      </c>
      <c r="BP15" s="160"/>
      <c r="BQ15" s="160">
        <v>147</v>
      </c>
      <c r="BR15" s="160"/>
      <c r="BS15" s="160">
        <v>433</v>
      </c>
      <c r="BT15" s="160"/>
      <c r="BU15" s="17"/>
      <c r="BV15" s="17"/>
      <c r="BY15" s="24"/>
      <c r="BZ15" s="24"/>
      <c r="CA15" s="18"/>
      <c r="CB15" s="18"/>
      <c r="CC15" s="18"/>
      <c r="CD15" s="18"/>
      <c r="CE15" s="18"/>
      <c r="CF15" s="18"/>
      <c r="CG15" s="18"/>
      <c r="CH15" s="18"/>
      <c r="CI15" s="18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20.25" customHeight="1">
      <c r="A16" s="71"/>
      <c r="B16" s="108"/>
      <c r="C16" s="7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32"/>
      <c r="Q16" s="23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32"/>
      <c r="AH16" s="232"/>
      <c r="AI16" s="19"/>
      <c r="AJ16" s="19"/>
      <c r="AK16" s="19"/>
      <c r="AL16" s="19"/>
      <c r="AM16" s="19"/>
      <c r="AN16" s="56"/>
      <c r="AO16" s="19"/>
      <c r="AP16" s="204" t="s">
        <v>503</v>
      </c>
      <c r="AQ16" s="204"/>
      <c r="AR16" s="169">
        <f>SUM(AU16:AZ16)</f>
        <v>199</v>
      </c>
      <c r="AS16" s="170"/>
      <c r="AT16" s="170"/>
      <c r="AU16" s="160">
        <f>SUM(BA16,BE16,BI16,BM16,BQ16)</f>
        <v>177</v>
      </c>
      <c r="AV16" s="160"/>
      <c r="AW16" s="160"/>
      <c r="AX16" s="160">
        <f>SUM(BC16,BG16,BK16,BO16,BS16)</f>
        <v>22</v>
      </c>
      <c r="AY16" s="160"/>
      <c r="AZ16" s="160"/>
      <c r="BA16" s="160" t="s">
        <v>315</v>
      </c>
      <c r="BB16" s="160"/>
      <c r="BC16" s="160" t="s">
        <v>315</v>
      </c>
      <c r="BD16" s="160"/>
      <c r="BE16" s="160" t="s">
        <v>361</v>
      </c>
      <c r="BF16" s="160"/>
      <c r="BG16" s="160" t="s">
        <v>361</v>
      </c>
      <c r="BH16" s="160"/>
      <c r="BI16" s="160" t="s">
        <v>361</v>
      </c>
      <c r="BJ16" s="160"/>
      <c r="BK16" s="160" t="s">
        <v>361</v>
      </c>
      <c r="BL16" s="160"/>
      <c r="BM16" s="160" t="s">
        <v>361</v>
      </c>
      <c r="BN16" s="160"/>
      <c r="BO16" s="160" t="s">
        <v>361</v>
      </c>
      <c r="BP16" s="160"/>
      <c r="BQ16" s="160">
        <v>177</v>
      </c>
      <c r="BR16" s="160"/>
      <c r="BS16" s="160">
        <v>22</v>
      </c>
      <c r="BT16" s="160"/>
      <c r="BU16" s="17"/>
      <c r="BV16" s="17"/>
      <c r="BY16" s="24"/>
      <c r="BZ16" s="24"/>
      <c r="CA16" s="18"/>
      <c r="CB16" s="18"/>
      <c r="CC16" s="18"/>
      <c r="CD16" s="18"/>
      <c r="CE16" s="18"/>
      <c r="CF16" s="18"/>
      <c r="CG16" s="18"/>
      <c r="CH16" s="18"/>
      <c r="CI16" s="18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20.25" customHeight="1">
      <c r="A17" s="168" t="s">
        <v>3</v>
      </c>
      <c r="B17" s="107" t="s">
        <v>9</v>
      </c>
      <c r="C17" s="148">
        <f>SUM(D17:G17)</f>
        <v>1252</v>
      </c>
      <c r="D17" s="35">
        <v>181</v>
      </c>
      <c r="E17" s="35">
        <v>195</v>
      </c>
      <c r="F17" s="35">
        <v>454</v>
      </c>
      <c r="G17" s="35">
        <v>422</v>
      </c>
      <c r="H17" s="35">
        <v>109</v>
      </c>
      <c r="I17" s="35">
        <v>88</v>
      </c>
      <c r="J17" s="35">
        <v>172</v>
      </c>
      <c r="K17" s="35">
        <v>178</v>
      </c>
      <c r="L17" s="35">
        <v>37</v>
      </c>
      <c r="M17" s="35">
        <v>41</v>
      </c>
      <c r="N17" s="35">
        <v>92</v>
      </c>
      <c r="O17" s="35">
        <v>94</v>
      </c>
      <c r="P17" s="206">
        <f>SUM(R17,X17)</f>
        <v>140</v>
      </c>
      <c r="Q17" s="206"/>
      <c r="R17" s="35">
        <f>SUM(S17:W17)</f>
        <v>87</v>
      </c>
      <c r="S17" s="35">
        <v>2</v>
      </c>
      <c r="T17" s="35">
        <v>23</v>
      </c>
      <c r="U17" s="35">
        <v>33</v>
      </c>
      <c r="V17" s="35">
        <v>22</v>
      </c>
      <c r="W17" s="35">
        <v>7</v>
      </c>
      <c r="X17" s="35">
        <v>53</v>
      </c>
      <c r="Y17" s="35">
        <v>55</v>
      </c>
      <c r="Z17" s="35"/>
      <c r="AA17" s="35">
        <f>SUM(AB17:AF17)</f>
        <v>55</v>
      </c>
      <c r="AB17" s="35">
        <v>28</v>
      </c>
      <c r="AC17" s="35">
        <v>12</v>
      </c>
      <c r="AD17" s="35" t="s">
        <v>314</v>
      </c>
      <c r="AE17" s="35">
        <v>13</v>
      </c>
      <c r="AF17" s="35">
        <v>2</v>
      </c>
      <c r="AG17" s="206" t="s">
        <v>315</v>
      </c>
      <c r="AH17" s="206"/>
      <c r="AI17" s="35" t="s">
        <v>314</v>
      </c>
      <c r="AJ17" s="35" t="s">
        <v>314</v>
      </c>
      <c r="AK17" s="35" t="s">
        <v>314</v>
      </c>
      <c r="AL17" s="35" t="s">
        <v>314</v>
      </c>
      <c r="AM17" s="35" t="s">
        <v>314</v>
      </c>
      <c r="AN17" s="56"/>
      <c r="AO17" s="19"/>
      <c r="AP17" s="204" t="s">
        <v>504</v>
      </c>
      <c r="AQ17" s="204"/>
      <c r="AR17" s="169">
        <f>SUM(AU17:AZ17)</f>
        <v>586</v>
      </c>
      <c r="AS17" s="170"/>
      <c r="AT17" s="170"/>
      <c r="AU17" s="160">
        <f>SUM(BA17,BE17,BI17,BM17,BQ17)</f>
        <v>380</v>
      </c>
      <c r="AV17" s="160"/>
      <c r="AW17" s="160"/>
      <c r="AX17" s="160">
        <f>SUM(BC17,BG17,BK17,BO17,BS17)</f>
        <v>206</v>
      </c>
      <c r="AY17" s="160"/>
      <c r="AZ17" s="160"/>
      <c r="BA17" s="160">
        <v>18</v>
      </c>
      <c r="BB17" s="160"/>
      <c r="BC17" s="160">
        <v>12</v>
      </c>
      <c r="BD17" s="160"/>
      <c r="BE17" s="160">
        <v>359</v>
      </c>
      <c r="BF17" s="160"/>
      <c r="BG17" s="160">
        <v>190</v>
      </c>
      <c r="BH17" s="160"/>
      <c r="BI17" s="160" t="s">
        <v>361</v>
      </c>
      <c r="BJ17" s="160"/>
      <c r="BK17" s="160" t="s">
        <v>361</v>
      </c>
      <c r="BL17" s="160"/>
      <c r="BM17" s="160">
        <v>3</v>
      </c>
      <c r="BN17" s="160"/>
      <c r="BO17" s="160">
        <v>4</v>
      </c>
      <c r="BP17" s="160"/>
      <c r="BQ17" s="160" t="s">
        <v>361</v>
      </c>
      <c r="BR17" s="160"/>
      <c r="BS17" s="160" t="s">
        <v>361</v>
      </c>
      <c r="BT17" s="160"/>
      <c r="BU17" s="17"/>
      <c r="BV17" s="17"/>
      <c r="BY17" s="24"/>
      <c r="BZ17" s="24"/>
      <c r="CA17" s="18"/>
      <c r="CB17" s="18"/>
      <c r="CC17" s="18"/>
      <c r="CD17" s="18"/>
      <c r="CE17" s="18"/>
      <c r="CF17" s="18"/>
      <c r="CG17" s="18"/>
      <c r="CH17" s="18"/>
      <c r="CI17" s="18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20.25" customHeight="1">
      <c r="A18" s="168"/>
      <c r="B18" s="107" t="s">
        <v>10</v>
      </c>
      <c r="C18" s="148">
        <f>SUM(D18:G18)</f>
        <v>23</v>
      </c>
      <c r="D18" s="35">
        <v>22</v>
      </c>
      <c r="E18" s="35" t="s">
        <v>314</v>
      </c>
      <c r="F18" s="35">
        <v>1</v>
      </c>
      <c r="G18" s="35" t="s">
        <v>314</v>
      </c>
      <c r="H18" s="35">
        <v>12</v>
      </c>
      <c r="I18" s="35">
        <v>1</v>
      </c>
      <c r="J18" s="35" t="s">
        <v>314</v>
      </c>
      <c r="K18" s="35" t="s">
        <v>314</v>
      </c>
      <c r="L18" s="35">
        <v>3</v>
      </c>
      <c r="M18" s="35" t="s">
        <v>314</v>
      </c>
      <c r="N18" s="35" t="s">
        <v>314</v>
      </c>
      <c r="O18" s="35" t="s">
        <v>314</v>
      </c>
      <c r="P18" s="206">
        <f>SUM(R18,X18)</f>
        <v>4</v>
      </c>
      <c r="Q18" s="206"/>
      <c r="R18" s="35" t="s">
        <v>314</v>
      </c>
      <c r="S18" s="35" t="s">
        <v>314</v>
      </c>
      <c r="T18" s="35" t="s">
        <v>314</v>
      </c>
      <c r="U18" s="35" t="s">
        <v>314</v>
      </c>
      <c r="V18" s="35" t="s">
        <v>314</v>
      </c>
      <c r="W18" s="35" t="s">
        <v>314</v>
      </c>
      <c r="X18" s="35">
        <v>4</v>
      </c>
      <c r="Y18" s="35">
        <v>21</v>
      </c>
      <c r="Z18" s="35"/>
      <c r="AA18" s="35">
        <f>SUM(AB18:AF18)</f>
        <v>21</v>
      </c>
      <c r="AB18" s="35">
        <v>10</v>
      </c>
      <c r="AC18" s="35">
        <v>2</v>
      </c>
      <c r="AD18" s="35">
        <v>2</v>
      </c>
      <c r="AE18" s="35">
        <v>1</v>
      </c>
      <c r="AF18" s="35">
        <v>6</v>
      </c>
      <c r="AG18" s="206" t="s">
        <v>315</v>
      </c>
      <c r="AH18" s="206"/>
      <c r="AI18" s="35" t="s">
        <v>314</v>
      </c>
      <c r="AJ18" s="35" t="s">
        <v>314</v>
      </c>
      <c r="AK18" s="35" t="s">
        <v>314</v>
      </c>
      <c r="AL18" s="35" t="s">
        <v>314</v>
      </c>
      <c r="AM18" s="35" t="s">
        <v>314</v>
      </c>
      <c r="AN18" s="56"/>
      <c r="AO18" s="19"/>
      <c r="AP18" s="204" t="s">
        <v>505</v>
      </c>
      <c r="AQ18" s="204"/>
      <c r="AR18" s="169">
        <f>SUM(AU18:AZ18)</f>
        <v>11608</v>
      </c>
      <c r="AS18" s="170"/>
      <c r="AT18" s="170"/>
      <c r="AU18" s="160">
        <f>SUM(BA18,BE18,BI18,BM18,BQ18)</f>
        <v>7957</v>
      </c>
      <c r="AV18" s="160"/>
      <c r="AW18" s="160"/>
      <c r="AX18" s="160">
        <f>SUM(BC18,BG18,BK18,BO18,BS18)</f>
        <v>3651</v>
      </c>
      <c r="AY18" s="160"/>
      <c r="AZ18" s="160"/>
      <c r="BA18" s="160">
        <v>32</v>
      </c>
      <c r="BB18" s="160"/>
      <c r="BC18" s="160">
        <v>6</v>
      </c>
      <c r="BD18" s="160"/>
      <c r="BE18" s="160">
        <v>7886</v>
      </c>
      <c r="BF18" s="160"/>
      <c r="BG18" s="160">
        <v>762</v>
      </c>
      <c r="BH18" s="160"/>
      <c r="BI18" s="160">
        <v>4</v>
      </c>
      <c r="BJ18" s="160"/>
      <c r="BK18" s="160" t="s">
        <v>361</v>
      </c>
      <c r="BL18" s="160"/>
      <c r="BM18" s="160">
        <v>7</v>
      </c>
      <c r="BN18" s="160"/>
      <c r="BO18" s="160">
        <v>2</v>
      </c>
      <c r="BP18" s="160"/>
      <c r="BQ18" s="160">
        <v>28</v>
      </c>
      <c r="BR18" s="160"/>
      <c r="BS18" s="160">
        <v>2881</v>
      </c>
      <c r="BT18" s="160"/>
      <c r="BU18" s="17"/>
      <c r="BV18" s="17"/>
      <c r="BY18" s="24"/>
      <c r="BZ18" s="24"/>
      <c r="CA18" s="18"/>
      <c r="CB18" s="18"/>
      <c r="CC18" s="18"/>
      <c r="CD18" s="18"/>
      <c r="CE18" s="18"/>
      <c r="CF18" s="18"/>
      <c r="CG18" s="18"/>
      <c r="CH18" s="18"/>
      <c r="CI18" s="18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20.25" customHeight="1">
      <c r="A19" s="41"/>
      <c r="B19" s="107"/>
      <c r="C19" s="4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06"/>
      <c r="Q19" s="206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206"/>
      <c r="AH19" s="206"/>
      <c r="AI19" s="35"/>
      <c r="AJ19" s="35"/>
      <c r="AK19" s="35"/>
      <c r="AL19" s="35"/>
      <c r="AM19" s="35"/>
      <c r="AN19" s="56"/>
      <c r="AO19" s="19"/>
      <c r="AP19" s="161"/>
      <c r="AQ19" s="161"/>
      <c r="AR19" s="187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7"/>
      <c r="BV19" s="17"/>
      <c r="BY19" s="24"/>
      <c r="BZ19" s="24"/>
      <c r="CA19" s="18"/>
      <c r="CB19" s="18"/>
      <c r="CC19" s="18"/>
      <c r="CD19" s="18"/>
      <c r="CE19" s="18"/>
      <c r="CF19" s="18"/>
      <c r="CG19" s="18"/>
      <c r="CH19" s="18"/>
      <c r="CI19" s="18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20.25" customHeight="1">
      <c r="A20" s="168" t="s">
        <v>14</v>
      </c>
      <c r="B20" s="107" t="s">
        <v>9</v>
      </c>
      <c r="C20" s="148">
        <f>SUM(D20:G20)</f>
        <v>776</v>
      </c>
      <c r="D20" s="35">
        <v>181</v>
      </c>
      <c r="E20" s="35">
        <v>195</v>
      </c>
      <c r="F20" s="35">
        <v>201</v>
      </c>
      <c r="G20" s="35">
        <v>199</v>
      </c>
      <c r="H20" s="35">
        <v>109</v>
      </c>
      <c r="I20" s="35">
        <v>88</v>
      </c>
      <c r="J20" s="35">
        <v>95</v>
      </c>
      <c r="K20" s="35">
        <v>99</v>
      </c>
      <c r="L20" s="35">
        <v>37</v>
      </c>
      <c r="M20" s="35">
        <v>41</v>
      </c>
      <c r="N20" s="35">
        <v>40</v>
      </c>
      <c r="O20" s="35">
        <v>40</v>
      </c>
      <c r="P20" s="206">
        <f>SUM(R20,X20)</f>
        <v>108</v>
      </c>
      <c r="Q20" s="206"/>
      <c r="R20" s="35">
        <f>SUM(S20:W20)</f>
        <v>59</v>
      </c>
      <c r="S20" s="35">
        <v>1</v>
      </c>
      <c r="T20" s="35">
        <v>14</v>
      </c>
      <c r="U20" s="35">
        <v>23</v>
      </c>
      <c r="V20" s="35">
        <v>14</v>
      </c>
      <c r="W20" s="35">
        <v>7</v>
      </c>
      <c r="X20" s="35">
        <v>49</v>
      </c>
      <c r="Y20" s="35">
        <v>51</v>
      </c>
      <c r="Z20" s="35"/>
      <c r="AA20" s="35">
        <f>SUM(AB20:AF20)</f>
        <v>51</v>
      </c>
      <c r="AB20" s="35">
        <v>27</v>
      </c>
      <c r="AC20" s="35">
        <v>12</v>
      </c>
      <c r="AD20" s="35" t="s">
        <v>314</v>
      </c>
      <c r="AE20" s="35">
        <v>10</v>
      </c>
      <c r="AF20" s="35">
        <v>2</v>
      </c>
      <c r="AG20" s="206" t="s">
        <v>315</v>
      </c>
      <c r="AH20" s="206"/>
      <c r="AI20" s="35" t="s">
        <v>314</v>
      </c>
      <c r="AJ20" s="35" t="s">
        <v>314</v>
      </c>
      <c r="AK20" s="35" t="s">
        <v>314</v>
      </c>
      <c r="AL20" s="35" t="s">
        <v>314</v>
      </c>
      <c r="AM20" s="35" t="s">
        <v>314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4"/>
      <c r="BV20" s="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20.25" customHeight="1">
      <c r="A21" s="168"/>
      <c r="B21" s="107" t="s">
        <v>10</v>
      </c>
      <c r="C21" s="148">
        <f>SUM(D21:G21)</f>
        <v>22</v>
      </c>
      <c r="D21" s="35">
        <v>22</v>
      </c>
      <c r="E21" s="35" t="s">
        <v>314</v>
      </c>
      <c r="F21" s="35" t="s">
        <v>314</v>
      </c>
      <c r="G21" s="35" t="s">
        <v>314</v>
      </c>
      <c r="H21" s="35">
        <v>12</v>
      </c>
      <c r="I21" s="35">
        <v>1</v>
      </c>
      <c r="J21" s="35" t="s">
        <v>314</v>
      </c>
      <c r="K21" s="35" t="s">
        <v>314</v>
      </c>
      <c r="L21" s="35">
        <v>3</v>
      </c>
      <c r="M21" s="35" t="s">
        <v>314</v>
      </c>
      <c r="N21" s="35" t="s">
        <v>314</v>
      </c>
      <c r="O21" s="35" t="s">
        <v>314</v>
      </c>
      <c r="P21" s="206">
        <f>SUM(R21,X21)</f>
        <v>3</v>
      </c>
      <c r="Q21" s="206"/>
      <c r="R21" s="35" t="s">
        <v>314</v>
      </c>
      <c r="S21" s="35" t="s">
        <v>314</v>
      </c>
      <c r="T21" s="35" t="s">
        <v>314</v>
      </c>
      <c r="U21" s="35" t="s">
        <v>314</v>
      </c>
      <c r="V21" s="35" t="s">
        <v>314</v>
      </c>
      <c r="W21" s="35" t="s">
        <v>314</v>
      </c>
      <c r="X21" s="35">
        <v>3</v>
      </c>
      <c r="Y21" s="35">
        <v>16</v>
      </c>
      <c r="Z21" s="35"/>
      <c r="AA21" s="35">
        <f>SUM(AB21:AF21)</f>
        <v>16</v>
      </c>
      <c r="AB21" s="35">
        <v>9</v>
      </c>
      <c r="AC21" s="35">
        <v>1</v>
      </c>
      <c r="AD21" s="35">
        <v>2</v>
      </c>
      <c r="AE21" s="35">
        <v>1</v>
      </c>
      <c r="AF21" s="35">
        <v>3</v>
      </c>
      <c r="AG21" s="206" t="s">
        <v>315</v>
      </c>
      <c r="AH21" s="206"/>
      <c r="AI21" s="35" t="s">
        <v>314</v>
      </c>
      <c r="AJ21" s="35" t="s">
        <v>314</v>
      </c>
      <c r="AK21" s="35" t="s">
        <v>314</v>
      </c>
      <c r="AL21" s="35" t="s">
        <v>314</v>
      </c>
      <c r="AM21" s="35" t="s">
        <v>314</v>
      </c>
      <c r="AN21" s="19"/>
      <c r="AO21" s="19"/>
      <c r="AP21" s="19"/>
      <c r="AQ21" s="19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1"/>
      <c r="BV21" s="21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</row>
    <row r="22" spans="1:107" ht="20.25" customHeight="1">
      <c r="A22" s="41"/>
      <c r="B22" s="107"/>
      <c r="C22" s="4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06"/>
      <c r="Q22" s="20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206"/>
      <c r="AH22" s="206"/>
      <c r="AI22" s="35"/>
      <c r="AJ22" s="35"/>
      <c r="AK22" s="35"/>
      <c r="AL22" s="35"/>
      <c r="AM22" s="35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</row>
    <row r="23" spans="1:72" ht="20.25" customHeight="1">
      <c r="A23" s="168" t="s">
        <v>100</v>
      </c>
      <c r="B23" s="107" t="s">
        <v>9</v>
      </c>
      <c r="C23" s="148">
        <f>SUM(D23:G23)</f>
        <v>476</v>
      </c>
      <c r="D23" s="35" t="s">
        <v>314</v>
      </c>
      <c r="E23" s="35" t="s">
        <v>314</v>
      </c>
      <c r="F23" s="35">
        <v>253</v>
      </c>
      <c r="G23" s="35">
        <v>223</v>
      </c>
      <c r="H23" s="35" t="s">
        <v>314</v>
      </c>
      <c r="I23" s="35" t="s">
        <v>314</v>
      </c>
      <c r="J23" s="35">
        <v>77</v>
      </c>
      <c r="K23" s="35">
        <v>79</v>
      </c>
      <c r="L23" s="35" t="s">
        <v>314</v>
      </c>
      <c r="M23" s="35" t="s">
        <v>314</v>
      </c>
      <c r="N23" s="35">
        <v>52</v>
      </c>
      <c r="O23" s="35">
        <v>54</v>
      </c>
      <c r="P23" s="206">
        <f>SUM(R23,X23)</f>
        <v>32</v>
      </c>
      <c r="Q23" s="206"/>
      <c r="R23" s="35">
        <f>SUM(S23:W23)</f>
        <v>28</v>
      </c>
      <c r="S23" s="35">
        <v>1</v>
      </c>
      <c r="T23" s="35">
        <v>9</v>
      </c>
      <c r="U23" s="35">
        <v>10</v>
      </c>
      <c r="V23" s="35">
        <v>8</v>
      </c>
      <c r="W23" s="35" t="s">
        <v>314</v>
      </c>
      <c r="X23" s="35">
        <v>4</v>
      </c>
      <c r="Y23" s="35">
        <v>4</v>
      </c>
      <c r="Z23" s="35"/>
      <c r="AA23" s="35">
        <v>4</v>
      </c>
      <c r="AB23" s="35">
        <v>1</v>
      </c>
      <c r="AC23" s="35" t="s">
        <v>314</v>
      </c>
      <c r="AD23" s="35" t="s">
        <v>314</v>
      </c>
      <c r="AE23" s="35" t="s">
        <v>314</v>
      </c>
      <c r="AF23" s="35" t="s">
        <v>314</v>
      </c>
      <c r="AG23" s="206" t="s">
        <v>315</v>
      </c>
      <c r="AH23" s="206"/>
      <c r="AI23" s="35" t="s">
        <v>314</v>
      </c>
      <c r="AJ23" s="35" t="s">
        <v>314</v>
      </c>
      <c r="AK23" s="35" t="s">
        <v>314</v>
      </c>
      <c r="AL23" s="35" t="s">
        <v>314</v>
      </c>
      <c r="AM23" s="35" t="s">
        <v>314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4" ht="20.25" customHeight="1">
      <c r="A24" s="168"/>
      <c r="B24" s="107" t="s">
        <v>10</v>
      </c>
      <c r="C24" s="148">
        <f>SUM(D24:G24)</f>
        <v>1</v>
      </c>
      <c r="D24" s="35" t="s">
        <v>314</v>
      </c>
      <c r="E24" s="35" t="s">
        <v>314</v>
      </c>
      <c r="F24" s="35">
        <v>1</v>
      </c>
      <c r="G24" s="35" t="s">
        <v>314</v>
      </c>
      <c r="H24" s="35" t="s">
        <v>314</v>
      </c>
      <c r="I24" s="35" t="s">
        <v>314</v>
      </c>
      <c r="J24" s="35" t="s">
        <v>314</v>
      </c>
      <c r="K24" s="35" t="s">
        <v>314</v>
      </c>
      <c r="L24" s="35" t="s">
        <v>314</v>
      </c>
      <c r="M24" s="35" t="s">
        <v>314</v>
      </c>
      <c r="N24" s="35" t="s">
        <v>314</v>
      </c>
      <c r="O24" s="35" t="s">
        <v>314</v>
      </c>
      <c r="P24" s="206">
        <f>SUM(R24,X24)</f>
        <v>1</v>
      </c>
      <c r="Q24" s="206"/>
      <c r="R24" s="35" t="s">
        <v>314</v>
      </c>
      <c r="S24" s="35" t="s">
        <v>314</v>
      </c>
      <c r="T24" s="35" t="s">
        <v>314</v>
      </c>
      <c r="U24" s="35" t="s">
        <v>314</v>
      </c>
      <c r="V24" s="35" t="s">
        <v>314</v>
      </c>
      <c r="W24" s="35" t="s">
        <v>314</v>
      </c>
      <c r="X24" s="35">
        <v>1</v>
      </c>
      <c r="Y24" s="35">
        <v>5</v>
      </c>
      <c r="Z24" s="35"/>
      <c r="AA24" s="35">
        <v>5</v>
      </c>
      <c r="AB24" s="35">
        <v>1</v>
      </c>
      <c r="AC24" s="35">
        <v>1</v>
      </c>
      <c r="AD24" s="35" t="s">
        <v>314</v>
      </c>
      <c r="AE24" s="35">
        <v>3</v>
      </c>
      <c r="AF24" s="35">
        <v>3</v>
      </c>
      <c r="AG24" s="206" t="s">
        <v>315</v>
      </c>
      <c r="AH24" s="206"/>
      <c r="AI24" s="35" t="s">
        <v>314</v>
      </c>
      <c r="AJ24" s="35" t="s">
        <v>314</v>
      </c>
      <c r="AK24" s="35" t="s">
        <v>314</v>
      </c>
      <c r="AL24" s="35" t="s">
        <v>314</v>
      </c>
      <c r="AM24" s="35" t="s">
        <v>314</v>
      </c>
      <c r="AN24" s="19"/>
      <c r="AO24" s="19"/>
      <c r="AP24" s="19"/>
      <c r="AQ24" s="19"/>
      <c r="AR24" s="407" t="s">
        <v>507</v>
      </c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152"/>
      <c r="BF24" s="152"/>
      <c r="BG24" s="152"/>
      <c r="BH24" s="152"/>
      <c r="BI24" s="152"/>
      <c r="BJ24" s="152"/>
      <c r="BK24" s="152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</row>
    <row r="25" spans="1:72" ht="20.25" customHeight="1">
      <c r="A25" s="34"/>
      <c r="B25" s="94"/>
      <c r="C25" s="9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1"/>
      <c r="Q25" s="16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161"/>
      <c r="AH25" s="161"/>
      <c r="AI25" s="34"/>
      <c r="AJ25" s="34"/>
      <c r="AK25" s="34"/>
      <c r="AL25" s="34"/>
      <c r="AM25" s="34"/>
      <c r="AN25" s="56"/>
      <c r="AO25" s="56"/>
      <c r="AP25" s="56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2" ht="20.25" customHeight="1">
      <c r="A26" s="19" t="s">
        <v>57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82" t="s">
        <v>311</v>
      </c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9"/>
      <c r="BR26" s="19"/>
      <c r="BS26" s="19"/>
      <c r="BT26" s="19"/>
    </row>
    <row r="27" spans="1:72" ht="20.2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3" ht="18" customHeight="1">
      <c r="A28" s="171" t="s">
        <v>488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9"/>
      <c r="AL28" s="292" t="s">
        <v>506</v>
      </c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151"/>
      <c r="BN28" s="151"/>
      <c r="BO28" s="151"/>
      <c r="BP28" s="151"/>
      <c r="BQ28" s="99"/>
      <c r="BR28" s="99"/>
      <c r="BS28" s="99"/>
      <c r="BT28" s="99"/>
      <c r="BU28" s="15"/>
    </row>
    <row r="29" spans="1:72" ht="20.2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0" spans="1:72" ht="20.25" customHeight="1">
      <c r="A30" s="182" t="s">
        <v>489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9"/>
      <c r="AL30" s="278" t="s">
        <v>508</v>
      </c>
      <c r="AM30" s="236"/>
      <c r="AN30" s="235" t="s">
        <v>455</v>
      </c>
      <c r="AO30" s="278"/>
      <c r="AP30" s="278"/>
      <c r="AQ30" s="278"/>
      <c r="AR30" s="278"/>
      <c r="AS30" s="278"/>
      <c r="AT30" s="236"/>
      <c r="AU30" s="359" t="s">
        <v>264</v>
      </c>
      <c r="AV30" s="360"/>
      <c r="AW30" s="235" t="s">
        <v>244</v>
      </c>
      <c r="AX30" s="236"/>
      <c r="AY30" s="235" t="s">
        <v>241</v>
      </c>
      <c r="AZ30" s="236"/>
      <c r="BA30" s="262" t="s">
        <v>509</v>
      </c>
      <c r="BB30" s="272"/>
      <c r="BC30" s="272"/>
      <c r="BD30" s="280"/>
      <c r="BE30" s="235" t="s">
        <v>243</v>
      </c>
      <c r="BF30" s="236"/>
      <c r="BG30" s="235" t="s">
        <v>242</v>
      </c>
      <c r="BH30" s="236"/>
      <c r="BI30" s="359" t="s">
        <v>245</v>
      </c>
      <c r="BJ30" s="360"/>
      <c r="BK30" s="235" t="s">
        <v>240</v>
      </c>
      <c r="BL30" s="278"/>
      <c r="BM30" s="56"/>
      <c r="BN30" s="19"/>
      <c r="BO30" s="19"/>
      <c r="BP30" s="19"/>
      <c r="BQ30" s="19"/>
      <c r="BR30" s="19"/>
      <c r="BS30" s="19"/>
      <c r="BT30" s="19"/>
    </row>
    <row r="31" spans="1:72" ht="20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45"/>
      <c r="AM31" s="246"/>
      <c r="AN31" s="358"/>
      <c r="AO31" s="245"/>
      <c r="AP31" s="245"/>
      <c r="AQ31" s="245"/>
      <c r="AR31" s="245"/>
      <c r="AS31" s="245"/>
      <c r="AT31" s="246"/>
      <c r="AU31" s="361"/>
      <c r="AV31" s="362"/>
      <c r="AW31" s="358"/>
      <c r="AX31" s="246"/>
      <c r="AY31" s="358"/>
      <c r="AZ31" s="246"/>
      <c r="BA31" s="275" t="s">
        <v>153</v>
      </c>
      <c r="BB31" s="276"/>
      <c r="BC31" s="275" t="s">
        <v>282</v>
      </c>
      <c r="BD31" s="276"/>
      <c r="BE31" s="358"/>
      <c r="BF31" s="246"/>
      <c r="BG31" s="358"/>
      <c r="BH31" s="246"/>
      <c r="BI31" s="361"/>
      <c r="BJ31" s="362"/>
      <c r="BK31" s="358"/>
      <c r="BL31" s="245"/>
      <c r="BM31" s="56"/>
      <c r="BN31" s="19"/>
      <c r="BO31" s="19"/>
      <c r="BP31" s="19"/>
      <c r="BQ31" s="19"/>
      <c r="BR31" s="19"/>
      <c r="BS31" s="19"/>
      <c r="BT31" s="19"/>
    </row>
    <row r="32" spans="1:72" ht="20.25" customHeight="1" thickBot="1">
      <c r="A32" s="312" t="s">
        <v>490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19"/>
      <c r="AL32" s="245"/>
      <c r="AM32" s="246"/>
      <c r="AN32" s="237"/>
      <c r="AO32" s="268"/>
      <c r="AP32" s="268"/>
      <c r="AQ32" s="268"/>
      <c r="AR32" s="268"/>
      <c r="AS32" s="268"/>
      <c r="AT32" s="238"/>
      <c r="AU32" s="363"/>
      <c r="AV32" s="364"/>
      <c r="AW32" s="237"/>
      <c r="AX32" s="238"/>
      <c r="AY32" s="237"/>
      <c r="AZ32" s="238"/>
      <c r="BA32" s="237"/>
      <c r="BB32" s="238"/>
      <c r="BC32" s="237"/>
      <c r="BD32" s="238"/>
      <c r="BE32" s="237"/>
      <c r="BF32" s="238"/>
      <c r="BG32" s="237"/>
      <c r="BH32" s="238"/>
      <c r="BI32" s="363"/>
      <c r="BJ32" s="364"/>
      <c r="BK32" s="237"/>
      <c r="BL32" s="268"/>
      <c r="BM32" s="56"/>
      <c r="BN32" s="19"/>
      <c r="BO32" s="19"/>
      <c r="BP32" s="19"/>
      <c r="BQ32" s="19"/>
      <c r="BR32" s="19"/>
      <c r="BS32" s="19"/>
      <c r="BT32" s="19"/>
    </row>
    <row r="33" spans="1:72" ht="20.25" customHeight="1">
      <c r="A33" s="371" t="s">
        <v>491</v>
      </c>
      <c r="B33" s="371"/>
      <c r="C33" s="372"/>
      <c r="D33" s="373" t="s">
        <v>492</v>
      </c>
      <c r="E33" s="373"/>
      <c r="F33" s="373"/>
      <c r="G33" s="373"/>
      <c r="H33" s="373"/>
      <c r="I33" s="373"/>
      <c r="J33" s="373"/>
      <c r="K33" s="373"/>
      <c r="L33" s="373"/>
      <c r="M33" s="373" t="s">
        <v>493</v>
      </c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 t="s">
        <v>494</v>
      </c>
      <c r="AA33" s="373"/>
      <c r="AB33" s="373"/>
      <c r="AC33" s="373"/>
      <c r="AD33" s="373"/>
      <c r="AE33" s="373"/>
      <c r="AF33" s="373"/>
      <c r="AG33" s="373"/>
      <c r="AH33" s="373"/>
      <c r="AI33" s="373"/>
      <c r="AJ33" s="248"/>
      <c r="AK33" s="19"/>
      <c r="AL33" s="268"/>
      <c r="AM33" s="238"/>
      <c r="AN33" s="222" t="s">
        <v>8</v>
      </c>
      <c r="AO33" s="365"/>
      <c r="AP33" s="222" t="s">
        <v>9</v>
      </c>
      <c r="AQ33" s="365"/>
      <c r="AR33" s="222" t="s">
        <v>10</v>
      </c>
      <c r="AS33" s="366"/>
      <c r="AT33" s="365"/>
      <c r="AU33" s="48" t="s">
        <v>9</v>
      </c>
      <c r="AV33" s="48" t="s">
        <v>10</v>
      </c>
      <c r="AW33" s="48" t="s">
        <v>9</v>
      </c>
      <c r="AX33" s="48" t="s">
        <v>10</v>
      </c>
      <c r="AY33" s="48" t="s">
        <v>9</v>
      </c>
      <c r="AZ33" s="48" t="s">
        <v>10</v>
      </c>
      <c r="BA33" s="48" t="s">
        <v>9</v>
      </c>
      <c r="BB33" s="48" t="s">
        <v>10</v>
      </c>
      <c r="BC33" s="48" t="s">
        <v>9</v>
      </c>
      <c r="BD33" s="48" t="s">
        <v>10</v>
      </c>
      <c r="BE33" s="48" t="s">
        <v>9</v>
      </c>
      <c r="BF33" s="48" t="s">
        <v>10</v>
      </c>
      <c r="BG33" s="48" t="s">
        <v>9</v>
      </c>
      <c r="BH33" s="48" t="s">
        <v>10</v>
      </c>
      <c r="BI33" s="48" t="s">
        <v>9</v>
      </c>
      <c r="BJ33" s="48" t="s">
        <v>10</v>
      </c>
      <c r="BK33" s="48" t="s">
        <v>9</v>
      </c>
      <c r="BL33" s="49" t="s">
        <v>10</v>
      </c>
      <c r="BM33" s="56"/>
      <c r="BN33" s="19"/>
      <c r="BO33" s="19"/>
      <c r="BP33" s="19"/>
      <c r="BQ33" s="19"/>
      <c r="BR33" s="19"/>
      <c r="BS33" s="19"/>
      <c r="BT33" s="19"/>
    </row>
    <row r="34" spans="1:72" ht="20.25" customHeight="1">
      <c r="A34" s="292"/>
      <c r="B34" s="292"/>
      <c r="C34" s="269"/>
      <c r="D34" s="263"/>
      <c r="E34" s="263"/>
      <c r="F34" s="263"/>
      <c r="G34" s="263"/>
      <c r="H34" s="263"/>
      <c r="I34" s="263"/>
      <c r="J34" s="263"/>
      <c r="K34" s="263"/>
      <c r="L34" s="263"/>
      <c r="M34" s="263" t="s">
        <v>355</v>
      </c>
      <c r="N34" s="263"/>
      <c r="O34" s="263"/>
      <c r="P34" s="263"/>
      <c r="Q34" s="263"/>
      <c r="R34" s="263" t="s">
        <v>420</v>
      </c>
      <c r="S34" s="263"/>
      <c r="T34" s="263"/>
      <c r="U34" s="263"/>
      <c r="V34" s="263" t="s">
        <v>421</v>
      </c>
      <c r="W34" s="263"/>
      <c r="X34" s="263"/>
      <c r="Y34" s="263"/>
      <c r="Z34" s="263" t="s">
        <v>355</v>
      </c>
      <c r="AA34" s="263"/>
      <c r="AB34" s="263"/>
      <c r="AC34" s="263"/>
      <c r="AD34" s="263" t="s">
        <v>420</v>
      </c>
      <c r="AE34" s="263"/>
      <c r="AF34" s="263"/>
      <c r="AG34" s="263"/>
      <c r="AH34" s="263" t="s">
        <v>421</v>
      </c>
      <c r="AI34" s="263"/>
      <c r="AJ34" s="209"/>
      <c r="AK34" s="19"/>
      <c r="AL34" s="19"/>
      <c r="AM34" s="19"/>
      <c r="AN34" s="260"/>
      <c r="AO34" s="232"/>
      <c r="AP34" s="232"/>
      <c r="AQ34" s="232"/>
      <c r="AR34" s="232"/>
      <c r="AS34" s="232"/>
      <c r="AT34" s="36"/>
      <c r="AU34" s="19"/>
      <c r="AV34" s="19"/>
      <c r="AW34" s="19"/>
      <c r="AX34" s="19"/>
      <c r="AY34" s="19"/>
      <c r="AZ34" s="19"/>
      <c r="BA34" s="36"/>
      <c r="BB34" s="36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 ht="20.25" customHeight="1">
      <c r="A35" s="331"/>
      <c r="B35" s="331"/>
      <c r="C35" s="267"/>
      <c r="D35" s="263" t="s">
        <v>8</v>
      </c>
      <c r="E35" s="263"/>
      <c r="F35" s="263"/>
      <c r="G35" s="263" t="s">
        <v>9</v>
      </c>
      <c r="H35" s="263"/>
      <c r="I35" s="263"/>
      <c r="J35" s="263" t="s">
        <v>10</v>
      </c>
      <c r="K35" s="263"/>
      <c r="L35" s="263"/>
      <c r="M35" s="263" t="s">
        <v>9</v>
      </c>
      <c r="N35" s="263"/>
      <c r="O35" s="263"/>
      <c r="P35" s="263" t="s">
        <v>10</v>
      </c>
      <c r="Q35" s="263"/>
      <c r="R35" s="263" t="s">
        <v>9</v>
      </c>
      <c r="S35" s="263"/>
      <c r="T35" s="263"/>
      <c r="U35" s="127" t="s">
        <v>10</v>
      </c>
      <c r="V35" s="263" t="s">
        <v>9</v>
      </c>
      <c r="W35" s="263"/>
      <c r="X35" s="263" t="s">
        <v>10</v>
      </c>
      <c r="Y35" s="263"/>
      <c r="Z35" s="263" t="s">
        <v>9</v>
      </c>
      <c r="AA35" s="263"/>
      <c r="AB35" s="263" t="s">
        <v>10</v>
      </c>
      <c r="AC35" s="263"/>
      <c r="AD35" s="263" t="s">
        <v>9</v>
      </c>
      <c r="AE35" s="263"/>
      <c r="AF35" s="263" t="s">
        <v>10</v>
      </c>
      <c r="AG35" s="263"/>
      <c r="AH35" s="263" t="s">
        <v>9</v>
      </c>
      <c r="AI35" s="263"/>
      <c r="AJ35" s="125" t="s">
        <v>10</v>
      </c>
      <c r="AK35" s="19"/>
      <c r="AL35" s="400" t="s">
        <v>246</v>
      </c>
      <c r="AM35" s="71" t="s">
        <v>8</v>
      </c>
      <c r="AN35" s="169">
        <f>SUM(AN36:AO38)</f>
        <v>8274</v>
      </c>
      <c r="AO35" s="170"/>
      <c r="AP35" s="170">
        <f>SUM(AP36:AQ38)</f>
        <v>6838</v>
      </c>
      <c r="AQ35" s="170"/>
      <c r="AR35" s="160">
        <f>SUM(AR36:AT38)</f>
        <v>1436</v>
      </c>
      <c r="AS35" s="160"/>
      <c r="AT35" s="160"/>
      <c r="AU35" s="29">
        <f>SUM(AU36:AU38)</f>
        <v>674</v>
      </c>
      <c r="AV35" s="29">
        <f aca="true" t="shared" si="0" ref="AV35:BL35">SUM(AV36:AV38)</f>
        <v>133</v>
      </c>
      <c r="AW35" s="29">
        <f t="shared" si="0"/>
        <v>288</v>
      </c>
      <c r="AX35" s="29">
        <f t="shared" si="0"/>
        <v>354</v>
      </c>
      <c r="AY35" s="29">
        <f t="shared" si="0"/>
        <v>188</v>
      </c>
      <c r="AZ35" s="29">
        <f t="shared" si="0"/>
        <v>25</v>
      </c>
      <c r="BA35" s="29">
        <f t="shared" si="0"/>
        <v>592</v>
      </c>
      <c r="BB35" s="29">
        <f t="shared" si="0"/>
        <v>70</v>
      </c>
      <c r="BC35" s="29">
        <f t="shared" si="0"/>
        <v>273</v>
      </c>
      <c r="BD35" s="29">
        <f t="shared" si="0"/>
        <v>27</v>
      </c>
      <c r="BE35" s="29">
        <f t="shared" si="0"/>
        <v>713</v>
      </c>
      <c r="BF35" s="29">
        <f t="shared" si="0"/>
        <v>521</v>
      </c>
      <c r="BG35" s="29">
        <f t="shared" si="0"/>
        <v>3065</v>
      </c>
      <c r="BH35" s="29">
        <f t="shared" si="0"/>
        <v>49</v>
      </c>
      <c r="BI35" s="29">
        <f t="shared" si="0"/>
        <v>375</v>
      </c>
      <c r="BJ35" s="29">
        <f t="shared" si="0"/>
        <v>244</v>
      </c>
      <c r="BK35" s="29">
        <f t="shared" si="0"/>
        <v>670</v>
      </c>
      <c r="BL35" s="29">
        <f t="shared" si="0"/>
        <v>13</v>
      </c>
      <c r="BM35" s="19"/>
      <c r="BN35" s="19"/>
      <c r="BO35" s="19"/>
      <c r="BP35" s="19"/>
      <c r="BQ35" s="19"/>
      <c r="BR35" s="19"/>
      <c r="BS35" s="19"/>
      <c r="BT35" s="19"/>
    </row>
    <row r="36" spans="1:72" ht="20.25" customHeight="1">
      <c r="A36" s="232"/>
      <c r="B36" s="232"/>
      <c r="C36" s="232"/>
      <c r="D36" s="260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19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19"/>
      <c r="AK36" s="19"/>
      <c r="AL36" s="400"/>
      <c r="AM36" s="71" t="s">
        <v>14</v>
      </c>
      <c r="AN36" s="169">
        <f>SUM(AP36:AT36)</f>
        <v>2697</v>
      </c>
      <c r="AO36" s="170"/>
      <c r="AP36" s="170">
        <f>SUM(AU36,AW36,AY36,BA36,BC36,BE36,BG36,BI36,BK36)</f>
        <v>2089</v>
      </c>
      <c r="AQ36" s="170"/>
      <c r="AR36" s="160">
        <f>SUM(AV36,AX36,AZ36,BB36,BD36,BF36,BH36,BJ36,BL36)</f>
        <v>608</v>
      </c>
      <c r="AS36" s="160"/>
      <c r="AT36" s="160"/>
      <c r="AU36" s="29">
        <v>674</v>
      </c>
      <c r="AV36" s="29">
        <v>133</v>
      </c>
      <c r="AW36" s="29">
        <v>288</v>
      </c>
      <c r="AX36" s="29">
        <v>354</v>
      </c>
      <c r="AY36" s="29">
        <v>188</v>
      </c>
      <c r="AZ36" s="29">
        <v>25</v>
      </c>
      <c r="BA36" s="29" t="s">
        <v>315</v>
      </c>
      <c r="BB36" s="29" t="s">
        <v>315</v>
      </c>
      <c r="BC36" s="29">
        <v>273</v>
      </c>
      <c r="BD36" s="29">
        <v>27</v>
      </c>
      <c r="BE36" s="29">
        <v>48</v>
      </c>
      <c r="BF36" s="29">
        <v>57</v>
      </c>
      <c r="BG36" s="29">
        <v>618</v>
      </c>
      <c r="BH36" s="29">
        <v>12</v>
      </c>
      <c r="BI36" s="29" t="s">
        <v>315</v>
      </c>
      <c r="BJ36" s="29" t="s">
        <v>361</v>
      </c>
      <c r="BK36" s="29" t="s">
        <v>361</v>
      </c>
      <c r="BL36" s="29" t="s">
        <v>361</v>
      </c>
      <c r="BM36" s="19"/>
      <c r="BN36" s="19"/>
      <c r="BO36" s="19"/>
      <c r="BP36" s="19"/>
      <c r="BQ36" s="19"/>
      <c r="BR36" s="19"/>
      <c r="BS36" s="19"/>
      <c r="BT36" s="19"/>
    </row>
    <row r="37" spans="1:72" ht="20.25" customHeight="1">
      <c r="A37" s="315" t="s">
        <v>3</v>
      </c>
      <c r="B37" s="315"/>
      <c r="C37" s="315"/>
      <c r="D37" s="376">
        <f>SUM(D39,D47)</f>
        <v>2593</v>
      </c>
      <c r="E37" s="377"/>
      <c r="F37" s="377"/>
      <c r="G37" s="375">
        <f>SUM(G39,G47)</f>
        <v>2303</v>
      </c>
      <c r="H37" s="375"/>
      <c r="I37" s="375"/>
      <c r="J37" s="375">
        <f>SUM(J39,J47)</f>
        <v>290</v>
      </c>
      <c r="K37" s="375"/>
      <c r="L37" s="375"/>
      <c r="M37" s="375">
        <f>SUM(M39,M47)</f>
        <v>1123</v>
      </c>
      <c r="N37" s="375"/>
      <c r="O37" s="375"/>
      <c r="P37" s="375">
        <f>SUM(P39,P47)</f>
        <v>64</v>
      </c>
      <c r="Q37" s="375"/>
      <c r="R37" s="375">
        <f>SUM(R39,R47)</f>
        <v>111</v>
      </c>
      <c r="S37" s="375"/>
      <c r="T37" s="375"/>
      <c r="U37" s="149">
        <f>SUM(U39,U47)</f>
        <v>3</v>
      </c>
      <c r="V37" s="375">
        <f>SUM(V39,V47)</f>
        <v>710</v>
      </c>
      <c r="W37" s="375"/>
      <c r="X37" s="375">
        <f>SUM(X39,X47)</f>
        <v>65</v>
      </c>
      <c r="Y37" s="375"/>
      <c r="Z37" s="375">
        <f>SUM(Z39,Z47)</f>
        <v>110</v>
      </c>
      <c r="AA37" s="375"/>
      <c r="AB37" s="375">
        <f>SUM(AB39,AB47)</f>
        <v>57</v>
      </c>
      <c r="AC37" s="375"/>
      <c r="AD37" s="375">
        <f>SUM(AD39,AD47)</f>
        <v>65</v>
      </c>
      <c r="AE37" s="375"/>
      <c r="AF37" s="375">
        <f>SUM(AF39,AF47)</f>
        <v>2</v>
      </c>
      <c r="AG37" s="375"/>
      <c r="AH37" s="375">
        <f>SUM(AH39,AH47)</f>
        <v>184</v>
      </c>
      <c r="AI37" s="375"/>
      <c r="AJ37" s="149">
        <f>SUM(AJ39,AJ47)</f>
        <v>99</v>
      </c>
      <c r="AK37" s="19"/>
      <c r="AL37" s="400"/>
      <c r="AM37" s="71" t="s">
        <v>15</v>
      </c>
      <c r="AN37" s="169">
        <f>SUM(AP37:AT37)</f>
        <v>619</v>
      </c>
      <c r="AO37" s="170"/>
      <c r="AP37" s="170">
        <f>SUM(AU37,AW37,AY37,BA37,BC37,BE37,BG37,BI37,BK37)</f>
        <v>375</v>
      </c>
      <c r="AQ37" s="170"/>
      <c r="AR37" s="160">
        <f>SUM(AV37,AX37,AZ37,BB37,BD37,BF37,BH37,BJ37,BL37)</f>
        <v>244</v>
      </c>
      <c r="AS37" s="160"/>
      <c r="AT37" s="160"/>
      <c r="AU37" s="29" t="s">
        <v>361</v>
      </c>
      <c r="AV37" s="29" t="s">
        <v>361</v>
      </c>
      <c r="AW37" s="29" t="s">
        <v>361</v>
      </c>
      <c r="AX37" s="29" t="s">
        <v>361</v>
      </c>
      <c r="AY37" s="29" t="s">
        <v>361</v>
      </c>
      <c r="AZ37" s="29" t="s">
        <v>361</v>
      </c>
      <c r="BA37" s="29" t="s">
        <v>361</v>
      </c>
      <c r="BB37" s="29" t="s">
        <v>361</v>
      </c>
      <c r="BC37" s="29" t="s">
        <v>361</v>
      </c>
      <c r="BD37" s="29" t="s">
        <v>361</v>
      </c>
      <c r="BE37" s="29" t="s">
        <v>361</v>
      </c>
      <c r="BF37" s="29" t="s">
        <v>361</v>
      </c>
      <c r="BG37" s="29" t="s">
        <v>361</v>
      </c>
      <c r="BH37" s="29" t="s">
        <v>361</v>
      </c>
      <c r="BI37" s="29">
        <v>375</v>
      </c>
      <c r="BJ37" s="29">
        <v>244</v>
      </c>
      <c r="BK37" s="29" t="s">
        <v>361</v>
      </c>
      <c r="BL37" s="29" t="s">
        <v>361</v>
      </c>
      <c r="BM37" s="19"/>
      <c r="BN37" s="19"/>
      <c r="BO37" s="19"/>
      <c r="BP37" s="19"/>
      <c r="BQ37" s="19"/>
      <c r="BR37" s="19"/>
      <c r="BS37" s="19"/>
      <c r="BT37" s="19"/>
    </row>
    <row r="38" spans="1:72" ht="30" customHeight="1">
      <c r="A38" s="19"/>
      <c r="B38" s="204"/>
      <c r="C38" s="204"/>
      <c r="D38" s="376"/>
      <c r="E38" s="377"/>
      <c r="F38" s="377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149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149"/>
      <c r="AK38" s="19"/>
      <c r="AL38" s="400"/>
      <c r="AM38" s="71" t="s">
        <v>100</v>
      </c>
      <c r="AN38" s="169">
        <f>SUM(AP38:AT38)</f>
        <v>4958</v>
      </c>
      <c r="AO38" s="170"/>
      <c r="AP38" s="170">
        <f>SUM(AU38,AW38,AY38,BA38,BC38,BE38,BG38,BI38,BK38)</f>
        <v>4374</v>
      </c>
      <c r="AQ38" s="170"/>
      <c r="AR38" s="160">
        <f>SUM(AV38,AX38,AZ38,BB38,BD38,BF38,BH38,BJ38,BL38)</f>
        <v>584</v>
      </c>
      <c r="AS38" s="160"/>
      <c r="AT38" s="160"/>
      <c r="AU38" s="29" t="s">
        <v>361</v>
      </c>
      <c r="AV38" s="29" t="s">
        <v>361</v>
      </c>
      <c r="AW38" s="29" t="s">
        <v>361</v>
      </c>
      <c r="AX38" s="29" t="s">
        <v>361</v>
      </c>
      <c r="AY38" s="29" t="s">
        <v>361</v>
      </c>
      <c r="AZ38" s="29" t="s">
        <v>361</v>
      </c>
      <c r="BA38" s="29">
        <v>592</v>
      </c>
      <c r="BB38" s="29">
        <v>70</v>
      </c>
      <c r="BC38" s="29" t="s">
        <v>361</v>
      </c>
      <c r="BD38" s="29" t="s">
        <v>361</v>
      </c>
      <c r="BE38" s="29">
        <v>665</v>
      </c>
      <c r="BF38" s="29">
        <v>464</v>
      </c>
      <c r="BG38" s="29">
        <v>2447</v>
      </c>
      <c r="BH38" s="29">
        <v>37</v>
      </c>
      <c r="BI38" s="29" t="s">
        <v>361</v>
      </c>
      <c r="BJ38" s="29" t="s">
        <v>361</v>
      </c>
      <c r="BK38" s="29">
        <v>670</v>
      </c>
      <c r="BL38" s="29">
        <v>13</v>
      </c>
      <c r="BM38" s="19"/>
      <c r="BN38" s="19"/>
      <c r="BO38" s="19"/>
      <c r="BP38" s="19"/>
      <c r="BQ38" s="19"/>
      <c r="BR38" s="19"/>
      <c r="BS38" s="19"/>
      <c r="BT38" s="19"/>
    </row>
    <row r="39" spans="1:72" ht="20.25" customHeight="1">
      <c r="A39" s="300" t="s">
        <v>496</v>
      </c>
      <c r="B39" s="168" t="s">
        <v>8</v>
      </c>
      <c r="C39" s="168"/>
      <c r="D39" s="379">
        <f>SUM(D40:F45)</f>
        <v>1703</v>
      </c>
      <c r="E39" s="380"/>
      <c r="F39" s="380"/>
      <c r="G39" s="378">
        <f>SUM(G40:I45)</f>
        <v>1535</v>
      </c>
      <c r="H39" s="378"/>
      <c r="I39" s="378"/>
      <c r="J39" s="378">
        <f>SUM(J40:L45)</f>
        <v>168</v>
      </c>
      <c r="K39" s="378"/>
      <c r="L39" s="378"/>
      <c r="M39" s="378">
        <f>SUM(M40:O45)</f>
        <v>754</v>
      </c>
      <c r="N39" s="378"/>
      <c r="O39" s="378"/>
      <c r="P39" s="378">
        <f>SUM(P40:Q45)</f>
        <v>42</v>
      </c>
      <c r="Q39" s="378"/>
      <c r="R39" s="378">
        <f>SUM(R40:T45)</f>
        <v>50</v>
      </c>
      <c r="S39" s="378"/>
      <c r="T39" s="378"/>
      <c r="U39" s="150">
        <f>SUM(U40:U45)</f>
        <v>1</v>
      </c>
      <c r="V39" s="378">
        <f>SUM(V40:W45)</f>
        <v>572</v>
      </c>
      <c r="W39" s="378"/>
      <c r="X39" s="378">
        <f>SUM(X40:Y45)</f>
        <v>56</v>
      </c>
      <c r="Y39" s="378"/>
      <c r="Z39" s="378">
        <f>SUM(Z40:AA45)</f>
        <v>38</v>
      </c>
      <c r="AA39" s="378"/>
      <c r="AB39" s="378">
        <f>SUM(AB40:AC45)</f>
        <v>16</v>
      </c>
      <c r="AC39" s="378"/>
      <c r="AD39" s="378">
        <f>SUM(AD40:AE45)</f>
        <v>34</v>
      </c>
      <c r="AE39" s="378"/>
      <c r="AF39" s="378">
        <f>SUM(AF40:AG45)</f>
        <v>1</v>
      </c>
      <c r="AG39" s="378"/>
      <c r="AH39" s="378">
        <f>SUM(AH40:AI45)</f>
        <v>87</v>
      </c>
      <c r="AI39" s="378"/>
      <c r="AJ39" s="150">
        <f>SUM(AJ40:AJ45)</f>
        <v>52</v>
      </c>
      <c r="AK39" s="19"/>
      <c r="AL39" s="106"/>
      <c r="AM39" s="19"/>
      <c r="AN39" s="28"/>
      <c r="AO39" s="18"/>
      <c r="AP39" s="18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19"/>
      <c r="BN39" s="19"/>
      <c r="BO39" s="19"/>
      <c r="BP39" s="19"/>
      <c r="BQ39" s="19"/>
      <c r="BR39" s="19"/>
      <c r="BS39" s="19"/>
      <c r="BT39" s="19"/>
    </row>
    <row r="40" spans="1:72" ht="20.25" customHeight="1">
      <c r="A40" s="300"/>
      <c r="B40" s="168" t="s">
        <v>220</v>
      </c>
      <c r="C40" s="168"/>
      <c r="D40" s="379">
        <f aca="true" t="shared" si="1" ref="D40:D45">SUM(G40:L40)</f>
        <v>10</v>
      </c>
      <c r="E40" s="380"/>
      <c r="F40" s="380"/>
      <c r="G40" s="378">
        <f aca="true" t="shared" si="2" ref="G40:G45">SUM(M40,R40,V40,Z40,AD40,AH40)</f>
        <v>10</v>
      </c>
      <c r="H40" s="378"/>
      <c r="I40" s="378"/>
      <c r="J40" s="378">
        <f aca="true" t="shared" si="3" ref="J40:J47">SUM(P40,U40,X40,AB40,AF40,AJ40)</f>
        <v>0</v>
      </c>
      <c r="K40" s="378"/>
      <c r="L40" s="378"/>
      <c r="M40" s="355">
        <v>1</v>
      </c>
      <c r="N40" s="355"/>
      <c r="O40" s="355"/>
      <c r="P40" s="355" t="s">
        <v>314</v>
      </c>
      <c r="Q40" s="355"/>
      <c r="R40" s="355">
        <v>1</v>
      </c>
      <c r="S40" s="355"/>
      <c r="T40" s="355"/>
      <c r="U40" s="145" t="s">
        <v>315</v>
      </c>
      <c r="V40" s="355">
        <v>3</v>
      </c>
      <c r="W40" s="355"/>
      <c r="X40" s="355" t="s">
        <v>315</v>
      </c>
      <c r="Y40" s="355"/>
      <c r="Z40" s="355" t="s">
        <v>315</v>
      </c>
      <c r="AA40" s="355"/>
      <c r="AB40" s="355" t="s">
        <v>315</v>
      </c>
      <c r="AC40" s="355"/>
      <c r="AD40" s="355">
        <v>1</v>
      </c>
      <c r="AE40" s="355"/>
      <c r="AF40" s="355" t="s">
        <v>315</v>
      </c>
      <c r="AG40" s="355"/>
      <c r="AH40" s="355">
        <v>4</v>
      </c>
      <c r="AI40" s="355"/>
      <c r="AJ40" s="145" t="s">
        <v>315</v>
      </c>
      <c r="AK40" s="19"/>
      <c r="AL40" s="400" t="s">
        <v>247</v>
      </c>
      <c r="AM40" s="71" t="s">
        <v>8</v>
      </c>
      <c r="AN40" s="169">
        <f>SUM(AN41:AO43)</f>
        <v>3394</v>
      </c>
      <c r="AO40" s="170"/>
      <c r="AP40" s="170">
        <f>SUM(AP41:AQ43)</f>
        <v>2849</v>
      </c>
      <c r="AQ40" s="170"/>
      <c r="AR40" s="160">
        <f>SUM(AR41:AT43)</f>
        <v>545</v>
      </c>
      <c r="AS40" s="160"/>
      <c r="AT40" s="160"/>
      <c r="AU40" s="29">
        <f aca="true" t="shared" si="4" ref="AU40:BL40">SUM(AU41:AU43)</f>
        <v>236</v>
      </c>
      <c r="AV40" s="29">
        <f t="shared" si="4"/>
        <v>78</v>
      </c>
      <c r="AW40" s="29">
        <f t="shared" si="4"/>
        <v>124</v>
      </c>
      <c r="AX40" s="29">
        <f t="shared" si="4"/>
        <v>160</v>
      </c>
      <c r="AY40" s="29">
        <f t="shared" si="4"/>
        <v>110</v>
      </c>
      <c r="AZ40" s="29">
        <f t="shared" si="4"/>
        <v>21</v>
      </c>
      <c r="BA40" s="29">
        <f t="shared" si="4"/>
        <v>85</v>
      </c>
      <c r="BB40" s="29">
        <f t="shared" si="4"/>
        <v>16</v>
      </c>
      <c r="BC40" s="29">
        <f t="shared" si="4"/>
        <v>110</v>
      </c>
      <c r="BD40" s="29">
        <f t="shared" si="4"/>
        <v>12</v>
      </c>
      <c r="BE40" s="29">
        <f t="shared" si="4"/>
        <v>155</v>
      </c>
      <c r="BF40" s="29">
        <f t="shared" si="4"/>
        <v>177</v>
      </c>
      <c r="BG40" s="29">
        <f t="shared" si="4"/>
        <v>1505</v>
      </c>
      <c r="BH40" s="29">
        <f t="shared" si="4"/>
        <v>29</v>
      </c>
      <c r="BI40" s="29">
        <f t="shared" si="4"/>
        <v>88</v>
      </c>
      <c r="BJ40" s="29">
        <f t="shared" si="4"/>
        <v>42</v>
      </c>
      <c r="BK40" s="29">
        <f t="shared" si="4"/>
        <v>436</v>
      </c>
      <c r="BL40" s="29">
        <f t="shared" si="4"/>
        <v>10</v>
      </c>
      <c r="BM40" s="19"/>
      <c r="BN40" s="19"/>
      <c r="BO40" s="19"/>
      <c r="BP40" s="19"/>
      <c r="BQ40" s="19"/>
      <c r="BR40" s="19"/>
      <c r="BS40" s="19"/>
      <c r="BT40" s="19"/>
    </row>
    <row r="41" spans="1:72" ht="20.25" customHeight="1">
      <c r="A41" s="300"/>
      <c r="B41" s="168" t="s">
        <v>221</v>
      </c>
      <c r="C41" s="168"/>
      <c r="D41" s="379">
        <f t="shared" si="1"/>
        <v>2</v>
      </c>
      <c r="E41" s="380"/>
      <c r="F41" s="380"/>
      <c r="G41" s="378">
        <f t="shared" si="2"/>
        <v>2</v>
      </c>
      <c r="H41" s="378"/>
      <c r="I41" s="378"/>
      <c r="J41" s="378">
        <f t="shared" si="3"/>
        <v>0</v>
      </c>
      <c r="K41" s="378"/>
      <c r="L41" s="378"/>
      <c r="M41" s="355" t="s">
        <v>314</v>
      </c>
      <c r="N41" s="355"/>
      <c r="O41" s="355"/>
      <c r="P41" s="355" t="s">
        <v>314</v>
      </c>
      <c r="Q41" s="355"/>
      <c r="R41" s="355" t="s">
        <v>315</v>
      </c>
      <c r="S41" s="355"/>
      <c r="T41" s="355"/>
      <c r="U41" s="145" t="s">
        <v>315</v>
      </c>
      <c r="V41" s="355">
        <v>1</v>
      </c>
      <c r="W41" s="355"/>
      <c r="X41" s="355" t="s">
        <v>315</v>
      </c>
      <c r="Y41" s="355"/>
      <c r="Z41" s="355" t="s">
        <v>315</v>
      </c>
      <c r="AA41" s="355"/>
      <c r="AB41" s="355" t="s">
        <v>315</v>
      </c>
      <c r="AC41" s="355"/>
      <c r="AD41" s="355" t="s">
        <v>315</v>
      </c>
      <c r="AE41" s="355"/>
      <c r="AF41" s="355" t="s">
        <v>315</v>
      </c>
      <c r="AG41" s="355"/>
      <c r="AH41" s="355">
        <v>1</v>
      </c>
      <c r="AI41" s="355"/>
      <c r="AJ41" s="145" t="s">
        <v>315</v>
      </c>
      <c r="AK41" s="19"/>
      <c r="AL41" s="400"/>
      <c r="AM41" s="71" t="s">
        <v>14</v>
      </c>
      <c r="AN41" s="169">
        <f>SUM(AP41:AT41)</f>
        <v>1365</v>
      </c>
      <c r="AO41" s="170"/>
      <c r="AP41" s="170">
        <f>SUM(AU41,AW41,AY41,BA41,BC41,BE41,BG41,BI41,BK41)</f>
        <v>1037</v>
      </c>
      <c r="AQ41" s="170"/>
      <c r="AR41" s="160">
        <f>SUM(AV41,AX41,AZ41,BB41,BD41,BF41,BH41,BJ41,BL41)</f>
        <v>328</v>
      </c>
      <c r="AS41" s="160"/>
      <c r="AT41" s="160"/>
      <c r="AU41" s="29">
        <v>236</v>
      </c>
      <c r="AV41" s="29">
        <v>78</v>
      </c>
      <c r="AW41" s="29">
        <v>124</v>
      </c>
      <c r="AX41" s="29">
        <v>160</v>
      </c>
      <c r="AY41" s="29">
        <v>110</v>
      </c>
      <c r="AZ41" s="29">
        <v>21</v>
      </c>
      <c r="BA41" s="29" t="s">
        <v>510</v>
      </c>
      <c r="BB41" s="29" t="s">
        <v>361</v>
      </c>
      <c r="BC41" s="29">
        <v>110</v>
      </c>
      <c r="BD41" s="29">
        <v>12</v>
      </c>
      <c r="BE41" s="29">
        <v>32</v>
      </c>
      <c r="BF41" s="29">
        <v>46</v>
      </c>
      <c r="BG41" s="29">
        <v>425</v>
      </c>
      <c r="BH41" s="29">
        <v>11</v>
      </c>
      <c r="BI41" s="29" t="s">
        <v>510</v>
      </c>
      <c r="BJ41" s="29" t="s">
        <v>361</v>
      </c>
      <c r="BK41" s="29" t="s">
        <v>510</v>
      </c>
      <c r="BL41" s="29" t="s">
        <v>361</v>
      </c>
      <c r="BM41" s="19"/>
      <c r="BN41" s="19"/>
      <c r="BO41" s="19"/>
      <c r="BP41" s="19"/>
      <c r="BQ41" s="19"/>
      <c r="BR41" s="19"/>
      <c r="BS41" s="19"/>
      <c r="BT41" s="19"/>
    </row>
    <row r="42" spans="1:72" ht="20.25" customHeight="1">
      <c r="A42" s="300"/>
      <c r="B42" s="168" t="s">
        <v>217</v>
      </c>
      <c r="C42" s="168"/>
      <c r="D42" s="379">
        <f t="shared" si="1"/>
        <v>494</v>
      </c>
      <c r="E42" s="380"/>
      <c r="F42" s="380"/>
      <c r="G42" s="378">
        <f t="shared" si="2"/>
        <v>476</v>
      </c>
      <c r="H42" s="378"/>
      <c r="I42" s="378"/>
      <c r="J42" s="378">
        <f t="shared" si="3"/>
        <v>18</v>
      </c>
      <c r="K42" s="378"/>
      <c r="L42" s="378"/>
      <c r="M42" s="355">
        <v>228</v>
      </c>
      <c r="N42" s="355"/>
      <c r="O42" s="355"/>
      <c r="P42" s="355">
        <v>5</v>
      </c>
      <c r="Q42" s="355"/>
      <c r="R42" s="355">
        <v>19</v>
      </c>
      <c r="S42" s="355"/>
      <c r="T42" s="355"/>
      <c r="U42" s="145" t="s">
        <v>315</v>
      </c>
      <c r="V42" s="355">
        <v>163</v>
      </c>
      <c r="W42" s="355"/>
      <c r="X42" s="355" t="s">
        <v>315</v>
      </c>
      <c r="Y42" s="355"/>
      <c r="Z42" s="355">
        <v>16</v>
      </c>
      <c r="AA42" s="355"/>
      <c r="AB42" s="355">
        <v>1</v>
      </c>
      <c r="AC42" s="355"/>
      <c r="AD42" s="355">
        <v>12</v>
      </c>
      <c r="AE42" s="355"/>
      <c r="AF42" s="355" t="s">
        <v>315</v>
      </c>
      <c r="AG42" s="355"/>
      <c r="AH42" s="355">
        <v>38</v>
      </c>
      <c r="AI42" s="355"/>
      <c r="AJ42" s="145">
        <v>12</v>
      </c>
      <c r="AK42" s="19"/>
      <c r="AL42" s="400"/>
      <c r="AM42" s="71" t="s">
        <v>15</v>
      </c>
      <c r="AN42" s="169">
        <f>SUM(AP42:AT42)</f>
        <v>130</v>
      </c>
      <c r="AO42" s="170"/>
      <c r="AP42" s="170">
        <f>SUM(AU42,AW42,AY42,BA42,BC42,BE42,BG42,BI42,BK42)</f>
        <v>88</v>
      </c>
      <c r="AQ42" s="170"/>
      <c r="AR42" s="160">
        <f>SUM(AV42,AX42,AZ42,BB42,BD42,BF42,BH42,BJ42,BL42)</f>
        <v>42</v>
      </c>
      <c r="AS42" s="160"/>
      <c r="AT42" s="160"/>
      <c r="AU42" s="29" t="s">
        <v>510</v>
      </c>
      <c r="AV42" s="29" t="s">
        <v>361</v>
      </c>
      <c r="AW42" s="29" t="s">
        <v>510</v>
      </c>
      <c r="AX42" s="29" t="s">
        <v>361</v>
      </c>
      <c r="AY42" s="29" t="s">
        <v>510</v>
      </c>
      <c r="AZ42" s="29" t="s">
        <v>361</v>
      </c>
      <c r="BA42" s="29" t="s">
        <v>510</v>
      </c>
      <c r="BB42" s="29" t="s">
        <v>361</v>
      </c>
      <c r="BC42" s="29" t="s">
        <v>510</v>
      </c>
      <c r="BD42" s="29" t="s">
        <v>361</v>
      </c>
      <c r="BE42" s="29" t="s">
        <v>315</v>
      </c>
      <c r="BF42" s="29" t="s">
        <v>315</v>
      </c>
      <c r="BG42" s="29" t="s">
        <v>361</v>
      </c>
      <c r="BH42" s="29" t="s">
        <v>361</v>
      </c>
      <c r="BI42" s="29">
        <v>88</v>
      </c>
      <c r="BJ42" s="29">
        <v>42</v>
      </c>
      <c r="BK42" s="29" t="s">
        <v>361</v>
      </c>
      <c r="BL42" s="29" t="s">
        <v>361</v>
      </c>
      <c r="BM42" s="19"/>
      <c r="BN42" s="19"/>
      <c r="BO42" s="19"/>
      <c r="BP42" s="19"/>
      <c r="BQ42" s="19"/>
      <c r="BR42" s="19"/>
      <c r="BS42" s="19"/>
      <c r="BT42" s="19"/>
    </row>
    <row r="43" spans="1:72" ht="20.25" customHeight="1">
      <c r="A43" s="300"/>
      <c r="B43" s="168" t="s">
        <v>218</v>
      </c>
      <c r="C43" s="168"/>
      <c r="D43" s="379">
        <f t="shared" si="1"/>
        <v>404</v>
      </c>
      <c r="E43" s="380"/>
      <c r="F43" s="380"/>
      <c r="G43" s="378">
        <f t="shared" si="2"/>
        <v>374</v>
      </c>
      <c r="H43" s="378"/>
      <c r="I43" s="378"/>
      <c r="J43" s="378">
        <f t="shared" si="3"/>
        <v>30</v>
      </c>
      <c r="K43" s="378"/>
      <c r="L43" s="378"/>
      <c r="M43" s="355">
        <v>209</v>
      </c>
      <c r="N43" s="355"/>
      <c r="O43" s="355"/>
      <c r="P43" s="355">
        <v>10</v>
      </c>
      <c r="Q43" s="355"/>
      <c r="R43" s="355">
        <v>21</v>
      </c>
      <c r="S43" s="355"/>
      <c r="T43" s="355"/>
      <c r="U43" s="145">
        <v>1</v>
      </c>
      <c r="V43" s="355">
        <v>118</v>
      </c>
      <c r="W43" s="355"/>
      <c r="X43" s="355">
        <v>4</v>
      </c>
      <c r="Y43" s="355"/>
      <c r="Z43" s="355">
        <v>5</v>
      </c>
      <c r="AA43" s="355"/>
      <c r="AB43" s="355">
        <v>3</v>
      </c>
      <c r="AC43" s="355"/>
      <c r="AD43" s="355">
        <v>7</v>
      </c>
      <c r="AE43" s="355"/>
      <c r="AF43" s="355" t="s">
        <v>315</v>
      </c>
      <c r="AG43" s="355"/>
      <c r="AH43" s="355">
        <v>14</v>
      </c>
      <c r="AI43" s="355"/>
      <c r="AJ43" s="145">
        <v>12</v>
      </c>
      <c r="AK43" s="19"/>
      <c r="AL43" s="400"/>
      <c r="AM43" s="71" t="s">
        <v>100</v>
      </c>
      <c r="AN43" s="169">
        <f>SUM(AP43:AT43)</f>
        <v>1899</v>
      </c>
      <c r="AO43" s="170"/>
      <c r="AP43" s="170">
        <f>SUM(AU43,AW43,AY43,BA43,BC43,BE43,BG43,BI43,BK43)</f>
        <v>1724</v>
      </c>
      <c r="AQ43" s="170"/>
      <c r="AR43" s="160">
        <f>SUM(AV43,AX43,AZ43,BB43,BD43,BF43,BH43,BJ43,BL43)</f>
        <v>175</v>
      </c>
      <c r="AS43" s="160"/>
      <c r="AT43" s="160"/>
      <c r="AU43" s="29" t="s">
        <v>361</v>
      </c>
      <c r="AV43" s="29" t="s">
        <v>361</v>
      </c>
      <c r="AW43" s="29" t="s">
        <v>361</v>
      </c>
      <c r="AX43" s="29" t="s">
        <v>361</v>
      </c>
      <c r="AY43" s="29" t="s">
        <v>315</v>
      </c>
      <c r="AZ43" s="29" t="s">
        <v>361</v>
      </c>
      <c r="BA43" s="29">
        <v>85</v>
      </c>
      <c r="BB43" s="29">
        <v>16</v>
      </c>
      <c r="BC43" s="29" t="s">
        <v>361</v>
      </c>
      <c r="BD43" s="29" t="s">
        <v>361</v>
      </c>
      <c r="BE43" s="29">
        <v>123</v>
      </c>
      <c r="BF43" s="29">
        <v>131</v>
      </c>
      <c r="BG43" s="29">
        <v>1080</v>
      </c>
      <c r="BH43" s="29">
        <v>18</v>
      </c>
      <c r="BI43" s="29" t="s">
        <v>361</v>
      </c>
      <c r="BJ43" s="29" t="s">
        <v>361</v>
      </c>
      <c r="BK43" s="29">
        <v>436</v>
      </c>
      <c r="BL43" s="29">
        <v>10</v>
      </c>
      <c r="BM43" s="19"/>
      <c r="BN43" s="19"/>
      <c r="BO43" s="19"/>
      <c r="BP43" s="19"/>
      <c r="BQ43" s="19"/>
      <c r="BR43" s="19"/>
      <c r="BS43" s="19"/>
      <c r="BT43" s="19"/>
    </row>
    <row r="44" spans="1:72" ht="20.25" customHeight="1">
      <c r="A44" s="300"/>
      <c r="B44" s="168" t="s">
        <v>109</v>
      </c>
      <c r="C44" s="168"/>
      <c r="D44" s="379">
        <f t="shared" si="1"/>
        <v>287</v>
      </c>
      <c r="E44" s="380"/>
      <c r="F44" s="380"/>
      <c r="G44" s="378">
        <f t="shared" si="2"/>
        <v>254</v>
      </c>
      <c r="H44" s="378"/>
      <c r="I44" s="378"/>
      <c r="J44" s="378">
        <f t="shared" si="3"/>
        <v>33</v>
      </c>
      <c r="K44" s="378"/>
      <c r="L44" s="378"/>
      <c r="M44" s="355">
        <v>86</v>
      </c>
      <c r="N44" s="355"/>
      <c r="O44" s="355"/>
      <c r="P44" s="355">
        <v>2</v>
      </c>
      <c r="Q44" s="355"/>
      <c r="R44" s="355">
        <v>9</v>
      </c>
      <c r="S44" s="355"/>
      <c r="T44" s="355"/>
      <c r="U44" s="145" t="s">
        <v>315</v>
      </c>
      <c r="V44" s="355">
        <v>118</v>
      </c>
      <c r="W44" s="355"/>
      <c r="X44" s="355">
        <v>7</v>
      </c>
      <c r="Y44" s="355"/>
      <c r="Z44" s="355">
        <v>9</v>
      </c>
      <c r="AA44" s="355"/>
      <c r="AB44" s="355">
        <v>5</v>
      </c>
      <c r="AC44" s="355"/>
      <c r="AD44" s="355">
        <v>3</v>
      </c>
      <c r="AE44" s="355"/>
      <c r="AF44" s="355" t="s">
        <v>315</v>
      </c>
      <c r="AG44" s="355"/>
      <c r="AH44" s="355">
        <v>29</v>
      </c>
      <c r="AI44" s="355"/>
      <c r="AJ44" s="145">
        <v>19</v>
      </c>
      <c r="AK44" s="19"/>
      <c r="AL44" s="106"/>
      <c r="AM44" s="19"/>
      <c r="AN44" s="28"/>
      <c r="AO44" s="18"/>
      <c r="AP44" s="1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19"/>
      <c r="BN44" s="19"/>
      <c r="BO44" s="19"/>
      <c r="BP44" s="19"/>
      <c r="BQ44" s="19"/>
      <c r="BR44" s="19"/>
      <c r="BS44" s="19"/>
      <c r="BT44" s="19"/>
    </row>
    <row r="45" spans="1:72" ht="20.25" customHeight="1">
      <c r="A45" s="300"/>
      <c r="B45" s="168" t="s">
        <v>219</v>
      </c>
      <c r="C45" s="168"/>
      <c r="D45" s="379">
        <f t="shared" si="1"/>
        <v>506</v>
      </c>
      <c r="E45" s="380"/>
      <c r="F45" s="380"/>
      <c r="G45" s="378">
        <f t="shared" si="2"/>
        <v>419</v>
      </c>
      <c r="H45" s="378"/>
      <c r="I45" s="378"/>
      <c r="J45" s="378">
        <f t="shared" si="3"/>
        <v>87</v>
      </c>
      <c r="K45" s="378"/>
      <c r="L45" s="378"/>
      <c r="M45" s="355">
        <v>230</v>
      </c>
      <c r="N45" s="355"/>
      <c r="O45" s="355"/>
      <c r="P45" s="355">
        <v>25</v>
      </c>
      <c r="Q45" s="355"/>
      <c r="R45" s="355" t="s">
        <v>315</v>
      </c>
      <c r="S45" s="355"/>
      <c r="T45" s="355"/>
      <c r="U45" s="145" t="s">
        <v>315</v>
      </c>
      <c r="V45" s="355">
        <v>169</v>
      </c>
      <c r="W45" s="355"/>
      <c r="X45" s="355">
        <v>45</v>
      </c>
      <c r="Y45" s="355"/>
      <c r="Z45" s="355">
        <v>8</v>
      </c>
      <c r="AA45" s="355"/>
      <c r="AB45" s="355">
        <v>7</v>
      </c>
      <c r="AC45" s="355"/>
      <c r="AD45" s="355">
        <v>11</v>
      </c>
      <c r="AE45" s="355"/>
      <c r="AF45" s="355">
        <v>1</v>
      </c>
      <c r="AG45" s="355"/>
      <c r="AH45" s="355">
        <v>1</v>
      </c>
      <c r="AI45" s="355"/>
      <c r="AJ45" s="145">
        <v>9</v>
      </c>
      <c r="AK45" s="19"/>
      <c r="AL45" s="400" t="s">
        <v>248</v>
      </c>
      <c r="AM45" s="71" t="s">
        <v>8</v>
      </c>
      <c r="AN45" s="169">
        <f>SUM(AN46:AO48)</f>
        <v>3518</v>
      </c>
      <c r="AO45" s="170"/>
      <c r="AP45" s="170">
        <f>SUM(AP46:AQ48)</f>
        <v>3004</v>
      </c>
      <c r="AQ45" s="170"/>
      <c r="AR45" s="160">
        <f>SUM(AR46:AT48)</f>
        <v>514</v>
      </c>
      <c r="AS45" s="160"/>
      <c r="AT45" s="160"/>
      <c r="AU45" s="29">
        <f aca="true" t="shared" si="5" ref="AU45:BB45">SUM(AU46:AU48)</f>
        <v>266</v>
      </c>
      <c r="AV45" s="29">
        <f t="shared" si="5"/>
        <v>60</v>
      </c>
      <c r="AW45" s="29">
        <f t="shared" si="5"/>
        <v>80</v>
      </c>
      <c r="AX45" s="29">
        <f t="shared" si="5"/>
        <v>159</v>
      </c>
      <c r="AY45" s="29">
        <f t="shared" si="5"/>
        <v>111</v>
      </c>
      <c r="AZ45" s="29">
        <f t="shared" si="5"/>
        <v>22</v>
      </c>
      <c r="BA45" s="29">
        <f t="shared" si="5"/>
        <v>181</v>
      </c>
      <c r="BB45" s="29">
        <f t="shared" si="5"/>
        <v>17</v>
      </c>
      <c r="BC45" s="29" t="s">
        <v>361</v>
      </c>
      <c r="BD45" s="29" t="s">
        <v>361</v>
      </c>
      <c r="BE45" s="29">
        <f aca="true" t="shared" si="6" ref="BE45:BL45">SUM(BE46:BE48)</f>
        <v>103</v>
      </c>
      <c r="BF45" s="29">
        <f t="shared" si="6"/>
        <v>173</v>
      </c>
      <c r="BG45" s="29">
        <f t="shared" si="6"/>
        <v>1716</v>
      </c>
      <c r="BH45" s="29">
        <f t="shared" si="6"/>
        <v>11</v>
      </c>
      <c r="BI45" s="29">
        <f t="shared" si="6"/>
        <v>87</v>
      </c>
      <c r="BJ45" s="29">
        <f t="shared" si="6"/>
        <v>50</v>
      </c>
      <c r="BK45" s="29">
        <f t="shared" si="6"/>
        <v>460</v>
      </c>
      <c r="BL45" s="29">
        <f t="shared" si="6"/>
        <v>22</v>
      </c>
      <c r="BM45" s="19"/>
      <c r="BN45" s="19"/>
      <c r="BO45" s="19"/>
      <c r="BP45" s="19"/>
      <c r="BQ45" s="19"/>
      <c r="BR45" s="19"/>
      <c r="BS45" s="19"/>
      <c r="BT45" s="19"/>
    </row>
    <row r="46" spans="1:72" ht="20.25" customHeight="1">
      <c r="A46" s="19"/>
      <c r="B46" s="204"/>
      <c r="C46" s="204"/>
      <c r="D46" s="376"/>
      <c r="E46" s="377"/>
      <c r="F46" s="377"/>
      <c r="G46" s="375"/>
      <c r="H46" s="375"/>
      <c r="I46" s="375"/>
      <c r="J46" s="378">
        <f t="shared" si="3"/>
        <v>0</v>
      </c>
      <c r="K46" s="378"/>
      <c r="L46" s="378"/>
      <c r="M46" s="355"/>
      <c r="N46" s="355"/>
      <c r="O46" s="355"/>
      <c r="P46" s="355"/>
      <c r="Q46" s="355"/>
      <c r="R46" s="355"/>
      <c r="S46" s="355"/>
      <c r="T46" s="355"/>
      <c r="U46" s="14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145"/>
      <c r="AK46" s="19"/>
      <c r="AL46" s="400"/>
      <c r="AM46" s="71" t="s">
        <v>14</v>
      </c>
      <c r="AN46" s="169">
        <f>SUM(AP46:AT46)</f>
        <v>1302</v>
      </c>
      <c r="AO46" s="170"/>
      <c r="AP46" s="170">
        <f>SUM(AU46,AW46,AY46,BA46,BC46,BE46,BG46,BI46,BK46)</f>
        <v>1001</v>
      </c>
      <c r="AQ46" s="170"/>
      <c r="AR46" s="160">
        <f>SUM(AV46,AX46,AZ46,BB46,BD46,BF46,BH46,BJ46,BL46)</f>
        <v>301</v>
      </c>
      <c r="AS46" s="160"/>
      <c r="AT46" s="160"/>
      <c r="AU46" s="29">
        <v>266</v>
      </c>
      <c r="AV46" s="29">
        <v>60</v>
      </c>
      <c r="AW46" s="29">
        <v>80</v>
      </c>
      <c r="AX46" s="29">
        <v>159</v>
      </c>
      <c r="AY46" s="29">
        <v>111</v>
      </c>
      <c r="AZ46" s="29">
        <v>22</v>
      </c>
      <c r="BA46" s="29">
        <v>108</v>
      </c>
      <c r="BB46" s="29">
        <v>8</v>
      </c>
      <c r="BC46" s="29" t="s">
        <v>361</v>
      </c>
      <c r="BD46" s="29" t="s">
        <v>361</v>
      </c>
      <c r="BE46" s="29">
        <v>23</v>
      </c>
      <c r="BF46" s="29">
        <v>51</v>
      </c>
      <c r="BG46" s="29">
        <v>413</v>
      </c>
      <c r="BH46" s="29">
        <v>1</v>
      </c>
      <c r="BI46" s="29" t="s">
        <v>361</v>
      </c>
      <c r="BJ46" s="29" t="s">
        <v>361</v>
      </c>
      <c r="BK46" s="29" t="s">
        <v>361</v>
      </c>
      <c r="BL46" s="29" t="s">
        <v>361</v>
      </c>
      <c r="BM46" s="19"/>
      <c r="BN46" s="19"/>
      <c r="BO46" s="19"/>
      <c r="BP46" s="19"/>
      <c r="BQ46" s="19"/>
      <c r="BR46" s="19"/>
      <c r="BS46" s="19"/>
      <c r="BT46" s="19"/>
    </row>
    <row r="47" spans="1:72" ht="20.25" customHeight="1">
      <c r="A47" s="204" t="s">
        <v>495</v>
      </c>
      <c r="B47" s="204"/>
      <c r="C47" s="204"/>
      <c r="D47" s="379">
        <f>SUM(G47:L47)</f>
        <v>890</v>
      </c>
      <c r="E47" s="380"/>
      <c r="F47" s="380"/>
      <c r="G47" s="378">
        <f>SUM(M47,R47,V47,Z47,AD47,AH47)</f>
        <v>768</v>
      </c>
      <c r="H47" s="378"/>
      <c r="I47" s="378"/>
      <c r="J47" s="378">
        <f t="shared" si="3"/>
        <v>122</v>
      </c>
      <c r="K47" s="378"/>
      <c r="L47" s="378"/>
      <c r="M47" s="355">
        <v>369</v>
      </c>
      <c r="N47" s="355"/>
      <c r="O47" s="355"/>
      <c r="P47" s="355">
        <v>22</v>
      </c>
      <c r="Q47" s="355"/>
      <c r="R47" s="355">
        <v>61</v>
      </c>
      <c r="S47" s="355"/>
      <c r="T47" s="355"/>
      <c r="U47" s="145">
        <v>2</v>
      </c>
      <c r="V47" s="355">
        <v>138</v>
      </c>
      <c r="W47" s="355"/>
      <c r="X47" s="355">
        <v>9</v>
      </c>
      <c r="Y47" s="355"/>
      <c r="Z47" s="355">
        <v>72</v>
      </c>
      <c r="AA47" s="355"/>
      <c r="AB47" s="355">
        <v>41</v>
      </c>
      <c r="AC47" s="355"/>
      <c r="AD47" s="355">
        <v>31</v>
      </c>
      <c r="AE47" s="355"/>
      <c r="AF47" s="355">
        <v>1</v>
      </c>
      <c r="AG47" s="355"/>
      <c r="AH47" s="355">
        <v>97</v>
      </c>
      <c r="AI47" s="355"/>
      <c r="AJ47" s="145">
        <v>47</v>
      </c>
      <c r="AK47" s="19"/>
      <c r="AL47" s="400"/>
      <c r="AM47" s="71" t="s">
        <v>15</v>
      </c>
      <c r="AN47" s="169">
        <f>SUM(AP47:AT47)</f>
        <v>137</v>
      </c>
      <c r="AO47" s="170"/>
      <c r="AP47" s="170">
        <f>SUM(AU47,AW47,AY47,BA47,BC47,BE47,BG47,BI47,BK47)</f>
        <v>87</v>
      </c>
      <c r="AQ47" s="170"/>
      <c r="AR47" s="160">
        <f>SUM(AV47,AX47,AZ47,BB47,BD47,BF47,BH47,BJ47,BL47)</f>
        <v>50</v>
      </c>
      <c r="AS47" s="160"/>
      <c r="AT47" s="160"/>
      <c r="AU47" s="29" t="s">
        <v>361</v>
      </c>
      <c r="AV47" s="29" t="s">
        <v>361</v>
      </c>
      <c r="AW47" s="29" t="s">
        <v>361</v>
      </c>
      <c r="AX47" s="29" t="s">
        <v>361</v>
      </c>
      <c r="AY47" s="29" t="s">
        <v>315</v>
      </c>
      <c r="AZ47" s="29" t="s">
        <v>361</v>
      </c>
      <c r="BA47" s="29" t="s">
        <v>361</v>
      </c>
      <c r="BB47" s="29" t="s">
        <v>361</v>
      </c>
      <c r="BC47" s="29" t="s">
        <v>361</v>
      </c>
      <c r="BD47" s="29" t="s">
        <v>361</v>
      </c>
      <c r="BE47" s="29" t="s">
        <v>361</v>
      </c>
      <c r="BF47" s="29" t="s">
        <v>361</v>
      </c>
      <c r="BG47" s="29" t="s">
        <v>361</v>
      </c>
      <c r="BH47" s="29" t="s">
        <v>315</v>
      </c>
      <c r="BI47" s="29">
        <v>87</v>
      </c>
      <c r="BJ47" s="29">
        <v>50</v>
      </c>
      <c r="BK47" s="29" t="s">
        <v>361</v>
      </c>
      <c r="BL47" s="29" t="s">
        <v>361</v>
      </c>
      <c r="BM47" s="19"/>
      <c r="BN47" s="19"/>
      <c r="BO47" s="19"/>
      <c r="BP47" s="19"/>
      <c r="BQ47" s="19"/>
      <c r="BR47" s="19"/>
      <c r="BS47" s="19"/>
      <c r="BT47" s="19"/>
    </row>
    <row r="48" spans="1:72" ht="20.25" customHeight="1">
      <c r="A48" s="34"/>
      <c r="B48" s="161"/>
      <c r="C48" s="161"/>
      <c r="D48" s="399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33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33"/>
      <c r="AK48" s="19"/>
      <c r="AL48" s="400"/>
      <c r="AM48" s="71" t="s">
        <v>100</v>
      </c>
      <c r="AN48" s="175">
        <f>SUM(AP48:AT48)</f>
        <v>2079</v>
      </c>
      <c r="AO48" s="174"/>
      <c r="AP48" s="174">
        <f>SUM(AU48,AW48,AY48,BA48,BC48,BE48,BG48,BI48,BK48)</f>
        <v>1916</v>
      </c>
      <c r="AQ48" s="174"/>
      <c r="AR48" s="174">
        <f>SUM(AV48,AX48,AZ48,BB48,BD48,BF48,BH48,BJ48,BL48)</f>
        <v>163</v>
      </c>
      <c r="AS48" s="174"/>
      <c r="AT48" s="174"/>
      <c r="AU48" s="29" t="s">
        <v>361</v>
      </c>
      <c r="AV48" s="29" t="s">
        <v>361</v>
      </c>
      <c r="AW48" s="29" t="s">
        <v>361</v>
      </c>
      <c r="AX48" s="29" t="s">
        <v>361</v>
      </c>
      <c r="AY48" s="29" t="s">
        <v>361</v>
      </c>
      <c r="AZ48" s="29" t="s">
        <v>361</v>
      </c>
      <c r="BA48" s="29">
        <v>73</v>
      </c>
      <c r="BB48" s="29">
        <v>9</v>
      </c>
      <c r="BC48" s="29" t="s">
        <v>361</v>
      </c>
      <c r="BD48" s="29" t="s">
        <v>361</v>
      </c>
      <c r="BE48" s="29">
        <v>80</v>
      </c>
      <c r="BF48" s="29">
        <v>122</v>
      </c>
      <c r="BG48" s="29">
        <v>1303</v>
      </c>
      <c r="BH48" s="29">
        <v>10</v>
      </c>
      <c r="BI48" s="29" t="s">
        <v>361</v>
      </c>
      <c r="BJ48" s="29" t="s">
        <v>361</v>
      </c>
      <c r="BK48" s="29">
        <v>460</v>
      </c>
      <c r="BL48" s="29">
        <v>22</v>
      </c>
      <c r="BM48" s="19"/>
      <c r="BN48" s="19"/>
      <c r="BO48" s="19"/>
      <c r="BP48" s="19"/>
      <c r="BQ48" s="19"/>
      <c r="BR48" s="19"/>
      <c r="BS48" s="19"/>
      <c r="BT48" s="19"/>
    </row>
    <row r="49" spans="1:72" ht="20.25" customHeight="1">
      <c r="A49" s="374" t="s">
        <v>57</v>
      </c>
      <c r="B49" s="374"/>
      <c r="C49" s="37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19"/>
      <c r="BN49" s="19"/>
      <c r="BO49" s="19"/>
      <c r="BP49" s="19"/>
      <c r="BQ49" s="19"/>
      <c r="BR49" s="19"/>
      <c r="BS49" s="19"/>
      <c r="BT49" s="19"/>
    </row>
    <row r="50" spans="1:72" ht="20.25" customHeight="1">
      <c r="A50" s="19"/>
      <c r="B50" s="204"/>
      <c r="C50" s="20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 ht="20.25" customHeight="1" thickBot="1">
      <c r="A51" s="312" t="s">
        <v>497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ht="20.25" customHeight="1">
      <c r="A52" s="250" t="s">
        <v>498</v>
      </c>
      <c r="B52" s="373"/>
      <c r="C52" s="373"/>
      <c r="D52" s="373"/>
      <c r="E52" s="387" t="s">
        <v>365</v>
      </c>
      <c r="F52" s="371"/>
      <c r="G52" s="371"/>
      <c r="H52" s="371"/>
      <c r="I52" s="371"/>
      <c r="J52" s="372"/>
      <c r="K52" s="373" t="s">
        <v>493</v>
      </c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 t="s">
        <v>494</v>
      </c>
      <c r="AA52" s="373"/>
      <c r="AB52" s="373"/>
      <c r="AC52" s="373"/>
      <c r="AD52" s="373"/>
      <c r="AE52" s="373"/>
      <c r="AF52" s="373"/>
      <c r="AG52" s="373"/>
      <c r="AH52" s="373"/>
      <c r="AI52" s="373"/>
      <c r="AJ52" s="248"/>
      <c r="AK52" s="19"/>
      <c r="AL52" s="292" t="s">
        <v>511</v>
      </c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151"/>
      <c r="BP52" s="151"/>
      <c r="BQ52" s="19"/>
      <c r="BR52" s="19"/>
      <c r="BS52" s="19"/>
      <c r="BT52" s="19"/>
    </row>
    <row r="53" spans="1:72" ht="20.25" customHeight="1" thickBot="1">
      <c r="A53" s="210"/>
      <c r="B53" s="263"/>
      <c r="C53" s="263"/>
      <c r="D53" s="263"/>
      <c r="E53" s="266"/>
      <c r="F53" s="331"/>
      <c r="G53" s="331"/>
      <c r="H53" s="331"/>
      <c r="I53" s="331"/>
      <c r="J53" s="267"/>
      <c r="K53" s="263" t="s">
        <v>499</v>
      </c>
      <c r="L53" s="263"/>
      <c r="M53" s="263"/>
      <c r="N53" s="263"/>
      <c r="O53" s="263"/>
      <c r="P53" s="263"/>
      <c r="Q53" s="263" t="s">
        <v>475</v>
      </c>
      <c r="R53" s="263"/>
      <c r="S53" s="263"/>
      <c r="T53" s="263"/>
      <c r="U53" s="263"/>
      <c r="V53" s="263" t="s">
        <v>356</v>
      </c>
      <c r="W53" s="263"/>
      <c r="X53" s="263"/>
      <c r="Y53" s="263"/>
      <c r="Z53" s="263" t="s">
        <v>406</v>
      </c>
      <c r="AA53" s="263"/>
      <c r="AB53" s="263"/>
      <c r="AC53" s="263"/>
      <c r="AD53" s="263" t="s">
        <v>500</v>
      </c>
      <c r="AE53" s="263"/>
      <c r="AF53" s="263"/>
      <c r="AG53" s="263"/>
      <c r="AH53" s="263" t="s">
        <v>356</v>
      </c>
      <c r="AI53" s="263"/>
      <c r="AJ53" s="20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 ht="20.25" customHeight="1">
      <c r="A54" s="210"/>
      <c r="B54" s="263"/>
      <c r="C54" s="263"/>
      <c r="D54" s="263"/>
      <c r="E54" s="263" t="s">
        <v>8</v>
      </c>
      <c r="F54" s="263"/>
      <c r="G54" s="209" t="s">
        <v>11</v>
      </c>
      <c r="H54" s="210"/>
      <c r="I54" s="263" t="s">
        <v>12</v>
      </c>
      <c r="J54" s="263"/>
      <c r="K54" s="263" t="s">
        <v>8</v>
      </c>
      <c r="L54" s="263"/>
      <c r="M54" s="263" t="s">
        <v>11</v>
      </c>
      <c r="N54" s="263"/>
      <c r="O54" s="263" t="s">
        <v>12</v>
      </c>
      <c r="P54" s="263"/>
      <c r="Q54" s="263" t="s">
        <v>8</v>
      </c>
      <c r="R54" s="263"/>
      <c r="S54" s="263" t="s">
        <v>11</v>
      </c>
      <c r="T54" s="263"/>
      <c r="U54" s="127" t="s">
        <v>12</v>
      </c>
      <c r="V54" s="263" t="s">
        <v>8</v>
      </c>
      <c r="W54" s="263"/>
      <c r="X54" s="127" t="s">
        <v>11</v>
      </c>
      <c r="Y54" s="127" t="s">
        <v>12</v>
      </c>
      <c r="Z54" s="263" t="s">
        <v>8</v>
      </c>
      <c r="AA54" s="263"/>
      <c r="AB54" s="127" t="s">
        <v>11</v>
      </c>
      <c r="AC54" s="127" t="s">
        <v>12</v>
      </c>
      <c r="AD54" s="263" t="s">
        <v>8</v>
      </c>
      <c r="AE54" s="263"/>
      <c r="AF54" s="127" t="s">
        <v>11</v>
      </c>
      <c r="AG54" s="127" t="s">
        <v>12</v>
      </c>
      <c r="AH54" s="127" t="s">
        <v>8</v>
      </c>
      <c r="AI54" s="127" t="s">
        <v>11</v>
      </c>
      <c r="AJ54" s="125" t="s">
        <v>12</v>
      </c>
      <c r="AK54" s="19"/>
      <c r="AL54" s="388" t="s">
        <v>150</v>
      </c>
      <c r="AM54" s="239"/>
      <c r="AN54" s="163" t="s">
        <v>3</v>
      </c>
      <c r="AO54" s="163"/>
      <c r="AP54" s="163"/>
      <c r="AQ54" s="163" t="s">
        <v>295</v>
      </c>
      <c r="AR54" s="163"/>
      <c r="AS54" s="163" t="s">
        <v>296</v>
      </c>
      <c r="AT54" s="163"/>
      <c r="AU54" s="163" t="s">
        <v>293</v>
      </c>
      <c r="AV54" s="163"/>
      <c r="AW54" s="163" t="s">
        <v>251</v>
      </c>
      <c r="AX54" s="163"/>
      <c r="AY54" s="163" t="s">
        <v>252</v>
      </c>
      <c r="AZ54" s="163"/>
      <c r="BA54" s="163" t="s">
        <v>274</v>
      </c>
      <c r="BB54" s="163"/>
      <c r="BC54" s="163" t="s">
        <v>249</v>
      </c>
      <c r="BD54" s="163"/>
      <c r="BE54" s="163" t="s">
        <v>250</v>
      </c>
      <c r="BF54" s="163"/>
      <c r="BG54" s="163" t="s">
        <v>255</v>
      </c>
      <c r="BH54" s="163"/>
      <c r="BI54" s="163" t="s">
        <v>254</v>
      </c>
      <c r="BJ54" s="163"/>
      <c r="BK54" s="163" t="s">
        <v>253</v>
      </c>
      <c r="BL54" s="163"/>
      <c r="BM54" s="163" t="s">
        <v>275</v>
      </c>
      <c r="BN54" s="164"/>
      <c r="BO54" s="19"/>
      <c r="BP54" s="19"/>
      <c r="BQ54" s="19"/>
      <c r="BR54" s="19"/>
      <c r="BS54" s="19"/>
      <c r="BT54" s="19"/>
    </row>
    <row r="55" spans="1:72" ht="20.25" customHeight="1">
      <c r="A55" s="383" t="s">
        <v>3</v>
      </c>
      <c r="B55" s="383"/>
      <c r="C55" s="46"/>
      <c r="D55" s="46" t="s">
        <v>8</v>
      </c>
      <c r="E55" s="393">
        <f>SUM(E56:F57)</f>
        <v>2768</v>
      </c>
      <c r="F55" s="390"/>
      <c r="G55" s="390">
        <f>SUM(G56:H57)</f>
        <v>2748</v>
      </c>
      <c r="H55" s="390"/>
      <c r="I55" s="390">
        <f>SUM(I56:J57)</f>
        <v>20</v>
      </c>
      <c r="J55" s="390"/>
      <c r="K55" s="390">
        <f>SUM(K56:L57)</f>
        <v>1236</v>
      </c>
      <c r="L55" s="390"/>
      <c r="M55" s="390">
        <f>SUM(M56:N57)</f>
        <v>1236</v>
      </c>
      <c r="N55" s="390"/>
      <c r="O55" s="355" t="s">
        <v>349</v>
      </c>
      <c r="P55" s="355"/>
      <c r="Q55" s="390">
        <f>SUM(Q56:R57)</f>
        <v>1217</v>
      </c>
      <c r="R55" s="390"/>
      <c r="S55" s="390">
        <f>SUM(S56:T57)</f>
        <v>23</v>
      </c>
      <c r="T55" s="390"/>
      <c r="U55" s="146">
        <f>SUM(U56:U57)</f>
        <v>4</v>
      </c>
      <c r="V55" s="390">
        <f>SUM(V56:W57)</f>
        <v>1302</v>
      </c>
      <c r="W55" s="390"/>
      <c r="X55" s="146">
        <f>SUM(X56:X57)</f>
        <v>1301</v>
      </c>
      <c r="Y55" s="146">
        <f>SUM(Y56:Y57)</f>
        <v>1</v>
      </c>
      <c r="Z55" s="390">
        <f>SUM(Z56:AA57)</f>
        <v>18</v>
      </c>
      <c r="AA55" s="390"/>
      <c r="AB55" s="146">
        <f>SUM(AB56:AB57)</f>
        <v>18</v>
      </c>
      <c r="AC55" s="146" t="s">
        <v>349</v>
      </c>
      <c r="AD55" s="390">
        <f>SUM(AD56:AE57)</f>
        <v>51</v>
      </c>
      <c r="AE55" s="390"/>
      <c r="AF55" s="146">
        <f>SUM(AF56:AF57)</f>
        <v>51</v>
      </c>
      <c r="AG55" s="146" t="s">
        <v>429</v>
      </c>
      <c r="AH55" s="146">
        <f>SUM(AH56:AH57)</f>
        <v>134</v>
      </c>
      <c r="AI55" s="146">
        <f>SUM(AI56:AI57)</f>
        <v>119</v>
      </c>
      <c r="AJ55" s="146">
        <f>SUM(AJ56:AJ57)</f>
        <v>15</v>
      </c>
      <c r="AK55" s="19"/>
      <c r="AL55" s="205"/>
      <c r="AM55" s="241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6"/>
      <c r="BO55" s="19"/>
      <c r="BP55" s="19"/>
      <c r="BQ55" s="19"/>
      <c r="BR55" s="19"/>
      <c r="BS55" s="19"/>
      <c r="BT55" s="19"/>
    </row>
    <row r="56" spans="1:72" ht="20.25" customHeight="1">
      <c r="A56" s="384"/>
      <c r="B56" s="384"/>
      <c r="C56" s="46"/>
      <c r="D56" s="46" t="s">
        <v>9</v>
      </c>
      <c r="E56" s="385">
        <f>SUM(E59,E61,E63,E65,E67)</f>
        <v>1169</v>
      </c>
      <c r="F56" s="354"/>
      <c r="G56" s="356">
        <f>SUM(G59,G61,G63,G65,G67)</f>
        <v>1154</v>
      </c>
      <c r="H56" s="356"/>
      <c r="I56" s="356">
        <f>SUM(I59,I61,I63,I65,I67)</f>
        <v>15</v>
      </c>
      <c r="J56" s="356"/>
      <c r="K56" s="356">
        <f>SUM(K59,K61,K63,K65,K67)</f>
        <v>632</v>
      </c>
      <c r="L56" s="356"/>
      <c r="M56" s="356">
        <f>SUM(M59,M61,M63,M65,M67)</f>
        <v>632</v>
      </c>
      <c r="N56" s="356"/>
      <c r="O56" s="355" t="s">
        <v>430</v>
      </c>
      <c r="P56" s="355"/>
      <c r="Q56" s="356">
        <f>SUM(Q59,Q61,Q63,Q65,Q67)</f>
        <v>365</v>
      </c>
      <c r="R56" s="356"/>
      <c r="S56" s="356">
        <f>SUM(S59,S61,S63,S65,S67)</f>
        <v>14</v>
      </c>
      <c r="T56" s="356"/>
      <c r="U56" s="146">
        <f>SUM(U59,U61,U63,U65,U67)</f>
        <v>4</v>
      </c>
      <c r="V56" s="356">
        <f>SUM(V59,V61,V63,V65,V67)</f>
        <v>414</v>
      </c>
      <c r="W56" s="356"/>
      <c r="X56" s="146">
        <f>SUM(X59,X61,X63,X65,X67)</f>
        <v>413</v>
      </c>
      <c r="Y56" s="146">
        <f>SUM(Y59,Y61,Y63,Y65,Y67)</f>
        <v>1</v>
      </c>
      <c r="Z56" s="356">
        <f>SUM(Z59,Z61,Z63,Z65,Z67)</f>
        <v>13</v>
      </c>
      <c r="AA56" s="356"/>
      <c r="AB56" s="146">
        <f>SUM(AB59,AB61,AB63,AB65,AB67)</f>
        <v>13</v>
      </c>
      <c r="AC56" s="146" t="s">
        <v>430</v>
      </c>
      <c r="AD56" s="356">
        <f>SUM(AD59,AD61,AD63,AD65,AD67)</f>
        <v>38</v>
      </c>
      <c r="AE56" s="356"/>
      <c r="AF56" s="146">
        <f>SUM(AF59,AF61,AF63,AF65,AF67)</f>
        <v>38</v>
      </c>
      <c r="AG56" s="146" t="s">
        <v>430</v>
      </c>
      <c r="AH56" s="146">
        <f aca="true" t="shared" si="7" ref="AH56:AJ57">SUM(AH59,AH61,AH63,AH65,AH67)</f>
        <v>54</v>
      </c>
      <c r="AI56" s="146">
        <f t="shared" si="7"/>
        <v>44</v>
      </c>
      <c r="AJ56" s="146">
        <f t="shared" si="7"/>
        <v>10</v>
      </c>
      <c r="AK56" s="19"/>
      <c r="AL56" s="389"/>
      <c r="AM56" s="243"/>
      <c r="AN56" s="48" t="s">
        <v>8</v>
      </c>
      <c r="AO56" s="48" t="s">
        <v>9</v>
      </c>
      <c r="AP56" s="48" t="s">
        <v>10</v>
      </c>
      <c r="AQ56" s="48" t="s">
        <v>9</v>
      </c>
      <c r="AR56" s="48" t="s">
        <v>10</v>
      </c>
      <c r="AS56" s="48" t="s">
        <v>9</v>
      </c>
      <c r="AT56" s="48" t="s">
        <v>10</v>
      </c>
      <c r="AU56" s="48" t="s">
        <v>9</v>
      </c>
      <c r="AV56" s="48" t="s">
        <v>10</v>
      </c>
      <c r="AW56" s="48" t="s">
        <v>9</v>
      </c>
      <c r="AX56" s="48" t="s">
        <v>10</v>
      </c>
      <c r="AY56" s="48" t="s">
        <v>9</v>
      </c>
      <c r="AZ56" s="48" t="s">
        <v>10</v>
      </c>
      <c r="BA56" s="48" t="s">
        <v>9</v>
      </c>
      <c r="BB56" s="48" t="s">
        <v>10</v>
      </c>
      <c r="BC56" s="48" t="s">
        <v>9</v>
      </c>
      <c r="BD56" s="48" t="s">
        <v>10</v>
      </c>
      <c r="BE56" s="48" t="s">
        <v>9</v>
      </c>
      <c r="BF56" s="48" t="s">
        <v>10</v>
      </c>
      <c r="BG56" s="48" t="s">
        <v>9</v>
      </c>
      <c r="BH56" s="48" t="s">
        <v>10</v>
      </c>
      <c r="BI56" s="48" t="s">
        <v>9</v>
      </c>
      <c r="BJ56" s="48" t="s">
        <v>10</v>
      </c>
      <c r="BK56" s="48" t="s">
        <v>9</v>
      </c>
      <c r="BL56" s="48" t="s">
        <v>10</v>
      </c>
      <c r="BM56" s="48" t="s">
        <v>9</v>
      </c>
      <c r="BN56" s="49" t="s">
        <v>10</v>
      </c>
      <c r="BO56" s="19"/>
      <c r="BP56" s="19"/>
      <c r="BQ56" s="19"/>
      <c r="BR56" s="19"/>
      <c r="BS56" s="19"/>
      <c r="BT56" s="19"/>
    </row>
    <row r="57" spans="1:72" ht="20.25" customHeight="1">
      <c r="A57" s="384"/>
      <c r="B57" s="384"/>
      <c r="C57" s="46"/>
      <c r="D57" s="46" t="s">
        <v>10</v>
      </c>
      <c r="E57" s="385">
        <f>SUM(E60,E62,E64,E66,E68)</f>
        <v>1599</v>
      </c>
      <c r="F57" s="354"/>
      <c r="G57" s="356">
        <f>SUM(G60,G62,G64,G66,G68)</f>
        <v>1594</v>
      </c>
      <c r="H57" s="356"/>
      <c r="I57" s="356">
        <f>SUM(I60,I62,I64,I66,I68)</f>
        <v>5</v>
      </c>
      <c r="J57" s="356"/>
      <c r="K57" s="356">
        <f>SUM(K60,K62,K64,K66,K68)</f>
        <v>604</v>
      </c>
      <c r="L57" s="356"/>
      <c r="M57" s="356">
        <f>SUM(M60,M62,M64,M66,M68)</f>
        <v>604</v>
      </c>
      <c r="N57" s="356"/>
      <c r="O57" s="355" t="s">
        <v>349</v>
      </c>
      <c r="P57" s="355"/>
      <c r="Q57" s="356">
        <f>SUM(Q60,Q62,Q64,Q66,Q68)</f>
        <v>852</v>
      </c>
      <c r="R57" s="356"/>
      <c r="S57" s="356">
        <f>SUM(S60,S62,S64,S66,S68)</f>
        <v>9</v>
      </c>
      <c r="T57" s="356"/>
      <c r="U57" s="146" t="s">
        <v>315</v>
      </c>
      <c r="V57" s="356">
        <f>SUM(V60,V62,V64,V66,V68)</f>
        <v>888</v>
      </c>
      <c r="W57" s="356"/>
      <c r="X57" s="146">
        <f>SUM(X60,X62,X64,X66,X68)</f>
        <v>888</v>
      </c>
      <c r="Y57" s="146" t="s">
        <v>315</v>
      </c>
      <c r="Z57" s="356">
        <f>SUM(Z60,Z62,Z64,Z66,Z68)</f>
        <v>5</v>
      </c>
      <c r="AA57" s="356"/>
      <c r="AB57" s="146">
        <f>SUM(AB60,AB62,AB64,AB66,AB68)</f>
        <v>5</v>
      </c>
      <c r="AC57" s="146" t="s">
        <v>315</v>
      </c>
      <c r="AD57" s="356">
        <f>SUM(AD60,AD62,AD64,AD66,AD68)</f>
        <v>13</v>
      </c>
      <c r="AE57" s="356"/>
      <c r="AF57" s="146">
        <f>SUM(AF60,AF62,AF64,AF66,AF68)</f>
        <v>13</v>
      </c>
      <c r="AG57" s="146" t="s">
        <v>315</v>
      </c>
      <c r="AH57" s="146">
        <f t="shared" si="7"/>
        <v>80</v>
      </c>
      <c r="AI57" s="146">
        <f t="shared" si="7"/>
        <v>75</v>
      </c>
      <c r="AJ57" s="146">
        <f t="shared" si="7"/>
        <v>5</v>
      </c>
      <c r="AK57" s="19"/>
      <c r="AL57" s="19"/>
      <c r="AM57" s="19"/>
      <c r="AN57" s="72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ht="20.25" customHeight="1">
      <c r="A58" s="204"/>
      <c r="B58" s="204"/>
      <c r="C58" s="19"/>
      <c r="D58" s="19"/>
      <c r="E58" s="386"/>
      <c r="F58" s="353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145"/>
      <c r="V58" s="355"/>
      <c r="W58" s="355"/>
      <c r="X58" s="145"/>
      <c r="Y58" s="145"/>
      <c r="Z58" s="355"/>
      <c r="AA58" s="355"/>
      <c r="AB58" s="145"/>
      <c r="AC58" s="145"/>
      <c r="AD58" s="355"/>
      <c r="AE58" s="355"/>
      <c r="AF58" s="145"/>
      <c r="AG58" s="145"/>
      <c r="AH58" s="145"/>
      <c r="AI58" s="145"/>
      <c r="AJ58" s="145"/>
      <c r="AK58" s="19"/>
      <c r="AL58" s="400" t="s">
        <v>246</v>
      </c>
      <c r="AM58" s="71" t="s">
        <v>8</v>
      </c>
      <c r="AN58" s="28">
        <f aca="true" t="shared" si="8" ref="AN58:AT58">SUM(AN59:AN61)</f>
        <v>3066</v>
      </c>
      <c r="AO58" s="29">
        <f t="shared" si="8"/>
        <v>449</v>
      </c>
      <c r="AP58" s="29">
        <f t="shared" si="8"/>
        <v>2617</v>
      </c>
      <c r="AQ58" s="29">
        <f t="shared" si="8"/>
        <v>300</v>
      </c>
      <c r="AR58" s="29">
        <f t="shared" si="8"/>
        <v>539</v>
      </c>
      <c r="AS58" s="29">
        <f t="shared" si="8"/>
        <v>129</v>
      </c>
      <c r="AT58" s="29">
        <f t="shared" si="8"/>
        <v>25</v>
      </c>
      <c r="AU58" s="29" t="s">
        <v>361</v>
      </c>
      <c r="AV58" s="29">
        <f>SUM(AV59:AV61)</f>
        <v>332</v>
      </c>
      <c r="AW58" s="29" t="s">
        <v>361</v>
      </c>
      <c r="AX58" s="29">
        <f>SUM(AX59:AX61)</f>
        <v>287</v>
      </c>
      <c r="AY58" s="29" t="s">
        <v>315</v>
      </c>
      <c r="AZ58" s="29">
        <f>SUM(AZ59:AZ61)</f>
        <v>232</v>
      </c>
      <c r="BA58" s="29" t="s">
        <v>315</v>
      </c>
      <c r="BB58" s="29">
        <f>SUM(BB59:BB61)</f>
        <v>109</v>
      </c>
      <c r="BC58" s="29" t="s">
        <v>315</v>
      </c>
      <c r="BD58" s="29">
        <f>SUM(BD59:BD61)</f>
        <v>173</v>
      </c>
      <c r="BE58" s="29" t="s">
        <v>315</v>
      </c>
      <c r="BF58" s="29">
        <f>SUM(BF59:BF61)</f>
        <v>93</v>
      </c>
      <c r="BG58" s="29" t="s">
        <v>315</v>
      </c>
      <c r="BH58" s="29">
        <f>SUM(BH59:BH61)</f>
        <v>251</v>
      </c>
      <c r="BI58" s="29" t="s">
        <v>315</v>
      </c>
      <c r="BJ58" s="29">
        <f>SUM(BJ59:BJ61)</f>
        <v>289</v>
      </c>
      <c r="BK58" s="29">
        <f>SUM(BK59:BK61)</f>
        <v>20</v>
      </c>
      <c r="BL58" s="29">
        <f>SUM(BL59:BL61)</f>
        <v>50</v>
      </c>
      <c r="BM58" s="29" t="s">
        <v>315</v>
      </c>
      <c r="BN58" s="29">
        <f>SUM(BN59:BN61)</f>
        <v>237</v>
      </c>
      <c r="BO58" s="19"/>
      <c r="BP58" s="19"/>
      <c r="BQ58" s="19"/>
      <c r="BR58" s="19"/>
      <c r="BS58" s="19"/>
      <c r="BT58" s="19"/>
    </row>
    <row r="59" spans="1:72" ht="20.25" customHeight="1">
      <c r="A59" s="392" t="s">
        <v>222</v>
      </c>
      <c r="B59" s="392"/>
      <c r="C59" s="19"/>
      <c r="D59" s="19" t="s">
        <v>9</v>
      </c>
      <c r="E59" s="386">
        <f>SUM(G59:J59)</f>
        <v>599</v>
      </c>
      <c r="F59" s="353"/>
      <c r="G59" s="355">
        <f>SUM(M59,S59,X59,AB59,AF59,AI59)</f>
        <v>586</v>
      </c>
      <c r="H59" s="355"/>
      <c r="I59" s="353">
        <f>SUM(O59,U59,Y59,AC59,AG59,AJ59)</f>
        <v>13</v>
      </c>
      <c r="J59" s="353"/>
      <c r="K59" s="353">
        <f>SUM(M59:P59)</f>
        <v>309</v>
      </c>
      <c r="L59" s="353"/>
      <c r="M59" s="355">
        <v>309</v>
      </c>
      <c r="N59" s="355"/>
      <c r="O59" s="355" t="s">
        <v>315</v>
      </c>
      <c r="P59" s="355"/>
      <c r="Q59" s="353">
        <f>SUM(S59:V59)</f>
        <v>227</v>
      </c>
      <c r="R59" s="353"/>
      <c r="S59" s="355">
        <v>12</v>
      </c>
      <c r="T59" s="355"/>
      <c r="U59" s="145">
        <v>3</v>
      </c>
      <c r="V59" s="353">
        <f aca="true" t="shared" si="9" ref="V59:V68">SUM(X59:Y59)</f>
        <v>212</v>
      </c>
      <c r="W59" s="353"/>
      <c r="X59" s="145">
        <v>212</v>
      </c>
      <c r="Y59" s="145" t="s">
        <v>315</v>
      </c>
      <c r="Z59" s="353">
        <f>SUM(AB59:AC59)</f>
        <v>12</v>
      </c>
      <c r="AA59" s="353"/>
      <c r="AB59" s="145">
        <v>12</v>
      </c>
      <c r="AC59" s="145" t="s">
        <v>315</v>
      </c>
      <c r="AD59" s="353">
        <f>SUM(AF59:AG59)</f>
        <v>11</v>
      </c>
      <c r="AE59" s="353"/>
      <c r="AF59" s="145">
        <v>11</v>
      </c>
      <c r="AG59" s="145" t="s">
        <v>315</v>
      </c>
      <c r="AH59" s="145">
        <f>SUM(AI59:AJ59)</f>
        <v>40</v>
      </c>
      <c r="AI59" s="145">
        <v>30</v>
      </c>
      <c r="AJ59" s="145">
        <v>10</v>
      </c>
      <c r="AK59" s="19"/>
      <c r="AL59" s="400"/>
      <c r="AM59" s="71" t="s">
        <v>14</v>
      </c>
      <c r="AN59" s="28">
        <f>SUM(AO59:AP59)</f>
        <v>839</v>
      </c>
      <c r="AO59" s="29">
        <f aca="true" t="shared" si="10" ref="AO59:AP61">SUM(AQ59,AS59,AU59,AW59,AY59,BA59,BC59,BE59,BG59,BI59,BK59,BM59)</f>
        <v>300</v>
      </c>
      <c r="AP59" s="29">
        <f t="shared" si="10"/>
        <v>539</v>
      </c>
      <c r="AQ59" s="29">
        <v>300</v>
      </c>
      <c r="AR59" s="29">
        <v>539</v>
      </c>
      <c r="AS59" s="29" t="s">
        <v>315</v>
      </c>
      <c r="AT59" s="29" t="s">
        <v>315</v>
      </c>
      <c r="AU59" s="29" t="s">
        <v>315</v>
      </c>
      <c r="AV59" s="29" t="s">
        <v>315</v>
      </c>
      <c r="AW59" s="29" t="s">
        <v>315</v>
      </c>
      <c r="AX59" s="29" t="s">
        <v>315</v>
      </c>
      <c r="AY59" s="29" t="s">
        <v>315</v>
      </c>
      <c r="AZ59" s="29" t="s">
        <v>440</v>
      </c>
      <c r="BA59" s="29" t="s">
        <v>315</v>
      </c>
      <c r="BB59" s="29" t="s">
        <v>315</v>
      </c>
      <c r="BC59" s="29" t="s">
        <v>315</v>
      </c>
      <c r="BD59" s="29" t="s">
        <v>315</v>
      </c>
      <c r="BE59" s="29" t="s">
        <v>315</v>
      </c>
      <c r="BF59" s="29" t="s">
        <v>315</v>
      </c>
      <c r="BG59" s="29" t="s">
        <v>315</v>
      </c>
      <c r="BH59" s="29" t="s">
        <v>315</v>
      </c>
      <c r="BI59" s="29" t="s">
        <v>315</v>
      </c>
      <c r="BJ59" s="29" t="s">
        <v>315</v>
      </c>
      <c r="BK59" s="29" t="s">
        <v>315</v>
      </c>
      <c r="BL59" s="29" t="s">
        <v>315</v>
      </c>
      <c r="BM59" s="29" t="s">
        <v>349</v>
      </c>
      <c r="BN59" s="29" t="s">
        <v>349</v>
      </c>
      <c r="BO59" s="19"/>
      <c r="BP59" s="19"/>
      <c r="BQ59" s="19"/>
      <c r="BR59" s="19"/>
      <c r="BS59" s="19"/>
      <c r="BT59" s="19"/>
    </row>
    <row r="60" spans="1:72" ht="20.25" customHeight="1">
      <c r="A60" s="392"/>
      <c r="B60" s="392"/>
      <c r="C60" s="19"/>
      <c r="D60" s="19" t="s">
        <v>10</v>
      </c>
      <c r="E60" s="386">
        <f aca="true" t="shared" si="11" ref="E60:E68">SUM(G60:J60)</f>
        <v>379</v>
      </c>
      <c r="F60" s="353"/>
      <c r="G60" s="355">
        <f aca="true" t="shared" si="12" ref="G60:G68">SUM(M60,S60,X60,AB60,AF60,AI60)</f>
        <v>377</v>
      </c>
      <c r="H60" s="355"/>
      <c r="I60" s="353">
        <f>SUM(O60,U60,Y60,AC60,AG60,AJ60)</f>
        <v>2</v>
      </c>
      <c r="J60" s="353"/>
      <c r="K60" s="353">
        <f aca="true" t="shared" si="13" ref="K60:K68">SUM(M60:P60)</f>
        <v>113</v>
      </c>
      <c r="L60" s="353"/>
      <c r="M60" s="355">
        <v>113</v>
      </c>
      <c r="N60" s="355"/>
      <c r="O60" s="355" t="s">
        <v>315</v>
      </c>
      <c r="P60" s="355"/>
      <c r="Q60" s="353">
        <f>SUM(S60:V60)</f>
        <v>213</v>
      </c>
      <c r="R60" s="353"/>
      <c r="S60" s="355">
        <v>4</v>
      </c>
      <c r="T60" s="355"/>
      <c r="U60" s="145" t="s">
        <v>315</v>
      </c>
      <c r="V60" s="353">
        <f t="shared" si="9"/>
        <v>209</v>
      </c>
      <c r="W60" s="353"/>
      <c r="X60" s="145">
        <v>209</v>
      </c>
      <c r="Y60" s="145" t="s">
        <v>315</v>
      </c>
      <c r="Z60" s="353">
        <f>SUM(AB60:AC60)</f>
        <v>4</v>
      </c>
      <c r="AA60" s="353"/>
      <c r="AB60" s="145">
        <v>4</v>
      </c>
      <c r="AC60" s="145" t="s">
        <v>315</v>
      </c>
      <c r="AD60" s="353">
        <f>SUM(AF60:AG60)</f>
        <v>6</v>
      </c>
      <c r="AE60" s="353"/>
      <c r="AF60" s="145">
        <v>6</v>
      </c>
      <c r="AG60" s="145" t="s">
        <v>315</v>
      </c>
      <c r="AH60" s="145">
        <f aca="true" t="shared" si="14" ref="AH60:AH68">SUM(AI60:AJ60)</f>
        <v>43</v>
      </c>
      <c r="AI60" s="145">
        <v>41</v>
      </c>
      <c r="AJ60" s="145">
        <v>2</v>
      </c>
      <c r="AK60" s="19"/>
      <c r="AL60" s="400"/>
      <c r="AM60" s="71" t="s">
        <v>15</v>
      </c>
      <c r="AN60" s="28">
        <f>SUM(AO60:AP60)</f>
        <v>154</v>
      </c>
      <c r="AO60" s="29">
        <f t="shared" si="10"/>
        <v>129</v>
      </c>
      <c r="AP60" s="29">
        <f t="shared" si="10"/>
        <v>25</v>
      </c>
      <c r="AQ60" s="29" t="s">
        <v>315</v>
      </c>
      <c r="AR60" s="29" t="s">
        <v>429</v>
      </c>
      <c r="AS60" s="29">
        <v>129</v>
      </c>
      <c r="AT60" s="29">
        <v>25</v>
      </c>
      <c r="AU60" s="29" t="s">
        <v>315</v>
      </c>
      <c r="AV60" s="29" t="s">
        <v>349</v>
      </c>
      <c r="AW60" s="29" t="s">
        <v>349</v>
      </c>
      <c r="AX60" s="29" t="s">
        <v>315</v>
      </c>
      <c r="AY60" s="29" t="s">
        <v>315</v>
      </c>
      <c r="AZ60" s="29" t="s">
        <v>512</v>
      </c>
      <c r="BA60" s="29" t="s">
        <v>512</v>
      </c>
      <c r="BB60" s="29" t="s">
        <v>512</v>
      </c>
      <c r="BC60" s="29" t="s">
        <v>349</v>
      </c>
      <c r="BD60" s="29" t="s">
        <v>512</v>
      </c>
      <c r="BE60" s="29" t="s">
        <v>512</v>
      </c>
      <c r="BF60" s="29" t="s">
        <v>419</v>
      </c>
      <c r="BG60" s="29" t="s">
        <v>512</v>
      </c>
      <c r="BH60" s="29" t="s">
        <v>419</v>
      </c>
      <c r="BI60" s="29" t="s">
        <v>349</v>
      </c>
      <c r="BJ60" s="29" t="s">
        <v>429</v>
      </c>
      <c r="BK60" s="29" t="s">
        <v>429</v>
      </c>
      <c r="BL60" s="29" t="s">
        <v>349</v>
      </c>
      <c r="BM60" s="29" t="s">
        <v>419</v>
      </c>
      <c r="BN60" s="29" t="s">
        <v>349</v>
      </c>
      <c r="BO60" s="19"/>
      <c r="BP60" s="19"/>
      <c r="BQ60" s="19"/>
      <c r="BR60" s="19"/>
      <c r="BS60" s="19"/>
      <c r="BT60" s="19"/>
    </row>
    <row r="61" spans="1:72" ht="31.5" customHeight="1">
      <c r="A61" s="392" t="s">
        <v>223</v>
      </c>
      <c r="B61" s="392"/>
      <c r="C61" s="19"/>
      <c r="D61" s="19" t="s">
        <v>9</v>
      </c>
      <c r="E61" s="386">
        <f t="shared" si="11"/>
        <v>257</v>
      </c>
      <c r="F61" s="353"/>
      <c r="G61" s="355">
        <f t="shared" si="12"/>
        <v>256</v>
      </c>
      <c r="H61" s="355"/>
      <c r="I61" s="353">
        <f>SUM(O61,U61,Y61,AC61,AG61,AJ61)</f>
        <v>1</v>
      </c>
      <c r="J61" s="353"/>
      <c r="K61" s="353">
        <f t="shared" si="13"/>
        <v>191</v>
      </c>
      <c r="L61" s="353"/>
      <c r="M61" s="355">
        <v>191</v>
      </c>
      <c r="N61" s="355"/>
      <c r="O61" s="355" t="s">
        <v>315</v>
      </c>
      <c r="P61" s="355"/>
      <c r="Q61" s="355" t="s">
        <v>315</v>
      </c>
      <c r="R61" s="355"/>
      <c r="S61" s="355" t="s">
        <v>315</v>
      </c>
      <c r="T61" s="355"/>
      <c r="U61" s="145" t="s">
        <v>315</v>
      </c>
      <c r="V61" s="353">
        <f t="shared" si="9"/>
        <v>48</v>
      </c>
      <c r="W61" s="353"/>
      <c r="X61" s="145">
        <v>47</v>
      </c>
      <c r="Y61" s="145">
        <v>1</v>
      </c>
      <c r="Z61" s="353">
        <f>SUM(AB61:AC61)</f>
        <v>1</v>
      </c>
      <c r="AA61" s="353"/>
      <c r="AB61" s="145">
        <v>1</v>
      </c>
      <c r="AC61" s="145" t="s">
        <v>315</v>
      </c>
      <c r="AD61" s="353">
        <f>SUM(AF61:AG61)</f>
        <v>6</v>
      </c>
      <c r="AE61" s="353"/>
      <c r="AF61" s="145">
        <v>6</v>
      </c>
      <c r="AG61" s="145" t="s">
        <v>315</v>
      </c>
      <c r="AH61" s="145">
        <f>SUM(AI61:AJ61)</f>
        <v>11</v>
      </c>
      <c r="AI61" s="145">
        <v>11</v>
      </c>
      <c r="AJ61" s="145" t="s">
        <v>315</v>
      </c>
      <c r="AK61" s="19"/>
      <c r="AL61" s="400"/>
      <c r="AM61" s="71" t="s">
        <v>100</v>
      </c>
      <c r="AN61" s="28">
        <f>SUM(AO61:AP61)</f>
        <v>2073</v>
      </c>
      <c r="AO61" s="29">
        <f t="shared" si="10"/>
        <v>20</v>
      </c>
      <c r="AP61" s="29">
        <f t="shared" si="10"/>
        <v>2053</v>
      </c>
      <c r="AQ61" s="29" t="s">
        <v>512</v>
      </c>
      <c r="AR61" s="29" t="s">
        <v>315</v>
      </c>
      <c r="AS61" s="29" t="s">
        <v>315</v>
      </c>
      <c r="AT61" s="29" t="s">
        <v>315</v>
      </c>
      <c r="AU61" s="29" t="s">
        <v>315</v>
      </c>
      <c r="AV61" s="29">
        <v>332</v>
      </c>
      <c r="AW61" s="29" t="s">
        <v>315</v>
      </c>
      <c r="AX61" s="29">
        <v>287</v>
      </c>
      <c r="AY61" s="29" t="s">
        <v>315</v>
      </c>
      <c r="AZ61" s="29">
        <v>232</v>
      </c>
      <c r="BA61" s="29" t="s">
        <v>430</v>
      </c>
      <c r="BB61" s="29">
        <v>109</v>
      </c>
      <c r="BC61" s="29" t="s">
        <v>430</v>
      </c>
      <c r="BD61" s="29">
        <v>173</v>
      </c>
      <c r="BE61" s="29" t="s">
        <v>347</v>
      </c>
      <c r="BF61" s="29">
        <v>93</v>
      </c>
      <c r="BG61" s="29" t="s">
        <v>347</v>
      </c>
      <c r="BH61" s="29">
        <v>251</v>
      </c>
      <c r="BI61" s="29" t="s">
        <v>347</v>
      </c>
      <c r="BJ61" s="29">
        <v>289</v>
      </c>
      <c r="BK61" s="29">
        <v>20</v>
      </c>
      <c r="BL61" s="29">
        <v>50</v>
      </c>
      <c r="BM61" s="29" t="s">
        <v>347</v>
      </c>
      <c r="BN61" s="29">
        <v>237</v>
      </c>
      <c r="BO61" s="19"/>
      <c r="BP61" s="19"/>
      <c r="BQ61" s="19"/>
      <c r="BR61" s="19"/>
      <c r="BS61" s="19"/>
      <c r="BT61" s="19"/>
    </row>
    <row r="62" spans="1:72" ht="20.25" customHeight="1">
      <c r="A62" s="392" t="s">
        <v>224</v>
      </c>
      <c r="B62" s="392"/>
      <c r="C62" s="19"/>
      <c r="D62" s="19" t="s">
        <v>10</v>
      </c>
      <c r="E62" s="386">
        <f t="shared" si="11"/>
        <v>95</v>
      </c>
      <c r="F62" s="353"/>
      <c r="G62" s="355">
        <f t="shared" si="12"/>
        <v>95</v>
      </c>
      <c r="H62" s="355"/>
      <c r="I62" s="353" t="s">
        <v>315</v>
      </c>
      <c r="J62" s="353"/>
      <c r="K62" s="353">
        <f t="shared" si="13"/>
        <v>77</v>
      </c>
      <c r="L62" s="353"/>
      <c r="M62" s="355">
        <v>77</v>
      </c>
      <c r="N62" s="355"/>
      <c r="O62" s="355" t="s">
        <v>315</v>
      </c>
      <c r="P62" s="355"/>
      <c r="Q62" s="355" t="s">
        <v>315</v>
      </c>
      <c r="R62" s="355"/>
      <c r="S62" s="355" t="s">
        <v>315</v>
      </c>
      <c r="T62" s="355"/>
      <c r="U62" s="145" t="s">
        <v>315</v>
      </c>
      <c r="V62" s="353">
        <f t="shared" si="9"/>
        <v>14</v>
      </c>
      <c r="W62" s="353"/>
      <c r="X62" s="145">
        <v>14</v>
      </c>
      <c r="Y62" s="145" t="s">
        <v>315</v>
      </c>
      <c r="Z62" s="355" t="s">
        <v>315</v>
      </c>
      <c r="AA62" s="355"/>
      <c r="AB62" s="145" t="s">
        <v>315</v>
      </c>
      <c r="AC62" s="145" t="s">
        <v>315</v>
      </c>
      <c r="AD62" s="353">
        <f>SUM(AF62:AG62)</f>
        <v>2</v>
      </c>
      <c r="AE62" s="353"/>
      <c r="AF62" s="145">
        <v>2</v>
      </c>
      <c r="AG62" s="145" t="s">
        <v>315</v>
      </c>
      <c r="AH62" s="145">
        <f t="shared" si="14"/>
        <v>2</v>
      </c>
      <c r="AI62" s="145">
        <v>2</v>
      </c>
      <c r="AJ62" s="145" t="s">
        <v>315</v>
      </c>
      <c r="AK62" s="19"/>
      <c r="AL62" s="106"/>
      <c r="AM62" s="19"/>
      <c r="AN62" s="2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19"/>
      <c r="BP62" s="19"/>
      <c r="BQ62" s="19"/>
      <c r="BR62" s="19"/>
      <c r="BS62" s="19"/>
      <c r="BT62" s="19"/>
    </row>
    <row r="63" spans="1:72" ht="20.25" customHeight="1">
      <c r="A63" s="392" t="s">
        <v>225</v>
      </c>
      <c r="B63" s="392"/>
      <c r="C63" s="19"/>
      <c r="D63" s="19" t="s">
        <v>9</v>
      </c>
      <c r="E63" s="386">
        <f t="shared" si="11"/>
        <v>164</v>
      </c>
      <c r="F63" s="353"/>
      <c r="G63" s="355">
        <f t="shared" si="12"/>
        <v>163</v>
      </c>
      <c r="H63" s="355"/>
      <c r="I63" s="353">
        <f>SUM(O63,U63,Y63,AC63,AG63,AJ63)</f>
        <v>1</v>
      </c>
      <c r="J63" s="353"/>
      <c r="K63" s="353">
        <f t="shared" si="13"/>
        <v>67</v>
      </c>
      <c r="L63" s="353"/>
      <c r="M63" s="355">
        <v>67</v>
      </c>
      <c r="N63" s="355"/>
      <c r="O63" s="355" t="s">
        <v>315</v>
      </c>
      <c r="P63" s="355"/>
      <c r="Q63" s="353">
        <f>SUM(S63:V63)</f>
        <v>97</v>
      </c>
      <c r="R63" s="353"/>
      <c r="S63" s="355" t="s">
        <v>315</v>
      </c>
      <c r="T63" s="355"/>
      <c r="U63" s="145">
        <v>1</v>
      </c>
      <c r="V63" s="353">
        <f t="shared" si="9"/>
        <v>96</v>
      </c>
      <c r="W63" s="353"/>
      <c r="X63" s="145">
        <v>96</v>
      </c>
      <c r="Y63" s="145" t="s">
        <v>315</v>
      </c>
      <c r="Z63" s="355" t="s">
        <v>315</v>
      </c>
      <c r="AA63" s="355"/>
      <c r="AB63" s="145" t="s">
        <v>315</v>
      </c>
      <c r="AC63" s="145" t="s">
        <v>315</v>
      </c>
      <c r="AD63" s="355" t="s">
        <v>315</v>
      </c>
      <c r="AE63" s="355"/>
      <c r="AF63" s="145" t="s">
        <v>315</v>
      </c>
      <c r="AG63" s="145" t="s">
        <v>315</v>
      </c>
      <c r="AH63" s="145" t="s">
        <v>315</v>
      </c>
      <c r="AI63" s="145" t="s">
        <v>315</v>
      </c>
      <c r="AJ63" s="145" t="s">
        <v>315</v>
      </c>
      <c r="AK63" s="19"/>
      <c r="AL63" s="400" t="s">
        <v>247</v>
      </c>
      <c r="AM63" s="71" t="s">
        <v>8</v>
      </c>
      <c r="AN63" s="28">
        <f aca="true" t="shared" si="15" ref="AN63:AT63">SUM(AN64:AN66)</f>
        <v>1737</v>
      </c>
      <c r="AO63" s="29">
        <f t="shared" si="15"/>
        <v>148</v>
      </c>
      <c r="AP63" s="29">
        <f t="shared" si="15"/>
        <v>1589</v>
      </c>
      <c r="AQ63" s="29">
        <f t="shared" si="15"/>
        <v>48</v>
      </c>
      <c r="AR63" s="29">
        <f t="shared" si="15"/>
        <v>148</v>
      </c>
      <c r="AS63" s="29">
        <f t="shared" si="15"/>
        <v>84</v>
      </c>
      <c r="AT63" s="29">
        <f t="shared" si="15"/>
        <v>10</v>
      </c>
      <c r="AU63" s="29" t="s">
        <v>430</v>
      </c>
      <c r="AV63" s="29">
        <f>SUM(AV64:AV66)</f>
        <v>242</v>
      </c>
      <c r="AW63" s="29" t="s">
        <v>315</v>
      </c>
      <c r="AX63" s="29">
        <f>SUM(AX64:AX66)</f>
        <v>245</v>
      </c>
      <c r="AY63" s="29" t="s">
        <v>315</v>
      </c>
      <c r="AZ63" s="29">
        <f>SUM(AZ64:AZ66)</f>
        <v>121</v>
      </c>
      <c r="BA63" s="29" t="s">
        <v>315</v>
      </c>
      <c r="BB63" s="29">
        <f>SUM(BB64:BB66)</f>
        <v>89</v>
      </c>
      <c r="BC63" s="29" t="s">
        <v>429</v>
      </c>
      <c r="BD63" s="29">
        <f>SUM(BD64:BD66)</f>
        <v>89</v>
      </c>
      <c r="BE63" s="29" t="s">
        <v>430</v>
      </c>
      <c r="BF63" s="29">
        <f>SUM(BF64:BF66)</f>
        <v>82</v>
      </c>
      <c r="BG63" s="29" t="s">
        <v>429</v>
      </c>
      <c r="BH63" s="29">
        <f>SUM(BH64:BH66)</f>
        <v>190</v>
      </c>
      <c r="BI63" s="29" t="s">
        <v>429</v>
      </c>
      <c r="BJ63" s="29">
        <f>SUM(BJ64:BJ66)</f>
        <v>197</v>
      </c>
      <c r="BK63" s="29">
        <f>SUM(BK64:BK66)</f>
        <v>16</v>
      </c>
      <c r="BL63" s="29">
        <f>SUM(BL64:BL66)</f>
        <v>43</v>
      </c>
      <c r="BM63" s="29" t="s">
        <v>431</v>
      </c>
      <c r="BN63" s="29">
        <f>SUM(BN64:BN66)</f>
        <v>133</v>
      </c>
      <c r="BO63" s="19"/>
      <c r="BP63" s="19"/>
      <c r="BQ63" s="19"/>
      <c r="BR63" s="19"/>
      <c r="BS63" s="19"/>
      <c r="BT63" s="19"/>
    </row>
    <row r="64" spans="1:72" ht="20.25" customHeight="1">
      <c r="A64" s="392"/>
      <c r="B64" s="392"/>
      <c r="C64" s="19"/>
      <c r="D64" s="19" t="s">
        <v>10</v>
      </c>
      <c r="E64" s="386">
        <f t="shared" si="11"/>
        <v>887</v>
      </c>
      <c r="F64" s="353"/>
      <c r="G64" s="355">
        <f t="shared" si="12"/>
        <v>887</v>
      </c>
      <c r="H64" s="355"/>
      <c r="I64" s="353" t="s">
        <v>315</v>
      </c>
      <c r="J64" s="353"/>
      <c r="K64" s="353">
        <f t="shared" si="13"/>
        <v>390</v>
      </c>
      <c r="L64" s="353"/>
      <c r="M64" s="355">
        <v>390</v>
      </c>
      <c r="N64" s="355"/>
      <c r="O64" s="355" t="s">
        <v>315</v>
      </c>
      <c r="P64" s="355"/>
      <c r="Q64" s="353">
        <f>SUM(S64:V64)</f>
        <v>495</v>
      </c>
      <c r="R64" s="353"/>
      <c r="S64" s="355">
        <v>1</v>
      </c>
      <c r="T64" s="355"/>
      <c r="U64" s="145" t="s">
        <v>315</v>
      </c>
      <c r="V64" s="353">
        <f t="shared" si="9"/>
        <v>494</v>
      </c>
      <c r="W64" s="353"/>
      <c r="X64" s="145">
        <v>494</v>
      </c>
      <c r="Y64" s="145" t="s">
        <v>315</v>
      </c>
      <c r="Z64" s="355" t="s">
        <v>315</v>
      </c>
      <c r="AA64" s="355"/>
      <c r="AB64" s="145" t="s">
        <v>315</v>
      </c>
      <c r="AC64" s="145" t="s">
        <v>315</v>
      </c>
      <c r="AD64" s="355" t="s">
        <v>315</v>
      </c>
      <c r="AE64" s="355"/>
      <c r="AF64" s="145" t="s">
        <v>315</v>
      </c>
      <c r="AG64" s="145" t="s">
        <v>315</v>
      </c>
      <c r="AH64" s="145">
        <f t="shared" si="14"/>
        <v>2</v>
      </c>
      <c r="AI64" s="145">
        <v>2</v>
      </c>
      <c r="AJ64" s="145" t="s">
        <v>315</v>
      </c>
      <c r="AK64" s="19"/>
      <c r="AL64" s="400"/>
      <c r="AM64" s="71" t="s">
        <v>14</v>
      </c>
      <c r="AN64" s="28">
        <f>SUM(AO64:AP64)</f>
        <v>196</v>
      </c>
      <c r="AO64" s="29">
        <f aca="true" t="shared" si="16" ref="AO64:AP66">SUM(AQ64,AS64,AU64,AW64,AY64,BA64,BC64,BE64,BG64,BI64,BK64,BM64)</f>
        <v>48</v>
      </c>
      <c r="AP64" s="29">
        <f t="shared" si="16"/>
        <v>148</v>
      </c>
      <c r="AQ64" s="29">
        <v>48</v>
      </c>
      <c r="AR64" s="29">
        <v>148</v>
      </c>
      <c r="AS64" s="29" t="s">
        <v>315</v>
      </c>
      <c r="AT64" s="29" t="s">
        <v>430</v>
      </c>
      <c r="AU64" s="29" t="s">
        <v>429</v>
      </c>
      <c r="AV64" s="29" t="s">
        <v>429</v>
      </c>
      <c r="AW64" s="29" t="s">
        <v>431</v>
      </c>
      <c r="AX64" s="29" t="s">
        <v>349</v>
      </c>
      <c r="AY64" s="29" t="s">
        <v>347</v>
      </c>
      <c r="AZ64" s="29" t="s">
        <v>347</v>
      </c>
      <c r="BA64" s="29" t="s">
        <v>429</v>
      </c>
      <c r="BB64" s="29" t="s">
        <v>430</v>
      </c>
      <c r="BC64" s="29" t="s">
        <v>429</v>
      </c>
      <c r="BD64" s="29" t="s">
        <v>347</v>
      </c>
      <c r="BE64" s="29" t="s">
        <v>481</v>
      </c>
      <c r="BF64" s="29" t="s">
        <v>347</v>
      </c>
      <c r="BG64" s="29" t="s">
        <v>430</v>
      </c>
      <c r="BH64" s="29" t="s">
        <v>347</v>
      </c>
      <c r="BI64" s="29" t="s">
        <v>347</v>
      </c>
      <c r="BJ64" s="29" t="s">
        <v>481</v>
      </c>
      <c r="BK64" s="29" t="s">
        <v>430</v>
      </c>
      <c r="BL64" s="29" t="s">
        <v>429</v>
      </c>
      <c r="BM64" s="29" t="s">
        <v>429</v>
      </c>
      <c r="BN64" s="29" t="s">
        <v>431</v>
      </c>
      <c r="BO64" s="19"/>
      <c r="BP64" s="19"/>
      <c r="BQ64" s="19"/>
      <c r="BR64" s="19"/>
      <c r="BS64" s="19"/>
      <c r="BT64" s="19"/>
    </row>
    <row r="65" spans="1:72" ht="20.25" customHeight="1">
      <c r="A65" s="392" t="s">
        <v>226</v>
      </c>
      <c r="B65" s="392"/>
      <c r="C65" s="19"/>
      <c r="D65" s="19" t="s">
        <v>9</v>
      </c>
      <c r="E65" s="386">
        <f t="shared" si="11"/>
        <v>49</v>
      </c>
      <c r="F65" s="353"/>
      <c r="G65" s="355">
        <f t="shared" si="12"/>
        <v>49</v>
      </c>
      <c r="H65" s="355"/>
      <c r="I65" s="353" t="s">
        <v>315</v>
      </c>
      <c r="J65" s="353"/>
      <c r="K65" s="353">
        <f t="shared" si="13"/>
        <v>13</v>
      </c>
      <c r="L65" s="353"/>
      <c r="M65" s="355">
        <v>13</v>
      </c>
      <c r="N65" s="355"/>
      <c r="O65" s="355" t="s">
        <v>315</v>
      </c>
      <c r="P65" s="355"/>
      <c r="Q65" s="355" t="s">
        <v>315</v>
      </c>
      <c r="R65" s="355"/>
      <c r="S65" s="355" t="s">
        <v>315</v>
      </c>
      <c r="T65" s="355"/>
      <c r="U65" s="145" t="s">
        <v>315</v>
      </c>
      <c r="V65" s="353">
        <f t="shared" si="9"/>
        <v>19</v>
      </c>
      <c r="W65" s="353"/>
      <c r="X65" s="145">
        <v>19</v>
      </c>
      <c r="Y65" s="145" t="s">
        <v>315</v>
      </c>
      <c r="Z65" s="355" t="s">
        <v>315</v>
      </c>
      <c r="AA65" s="355"/>
      <c r="AB65" s="145" t="s">
        <v>315</v>
      </c>
      <c r="AC65" s="145" t="s">
        <v>315</v>
      </c>
      <c r="AD65" s="353">
        <f>SUM(AE65:AG65)</f>
        <v>17</v>
      </c>
      <c r="AE65" s="353"/>
      <c r="AF65" s="145">
        <v>17</v>
      </c>
      <c r="AG65" s="145" t="s">
        <v>315</v>
      </c>
      <c r="AH65" s="145" t="s">
        <v>315</v>
      </c>
      <c r="AI65" s="145" t="s">
        <v>315</v>
      </c>
      <c r="AJ65" s="145" t="s">
        <v>315</v>
      </c>
      <c r="AK65" s="19"/>
      <c r="AL65" s="400"/>
      <c r="AM65" s="71" t="s">
        <v>15</v>
      </c>
      <c r="AN65" s="28">
        <f>SUM(AO65:AP65)</f>
        <v>94</v>
      </c>
      <c r="AO65" s="29">
        <f t="shared" si="16"/>
        <v>84</v>
      </c>
      <c r="AP65" s="29">
        <f t="shared" si="16"/>
        <v>10</v>
      </c>
      <c r="AQ65" s="29" t="s">
        <v>349</v>
      </c>
      <c r="AR65" s="29" t="s">
        <v>430</v>
      </c>
      <c r="AS65" s="29">
        <v>84</v>
      </c>
      <c r="AT65" s="29">
        <v>10</v>
      </c>
      <c r="AU65" s="29" t="s">
        <v>347</v>
      </c>
      <c r="AV65" s="29" t="s">
        <v>347</v>
      </c>
      <c r="AW65" s="29" t="s">
        <v>481</v>
      </c>
      <c r="AX65" s="29" t="s">
        <v>349</v>
      </c>
      <c r="AY65" s="29" t="s">
        <v>315</v>
      </c>
      <c r="AZ65" s="29" t="s">
        <v>315</v>
      </c>
      <c r="BA65" s="29" t="s">
        <v>430</v>
      </c>
      <c r="BB65" s="29" t="s">
        <v>430</v>
      </c>
      <c r="BC65" s="29" t="s">
        <v>513</v>
      </c>
      <c r="BD65" s="29" t="s">
        <v>430</v>
      </c>
      <c r="BE65" s="29" t="s">
        <v>430</v>
      </c>
      <c r="BF65" s="29" t="s">
        <v>429</v>
      </c>
      <c r="BG65" s="29" t="s">
        <v>429</v>
      </c>
      <c r="BH65" s="29" t="s">
        <v>349</v>
      </c>
      <c r="BI65" s="29" t="s">
        <v>429</v>
      </c>
      <c r="BJ65" s="29" t="s">
        <v>430</v>
      </c>
      <c r="BK65" s="29" t="s">
        <v>349</v>
      </c>
      <c r="BL65" s="29" t="s">
        <v>349</v>
      </c>
      <c r="BM65" s="29" t="s">
        <v>429</v>
      </c>
      <c r="BN65" s="29" t="s">
        <v>430</v>
      </c>
      <c r="BO65" s="19"/>
      <c r="BP65" s="19"/>
      <c r="BQ65" s="19"/>
      <c r="BR65" s="19"/>
      <c r="BS65" s="19"/>
      <c r="BT65" s="19"/>
    </row>
    <row r="66" spans="1:72" ht="20.25" customHeight="1">
      <c r="A66" s="392"/>
      <c r="B66" s="392"/>
      <c r="C66" s="19"/>
      <c r="D66" s="19" t="s">
        <v>10</v>
      </c>
      <c r="E66" s="386">
        <f t="shared" si="11"/>
        <v>72</v>
      </c>
      <c r="F66" s="353"/>
      <c r="G66" s="355">
        <f t="shared" si="12"/>
        <v>71</v>
      </c>
      <c r="H66" s="355"/>
      <c r="I66" s="353">
        <f>SUM(O66,U66,Y66,AC66,AG66,AJ66)</f>
        <v>1</v>
      </c>
      <c r="J66" s="353"/>
      <c r="K66" s="353">
        <f t="shared" si="13"/>
        <v>13</v>
      </c>
      <c r="L66" s="353"/>
      <c r="M66" s="355">
        <v>13</v>
      </c>
      <c r="N66" s="355"/>
      <c r="O66" s="355" t="s">
        <v>315</v>
      </c>
      <c r="P66" s="355"/>
      <c r="Q66" s="355" t="s">
        <v>315</v>
      </c>
      <c r="R66" s="355"/>
      <c r="S66" s="355" t="s">
        <v>315</v>
      </c>
      <c r="T66" s="355"/>
      <c r="U66" s="145" t="s">
        <v>315</v>
      </c>
      <c r="V66" s="353">
        <f t="shared" si="9"/>
        <v>31</v>
      </c>
      <c r="W66" s="353"/>
      <c r="X66" s="145">
        <v>31</v>
      </c>
      <c r="Y66" s="145" t="s">
        <v>315</v>
      </c>
      <c r="Z66" s="355" t="s">
        <v>315</v>
      </c>
      <c r="AA66" s="355"/>
      <c r="AB66" s="145" t="s">
        <v>315</v>
      </c>
      <c r="AC66" s="145" t="s">
        <v>315</v>
      </c>
      <c r="AD66" s="353">
        <f>SUM(AF66:AG66)</f>
        <v>1</v>
      </c>
      <c r="AE66" s="353"/>
      <c r="AF66" s="145">
        <v>1</v>
      </c>
      <c r="AG66" s="145" t="s">
        <v>315</v>
      </c>
      <c r="AH66" s="145">
        <f t="shared" si="14"/>
        <v>27</v>
      </c>
      <c r="AI66" s="145">
        <v>26</v>
      </c>
      <c r="AJ66" s="145">
        <v>1</v>
      </c>
      <c r="AK66" s="19"/>
      <c r="AL66" s="400"/>
      <c r="AM66" s="71" t="s">
        <v>100</v>
      </c>
      <c r="AN66" s="28">
        <f>SUM(AO66:AP66)</f>
        <v>1447</v>
      </c>
      <c r="AO66" s="29">
        <f t="shared" si="16"/>
        <v>16</v>
      </c>
      <c r="AP66" s="29">
        <f t="shared" si="16"/>
        <v>1431</v>
      </c>
      <c r="AQ66" s="29" t="s">
        <v>430</v>
      </c>
      <c r="AR66" s="29" t="s">
        <v>430</v>
      </c>
      <c r="AS66" s="29" t="s">
        <v>349</v>
      </c>
      <c r="AT66" s="29" t="s">
        <v>315</v>
      </c>
      <c r="AU66" s="29" t="s">
        <v>315</v>
      </c>
      <c r="AV66" s="29">
        <v>242</v>
      </c>
      <c r="AW66" s="29" t="s">
        <v>315</v>
      </c>
      <c r="AX66" s="29">
        <v>245</v>
      </c>
      <c r="AY66" s="29" t="s">
        <v>361</v>
      </c>
      <c r="AZ66" s="29">
        <v>121</v>
      </c>
      <c r="BA66" s="29" t="s">
        <v>361</v>
      </c>
      <c r="BB66" s="29">
        <v>89</v>
      </c>
      <c r="BC66" s="29" t="s">
        <v>361</v>
      </c>
      <c r="BD66" s="29">
        <v>89</v>
      </c>
      <c r="BE66" s="29" t="s">
        <v>361</v>
      </c>
      <c r="BF66" s="29">
        <v>82</v>
      </c>
      <c r="BG66" s="29" t="s">
        <v>361</v>
      </c>
      <c r="BH66" s="29">
        <v>190</v>
      </c>
      <c r="BI66" s="29" t="s">
        <v>361</v>
      </c>
      <c r="BJ66" s="29">
        <v>197</v>
      </c>
      <c r="BK66" s="29">
        <v>16</v>
      </c>
      <c r="BL66" s="29">
        <v>43</v>
      </c>
      <c r="BM66" s="29" t="s">
        <v>361</v>
      </c>
      <c r="BN66" s="29">
        <v>133</v>
      </c>
      <c r="BO66" s="19"/>
      <c r="BP66" s="19"/>
      <c r="BQ66" s="19"/>
      <c r="BR66" s="19"/>
      <c r="BS66" s="19"/>
      <c r="BT66" s="19"/>
    </row>
    <row r="67" spans="1:72" ht="20.25" customHeight="1">
      <c r="A67" s="392" t="s">
        <v>96</v>
      </c>
      <c r="B67" s="392"/>
      <c r="C67" s="19"/>
      <c r="D67" s="19" t="s">
        <v>9</v>
      </c>
      <c r="E67" s="386">
        <f t="shared" si="11"/>
        <v>100</v>
      </c>
      <c r="F67" s="353"/>
      <c r="G67" s="355">
        <f t="shared" si="12"/>
        <v>100</v>
      </c>
      <c r="H67" s="355"/>
      <c r="I67" s="353" t="s">
        <v>315</v>
      </c>
      <c r="J67" s="353"/>
      <c r="K67" s="353">
        <f t="shared" si="13"/>
        <v>52</v>
      </c>
      <c r="L67" s="353"/>
      <c r="M67" s="355">
        <v>52</v>
      </c>
      <c r="N67" s="355"/>
      <c r="O67" s="355" t="s">
        <v>315</v>
      </c>
      <c r="P67" s="355"/>
      <c r="Q67" s="353">
        <f>SUM(S67:V67)</f>
        <v>41</v>
      </c>
      <c r="R67" s="353"/>
      <c r="S67" s="355">
        <v>2</v>
      </c>
      <c r="T67" s="355"/>
      <c r="U67" s="145" t="s">
        <v>315</v>
      </c>
      <c r="V67" s="353">
        <f t="shared" si="9"/>
        <v>39</v>
      </c>
      <c r="W67" s="353"/>
      <c r="X67" s="145">
        <v>39</v>
      </c>
      <c r="Y67" s="145" t="s">
        <v>315</v>
      </c>
      <c r="Z67" s="355" t="s">
        <v>315</v>
      </c>
      <c r="AA67" s="355"/>
      <c r="AB67" s="145" t="s">
        <v>315</v>
      </c>
      <c r="AC67" s="145" t="s">
        <v>315</v>
      </c>
      <c r="AD67" s="353">
        <f>SUM(AF67:AG67)</f>
        <v>4</v>
      </c>
      <c r="AE67" s="353"/>
      <c r="AF67" s="145">
        <v>4</v>
      </c>
      <c r="AG67" s="145" t="s">
        <v>315</v>
      </c>
      <c r="AH67" s="145">
        <f t="shared" si="14"/>
        <v>3</v>
      </c>
      <c r="AI67" s="145">
        <v>3</v>
      </c>
      <c r="AJ67" s="145" t="s">
        <v>315</v>
      </c>
      <c r="AK67" s="19"/>
      <c r="AL67" s="106"/>
      <c r="AM67" s="19"/>
      <c r="AN67" s="28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19"/>
      <c r="BP67" s="19"/>
      <c r="BQ67" s="19"/>
      <c r="BR67" s="19"/>
      <c r="BS67" s="19"/>
      <c r="BT67" s="19"/>
    </row>
    <row r="68" spans="1:72" ht="20.25" customHeight="1">
      <c r="A68" s="392"/>
      <c r="B68" s="392"/>
      <c r="C68" s="19"/>
      <c r="D68" s="19" t="s">
        <v>10</v>
      </c>
      <c r="E68" s="386">
        <f t="shared" si="11"/>
        <v>166</v>
      </c>
      <c r="F68" s="353"/>
      <c r="G68" s="355">
        <f t="shared" si="12"/>
        <v>164</v>
      </c>
      <c r="H68" s="355"/>
      <c r="I68" s="353">
        <f>SUM(O68,U68,Y68,AC68,AG68,AJ68)</f>
        <v>2</v>
      </c>
      <c r="J68" s="353"/>
      <c r="K68" s="353">
        <f t="shared" si="13"/>
        <v>11</v>
      </c>
      <c r="L68" s="353"/>
      <c r="M68" s="355">
        <v>11</v>
      </c>
      <c r="N68" s="355"/>
      <c r="O68" s="355" t="s">
        <v>315</v>
      </c>
      <c r="P68" s="355"/>
      <c r="Q68" s="353">
        <f>SUM(S68:V68)</f>
        <v>144</v>
      </c>
      <c r="R68" s="353"/>
      <c r="S68" s="355">
        <v>4</v>
      </c>
      <c r="T68" s="355"/>
      <c r="U68" s="145" t="s">
        <v>315</v>
      </c>
      <c r="V68" s="353">
        <f t="shared" si="9"/>
        <v>140</v>
      </c>
      <c r="W68" s="353"/>
      <c r="X68" s="145">
        <v>140</v>
      </c>
      <c r="Y68" s="145" t="s">
        <v>315</v>
      </c>
      <c r="Z68" s="353">
        <f>SUM(AB68:AC68)</f>
        <v>1</v>
      </c>
      <c r="AA68" s="353"/>
      <c r="AB68" s="145">
        <v>1</v>
      </c>
      <c r="AC68" s="145" t="s">
        <v>315</v>
      </c>
      <c r="AD68" s="353">
        <f>SUM(AE68:AG68)</f>
        <v>4</v>
      </c>
      <c r="AE68" s="353"/>
      <c r="AF68" s="145">
        <v>4</v>
      </c>
      <c r="AG68" s="145" t="s">
        <v>315</v>
      </c>
      <c r="AH68" s="145">
        <f t="shared" si="14"/>
        <v>6</v>
      </c>
      <c r="AI68" s="145">
        <v>4</v>
      </c>
      <c r="AJ68" s="145">
        <v>2</v>
      </c>
      <c r="AK68" s="19"/>
      <c r="AL68" s="401" t="s">
        <v>248</v>
      </c>
      <c r="AM68" s="71" t="s">
        <v>8</v>
      </c>
      <c r="AN68" s="28">
        <f aca="true" t="shared" si="17" ref="AN68:AT68">SUM(AN69:AN71)</f>
        <v>1503</v>
      </c>
      <c r="AO68" s="29">
        <f t="shared" si="17"/>
        <v>109</v>
      </c>
      <c r="AP68" s="29">
        <f t="shared" si="17"/>
        <v>1394</v>
      </c>
      <c r="AQ68" s="29">
        <f t="shared" si="17"/>
        <v>22</v>
      </c>
      <c r="AR68" s="29">
        <f t="shared" si="17"/>
        <v>121</v>
      </c>
      <c r="AS68" s="29">
        <f t="shared" si="17"/>
        <v>76</v>
      </c>
      <c r="AT68" s="29">
        <f t="shared" si="17"/>
        <v>16</v>
      </c>
      <c r="AU68" s="29" t="s">
        <v>361</v>
      </c>
      <c r="AV68" s="29">
        <f>SUM(AV69:AV71)</f>
        <v>227</v>
      </c>
      <c r="AW68" s="29" t="s">
        <v>361</v>
      </c>
      <c r="AX68" s="29">
        <f>SUM(AX69:AX71)</f>
        <v>287</v>
      </c>
      <c r="AY68" s="29" t="s">
        <v>361</v>
      </c>
      <c r="AZ68" s="29">
        <f>SUM(AZ69:AZ71)</f>
        <v>120</v>
      </c>
      <c r="BA68" s="29" t="s">
        <v>361</v>
      </c>
      <c r="BB68" s="29">
        <f>SUM(BB69:BB71)</f>
        <v>81</v>
      </c>
      <c r="BC68" s="29" t="s">
        <v>361</v>
      </c>
      <c r="BD68" s="29">
        <f>SUM(BD69:BD71)</f>
        <v>83</v>
      </c>
      <c r="BE68" s="29" t="s">
        <v>361</v>
      </c>
      <c r="BF68" s="29">
        <f>SUM(BF69:BF71)</f>
        <v>81</v>
      </c>
      <c r="BG68" s="29" t="s">
        <v>361</v>
      </c>
      <c r="BH68" s="29">
        <f>SUM(BH69:BH71)</f>
        <v>156</v>
      </c>
      <c r="BI68" s="29" t="s">
        <v>361</v>
      </c>
      <c r="BJ68" s="29">
        <f>SUM(BJ69:BJ71)</f>
        <v>184</v>
      </c>
      <c r="BK68" s="29">
        <f>SUM(BK69:BK71)</f>
        <v>11</v>
      </c>
      <c r="BL68" s="29">
        <f>SUM(BL69:BL71)</f>
        <v>38</v>
      </c>
      <c r="BM68" s="29" t="s">
        <v>361</v>
      </c>
      <c r="BN68" s="29" t="s">
        <v>361</v>
      </c>
      <c r="BO68" s="19"/>
      <c r="BP68" s="19"/>
      <c r="BQ68" s="19"/>
      <c r="BR68" s="19"/>
      <c r="BS68" s="19"/>
      <c r="BT68" s="19"/>
    </row>
    <row r="69" spans="1:72" ht="20.25" customHeight="1">
      <c r="A69" s="300" t="s">
        <v>227</v>
      </c>
      <c r="B69" s="381" t="s">
        <v>228</v>
      </c>
      <c r="C69" s="381" t="s">
        <v>229</v>
      </c>
      <c r="D69" s="381" t="s">
        <v>230</v>
      </c>
      <c r="E69" s="396">
        <v>8</v>
      </c>
      <c r="F69" s="397"/>
      <c r="G69" s="394">
        <v>8</v>
      </c>
      <c r="H69" s="394"/>
      <c r="I69" s="394" t="s">
        <v>315</v>
      </c>
      <c r="J69" s="394"/>
      <c r="K69" s="394">
        <v>3</v>
      </c>
      <c r="L69" s="394"/>
      <c r="M69" s="394">
        <v>3</v>
      </c>
      <c r="N69" s="394"/>
      <c r="O69" s="394" t="s">
        <v>315</v>
      </c>
      <c r="P69" s="394"/>
      <c r="Q69" s="394">
        <v>1</v>
      </c>
      <c r="R69" s="394"/>
      <c r="S69" s="394">
        <v>1</v>
      </c>
      <c r="T69" s="394"/>
      <c r="U69" s="394" t="s">
        <v>315</v>
      </c>
      <c r="V69" s="394">
        <v>2</v>
      </c>
      <c r="W69" s="394"/>
      <c r="X69" s="394">
        <v>2</v>
      </c>
      <c r="Y69" s="394" t="s">
        <v>315</v>
      </c>
      <c r="Z69" s="394" t="s">
        <v>315</v>
      </c>
      <c r="AA69" s="394"/>
      <c r="AB69" s="394" t="s">
        <v>315</v>
      </c>
      <c r="AC69" s="394" t="s">
        <v>315</v>
      </c>
      <c r="AD69" s="394" t="s">
        <v>315</v>
      </c>
      <c r="AE69" s="394"/>
      <c r="AF69" s="394" t="s">
        <v>315</v>
      </c>
      <c r="AG69" s="394" t="s">
        <v>315</v>
      </c>
      <c r="AH69" s="394">
        <v>2</v>
      </c>
      <c r="AI69" s="394">
        <v>2</v>
      </c>
      <c r="AJ69" s="394" t="s">
        <v>315</v>
      </c>
      <c r="AK69" s="19"/>
      <c r="AL69" s="401"/>
      <c r="AM69" s="71" t="s">
        <v>14</v>
      </c>
      <c r="AN69" s="28">
        <f>SUM(AO69:AP69)</f>
        <v>143</v>
      </c>
      <c r="AO69" s="29">
        <f aca="true" t="shared" si="18" ref="AO69:AP71">SUM(AQ69,AS69,AU69,AW69,AY69,BA69,BC69,BE69,BG69,BI69,BK69,BM69)</f>
        <v>22</v>
      </c>
      <c r="AP69" s="29">
        <f t="shared" si="18"/>
        <v>121</v>
      </c>
      <c r="AQ69" s="29">
        <v>22</v>
      </c>
      <c r="AR69" s="29">
        <v>121</v>
      </c>
      <c r="AS69" s="29" t="s">
        <v>361</v>
      </c>
      <c r="AT69" s="29" t="s">
        <v>361</v>
      </c>
      <c r="AU69" s="29" t="s">
        <v>361</v>
      </c>
      <c r="AV69" s="29" t="s">
        <v>361</v>
      </c>
      <c r="AW69" s="29" t="s">
        <v>361</v>
      </c>
      <c r="AX69" s="29" t="s">
        <v>361</v>
      </c>
      <c r="AY69" s="29" t="s">
        <v>361</v>
      </c>
      <c r="AZ69" s="29" t="s">
        <v>361</v>
      </c>
      <c r="BA69" s="29" t="s">
        <v>361</v>
      </c>
      <c r="BB69" s="29" t="s">
        <v>361</v>
      </c>
      <c r="BC69" s="29" t="s">
        <v>361</v>
      </c>
      <c r="BD69" s="29" t="s">
        <v>361</v>
      </c>
      <c r="BE69" s="29" t="s">
        <v>361</v>
      </c>
      <c r="BF69" s="29" t="s">
        <v>361</v>
      </c>
      <c r="BG69" s="29" t="s">
        <v>361</v>
      </c>
      <c r="BH69" s="29" t="s">
        <v>361</v>
      </c>
      <c r="BI69" s="29" t="s">
        <v>361</v>
      </c>
      <c r="BJ69" s="29" t="s">
        <v>361</v>
      </c>
      <c r="BK69" s="29" t="s">
        <v>361</v>
      </c>
      <c r="BL69" s="29" t="s">
        <v>361</v>
      </c>
      <c r="BM69" s="29" t="s">
        <v>361</v>
      </c>
      <c r="BN69" s="29" t="s">
        <v>361</v>
      </c>
      <c r="BO69" s="19"/>
      <c r="BP69" s="19"/>
      <c r="BQ69" s="19"/>
      <c r="BR69" s="19"/>
      <c r="BS69" s="19"/>
      <c r="BT69" s="19"/>
    </row>
    <row r="70" spans="1:72" ht="20.25" customHeight="1">
      <c r="A70" s="300"/>
      <c r="B70" s="381"/>
      <c r="C70" s="381"/>
      <c r="D70" s="381"/>
      <c r="E70" s="396"/>
      <c r="F70" s="397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19"/>
      <c r="AL70" s="401"/>
      <c r="AM70" s="71" t="s">
        <v>15</v>
      </c>
      <c r="AN70" s="28">
        <f>SUM(AO70:AP70)</f>
        <v>92</v>
      </c>
      <c r="AO70" s="29">
        <f t="shared" si="18"/>
        <v>76</v>
      </c>
      <c r="AP70" s="29">
        <f t="shared" si="18"/>
        <v>16</v>
      </c>
      <c r="AQ70" s="29" t="s">
        <v>361</v>
      </c>
      <c r="AR70" s="29" t="s">
        <v>361</v>
      </c>
      <c r="AS70" s="29">
        <v>76</v>
      </c>
      <c r="AT70" s="29">
        <v>16</v>
      </c>
      <c r="AU70" s="29" t="s">
        <v>361</v>
      </c>
      <c r="AV70" s="29" t="s">
        <v>361</v>
      </c>
      <c r="AW70" s="29" t="s">
        <v>361</v>
      </c>
      <c r="AX70" s="29" t="s">
        <v>361</v>
      </c>
      <c r="AY70" s="29" t="s">
        <v>361</v>
      </c>
      <c r="AZ70" s="29" t="s">
        <v>361</v>
      </c>
      <c r="BA70" s="29" t="s">
        <v>361</v>
      </c>
      <c r="BB70" s="29" t="s">
        <v>361</v>
      </c>
      <c r="BC70" s="29" t="s">
        <v>361</v>
      </c>
      <c r="BD70" s="29" t="s">
        <v>361</v>
      </c>
      <c r="BE70" s="29" t="s">
        <v>361</v>
      </c>
      <c r="BF70" s="29" t="s">
        <v>361</v>
      </c>
      <c r="BG70" s="29" t="s">
        <v>361</v>
      </c>
      <c r="BH70" s="29" t="s">
        <v>361</v>
      </c>
      <c r="BI70" s="29" t="s">
        <v>361</v>
      </c>
      <c r="BJ70" s="29" t="s">
        <v>361</v>
      </c>
      <c r="BK70" s="29" t="s">
        <v>361</v>
      </c>
      <c r="BL70" s="29" t="s">
        <v>361</v>
      </c>
      <c r="BM70" s="29" t="s">
        <v>361</v>
      </c>
      <c r="BN70" s="29" t="s">
        <v>361</v>
      </c>
      <c r="BO70" s="19"/>
      <c r="BP70" s="19"/>
      <c r="BQ70" s="19"/>
      <c r="BR70" s="19"/>
      <c r="BS70" s="19"/>
      <c r="BT70" s="19"/>
    </row>
    <row r="71" spans="1:72" ht="20.25" customHeight="1">
      <c r="A71" s="300"/>
      <c r="B71" s="381"/>
      <c r="C71" s="381"/>
      <c r="D71" s="381"/>
      <c r="E71" s="396"/>
      <c r="F71" s="397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19"/>
      <c r="AL71" s="402"/>
      <c r="AM71" s="71" t="s">
        <v>100</v>
      </c>
      <c r="AN71" s="28">
        <f>SUM(AO71:AP71)</f>
        <v>1268</v>
      </c>
      <c r="AO71" s="29">
        <f t="shared" si="18"/>
        <v>11</v>
      </c>
      <c r="AP71" s="29">
        <f t="shared" si="18"/>
        <v>1257</v>
      </c>
      <c r="AQ71" s="29" t="s">
        <v>361</v>
      </c>
      <c r="AR71" s="29" t="s">
        <v>361</v>
      </c>
      <c r="AS71" s="29" t="s">
        <v>361</v>
      </c>
      <c r="AT71" s="29" t="s">
        <v>361</v>
      </c>
      <c r="AU71" s="29" t="s">
        <v>361</v>
      </c>
      <c r="AV71" s="29">
        <v>227</v>
      </c>
      <c r="AW71" s="29" t="s">
        <v>361</v>
      </c>
      <c r="AX71" s="29">
        <v>287</v>
      </c>
      <c r="AY71" s="29" t="s">
        <v>361</v>
      </c>
      <c r="AZ71" s="29">
        <v>120</v>
      </c>
      <c r="BA71" s="29" t="s">
        <v>361</v>
      </c>
      <c r="BB71" s="29">
        <v>81</v>
      </c>
      <c r="BC71" s="29" t="s">
        <v>361</v>
      </c>
      <c r="BD71" s="29">
        <v>83</v>
      </c>
      <c r="BE71" s="29" t="s">
        <v>361</v>
      </c>
      <c r="BF71" s="29">
        <v>81</v>
      </c>
      <c r="BG71" s="29" t="s">
        <v>361</v>
      </c>
      <c r="BH71" s="29">
        <v>156</v>
      </c>
      <c r="BI71" s="29" t="s">
        <v>361</v>
      </c>
      <c r="BJ71" s="29">
        <v>184</v>
      </c>
      <c r="BK71" s="29">
        <v>11</v>
      </c>
      <c r="BL71" s="29">
        <v>38</v>
      </c>
      <c r="BM71" s="29" t="s">
        <v>361</v>
      </c>
      <c r="BN71" s="29" t="s">
        <v>361</v>
      </c>
      <c r="BO71" s="19"/>
      <c r="BP71" s="19"/>
      <c r="BQ71" s="19"/>
      <c r="BR71" s="19"/>
      <c r="BS71" s="19"/>
      <c r="BT71" s="19"/>
    </row>
    <row r="72" spans="1:72" ht="20.25" customHeight="1">
      <c r="A72" s="300"/>
      <c r="B72" s="381"/>
      <c r="C72" s="381"/>
      <c r="D72" s="381"/>
      <c r="E72" s="396"/>
      <c r="F72" s="397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  <c r="AI72" s="394"/>
      <c r="AJ72" s="394"/>
      <c r="AK72" s="19"/>
      <c r="AL72" s="19" t="s">
        <v>57</v>
      </c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19"/>
      <c r="BP72" s="19"/>
      <c r="BQ72" s="19"/>
      <c r="BR72" s="19"/>
      <c r="BS72" s="19"/>
      <c r="BT72" s="19"/>
    </row>
    <row r="73" spans="1:72" ht="20.25" customHeight="1">
      <c r="A73" s="300"/>
      <c r="B73" s="381"/>
      <c r="C73" s="381"/>
      <c r="D73" s="381"/>
      <c r="E73" s="396"/>
      <c r="F73" s="397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:72" ht="20.25" customHeight="1">
      <c r="A74" s="300"/>
      <c r="B74" s="381"/>
      <c r="C74" s="382" t="s">
        <v>292</v>
      </c>
      <c r="D74" s="184"/>
      <c r="E74" s="396">
        <v>763</v>
      </c>
      <c r="F74" s="397"/>
      <c r="G74" s="394">
        <v>763</v>
      </c>
      <c r="H74" s="394"/>
      <c r="I74" s="394" t="s">
        <v>315</v>
      </c>
      <c r="J74" s="394"/>
      <c r="K74" s="394">
        <v>360</v>
      </c>
      <c r="L74" s="394"/>
      <c r="M74" s="394">
        <v>360</v>
      </c>
      <c r="N74" s="394"/>
      <c r="O74" s="394" t="s">
        <v>315</v>
      </c>
      <c r="P74" s="394"/>
      <c r="Q74" s="394" t="s">
        <v>315</v>
      </c>
      <c r="R74" s="394"/>
      <c r="S74" s="394" t="s">
        <v>315</v>
      </c>
      <c r="T74" s="394"/>
      <c r="U74" s="394" t="s">
        <v>315</v>
      </c>
      <c r="V74" s="394">
        <v>403</v>
      </c>
      <c r="W74" s="394"/>
      <c r="X74" s="394">
        <v>403</v>
      </c>
      <c r="Y74" s="394" t="s">
        <v>315</v>
      </c>
      <c r="Z74" s="394" t="s">
        <v>315</v>
      </c>
      <c r="AA74" s="394"/>
      <c r="AB74" s="394" t="s">
        <v>315</v>
      </c>
      <c r="AC74" s="394" t="s">
        <v>315</v>
      </c>
      <c r="AD74" s="394" t="s">
        <v>315</v>
      </c>
      <c r="AE74" s="394"/>
      <c r="AF74" s="394" t="s">
        <v>315</v>
      </c>
      <c r="AG74" s="394" t="s">
        <v>315</v>
      </c>
      <c r="AH74" s="394" t="s">
        <v>315</v>
      </c>
      <c r="AI74" s="394" t="s">
        <v>315</v>
      </c>
      <c r="AJ74" s="394" t="s">
        <v>315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</row>
    <row r="75" spans="1:36" ht="14.25">
      <c r="A75" s="300"/>
      <c r="B75" s="381"/>
      <c r="C75" s="382"/>
      <c r="D75" s="184"/>
      <c r="E75" s="396"/>
      <c r="F75" s="397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</row>
    <row r="76" spans="1:36" ht="14.25">
      <c r="A76" s="300"/>
      <c r="B76" s="381"/>
      <c r="C76" s="382"/>
      <c r="D76" s="184"/>
      <c r="E76" s="396"/>
      <c r="F76" s="397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</row>
    <row r="77" spans="1:36" ht="14.25">
      <c r="A77" s="300"/>
      <c r="B77" s="381"/>
      <c r="C77" s="382"/>
      <c r="D77" s="184"/>
      <c r="E77" s="396"/>
      <c r="F77" s="397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</row>
    <row r="78" spans="1:36" ht="14.25">
      <c r="A78" s="300"/>
      <c r="B78" s="381"/>
      <c r="C78" s="192"/>
      <c r="D78" s="185"/>
      <c r="E78" s="398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</row>
    <row r="79" spans="1:36" ht="14.25">
      <c r="A79" s="1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" ht="14.25">
      <c r="A80" s="391"/>
      <c r="B80" s="391"/>
      <c r="C80" s="391"/>
    </row>
  </sheetData>
  <sheetProtection/>
  <mergeCells count="721">
    <mergeCell ref="AB45:AC45"/>
    <mergeCell ref="P45:Q45"/>
    <mergeCell ref="W9:W15"/>
    <mergeCell ref="T9:T15"/>
    <mergeCell ref="X42:Y42"/>
    <mergeCell ref="X41:Y41"/>
    <mergeCell ref="P37:Q37"/>
    <mergeCell ref="R37:T37"/>
    <mergeCell ref="AL52:BN52"/>
    <mergeCell ref="A4:AM4"/>
    <mergeCell ref="C6:G8"/>
    <mergeCell ref="AP7:BT7"/>
    <mergeCell ref="AL28:BL28"/>
    <mergeCell ref="AR24:BD24"/>
    <mergeCell ref="AD9:AD15"/>
    <mergeCell ref="J44:L44"/>
    <mergeCell ref="Y7:Y15"/>
    <mergeCell ref="R9:R15"/>
    <mergeCell ref="S9:S15"/>
    <mergeCell ref="V44:W44"/>
    <mergeCell ref="U9:U15"/>
    <mergeCell ref="R7:W8"/>
    <mergeCell ref="P7:Q15"/>
    <mergeCell ref="P44:Q44"/>
    <mergeCell ref="BC14:BD14"/>
    <mergeCell ref="H7:K8"/>
    <mergeCell ref="V9:V15"/>
    <mergeCell ref="AE9:AE15"/>
    <mergeCell ref="AF9:AF15"/>
    <mergeCell ref="Y6:AM6"/>
    <mergeCell ref="Z7:AF8"/>
    <mergeCell ref="Z9:AA15"/>
    <mergeCell ref="AB9:AB15"/>
    <mergeCell ref="AC9:AC15"/>
    <mergeCell ref="H6:O6"/>
    <mergeCell ref="D46:F46"/>
    <mergeCell ref="D44:F44"/>
    <mergeCell ref="G44:I44"/>
    <mergeCell ref="M44:O44"/>
    <mergeCell ref="D42:F42"/>
    <mergeCell ref="O9:O15"/>
    <mergeCell ref="L7:O8"/>
    <mergeCell ref="N9:N15"/>
    <mergeCell ref="BS19:BT19"/>
    <mergeCell ref="BG19:BH19"/>
    <mergeCell ref="BI19:BJ19"/>
    <mergeCell ref="BM19:BN19"/>
    <mergeCell ref="AR19:AT19"/>
    <mergeCell ref="AU19:AW19"/>
    <mergeCell ref="AX19:AZ19"/>
    <mergeCell ref="BA19:BB19"/>
    <mergeCell ref="BC19:BD19"/>
    <mergeCell ref="BE17:BF17"/>
    <mergeCell ref="BG17:BH17"/>
    <mergeCell ref="AP18:AQ18"/>
    <mergeCell ref="AR18:AT18"/>
    <mergeCell ref="AU18:AW18"/>
    <mergeCell ref="AL30:AM33"/>
    <mergeCell ref="AU30:AV32"/>
    <mergeCell ref="BE16:BF16"/>
    <mergeCell ref="BK19:BL19"/>
    <mergeCell ref="BE19:BF19"/>
    <mergeCell ref="AL58:AL61"/>
    <mergeCell ref="AL63:AL66"/>
    <mergeCell ref="AL68:AL71"/>
    <mergeCell ref="AL40:AL43"/>
    <mergeCell ref="AL45:AL48"/>
    <mergeCell ref="AN48:AO48"/>
    <mergeCell ref="AP48:AQ48"/>
    <mergeCell ref="AI69:AI73"/>
    <mergeCell ref="AJ69:AJ73"/>
    <mergeCell ref="AL35:AL38"/>
    <mergeCell ref="AI74:AI78"/>
    <mergeCell ref="U74:U78"/>
    <mergeCell ref="V74:W78"/>
    <mergeCell ref="X74:X78"/>
    <mergeCell ref="Y74:Y78"/>
    <mergeCell ref="AJ74:AJ78"/>
    <mergeCell ref="Z74:AA78"/>
    <mergeCell ref="AD69:AE73"/>
    <mergeCell ref="AF69:AF73"/>
    <mergeCell ref="AG69:AG73"/>
    <mergeCell ref="AH69:AH73"/>
    <mergeCell ref="AF74:AF78"/>
    <mergeCell ref="AG74:AG78"/>
    <mergeCell ref="AH74:AH78"/>
    <mergeCell ref="X48:Y48"/>
    <mergeCell ref="X69:X73"/>
    <mergeCell ref="Y69:Y73"/>
    <mergeCell ref="AB69:AB73"/>
    <mergeCell ref="Z55:AA55"/>
    <mergeCell ref="Z53:AC53"/>
    <mergeCell ref="AC69:AC73"/>
    <mergeCell ref="Z69:AA73"/>
    <mergeCell ref="Z54:AA54"/>
    <mergeCell ref="Z57:AA57"/>
    <mergeCell ref="AD68:AE68"/>
    <mergeCell ref="AB48:AC48"/>
    <mergeCell ref="AD48:AE48"/>
    <mergeCell ref="D48:F48"/>
    <mergeCell ref="G48:I48"/>
    <mergeCell ref="J48:L48"/>
    <mergeCell ref="M48:O48"/>
    <mergeCell ref="P48:Q48"/>
    <mergeCell ref="R48:T48"/>
    <mergeCell ref="V48:W48"/>
    <mergeCell ref="BO12:BP12"/>
    <mergeCell ref="BC12:BD12"/>
    <mergeCell ref="BG13:BH13"/>
    <mergeCell ref="BI13:BJ13"/>
    <mergeCell ref="BK13:BL13"/>
    <mergeCell ref="BM13:BN13"/>
    <mergeCell ref="BO13:BP13"/>
    <mergeCell ref="BC13:BD13"/>
    <mergeCell ref="BE13:BF13"/>
    <mergeCell ref="BK12:BL12"/>
    <mergeCell ref="BA16:BB16"/>
    <mergeCell ref="BA17:BB17"/>
    <mergeCell ref="BA18:BB18"/>
    <mergeCell ref="AH46:AI46"/>
    <mergeCell ref="AP16:AQ16"/>
    <mergeCell ref="AR47:AT47"/>
    <mergeCell ref="AH44:AI44"/>
    <mergeCell ref="AL26:BP26"/>
    <mergeCell ref="AP19:AQ19"/>
    <mergeCell ref="AN34:AP34"/>
    <mergeCell ref="Z48:AA48"/>
    <mergeCell ref="AD74:AE78"/>
    <mergeCell ref="AD65:AE65"/>
    <mergeCell ref="AD66:AE66"/>
    <mergeCell ref="AD67:AE67"/>
    <mergeCell ref="BG12:BH12"/>
    <mergeCell ref="BE14:BF14"/>
    <mergeCell ref="BA14:BB14"/>
    <mergeCell ref="BG14:BH14"/>
    <mergeCell ref="AD59:AE59"/>
    <mergeCell ref="BS12:BT12"/>
    <mergeCell ref="Z67:AA67"/>
    <mergeCell ref="Z68:AA68"/>
    <mergeCell ref="Z58:AA58"/>
    <mergeCell ref="Z59:AA59"/>
    <mergeCell ref="Z60:AA60"/>
    <mergeCell ref="Z61:AA61"/>
    <mergeCell ref="Z62:AA62"/>
    <mergeCell ref="Z63:AA63"/>
    <mergeCell ref="Z64:AA64"/>
    <mergeCell ref="BI14:BJ14"/>
    <mergeCell ref="BI17:BJ17"/>
    <mergeCell ref="BC16:BD16"/>
    <mergeCell ref="AQ34:AS34"/>
    <mergeCell ref="V67:W67"/>
    <mergeCell ref="V57:W57"/>
    <mergeCell ref="V58:W58"/>
    <mergeCell ref="V59:W59"/>
    <mergeCell ref="V60:W60"/>
    <mergeCell ref="AP46:AQ46"/>
    <mergeCell ref="V55:W55"/>
    <mergeCell ref="AD64:AE64"/>
    <mergeCell ref="S74:T78"/>
    <mergeCell ref="V68:W68"/>
    <mergeCell ref="V61:W61"/>
    <mergeCell ref="V62:W62"/>
    <mergeCell ref="V63:W63"/>
    <mergeCell ref="V64:W64"/>
    <mergeCell ref="U69:U73"/>
    <mergeCell ref="AD62:AE62"/>
    <mergeCell ref="V69:W73"/>
    <mergeCell ref="V65:W65"/>
    <mergeCell ref="V66:W66"/>
    <mergeCell ref="M74:N78"/>
    <mergeCell ref="O74:P78"/>
    <mergeCell ref="Q74:R78"/>
    <mergeCell ref="Q66:R66"/>
    <mergeCell ref="S66:T66"/>
    <mergeCell ref="M65:N65"/>
    <mergeCell ref="O65:P65"/>
    <mergeCell ref="E74:F78"/>
    <mergeCell ref="G74:H78"/>
    <mergeCell ref="I74:J78"/>
    <mergeCell ref="K74:L78"/>
    <mergeCell ref="AF45:AG45"/>
    <mergeCell ref="AH53:AJ53"/>
    <mergeCell ref="E69:F73"/>
    <mergeCell ref="G69:H73"/>
    <mergeCell ref="I69:J73"/>
    <mergeCell ref="K69:L73"/>
    <mergeCell ref="AD61:AE61"/>
    <mergeCell ref="AF46:AG46"/>
    <mergeCell ref="BA54:BB55"/>
    <mergeCell ref="BI54:BJ55"/>
    <mergeCell ref="AN45:AO45"/>
    <mergeCell ref="AN46:AO46"/>
    <mergeCell ref="BG54:BH55"/>
    <mergeCell ref="AN47:AO47"/>
    <mergeCell ref="AP47:AQ47"/>
    <mergeCell ref="AR46:AT46"/>
    <mergeCell ref="M69:N73"/>
    <mergeCell ref="O69:P73"/>
    <mergeCell ref="Q69:R73"/>
    <mergeCell ref="S69:T73"/>
    <mergeCell ref="AH45:AI45"/>
    <mergeCell ref="AD45:AE45"/>
    <mergeCell ref="Q65:R65"/>
    <mergeCell ref="S65:T65"/>
    <mergeCell ref="O66:P66"/>
    <mergeCell ref="AD60:AE60"/>
    <mergeCell ref="BS17:BT17"/>
    <mergeCell ref="BS15:BT15"/>
    <mergeCell ref="BO14:BP14"/>
    <mergeCell ref="BM14:BN14"/>
    <mergeCell ref="BK14:BL14"/>
    <mergeCell ref="BO18:BP18"/>
    <mergeCell ref="BM17:BN17"/>
    <mergeCell ref="BK15:BL15"/>
    <mergeCell ref="BK17:BL17"/>
    <mergeCell ref="BK16:BL16"/>
    <mergeCell ref="BQ13:BR13"/>
    <mergeCell ref="BS13:BT13"/>
    <mergeCell ref="BQ14:BR14"/>
    <mergeCell ref="BS14:BT14"/>
    <mergeCell ref="BS16:BT16"/>
    <mergeCell ref="BM15:BN15"/>
    <mergeCell ref="BM16:BN16"/>
    <mergeCell ref="BS18:BT18"/>
    <mergeCell ref="M68:N68"/>
    <mergeCell ref="O68:P68"/>
    <mergeCell ref="Q68:R68"/>
    <mergeCell ref="S68:T68"/>
    <mergeCell ref="M67:N67"/>
    <mergeCell ref="O67:P67"/>
    <mergeCell ref="Q67:R67"/>
    <mergeCell ref="S67:T67"/>
    <mergeCell ref="M66:N66"/>
    <mergeCell ref="E67:F67"/>
    <mergeCell ref="G67:H67"/>
    <mergeCell ref="I67:J67"/>
    <mergeCell ref="K67:L67"/>
    <mergeCell ref="E68:F68"/>
    <mergeCell ref="G68:H68"/>
    <mergeCell ref="I68:J68"/>
    <mergeCell ref="K68:L68"/>
    <mergeCell ref="E66:F66"/>
    <mergeCell ref="G66:H66"/>
    <mergeCell ref="I66:J66"/>
    <mergeCell ref="K66:L66"/>
    <mergeCell ref="E65:F65"/>
    <mergeCell ref="G65:H65"/>
    <mergeCell ref="I65:J65"/>
    <mergeCell ref="K65:L65"/>
    <mergeCell ref="Q63:R63"/>
    <mergeCell ref="S63:T63"/>
    <mergeCell ref="E64:F64"/>
    <mergeCell ref="G64:H64"/>
    <mergeCell ref="I64:J64"/>
    <mergeCell ref="K64:L64"/>
    <mergeCell ref="M64:N64"/>
    <mergeCell ref="O64:P64"/>
    <mergeCell ref="Q64:R64"/>
    <mergeCell ref="S64:T64"/>
    <mergeCell ref="E63:F63"/>
    <mergeCell ref="G63:H63"/>
    <mergeCell ref="I63:J63"/>
    <mergeCell ref="K63:L63"/>
    <mergeCell ref="M63:N63"/>
    <mergeCell ref="O63:P63"/>
    <mergeCell ref="Q61:R61"/>
    <mergeCell ref="S61:T61"/>
    <mergeCell ref="E62:F62"/>
    <mergeCell ref="G62:H62"/>
    <mergeCell ref="I62:J62"/>
    <mergeCell ref="K62:L62"/>
    <mergeCell ref="M62:N62"/>
    <mergeCell ref="O62:P62"/>
    <mergeCell ref="Q62:R62"/>
    <mergeCell ref="S62:T62"/>
    <mergeCell ref="E61:F61"/>
    <mergeCell ref="G61:H61"/>
    <mergeCell ref="I61:J61"/>
    <mergeCell ref="K61:L61"/>
    <mergeCell ref="M61:N61"/>
    <mergeCell ref="O61:P61"/>
    <mergeCell ref="Q59:R59"/>
    <mergeCell ref="S59:T59"/>
    <mergeCell ref="E60:F60"/>
    <mergeCell ref="G60:H60"/>
    <mergeCell ref="I60:J60"/>
    <mergeCell ref="K60:L60"/>
    <mergeCell ref="M60:N60"/>
    <mergeCell ref="O60:P60"/>
    <mergeCell ref="Q60:R60"/>
    <mergeCell ref="S60:T60"/>
    <mergeCell ref="E59:F59"/>
    <mergeCell ref="G59:H59"/>
    <mergeCell ref="I59:J59"/>
    <mergeCell ref="K59:L59"/>
    <mergeCell ref="M59:N59"/>
    <mergeCell ref="O59:P59"/>
    <mergeCell ref="I58:J58"/>
    <mergeCell ref="K58:L58"/>
    <mergeCell ref="M58:N58"/>
    <mergeCell ref="O58:P58"/>
    <mergeCell ref="Q58:R58"/>
    <mergeCell ref="S58:T58"/>
    <mergeCell ref="I57:J57"/>
    <mergeCell ref="K57:L57"/>
    <mergeCell ref="M57:N57"/>
    <mergeCell ref="O57:P57"/>
    <mergeCell ref="Q57:R57"/>
    <mergeCell ref="S57:T57"/>
    <mergeCell ref="V56:W56"/>
    <mergeCell ref="Z56:AA56"/>
    <mergeCell ref="AD56:AE56"/>
    <mergeCell ref="AB74:AB78"/>
    <mergeCell ref="AC74:AC78"/>
    <mergeCell ref="Z66:AA66"/>
    <mergeCell ref="Z65:AA65"/>
    <mergeCell ref="AD57:AE57"/>
    <mergeCell ref="AD58:AE58"/>
    <mergeCell ref="AD63:AE63"/>
    <mergeCell ref="S55:T55"/>
    <mergeCell ref="E56:F56"/>
    <mergeCell ref="G56:H56"/>
    <mergeCell ref="I56:J56"/>
    <mergeCell ref="K56:L56"/>
    <mergeCell ref="M56:N56"/>
    <mergeCell ref="O56:P56"/>
    <mergeCell ref="Q56:R56"/>
    <mergeCell ref="M55:N55"/>
    <mergeCell ref="S56:T56"/>
    <mergeCell ref="A67:B68"/>
    <mergeCell ref="C69:C73"/>
    <mergeCell ref="A69:A78"/>
    <mergeCell ref="B69:B78"/>
    <mergeCell ref="O55:P55"/>
    <mergeCell ref="Q55:R55"/>
    <mergeCell ref="E55:F55"/>
    <mergeCell ref="G55:H55"/>
    <mergeCell ref="I55:J55"/>
    <mergeCell ref="K55:L55"/>
    <mergeCell ref="M54:N54"/>
    <mergeCell ref="O54:P54"/>
    <mergeCell ref="Q54:R54"/>
    <mergeCell ref="S54:T54"/>
    <mergeCell ref="K54:L54"/>
    <mergeCell ref="A80:C80"/>
    <mergeCell ref="A59:B60"/>
    <mergeCell ref="A61:B61"/>
    <mergeCell ref="A62:B62"/>
    <mergeCell ref="A63:B64"/>
    <mergeCell ref="BK54:BL55"/>
    <mergeCell ref="BM54:BN55"/>
    <mergeCell ref="AL54:AM56"/>
    <mergeCell ref="AD54:AE54"/>
    <mergeCell ref="AD55:AE55"/>
    <mergeCell ref="AS54:AT55"/>
    <mergeCell ref="BE54:BF55"/>
    <mergeCell ref="AN54:AP55"/>
    <mergeCell ref="AQ54:AR55"/>
    <mergeCell ref="BC54:BD55"/>
    <mergeCell ref="AU54:AV55"/>
    <mergeCell ref="AW54:AX55"/>
    <mergeCell ref="AY54:AZ55"/>
    <mergeCell ref="BG15:BH15"/>
    <mergeCell ref="AR16:AT16"/>
    <mergeCell ref="AU16:AW16"/>
    <mergeCell ref="AX16:AZ16"/>
    <mergeCell ref="AR15:AT15"/>
    <mergeCell ref="AU15:AW15"/>
    <mergeCell ref="BC17:BD17"/>
    <mergeCell ref="AD53:AG53"/>
    <mergeCell ref="BC15:BD15"/>
    <mergeCell ref="BE15:BF15"/>
    <mergeCell ref="AP45:AQ45"/>
    <mergeCell ref="AR45:AT45"/>
    <mergeCell ref="AR48:AT48"/>
    <mergeCell ref="AD47:AE47"/>
    <mergeCell ref="AF47:AG47"/>
    <mergeCell ref="BA15:BB15"/>
    <mergeCell ref="AH47:AI47"/>
    <mergeCell ref="A51:AJ51"/>
    <mergeCell ref="A52:D54"/>
    <mergeCell ref="Z52:AJ52"/>
    <mergeCell ref="AF48:AG48"/>
    <mergeCell ref="AH48:AI48"/>
    <mergeCell ref="P47:Q47"/>
    <mergeCell ref="E52:J53"/>
    <mergeCell ref="V54:W54"/>
    <mergeCell ref="K53:P53"/>
    <mergeCell ref="D69:D73"/>
    <mergeCell ref="C74:D78"/>
    <mergeCell ref="A55:B57"/>
    <mergeCell ref="A58:B58"/>
    <mergeCell ref="E54:F54"/>
    <mergeCell ref="G54:H54"/>
    <mergeCell ref="E57:F57"/>
    <mergeCell ref="G57:H57"/>
    <mergeCell ref="E58:F58"/>
    <mergeCell ref="A65:B66"/>
    <mergeCell ref="G58:H58"/>
    <mergeCell ref="X47:Y47"/>
    <mergeCell ref="Z47:AA47"/>
    <mergeCell ref="AB47:AC47"/>
    <mergeCell ref="J47:L47"/>
    <mergeCell ref="R47:T47"/>
    <mergeCell ref="K52:Y52"/>
    <mergeCell ref="I54:J54"/>
    <mergeCell ref="Q53:U53"/>
    <mergeCell ref="V53:Y53"/>
    <mergeCell ref="D47:F47"/>
    <mergeCell ref="G47:I47"/>
    <mergeCell ref="M47:O47"/>
    <mergeCell ref="V47:W47"/>
    <mergeCell ref="X46:Y46"/>
    <mergeCell ref="Z46:AA46"/>
    <mergeCell ref="J46:L46"/>
    <mergeCell ref="Z45:AA45"/>
    <mergeCell ref="AD46:AE46"/>
    <mergeCell ref="AB46:AC46"/>
    <mergeCell ref="G46:I46"/>
    <mergeCell ref="M46:O46"/>
    <mergeCell ref="P46:Q46"/>
    <mergeCell ref="V46:W46"/>
    <mergeCell ref="R46:T46"/>
    <mergeCell ref="R45:T45"/>
    <mergeCell ref="V45:W45"/>
    <mergeCell ref="D45:F45"/>
    <mergeCell ref="G45:I45"/>
    <mergeCell ref="M45:O45"/>
    <mergeCell ref="J45:L45"/>
    <mergeCell ref="X43:Y43"/>
    <mergeCell ref="R44:T44"/>
    <mergeCell ref="X45:Y45"/>
    <mergeCell ref="AH43:AI43"/>
    <mergeCell ref="AD43:AE43"/>
    <mergeCell ref="AF43:AG43"/>
    <mergeCell ref="X44:Y44"/>
    <mergeCell ref="Z44:AA44"/>
    <mergeCell ref="AD44:AE44"/>
    <mergeCell ref="AB44:AC44"/>
    <mergeCell ref="AF44:AG44"/>
    <mergeCell ref="AH42:AI42"/>
    <mergeCell ref="D43:F43"/>
    <mergeCell ref="G43:I43"/>
    <mergeCell ref="M43:O43"/>
    <mergeCell ref="J43:L43"/>
    <mergeCell ref="Z43:AA43"/>
    <mergeCell ref="AB43:AC43"/>
    <mergeCell ref="P43:Q43"/>
    <mergeCell ref="R43:T43"/>
    <mergeCell ref="V43:W43"/>
    <mergeCell ref="Z42:AA42"/>
    <mergeCell ref="Z41:AA41"/>
    <mergeCell ref="AB42:AC42"/>
    <mergeCell ref="AD42:AE42"/>
    <mergeCell ref="AF42:AG42"/>
    <mergeCell ref="AF41:AG41"/>
    <mergeCell ref="AD41:AE41"/>
    <mergeCell ref="G42:I42"/>
    <mergeCell ref="M42:O42"/>
    <mergeCell ref="P42:Q42"/>
    <mergeCell ref="R42:T42"/>
    <mergeCell ref="V42:W42"/>
    <mergeCell ref="P41:Q41"/>
    <mergeCell ref="R41:T41"/>
    <mergeCell ref="V41:W41"/>
    <mergeCell ref="J41:L41"/>
    <mergeCell ref="J42:L42"/>
    <mergeCell ref="AH41:AI41"/>
    <mergeCell ref="M40:O40"/>
    <mergeCell ref="P40:Q40"/>
    <mergeCell ref="R40:T40"/>
    <mergeCell ref="V40:W40"/>
    <mergeCell ref="AB41:AC41"/>
    <mergeCell ref="AH40:AI40"/>
    <mergeCell ref="Z40:AA40"/>
    <mergeCell ref="AD40:AE40"/>
    <mergeCell ref="AF40:AG40"/>
    <mergeCell ref="AF39:AG39"/>
    <mergeCell ref="D41:F41"/>
    <mergeCell ref="G41:I41"/>
    <mergeCell ref="M41:O41"/>
    <mergeCell ref="AB40:AC40"/>
    <mergeCell ref="D40:F40"/>
    <mergeCell ref="G40:I40"/>
    <mergeCell ref="X40:Y40"/>
    <mergeCell ref="AB39:AC39"/>
    <mergeCell ref="J40:L40"/>
    <mergeCell ref="D39:F39"/>
    <mergeCell ref="G39:I39"/>
    <mergeCell ref="J39:L39"/>
    <mergeCell ref="M39:O39"/>
    <mergeCell ref="P39:Q39"/>
    <mergeCell ref="AH39:AI39"/>
    <mergeCell ref="R39:T39"/>
    <mergeCell ref="V39:W39"/>
    <mergeCell ref="X39:Y39"/>
    <mergeCell ref="AD39:AE39"/>
    <mergeCell ref="Z38:AA38"/>
    <mergeCell ref="V38:W38"/>
    <mergeCell ref="X38:Y38"/>
    <mergeCell ref="Z39:AA39"/>
    <mergeCell ref="AB38:AC38"/>
    <mergeCell ref="AD38:AE38"/>
    <mergeCell ref="AF38:AG38"/>
    <mergeCell ref="AF37:AG37"/>
    <mergeCell ref="AB37:AC37"/>
    <mergeCell ref="AD37:AE37"/>
    <mergeCell ref="AD36:AE36"/>
    <mergeCell ref="AH37:AI37"/>
    <mergeCell ref="AF36:AG36"/>
    <mergeCell ref="AH36:AI36"/>
    <mergeCell ref="AH38:AI38"/>
    <mergeCell ref="D38:F38"/>
    <mergeCell ref="G38:I38"/>
    <mergeCell ref="J38:L38"/>
    <mergeCell ref="M38:O38"/>
    <mergeCell ref="P38:Q38"/>
    <mergeCell ref="R38:T38"/>
    <mergeCell ref="V37:W37"/>
    <mergeCell ref="Z37:AA37"/>
    <mergeCell ref="X37:Y37"/>
    <mergeCell ref="D37:F37"/>
    <mergeCell ref="G37:I37"/>
    <mergeCell ref="J37:L37"/>
    <mergeCell ref="M37:O37"/>
    <mergeCell ref="B50:C50"/>
    <mergeCell ref="A47:C47"/>
    <mergeCell ref="A49:C49"/>
    <mergeCell ref="BO15:BP15"/>
    <mergeCell ref="BO16:BP16"/>
    <mergeCell ref="BO17:BP17"/>
    <mergeCell ref="BC18:BD18"/>
    <mergeCell ref="X36:Y36"/>
    <mergeCell ref="Z36:AA36"/>
    <mergeCell ref="AB36:AC36"/>
    <mergeCell ref="B46:C46"/>
    <mergeCell ref="B48:C48"/>
    <mergeCell ref="BQ15:BR15"/>
    <mergeCell ref="BQ16:BR16"/>
    <mergeCell ref="BQ17:BR17"/>
    <mergeCell ref="BE18:BF18"/>
    <mergeCell ref="BG18:BH18"/>
    <mergeCell ref="BI18:BJ18"/>
    <mergeCell ref="BK18:BL18"/>
    <mergeCell ref="V36:W36"/>
    <mergeCell ref="A37:C37"/>
    <mergeCell ref="B38:C38"/>
    <mergeCell ref="B39:C39"/>
    <mergeCell ref="B40:C40"/>
    <mergeCell ref="A39:A45"/>
    <mergeCell ref="B41:C41"/>
    <mergeCell ref="B42:C42"/>
    <mergeCell ref="B43:C43"/>
    <mergeCell ref="B44:C44"/>
    <mergeCell ref="B45:C45"/>
    <mergeCell ref="Z33:AJ33"/>
    <mergeCell ref="A36:C36"/>
    <mergeCell ref="D36:F36"/>
    <mergeCell ref="G36:I36"/>
    <mergeCell ref="J36:L36"/>
    <mergeCell ref="M36:O36"/>
    <mergeCell ref="P36:Q36"/>
    <mergeCell ref="R36:T36"/>
    <mergeCell ref="R34:U34"/>
    <mergeCell ref="A33:C35"/>
    <mergeCell ref="D33:L34"/>
    <mergeCell ref="D35:F35"/>
    <mergeCell ref="G35:I35"/>
    <mergeCell ref="J35:L35"/>
    <mergeCell ref="M35:O35"/>
    <mergeCell ref="R35:T35"/>
    <mergeCell ref="M34:Q34"/>
    <mergeCell ref="M33:Y33"/>
    <mergeCell ref="AD34:AG34"/>
    <mergeCell ref="Z34:AC34"/>
    <mergeCell ref="AH35:AI35"/>
    <mergeCell ref="AF35:AG35"/>
    <mergeCell ref="AD35:AE35"/>
    <mergeCell ref="V34:Y34"/>
    <mergeCell ref="V35:W35"/>
    <mergeCell ref="X35:Y35"/>
    <mergeCell ref="Z35:AA35"/>
    <mergeCell ref="P35:Q35"/>
    <mergeCell ref="BM18:BN18"/>
    <mergeCell ref="AG21:AH21"/>
    <mergeCell ref="AG22:AH22"/>
    <mergeCell ref="AG23:AH23"/>
    <mergeCell ref="AG24:AH24"/>
    <mergeCell ref="AB35:AC35"/>
    <mergeCell ref="AH34:AJ34"/>
    <mergeCell ref="BQ18:BR18"/>
    <mergeCell ref="BO19:BP19"/>
    <mergeCell ref="BQ19:BR19"/>
    <mergeCell ref="P17:Q17"/>
    <mergeCell ref="AG7:AM8"/>
    <mergeCell ref="AI9:AI15"/>
    <mergeCell ref="AP15:AQ15"/>
    <mergeCell ref="BI15:BJ15"/>
    <mergeCell ref="BG16:BH16"/>
    <mergeCell ref="BI16:BJ16"/>
    <mergeCell ref="P6:X6"/>
    <mergeCell ref="X7:X15"/>
    <mergeCell ref="P23:Q23"/>
    <mergeCell ref="P24:Q24"/>
    <mergeCell ref="A28:AJ28"/>
    <mergeCell ref="AJ9:AJ15"/>
    <mergeCell ref="H9:H15"/>
    <mergeCell ref="L9:L15"/>
    <mergeCell ref="M9:M15"/>
    <mergeCell ref="AG20:AH20"/>
    <mergeCell ref="A30:AJ30"/>
    <mergeCell ref="A32:AJ32"/>
    <mergeCell ref="AG16:AH16"/>
    <mergeCell ref="AG17:AH17"/>
    <mergeCell ref="AG18:AH18"/>
    <mergeCell ref="AG25:AH25"/>
    <mergeCell ref="AG19:AH19"/>
    <mergeCell ref="P16:Q16"/>
    <mergeCell ref="AK9:AK15"/>
    <mergeCell ref="AL9:AL15"/>
    <mergeCell ref="AM9:AM15"/>
    <mergeCell ref="P25:Q25"/>
    <mergeCell ref="P18:Q18"/>
    <mergeCell ref="P19:Q19"/>
    <mergeCell ref="P20:Q20"/>
    <mergeCell ref="P21:Q21"/>
    <mergeCell ref="P22:Q22"/>
    <mergeCell ref="AG9:AH15"/>
    <mergeCell ref="K9:K15"/>
    <mergeCell ref="I9:I15"/>
    <mergeCell ref="J9:J15"/>
    <mergeCell ref="F9:F15"/>
    <mergeCell ref="A23:A24"/>
    <mergeCell ref="D9:D15"/>
    <mergeCell ref="E9:E15"/>
    <mergeCell ref="A17:A18"/>
    <mergeCell ref="C9:C15"/>
    <mergeCell ref="A20:A21"/>
    <mergeCell ref="G9:G15"/>
    <mergeCell ref="AP9:AQ11"/>
    <mergeCell ref="AR9:AZ10"/>
    <mergeCell ref="BA9:BP9"/>
    <mergeCell ref="BQ9:BT10"/>
    <mergeCell ref="BA10:BD10"/>
    <mergeCell ref="BE10:BH10"/>
    <mergeCell ref="BI10:BL10"/>
    <mergeCell ref="BM10:BP10"/>
    <mergeCell ref="AR11:AT11"/>
    <mergeCell ref="AU11:AW11"/>
    <mergeCell ref="BM11:BN11"/>
    <mergeCell ref="BI12:BJ12"/>
    <mergeCell ref="BQ12:BR12"/>
    <mergeCell ref="AX11:AZ11"/>
    <mergeCell ref="BA11:BB11"/>
    <mergeCell ref="BC11:BD11"/>
    <mergeCell ref="BE11:BF11"/>
    <mergeCell ref="BE12:BF12"/>
    <mergeCell ref="BM12:BN12"/>
    <mergeCell ref="AR13:AT13"/>
    <mergeCell ref="AU13:AW13"/>
    <mergeCell ref="AX13:AZ13"/>
    <mergeCell ref="BO11:BP11"/>
    <mergeCell ref="BQ11:BR11"/>
    <mergeCell ref="BS11:BT11"/>
    <mergeCell ref="BA12:BB12"/>
    <mergeCell ref="BG11:BH11"/>
    <mergeCell ref="BI11:BJ11"/>
    <mergeCell ref="BK11:BL11"/>
    <mergeCell ref="AP14:AQ14"/>
    <mergeCell ref="AR14:AT14"/>
    <mergeCell ref="AU14:AW14"/>
    <mergeCell ref="AX14:AZ14"/>
    <mergeCell ref="BA13:BB13"/>
    <mergeCell ref="AP12:AQ12"/>
    <mergeCell ref="AR12:AT12"/>
    <mergeCell ref="AU12:AW12"/>
    <mergeCell ref="AX12:AZ12"/>
    <mergeCell ref="AP13:AQ13"/>
    <mergeCell ref="AX15:AZ15"/>
    <mergeCell ref="AP17:AQ17"/>
    <mergeCell ref="AR17:AT17"/>
    <mergeCell ref="AU17:AW17"/>
    <mergeCell ref="AX17:AZ17"/>
    <mergeCell ref="AX18:AZ18"/>
    <mergeCell ref="AN35:AO35"/>
    <mergeCell ref="AP35:AQ35"/>
    <mergeCell ref="AR35:AT35"/>
    <mergeCell ref="AN36:AO36"/>
    <mergeCell ref="AP36:AQ36"/>
    <mergeCell ref="AR36:AT36"/>
    <mergeCell ref="AN37:AO37"/>
    <mergeCell ref="AP37:AQ37"/>
    <mergeCell ref="AR37:AT37"/>
    <mergeCell ref="AN38:AO38"/>
    <mergeCell ref="AP38:AQ38"/>
    <mergeCell ref="AR38:AT38"/>
    <mergeCell ref="AN40:AO40"/>
    <mergeCell ref="AP40:AQ40"/>
    <mergeCell ref="AR40:AT40"/>
    <mergeCell ref="AN41:AO41"/>
    <mergeCell ref="AP41:AQ41"/>
    <mergeCell ref="AR41:AT41"/>
    <mergeCell ref="AN42:AO42"/>
    <mergeCell ref="AP42:AQ42"/>
    <mergeCell ref="AR42:AT42"/>
    <mergeCell ref="AN43:AO43"/>
    <mergeCell ref="AP43:AQ43"/>
    <mergeCell ref="AR43:AT43"/>
    <mergeCell ref="AW30:AX32"/>
    <mergeCell ref="AY30:AZ32"/>
    <mergeCell ref="AN33:AO33"/>
    <mergeCell ref="AP33:AQ33"/>
    <mergeCell ref="AR33:AT33"/>
    <mergeCell ref="AN30:AT32"/>
    <mergeCell ref="BG30:BH32"/>
    <mergeCell ref="BI30:BJ32"/>
    <mergeCell ref="BK30:BL32"/>
    <mergeCell ref="BA30:BD30"/>
    <mergeCell ref="BA31:BB32"/>
    <mergeCell ref="BC31:BD32"/>
    <mergeCell ref="BE30:BF32"/>
  </mergeCells>
  <printOptions horizontalCentered="1"/>
  <pageMargins left="0.5118110236220472" right="0.5118110236220472" top="0.5905511811023623" bottom="0.3937007874015748" header="0" footer="0"/>
  <pageSetup fitToHeight="1" fitToWidth="1" horizontalDpi="1200" verticalDpi="1200" orientation="landscape" paperSize="8" scale="49" r:id="rId2"/>
  <colBreaks count="1" manualBreakCount="1">
    <brk id="7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9.25390625" style="1" customWidth="1"/>
    <col min="4" max="4" width="9.75390625" style="1" customWidth="1"/>
    <col min="5" max="5" width="10.375" style="1" bestFit="1" customWidth="1"/>
    <col min="6" max="6" width="9.25390625" style="1" bestFit="1" customWidth="1"/>
    <col min="7" max="9" width="10.375" style="1" bestFit="1" customWidth="1"/>
    <col min="10" max="10" width="9.25390625" style="1" bestFit="1" customWidth="1"/>
    <col min="11" max="12" width="10.375" style="1" bestFit="1" customWidth="1"/>
    <col min="13" max="14" width="9.25390625" style="1" bestFit="1" customWidth="1"/>
    <col min="15" max="16" width="10.375" style="1" bestFit="1" customWidth="1"/>
    <col min="17" max="17" width="9.25390625" style="1" bestFit="1" customWidth="1"/>
    <col min="18" max="20" width="10.375" style="1" bestFit="1" customWidth="1"/>
    <col min="21" max="21" width="9.00390625" style="1" customWidth="1"/>
    <col min="22" max="22" width="10.125" style="1" customWidth="1"/>
    <col min="23" max="23" width="9.125" style="1" bestFit="1" customWidth="1"/>
    <col min="24" max="16384" width="9.00390625" style="1" customWidth="1"/>
  </cols>
  <sheetData>
    <row r="1" spans="1:37" ht="24" customHeight="1">
      <c r="A1" s="61" t="s">
        <v>520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9"/>
      <c r="V1" s="12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60" t="s">
        <v>521</v>
      </c>
    </row>
    <row r="2" spans="1:37" ht="24" customHeight="1">
      <c r="A2" s="6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9"/>
      <c r="V2" s="120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60"/>
    </row>
    <row r="3" spans="1:37" ht="24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8" customHeight="1">
      <c r="A4" s="171" t="s">
        <v>517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50"/>
      <c r="V4" s="182" t="s">
        <v>526</v>
      </c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1:37" ht="24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19"/>
    </row>
    <row r="6" spans="1:37" ht="24" customHeight="1">
      <c r="A6" s="182" t="s">
        <v>518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79"/>
      <c r="V6" s="413" t="s">
        <v>133</v>
      </c>
      <c r="W6" s="411"/>
      <c r="X6" s="411" t="s">
        <v>3</v>
      </c>
      <c r="Y6" s="411"/>
      <c r="Z6" s="411"/>
      <c r="AA6" s="411"/>
      <c r="AB6" s="411" t="s">
        <v>117</v>
      </c>
      <c r="AC6" s="411"/>
      <c r="AD6" s="411"/>
      <c r="AE6" s="411"/>
      <c r="AF6" s="411"/>
      <c r="AG6" s="411"/>
      <c r="AH6" s="411" t="s">
        <v>135</v>
      </c>
      <c r="AI6" s="411"/>
      <c r="AJ6" s="411"/>
      <c r="AK6" s="412"/>
    </row>
    <row r="7" spans="1:37" ht="24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30"/>
      <c r="O7" s="30"/>
      <c r="P7" s="30"/>
      <c r="Q7" s="30"/>
      <c r="R7" s="30"/>
      <c r="S7" s="30"/>
      <c r="T7" s="30"/>
      <c r="U7" s="30"/>
      <c r="V7" s="414"/>
      <c r="W7" s="326"/>
      <c r="X7" s="326"/>
      <c r="Y7" s="326"/>
      <c r="Z7" s="326"/>
      <c r="AA7" s="326"/>
      <c r="AB7" s="165" t="s">
        <v>15</v>
      </c>
      <c r="AC7" s="165"/>
      <c r="AD7" s="165" t="s">
        <v>100</v>
      </c>
      <c r="AE7" s="165"/>
      <c r="AF7" s="165" t="s">
        <v>14</v>
      </c>
      <c r="AG7" s="165"/>
      <c r="AH7" s="165" t="s">
        <v>15</v>
      </c>
      <c r="AI7" s="165"/>
      <c r="AJ7" s="165" t="s">
        <v>100</v>
      </c>
      <c r="AK7" s="166"/>
    </row>
    <row r="8" spans="1:37" ht="24" customHeight="1">
      <c r="A8" s="292" t="s">
        <v>519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99"/>
      <c r="V8" s="414"/>
      <c r="W8" s="326"/>
      <c r="X8" s="326" t="s">
        <v>8</v>
      </c>
      <c r="Y8" s="326"/>
      <c r="Z8" s="105" t="s">
        <v>9</v>
      </c>
      <c r="AA8" s="105" t="s">
        <v>10</v>
      </c>
      <c r="AB8" s="105" t="s">
        <v>9</v>
      </c>
      <c r="AC8" s="105" t="s">
        <v>10</v>
      </c>
      <c r="AD8" s="105" t="s">
        <v>9</v>
      </c>
      <c r="AE8" s="105" t="s">
        <v>10</v>
      </c>
      <c r="AF8" s="105" t="s">
        <v>9</v>
      </c>
      <c r="AG8" s="105" t="s">
        <v>10</v>
      </c>
      <c r="AH8" s="105" t="s">
        <v>9</v>
      </c>
      <c r="AI8" s="105" t="s">
        <v>10</v>
      </c>
      <c r="AJ8" s="105" t="s">
        <v>9</v>
      </c>
      <c r="AK8" s="119" t="s">
        <v>10</v>
      </c>
    </row>
    <row r="9" spans="1:37" ht="24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306" t="s">
        <v>399</v>
      </c>
      <c r="W9" s="306"/>
      <c r="X9" s="409">
        <f>SUM(X10:Y17)</f>
        <v>13798</v>
      </c>
      <c r="Y9" s="410"/>
      <c r="Z9" s="134">
        <f>SUM(Z10:Z17)</f>
        <v>6789</v>
      </c>
      <c r="AA9" s="134">
        <f aca="true" t="shared" si="0" ref="AA9:AI9">SUM(AA10:AA17)</f>
        <v>7009</v>
      </c>
      <c r="AB9" s="134">
        <f t="shared" si="0"/>
        <v>5767</v>
      </c>
      <c r="AC9" s="134">
        <f t="shared" si="0"/>
        <v>5226</v>
      </c>
      <c r="AD9" s="134">
        <f t="shared" si="0"/>
        <v>791</v>
      </c>
      <c r="AE9" s="134">
        <f t="shared" si="0"/>
        <v>1552</v>
      </c>
      <c r="AF9" s="134">
        <f t="shared" si="0"/>
        <v>98</v>
      </c>
      <c r="AG9" s="134">
        <f t="shared" si="0"/>
        <v>36</v>
      </c>
      <c r="AH9" s="134">
        <f t="shared" si="0"/>
        <v>133</v>
      </c>
      <c r="AI9" s="134">
        <f t="shared" si="0"/>
        <v>195</v>
      </c>
      <c r="AJ9" s="59" t="s">
        <v>314</v>
      </c>
      <c r="AK9" s="59" t="s">
        <v>314</v>
      </c>
    </row>
    <row r="10" spans="1:37" ht="24" customHeight="1">
      <c r="A10" s="172" t="s">
        <v>1</v>
      </c>
      <c r="B10" s="163"/>
      <c r="C10" s="163"/>
      <c r="D10" s="163"/>
      <c r="E10" s="163" t="s">
        <v>3</v>
      </c>
      <c r="F10" s="163"/>
      <c r="G10" s="163"/>
      <c r="H10" s="163"/>
      <c r="I10" s="163" t="s">
        <v>15</v>
      </c>
      <c r="J10" s="163"/>
      <c r="K10" s="163"/>
      <c r="L10" s="163"/>
      <c r="M10" s="163" t="s">
        <v>100</v>
      </c>
      <c r="N10" s="163"/>
      <c r="O10" s="163"/>
      <c r="P10" s="163"/>
      <c r="Q10" s="163" t="s">
        <v>14</v>
      </c>
      <c r="R10" s="163"/>
      <c r="S10" s="163"/>
      <c r="T10" s="164"/>
      <c r="U10" s="19"/>
      <c r="V10" s="204" t="s">
        <v>442</v>
      </c>
      <c r="W10" s="204"/>
      <c r="X10" s="169">
        <f aca="true" t="shared" si="1" ref="X10:X17">SUM(Z10:AA10)</f>
        <v>9305</v>
      </c>
      <c r="Y10" s="170"/>
      <c r="Z10" s="29">
        <f>SUM(AB10,AD10,AF10,AH10,AJ10)</f>
        <v>4167</v>
      </c>
      <c r="AA10" s="29">
        <f>SUM(AC10,AE10,AG10,AI10,AK10)</f>
        <v>5138</v>
      </c>
      <c r="AB10" s="29">
        <v>3321</v>
      </c>
      <c r="AC10" s="29">
        <v>3561</v>
      </c>
      <c r="AD10" s="29">
        <v>679</v>
      </c>
      <c r="AE10" s="29">
        <v>1355</v>
      </c>
      <c r="AF10" s="29">
        <v>98</v>
      </c>
      <c r="AG10" s="29">
        <v>36</v>
      </c>
      <c r="AH10" s="29">
        <v>69</v>
      </c>
      <c r="AI10" s="29">
        <v>186</v>
      </c>
      <c r="AJ10" s="29" t="s">
        <v>315</v>
      </c>
      <c r="AK10" s="29" t="s">
        <v>315</v>
      </c>
    </row>
    <row r="11" spans="1:37" ht="24" customHeight="1">
      <c r="A11" s="173"/>
      <c r="B11" s="165"/>
      <c r="C11" s="165"/>
      <c r="D11" s="165"/>
      <c r="E11" s="165" t="s">
        <v>8</v>
      </c>
      <c r="F11" s="165"/>
      <c r="G11" s="48" t="s">
        <v>9</v>
      </c>
      <c r="H11" s="48" t="s">
        <v>10</v>
      </c>
      <c r="I11" s="165" t="s">
        <v>8</v>
      </c>
      <c r="J11" s="165"/>
      <c r="K11" s="48" t="s">
        <v>9</v>
      </c>
      <c r="L11" s="48" t="s">
        <v>10</v>
      </c>
      <c r="M11" s="165" t="s">
        <v>8</v>
      </c>
      <c r="N11" s="165"/>
      <c r="O11" s="48" t="s">
        <v>9</v>
      </c>
      <c r="P11" s="48" t="s">
        <v>10</v>
      </c>
      <c r="Q11" s="165" t="s">
        <v>8</v>
      </c>
      <c r="R11" s="165"/>
      <c r="S11" s="48" t="s">
        <v>9</v>
      </c>
      <c r="T11" s="49" t="s">
        <v>10</v>
      </c>
      <c r="U11" s="19"/>
      <c r="V11" s="204" t="s">
        <v>443</v>
      </c>
      <c r="W11" s="204"/>
      <c r="X11" s="169">
        <f t="shared" si="1"/>
        <v>363</v>
      </c>
      <c r="Y11" s="170"/>
      <c r="Z11" s="29">
        <f aca="true" t="shared" si="2" ref="Z11:Z17">SUM(AB11,AD11,AF11,AH11,AJ11)</f>
        <v>263</v>
      </c>
      <c r="AA11" s="29">
        <f aca="true" t="shared" si="3" ref="AA11:AA16">SUM(AC11,AE11,AG11,AI11,AK11)</f>
        <v>100</v>
      </c>
      <c r="AB11" s="29">
        <v>263</v>
      </c>
      <c r="AC11" s="29">
        <v>100</v>
      </c>
      <c r="AD11" s="29" t="s">
        <v>430</v>
      </c>
      <c r="AE11" s="29" t="s">
        <v>349</v>
      </c>
      <c r="AF11" s="29" t="s">
        <v>349</v>
      </c>
      <c r="AG11" s="29" t="s">
        <v>512</v>
      </c>
      <c r="AH11" s="29" t="s">
        <v>430</v>
      </c>
      <c r="AI11" s="29" t="s">
        <v>430</v>
      </c>
      <c r="AJ11" s="29" t="s">
        <v>315</v>
      </c>
      <c r="AK11" s="29" t="s">
        <v>315</v>
      </c>
    </row>
    <row r="12" spans="1:37" ht="24" customHeight="1">
      <c r="A12" s="392"/>
      <c r="B12" s="392"/>
      <c r="C12" s="392"/>
      <c r="D12" s="392"/>
      <c r="E12" s="260"/>
      <c r="F12" s="232"/>
      <c r="G12" s="19"/>
      <c r="H12" s="19"/>
      <c r="I12" s="204"/>
      <c r="J12" s="204"/>
      <c r="K12" s="19"/>
      <c r="L12" s="19"/>
      <c r="M12" s="204"/>
      <c r="N12" s="204"/>
      <c r="O12" s="19"/>
      <c r="P12" s="19"/>
      <c r="Q12" s="232"/>
      <c r="R12" s="232"/>
      <c r="S12" s="19"/>
      <c r="T12" s="19"/>
      <c r="U12" s="19"/>
      <c r="V12" s="204" t="s">
        <v>445</v>
      </c>
      <c r="W12" s="204"/>
      <c r="X12" s="169">
        <f t="shared" si="1"/>
        <v>1708</v>
      </c>
      <c r="Y12" s="170"/>
      <c r="Z12" s="29">
        <f t="shared" si="2"/>
        <v>1570</v>
      </c>
      <c r="AA12" s="29">
        <f t="shared" si="3"/>
        <v>138</v>
      </c>
      <c r="AB12" s="29">
        <v>1516</v>
      </c>
      <c r="AC12" s="29">
        <v>138</v>
      </c>
      <c r="AD12" s="29" t="s">
        <v>430</v>
      </c>
      <c r="AE12" s="29" t="s">
        <v>349</v>
      </c>
      <c r="AF12" s="29" t="s">
        <v>315</v>
      </c>
      <c r="AG12" s="29" t="s">
        <v>315</v>
      </c>
      <c r="AH12" s="29">
        <v>54</v>
      </c>
      <c r="AI12" s="29" t="s">
        <v>315</v>
      </c>
      <c r="AJ12" s="29" t="s">
        <v>315</v>
      </c>
      <c r="AK12" s="29" t="s">
        <v>315</v>
      </c>
    </row>
    <row r="13" spans="1:37" ht="24" customHeight="1">
      <c r="A13" s="384" t="s">
        <v>516</v>
      </c>
      <c r="B13" s="384"/>
      <c r="C13" s="384"/>
      <c r="D13" s="384"/>
      <c r="E13" s="224">
        <f>SUM(E15:F19)</f>
        <v>62320</v>
      </c>
      <c r="F13" s="225"/>
      <c r="G13" s="134">
        <f>SUM(G15:G19)</f>
        <v>30022</v>
      </c>
      <c r="H13" s="134">
        <f>SUM(H15:H19)</f>
        <v>32298</v>
      </c>
      <c r="I13" s="295">
        <f>SUM(I15:J19)</f>
        <v>28691</v>
      </c>
      <c r="J13" s="295"/>
      <c r="K13" s="134">
        <f>SUM(K15:K19)</f>
        <v>14659</v>
      </c>
      <c r="L13" s="134">
        <f>SUM(L15:L19)</f>
        <v>14032</v>
      </c>
      <c r="M13" s="295">
        <f>SUM(M15:N19)</f>
        <v>33202</v>
      </c>
      <c r="N13" s="295"/>
      <c r="O13" s="134">
        <f>SUM(O15:O19)</f>
        <v>15156</v>
      </c>
      <c r="P13" s="134">
        <f>SUM(P15:P19)</f>
        <v>18046</v>
      </c>
      <c r="Q13" s="295">
        <f>SUM(Q15:R19)</f>
        <v>427</v>
      </c>
      <c r="R13" s="295"/>
      <c r="S13" s="134">
        <f>SUM(S15:S19)</f>
        <v>207</v>
      </c>
      <c r="T13" s="134">
        <f>SUM(T15:T19)</f>
        <v>220</v>
      </c>
      <c r="U13" s="19"/>
      <c r="V13" s="204" t="s">
        <v>446</v>
      </c>
      <c r="W13" s="204"/>
      <c r="X13" s="169">
        <f t="shared" si="1"/>
        <v>1932</v>
      </c>
      <c r="Y13" s="170"/>
      <c r="Z13" s="29">
        <f t="shared" si="2"/>
        <v>618</v>
      </c>
      <c r="AA13" s="29">
        <f t="shared" si="3"/>
        <v>1314</v>
      </c>
      <c r="AB13" s="29">
        <v>509</v>
      </c>
      <c r="AC13" s="29">
        <v>1153</v>
      </c>
      <c r="AD13" s="29">
        <v>99</v>
      </c>
      <c r="AE13" s="29">
        <v>158</v>
      </c>
      <c r="AF13" s="29" t="s">
        <v>361</v>
      </c>
      <c r="AG13" s="29" t="s">
        <v>361</v>
      </c>
      <c r="AH13" s="29">
        <v>10</v>
      </c>
      <c r="AI13" s="29">
        <v>3</v>
      </c>
      <c r="AJ13" s="29" t="s">
        <v>315</v>
      </c>
      <c r="AK13" s="29" t="s">
        <v>315</v>
      </c>
    </row>
    <row r="14" spans="1:37" ht="24" customHeight="1">
      <c r="A14" s="392"/>
      <c r="B14" s="392"/>
      <c r="C14" s="392"/>
      <c r="D14" s="392"/>
      <c r="E14" s="169"/>
      <c r="F14" s="170"/>
      <c r="G14" s="29"/>
      <c r="H14" s="29"/>
      <c r="I14" s="160"/>
      <c r="J14" s="160"/>
      <c r="K14" s="29"/>
      <c r="L14" s="29"/>
      <c r="M14" s="160"/>
      <c r="N14" s="160"/>
      <c r="O14" s="29"/>
      <c r="P14" s="29"/>
      <c r="Q14" s="160"/>
      <c r="R14" s="160"/>
      <c r="S14" s="29"/>
      <c r="T14" s="29"/>
      <c r="U14" s="19"/>
      <c r="V14" s="204" t="s">
        <v>444</v>
      </c>
      <c r="W14" s="204"/>
      <c r="X14" s="169">
        <f t="shared" si="1"/>
        <v>97</v>
      </c>
      <c r="Y14" s="170"/>
      <c r="Z14" s="29">
        <f t="shared" si="2"/>
        <v>52</v>
      </c>
      <c r="AA14" s="29">
        <f t="shared" si="3"/>
        <v>45</v>
      </c>
      <c r="AB14" s="29">
        <v>52</v>
      </c>
      <c r="AC14" s="29">
        <v>45</v>
      </c>
      <c r="AD14" s="29" t="s">
        <v>510</v>
      </c>
      <c r="AE14" s="29" t="s">
        <v>361</v>
      </c>
      <c r="AF14" s="29" t="s">
        <v>361</v>
      </c>
      <c r="AG14" s="29" t="s">
        <v>361</v>
      </c>
      <c r="AH14" s="29" t="s">
        <v>361</v>
      </c>
      <c r="AI14" s="29" t="s">
        <v>361</v>
      </c>
      <c r="AJ14" s="29" t="s">
        <v>315</v>
      </c>
      <c r="AK14" s="29" t="s">
        <v>315</v>
      </c>
    </row>
    <row r="15" spans="1:37" ht="24" customHeight="1">
      <c r="A15" s="392" t="s">
        <v>514</v>
      </c>
      <c r="B15" s="392"/>
      <c r="C15" s="392"/>
      <c r="D15" s="392"/>
      <c r="E15" s="169">
        <f>SUM(G15:H15)</f>
        <v>6157</v>
      </c>
      <c r="F15" s="170"/>
      <c r="G15" s="29">
        <f aca="true" t="shared" si="4" ref="G15:H19">SUM(K15,O15,S15)</f>
        <v>3128</v>
      </c>
      <c r="H15" s="29">
        <f t="shared" si="4"/>
        <v>3029</v>
      </c>
      <c r="I15" s="160">
        <f>SUM(K15:L15)</f>
        <v>1304</v>
      </c>
      <c r="J15" s="160"/>
      <c r="K15" s="29">
        <v>676</v>
      </c>
      <c r="L15" s="29">
        <v>628</v>
      </c>
      <c r="M15" s="160">
        <f>SUM(O15:P15)</f>
        <v>4817</v>
      </c>
      <c r="N15" s="160"/>
      <c r="O15" s="29">
        <v>2434</v>
      </c>
      <c r="P15" s="29">
        <v>2383</v>
      </c>
      <c r="Q15" s="160">
        <f>SUM(S15:T15)</f>
        <v>36</v>
      </c>
      <c r="R15" s="160"/>
      <c r="S15" s="29">
        <v>18</v>
      </c>
      <c r="T15" s="29">
        <v>18</v>
      </c>
      <c r="U15" s="19"/>
      <c r="V15" s="204" t="s">
        <v>447</v>
      </c>
      <c r="W15" s="204"/>
      <c r="X15" s="169">
        <f t="shared" si="1"/>
        <v>205</v>
      </c>
      <c r="Y15" s="170"/>
      <c r="Z15" s="29" t="s">
        <v>361</v>
      </c>
      <c r="AA15" s="29">
        <f t="shared" si="3"/>
        <v>205</v>
      </c>
      <c r="AB15" s="29" t="s">
        <v>361</v>
      </c>
      <c r="AC15" s="29">
        <v>177</v>
      </c>
      <c r="AD15" s="29" t="s">
        <v>361</v>
      </c>
      <c r="AE15" s="29">
        <v>28</v>
      </c>
      <c r="AF15" s="29" t="s">
        <v>361</v>
      </c>
      <c r="AG15" s="29" t="s">
        <v>361</v>
      </c>
      <c r="AH15" s="29" t="s">
        <v>361</v>
      </c>
      <c r="AI15" s="29" t="s">
        <v>361</v>
      </c>
      <c r="AJ15" s="29" t="s">
        <v>315</v>
      </c>
      <c r="AK15" s="29" t="s">
        <v>315</v>
      </c>
    </row>
    <row r="16" spans="1:37" ht="24" customHeight="1">
      <c r="A16" s="392" t="s">
        <v>515</v>
      </c>
      <c r="B16" s="392"/>
      <c r="C16" s="392"/>
      <c r="D16" s="392"/>
      <c r="E16" s="169">
        <f>SUM(G16:H16)</f>
        <v>16126</v>
      </c>
      <c r="F16" s="170"/>
      <c r="G16" s="29">
        <f t="shared" si="4"/>
        <v>8195</v>
      </c>
      <c r="H16" s="29">
        <f t="shared" si="4"/>
        <v>7931</v>
      </c>
      <c r="I16" s="160">
        <f>SUM(K16:L16)</f>
        <v>15897</v>
      </c>
      <c r="J16" s="160"/>
      <c r="K16" s="29">
        <v>8083</v>
      </c>
      <c r="L16" s="29">
        <v>7814</v>
      </c>
      <c r="M16" s="160">
        <f>SUM(O16:P16)</f>
        <v>57</v>
      </c>
      <c r="N16" s="160"/>
      <c r="O16" s="29">
        <v>21</v>
      </c>
      <c r="P16" s="29">
        <v>36</v>
      </c>
      <c r="Q16" s="160">
        <f>SUM(S16:T16)</f>
        <v>172</v>
      </c>
      <c r="R16" s="160"/>
      <c r="S16" s="29">
        <v>91</v>
      </c>
      <c r="T16" s="29">
        <v>81</v>
      </c>
      <c r="U16" s="19"/>
      <c r="V16" s="204" t="s">
        <v>448</v>
      </c>
      <c r="W16" s="204"/>
      <c r="X16" s="169">
        <f t="shared" si="1"/>
        <v>46</v>
      </c>
      <c r="Y16" s="170"/>
      <c r="Z16" s="29" t="s">
        <v>361</v>
      </c>
      <c r="AA16" s="29">
        <f t="shared" si="3"/>
        <v>46</v>
      </c>
      <c r="AB16" s="29" t="s">
        <v>361</v>
      </c>
      <c r="AC16" s="29">
        <v>40</v>
      </c>
      <c r="AD16" s="29" t="s">
        <v>361</v>
      </c>
      <c r="AE16" s="29" t="s">
        <v>361</v>
      </c>
      <c r="AF16" s="29" t="s">
        <v>361</v>
      </c>
      <c r="AG16" s="29" t="s">
        <v>361</v>
      </c>
      <c r="AH16" s="29" t="s">
        <v>361</v>
      </c>
      <c r="AI16" s="29">
        <v>6</v>
      </c>
      <c r="AJ16" s="29" t="s">
        <v>315</v>
      </c>
      <c r="AK16" s="29" t="s">
        <v>315</v>
      </c>
    </row>
    <row r="17" spans="1:37" ht="24" customHeight="1">
      <c r="A17" s="392" t="s">
        <v>20</v>
      </c>
      <c r="B17" s="392"/>
      <c r="C17" s="392"/>
      <c r="D17" s="392"/>
      <c r="E17" s="169">
        <f>SUM(G17:H17)</f>
        <v>13798</v>
      </c>
      <c r="F17" s="170"/>
      <c r="G17" s="29">
        <f t="shared" si="4"/>
        <v>6789</v>
      </c>
      <c r="H17" s="29">
        <f t="shared" si="4"/>
        <v>7009</v>
      </c>
      <c r="I17" s="160">
        <f>SUM(K17:L17)</f>
        <v>11321</v>
      </c>
      <c r="J17" s="160"/>
      <c r="K17" s="29">
        <v>5900</v>
      </c>
      <c r="L17" s="29">
        <v>5421</v>
      </c>
      <c r="M17" s="160">
        <f>SUM(O17:P17)</f>
        <v>2343</v>
      </c>
      <c r="N17" s="160"/>
      <c r="O17" s="29">
        <v>791</v>
      </c>
      <c r="P17" s="29">
        <v>1552</v>
      </c>
      <c r="Q17" s="160">
        <f>SUM(S17:T17)</f>
        <v>134</v>
      </c>
      <c r="R17" s="160"/>
      <c r="S17" s="29">
        <v>98</v>
      </c>
      <c r="T17" s="29">
        <v>36</v>
      </c>
      <c r="U17" s="19"/>
      <c r="V17" s="204" t="s">
        <v>449</v>
      </c>
      <c r="W17" s="204"/>
      <c r="X17" s="169">
        <f t="shared" si="1"/>
        <v>142</v>
      </c>
      <c r="Y17" s="170"/>
      <c r="Z17" s="29">
        <f t="shared" si="2"/>
        <v>119</v>
      </c>
      <c r="AA17" s="29">
        <f>SUM(AC17,AE17,AG17,AI17,AK17)</f>
        <v>23</v>
      </c>
      <c r="AB17" s="29">
        <v>106</v>
      </c>
      <c r="AC17" s="29">
        <v>12</v>
      </c>
      <c r="AD17" s="29">
        <v>13</v>
      </c>
      <c r="AE17" s="29">
        <v>11</v>
      </c>
      <c r="AF17" s="29" t="s">
        <v>361</v>
      </c>
      <c r="AG17" s="29" t="s">
        <v>510</v>
      </c>
      <c r="AH17" s="29" t="s">
        <v>361</v>
      </c>
      <c r="AI17" s="29" t="s">
        <v>361</v>
      </c>
      <c r="AJ17" s="29" t="s">
        <v>315</v>
      </c>
      <c r="AK17" s="29" t="s">
        <v>315</v>
      </c>
    </row>
    <row r="18" spans="1:37" ht="24" customHeight="1">
      <c r="A18" s="392" t="s">
        <v>23</v>
      </c>
      <c r="B18" s="392"/>
      <c r="C18" s="392"/>
      <c r="D18" s="392"/>
      <c r="E18" s="169">
        <f>SUM(G18:H18)</f>
        <v>1015</v>
      </c>
      <c r="F18" s="170"/>
      <c r="G18" s="29">
        <f t="shared" si="4"/>
        <v>197</v>
      </c>
      <c r="H18" s="29">
        <f t="shared" si="4"/>
        <v>818</v>
      </c>
      <c r="I18" s="160">
        <f>SUM(K18:L18)</f>
        <v>162</v>
      </c>
      <c r="J18" s="160"/>
      <c r="K18" s="29" t="s">
        <v>315</v>
      </c>
      <c r="L18" s="29">
        <v>162</v>
      </c>
      <c r="M18" s="160">
        <f>SUM(O18:P18)</f>
        <v>768</v>
      </c>
      <c r="N18" s="160"/>
      <c r="O18" s="29">
        <v>197</v>
      </c>
      <c r="P18" s="29">
        <v>571</v>
      </c>
      <c r="Q18" s="160">
        <f>SUM(S18:T18)</f>
        <v>85</v>
      </c>
      <c r="R18" s="160"/>
      <c r="S18" s="29" t="s">
        <v>315</v>
      </c>
      <c r="T18" s="29">
        <v>85</v>
      </c>
      <c r="U18" s="19"/>
      <c r="V18" s="204"/>
      <c r="W18" s="204"/>
      <c r="X18" s="274"/>
      <c r="Y18" s="17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24" customHeight="1">
      <c r="A19" s="392" t="s">
        <v>24</v>
      </c>
      <c r="B19" s="392"/>
      <c r="C19" s="392"/>
      <c r="D19" s="392"/>
      <c r="E19" s="169">
        <f>SUM(G19:H19)</f>
        <v>25224</v>
      </c>
      <c r="F19" s="170"/>
      <c r="G19" s="29">
        <f t="shared" si="4"/>
        <v>11713</v>
      </c>
      <c r="H19" s="29">
        <f t="shared" si="4"/>
        <v>13511</v>
      </c>
      <c r="I19" s="160">
        <f>SUM(K19:L19)</f>
        <v>7</v>
      </c>
      <c r="J19" s="160"/>
      <c r="K19" s="29" t="s">
        <v>361</v>
      </c>
      <c r="L19" s="29">
        <v>7</v>
      </c>
      <c r="M19" s="160">
        <f>SUM(O19:P19)</f>
        <v>25217</v>
      </c>
      <c r="N19" s="160"/>
      <c r="O19" s="29">
        <v>11713</v>
      </c>
      <c r="P19" s="29">
        <v>13504</v>
      </c>
      <c r="Q19" s="160" t="s">
        <v>361</v>
      </c>
      <c r="R19" s="160"/>
      <c r="S19" s="29" t="s">
        <v>361</v>
      </c>
      <c r="T19" s="29" t="s">
        <v>361</v>
      </c>
      <c r="U19" s="19"/>
      <c r="V19" s="408"/>
      <c r="W19" s="408"/>
      <c r="X19" s="408"/>
      <c r="Y19" s="408"/>
      <c r="Z19" s="408"/>
      <c r="AA19" s="408"/>
      <c r="AB19" s="408"/>
      <c r="AC19" s="408"/>
      <c r="AD19" s="31"/>
      <c r="AE19" s="31"/>
      <c r="AF19" s="31"/>
      <c r="AG19" s="31"/>
      <c r="AH19" s="31"/>
      <c r="AI19" s="31"/>
      <c r="AJ19" s="31"/>
      <c r="AK19" s="31"/>
    </row>
    <row r="20" spans="1:37" ht="24" customHeight="1">
      <c r="A20" s="389"/>
      <c r="B20" s="389"/>
      <c r="C20" s="389"/>
      <c r="D20" s="389"/>
      <c r="E20" s="187"/>
      <c r="F20" s="161"/>
      <c r="G20" s="34"/>
      <c r="H20" s="34"/>
      <c r="I20" s="161"/>
      <c r="J20" s="161"/>
      <c r="K20" s="34"/>
      <c r="L20" s="34"/>
      <c r="M20" s="161"/>
      <c r="N20" s="161"/>
      <c r="O20" s="34"/>
      <c r="P20" s="34"/>
      <c r="Q20" s="161"/>
      <c r="R20" s="161"/>
      <c r="S20" s="34"/>
      <c r="T20" s="3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82" t="s">
        <v>527</v>
      </c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</row>
    <row r="22" spans="1:37" ht="24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24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72" t="s">
        <v>97</v>
      </c>
      <c r="W23" s="163" t="s">
        <v>3</v>
      </c>
      <c r="X23" s="163"/>
      <c r="Y23" s="163"/>
      <c r="Z23" s="163" t="s">
        <v>143</v>
      </c>
      <c r="AA23" s="163"/>
      <c r="AB23" s="163" t="s">
        <v>144</v>
      </c>
      <c r="AC23" s="163"/>
      <c r="AD23" s="163" t="s">
        <v>259</v>
      </c>
      <c r="AE23" s="163"/>
      <c r="AF23" s="163"/>
      <c r="AG23" s="163"/>
      <c r="AH23" s="163"/>
      <c r="AI23" s="163"/>
      <c r="AJ23" s="163"/>
      <c r="AK23" s="164"/>
    </row>
    <row r="24" spans="1:37" ht="24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3"/>
      <c r="W24" s="165"/>
      <c r="X24" s="165"/>
      <c r="Y24" s="165"/>
      <c r="Z24" s="165"/>
      <c r="AA24" s="165"/>
      <c r="AB24" s="165"/>
      <c r="AC24" s="165"/>
      <c r="AD24" s="165" t="s">
        <v>8</v>
      </c>
      <c r="AE24" s="165"/>
      <c r="AF24" s="165" t="s">
        <v>258</v>
      </c>
      <c r="AG24" s="165"/>
      <c r="AH24" s="165" t="s">
        <v>131</v>
      </c>
      <c r="AI24" s="165"/>
      <c r="AJ24" s="165" t="s">
        <v>146</v>
      </c>
      <c r="AK24" s="166"/>
    </row>
    <row r="25" spans="1:37" ht="24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73"/>
      <c r="W25" s="48" t="s">
        <v>8</v>
      </c>
      <c r="X25" s="48" t="s">
        <v>9</v>
      </c>
      <c r="Y25" s="48" t="s">
        <v>10</v>
      </c>
      <c r="Z25" s="48" t="s">
        <v>9</v>
      </c>
      <c r="AA25" s="48" t="s">
        <v>10</v>
      </c>
      <c r="AB25" s="48" t="s">
        <v>9</v>
      </c>
      <c r="AC25" s="48" t="s">
        <v>10</v>
      </c>
      <c r="AD25" s="48" t="s">
        <v>9</v>
      </c>
      <c r="AE25" s="48" t="s">
        <v>10</v>
      </c>
      <c r="AF25" s="48" t="s">
        <v>9</v>
      </c>
      <c r="AG25" s="48" t="s">
        <v>10</v>
      </c>
      <c r="AH25" s="48" t="s">
        <v>9</v>
      </c>
      <c r="AI25" s="48" t="s">
        <v>10</v>
      </c>
      <c r="AJ25" s="48" t="s">
        <v>9</v>
      </c>
      <c r="AK25" s="49" t="s">
        <v>10</v>
      </c>
    </row>
    <row r="26" spans="1:37" ht="24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72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24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18" t="s">
        <v>304</v>
      </c>
      <c r="W27" s="155">
        <f>SUM(X27:Y27)</f>
        <v>39</v>
      </c>
      <c r="X27" s="30">
        <f aca="true" t="shared" si="5" ref="X27:Y31">SUM(Z27,AB27,AD27)</f>
        <v>22</v>
      </c>
      <c r="Y27" s="30">
        <f t="shared" si="5"/>
        <v>17</v>
      </c>
      <c r="Z27" s="30">
        <v>1</v>
      </c>
      <c r="AA27" s="30">
        <v>2</v>
      </c>
      <c r="AB27" s="30">
        <v>4</v>
      </c>
      <c r="AC27" s="35" t="s">
        <v>315</v>
      </c>
      <c r="AD27" s="35">
        <f aca="true" t="shared" si="6" ref="AD27:AE31">SUM(AF27,AH27,AJ27)</f>
        <v>17</v>
      </c>
      <c r="AE27" s="35">
        <f t="shared" si="6"/>
        <v>15</v>
      </c>
      <c r="AF27" s="35">
        <v>2</v>
      </c>
      <c r="AG27" s="35">
        <v>3</v>
      </c>
      <c r="AH27" s="35">
        <v>8</v>
      </c>
      <c r="AI27" s="35">
        <v>6</v>
      </c>
      <c r="AJ27" s="35">
        <v>7</v>
      </c>
      <c r="AK27" s="35">
        <v>6</v>
      </c>
    </row>
    <row r="28" spans="1:37" ht="24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17" t="s">
        <v>301</v>
      </c>
      <c r="W28" s="155">
        <f>SUM(X28:Y28)</f>
        <v>34</v>
      </c>
      <c r="X28" s="30">
        <f t="shared" si="5"/>
        <v>21</v>
      </c>
      <c r="Y28" s="30">
        <f t="shared" si="5"/>
        <v>13</v>
      </c>
      <c r="Z28" s="30">
        <v>3</v>
      </c>
      <c r="AA28" s="30">
        <v>1</v>
      </c>
      <c r="AB28" s="30">
        <v>3</v>
      </c>
      <c r="AC28" s="35">
        <v>5</v>
      </c>
      <c r="AD28" s="35">
        <f t="shared" si="6"/>
        <v>15</v>
      </c>
      <c r="AE28" s="35">
        <f t="shared" si="6"/>
        <v>7</v>
      </c>
      <c r="AF28" s="35">
        <v>4</v>
      </c>
      <c r="AG28" s="35">
        <v>2</v>
      </c>
      <c r="AH28" s="35">
        <v>6</v>
      </c>
      <c r="AI28" s="35">
        <v>5</v>
      </c>
      <c r="AJ28" s="35">
        <v>5</v>
      </c>
      <c r="AK28" s="35" t="s">
        <v>315</v>
      </c>
    </row>
    <row r="29" spans="1:37" ht="24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17" t="s">
        <v>302</v>
      </c>
      <c r="W29" s="155">
        <f>SUM(X29:Y29)</f>
        <v>26</v>
      </c>
      <c r="X29" s="30">
        <f t="shared" si="5"/>
        <v>21</v>
      </c>
      <c r="Y29" s="30">
        <f t="shared" si="5"/>
        <v>5</v>
      </c>
      <c r="Z29" s="30">
        <v>3</v>
      </c>
      <c r="AA29" s="30">
        <v>1</v>
      </c>
      <c r="AB29" s="30">
        <v>2</v>
      </c>
      <c r="AC29" s="35" t="s">
        <v>315</v>
      </c>
      <c r="AD29" s="35">
        <f t="shared" si="6"/>
        <v>16</v>
      </c>
      <c r="AE29" s="35">
        <f t="shared" si="6"/>
        <v>4</v>
      </c>
      <c r="AF29" s="35">
        <v>3</v>
      </c>
      <c r="AG29" s="35">
        <v>2</v>
      </c>
      <c r="AH29" s="35">
        <v>2</v>
      </c>
      <c r="AI29" s="35">
        <v>2</v>
      </c>
      <c r="AJ29" s="35">
        <v>11</v>
      </c>
      <c r="AK29" s="35" t="s">
        <v>315</v>
      </c>
    </row>
    <row r="30" spans="1:37" ht="24" customHeight="1">
      <c r="A30" s="292" t="s">
        <v>522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19"/>
      <c r="V30" s="117" t="s">
        <v>303</v>
      </c>
      <c r="W30" s="155">
        <f>SUM(X30:Y30)</f>
        <v>28</v>
      </c>
      <c r="X30" s="30">
        <f t="shared" si="5"/>
        <v>20</v>
      </c>
      <c r="Y30" s="30">
        <f t="shared" si="5"/>
        <v>8</v>
      </c>
      <c r="Z30" s="30">
        <v>2</v>
      </c>
      <c r="AA30" s="30">
        <v>3</v>
      </c>
      <c r="AB30" s="30">
        <v>1</v>
      </c>
      <c r="AC30" s="35">
        <v>2</v>
      </c>
      <c r="AD30" s="35">
        <f t="shared" si="6"/>
        <v>17</v>
      </c>
      <c r="AE30" s="35">
        <f t="shared" si="6"/>
        <v>3</v>
      </c>
      <c r="AF30" s="35">
        <v>6</v>
      </c>
      <c r="AG30" s="35" t="s">
        <v>315</v>
      </c>
      <c r="AH30" s="35">
        <v>3</v>
      </c>
      <c r="AI30" s="35" t="s">
        <v>315</v>
      </c>
      <c r="AJ30" s="35">
        <v>8</v>
      </c>
      <c r="AK30" s="35">
        <v>3</v>
      </c>
    </row>
    <row r="31" spans="1:37" ht="24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16" t="s">
        <v>332</v>
      </c>
      <c r="W31" s="156">
        <f>SUM(X31:Y31)</f>
        <v>22</v>
      </c>
      <c r="X31" s="139">
        <f t="shared" si="5"/>
        <v>10</v>
      </c>
      <c r="Y31" s="139">
        <f t="shared" si="5"/>
        <v>12</v>
      </c>
      <c r="Z31" s="96">
        <v>1</v>
      </c>
      <c r="AA31" s="96">
        <v>1</v>
      </c>
      <c r="AB31" s="96">
        <v>2</v>
      </c>
      <c r="AC31" s="43">
        <v>1</v>
      </c>
      <c r="AD31" s="137">
        <f t="shared" si="6"/>
        <v>7</v>
      </c>
      <c r="AE31" s="137">
        <f t="shared" si="6"/>
        <v>10</v>
      </c>
      <c r="AF31" s="43">
        <v>3</v>
      </c>
      <c r="AG31" s="43">
        <v>5</v>
      </c>
      <c r="AH31" s="43">
        <v>1</v>
      </c>
      <c r="AI31" s="43">
        <v>3</v>
      </c>
      <c r="AJ31" s="43">
        <v>3</v>
      </c>
      <c r="AK31" s="43">
        <v>2</v>
      </c>
    </row>
    <row r="32" spans="1:37" ht="24" customHeight="1">
      <c r="A32" s="172" t="s">
        <v>58</v>
      </c>
      <c r="B32" s="163"/>
      <c r="C32" s="163" t="s">
        <v>3</v>
      </c>
      <c r="D32" s="163"/>
      <c r="E32" s="163"/>
      <c r="F32" s="163" t="s">
        <v>17</v>
      </c>
      <c r="G32" s="163"/>
      <c r="H32" s="163"/>
      <c r="I32" s="163" t="s">
        <v>19</v>
      </c>
      <c r="J32" s="163"/>
      <c r="K32" s="163"/>
      <c r="L32" s="163" t="s">
        <v>20</v>
      </c>
      <c r="M32" s="163"/>
      <c r="N32" s="163"/>
      <c r="O32" s="163" t="s">
        <v>23</v>
      </c>
      <c r="P32" s="163"/>
      <c r="Q32" s="163"/>
      <c r="R32" s="163" t="s">
        <v>24</v>
      </c>
      <c r="S32" s="163"/>
      <c r="T32" s="164"/>
      <c r="U32" s="19"/>
      <c r="V32" s="19"/>
      <c r="W32" s="94"/>
      <c r="X32" s="19"/>
      <c r="Y32" s="19"/>
      <c r="Z32" s="19"/>
      <c r="AA32" s="19"/>
      <c r="AB32" s="19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24" customHeight="1">
      <c r="A33" s="173"/>
      <c r="B33" s="165"/>
      <c r="C33" s="48" t="s">
        <v>8</v>
      </c>
      <c r="D33" s="48" t="s">
        <v>9</v>
      </c>
      <c r="E33" s="48" t="s">
        <v>10</v>
      </c>
      <c r="F33" s="48" t="s">
        <v>8</v>
      </c>
      <c r="G33" s="48" t="s">
        <v>9</v>
      </c>
      <c r="H33" s="48" t="s">
        <v>10</v>
      </c>
      <c r="I33" s="48" t="s">
        <v>8</v>
      </c>
      <c r="J33" s="48" t="s">
        <v>9</v>
      </c>
      <c r="K33" s="48" t="s">
        <v>10</v>
      </c>
      <c r="L33" s="48" t="s">
        <v>8</v>
      </c>
      <c r="M33" s="48" t="s">
        <v>9</v>
      </c>
      <c r="N33" s="48" t="s">
        <v>10</v>
      </c>
      <c r="O33" s="48" t="s">
        <v>8</v>
      </c>
      <c r="P33" s="48" t="s">
        <v>9</v>
      </c>
      <c r="Q33" s="48" t="s">
        <v>10</v>
      </c>
      <c r="R33" s="48" t="s">
        <v>8</v>
      </c>
      <c r="S33" s="48" t="s">
        <v>9</v>
      </c>
      <c r="T33" s="49" t="s">
        <v>10</v>
      </c>
      <c r="U33" s="19"/>
      <c r="V33" s="408"/>
      <c r="W33" s="408"/>
      <c r="X33" s="408"/>
      <c r="Y33" s="408"/>
      <c r="Z33" s="408"/>
      <c r="AA33" s="408"/>
      <c r="AB33" s="408"/>
      <c r="AC33" s="408"/>
      <c r="AD33" s="31"/>
      <c r="AE33" s="31"/>
      <c r="AF33" s="31"/>
      <c r="AG33" s="31"/>
      <c r="AH33" s="31"/>
      <c r="AI33" s="31"/>
      <c r="AJ33" s="31"/>
      <c r="AK33" s="31"/>
    </row>
    <row r="34" spans="1:37" ht="24" customHeight="1">
      <c r="A34" s="204"/>
      <c r="B34" s="204"/>
      <c r="C34" s="7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8" customHeight="1">
      <c r="A35" s="306" t="s">
        <v>414</v>
      </c>
      <c r="B35" s="306"/>
      <c r="C35" s="153">
        <f>SUM(C37,C56,C58)</f>
        <v>62320</v>
      </c>
      <c r="D35" s="154">
        <f>SUM(D37,D56,D58)</f>
        <v>30022</v>
      </c>
      <c r="E35" s="154">
        <f aca="true" t="shared" si="7" ref="E35:T35">SUM(E37,E56,E58)</f>
        <v>32298</v>
      </c>
      <c r="F35" s="154">
        <f t="shared" si="7"/>
        <v>6157</v>
      </c>
      <c r="G35" s="154">
        <f t="shared" si="7"/>
        <v>3128</v>
      </c>
      <c r="H35" s="154">
        <f t="shared" si="7"/>
        <v>3029</v>
      </c>
      <c r="I35" s="154">
        <f t="shared" si="7"/>
        <v>16126</v>
      </c>
      <c r="J35" s="154">
        <f t="shared" si="7"/>
        <v>8195</v>
      </c>
      <c r="K35" s="154">
        <f t="shared" si="7"/>
        <v>7931</v>
      </c>
      <c r="L35" s="154">
        <f t="shared" si="7"/>
        <v>13798</v>
      </c>
      <c r="M35" s="154">
        <f t="shared" si="7"/>
        <v>6789</v>
      </c>
      <c r="N35" s="154">
        <f t="shared" si="7"/>
        <v>7009</v>
      </c>
      <c r="O35" s="154">
        <f t="shared" si="7"/>
        <v>1015</v>
      </c>
      <c r="P35" s="154">
        <f t="shared" si="7"/>
        <v>197</v>
      </c>
      <c r="Q35" s="154">
        <f t="shared" si="7"/>
        <v>818</v>
      </c>
      <c r="R35" s="154">
        <f>SUM(R37,R56,R58)</f>
        <v>25224</v>
      </c>
      <c r="S35" s="154">
        <f t="shared" si="7"/>
        <v>11713</v>
      </c>
      <c r="T35" s="154">
        <f t="shared" si="7"/>
        <v>13511</v>
      </c>
      <c r="U35" s="19"/>
      <c r="V35" s="182" t="s">
        <v>528</v>
      </c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</row>
    <row r="36" spans="1:37" ht="24" customHeight="1" thickBot="1">
      <c r="A36" s="204"/>
      <c r="B36" s="204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24" customHeight="1">
      <c r="A37" s="19"/>
      <c r="B37" s="42" t="s">
        <v>256</v>
      </c>
      <c r="C37" s="28">
        <f>SUM(C38:C45,C47:C54)</f>
        <v>28691</v>
      </c>
      <c r="D37" s="29">
        <f>SUM(D38:D45,D47:D54)</f>
        <v>14659</v>
      </c>
      <c r="E37" s="29">
        <f aca="true" t="shared" si="8" ref="E37:T37">SUM(E38:E45,E47:E54)</f>
        <v>14032</v>
      </c>
      <c r="F37" s="29">
        <f t="shared" si="8"/>
        <v>1304</v>
      </c>
      <c r="G37" s="29">
        <f t="shared" si="8"/>
        <v>676</v>
      </c>
      <c r="H37" s="29">
        <f t="shared" si="8"/>
        <v>628</v>
      </c>
      <c r="I37" s="29">
        <f t="shared" si="8"/>
        <v>15897</v>
      </c>
      <c r="J37" s="29">
        <f t="shared" si="8"/>
        <v>8083</v>
      </c>
      <c r="K37" s="29">
        <f t="shared" si="8"/>
        <v>7814</v>
      </c>
      <c r="L37" s="29">
        <f t="shared" si="8"/>
        <v>11321</v>
      </c>
      <c r="M37" s="29">
        <f t="shared" si="8"/>
        <v>5900</v>
      </c>
      <c r="N37" s="29">
        <f t="shared" si="8"/>
        <v>5421</v>
      </c>
      <c r="O37" s="29">
        <f t="shared" si="8"/>
        <v>162</v>
      </c>
      <c r="P37" s="29" t="s">
        <v>315</v>
      </c>
      <c r="Q37" s="29">
        <f>SUM(Q38:Q45,Q47:Q54)</f>
        <v>162</v>
      </c>
      <c r="R37" s="29">
        <f t="shared" si="8"/>
        <v>7</v>
      </c>
      <c r="S37" s="29" t="s">
        <v>315</v>
      </c>
      <c r="T37" s="29">
        <f t="shared" si="8"/>
        <v>7</v>
      </c>
      <c r="U37" s="19"/>
      <c r="V37" s="172" t="s">
        <v>97</v>
      </c>
      <c r="W37" s="163"/>
      <c r="X37" s="163" t="s">
        <v>3</v>
      </c>
      <c r="Y37" s="163"/>
      <c r="Z37" s="163"/>
      <c r="AA37" s="163"/>
      <c r="AB37" s="163"/>
      <c r="AC37" s="163"/>
      <c r="AD37" s="163" t="s">
        <v>148</v>
      </c>
      <c r="AE37" s="163"/>
      <c r="AF37" s="163" t="s">
        <v>143</v>
      </c>
      <c r="AG37" s="163"/>
      <c r="AH37" s="163" t="s">
        <v>144</v>
      </c>
      <c r="AI37" s="163"/>
      <c r="AJ37" s="163" t="s">
        <v>260</v>
      </c>
      <c r="AK37" s="164"/>
    </row>
    <row r="38" spans="1:37" ht="24" customHeight="1">
      <c r="A38" s="19"/>
      <c r="B38" s="42" t="s">
        <v>69</v>
      </c>
      <c r="C38" s="28">
        <f aca="true" t="shared" si="9" ref="C38:C53">SUM(D38:E38)</f>
        <v>9074</v>
      </c>
      <c r="D38" s="29">
        <f>SUM(G38,J38,M38,P38,S38)</f>
        <v>4788</v>
      </c>
      <c r="E38" s="29">
        <f>SUM(H38,K38,N38,Q38,T38)</f>
        <v>4286</v>
      </c>
      <c r="F38" s="29">
        <f aca="true" t="shared" si="10" ref="F38:F53">SUM(G38:H38)</f>
        <v>0</v>
      </c>
      <c r="G38" s="29" t="s">
        <v>315</v>
      </c>
      <c r="H38" s="29" t="s">
        <v>315</v>
      </c>
      <c r="I38" s="29">
        <f aca="true" t="shared" si="11" ref="I38:I53">SUM(J38:K38)</f>
        <v>5226</v>
      </c>
      <c r="J38" s="29">
        <v>2641</v>
      </c>
      <c r="K38" s="29">
        <v>2585</v>
      </c>
      <c r="L38" s="29">
        <f aca="true" t="shared" si="12" ref="L38:L53">SUM(M38:N38)</f>
        <v>3771</v>
      </c>
      <c r="M38" s="29">
        <v>2147</v>
      </c>
      <c r="N38" s="29">
        <v>1624</v>
      </c>
      <c r="O38" s="29">
        <f aca="true" t="shared" si="13" ref="O38:O44">SUM(P38:Q38)</f>
        <v>77</v>
      </c>
      <c r="P38" s="29" t="s">
        <v>315</v>
      </c>
      <c r="Q38" s="29">
        <v>77</v>
      </c>
      <c r="R38" s="29" t="s">
        <v>315</v>
      </c>
      <c r="S38" s="29" t="s">
        <v>315</v>
      </c>
      <c r="T38" s="29" t="s">
        <v>315</v>
      </c>
      <c r="U38" s="19"/>
      <c r="V38" s="173"/>
      <c r="W38" s="165"/>
      <c r="X38" s="165" t="s">
        <v>8</v>
      </c>
      <c r="Y38" s="165"/>
      <c r="Z38" s="165" t="s">
        <v>9</v>
      </c>
      <c r="AA38" s="165"/>
      <c r="AB38" s="165" t="s">
        <v>10</v>
      </c>
      <c r="AC38" s="165"/>
      <c r="AD38" s="48" t="s">
        <v>9</v>
      </c>
      <c r="AE38" s="48" t="s">
        <v>10</v>
      </c>
      <c r="AF38" s="48" t="s">
        <v>9</v>
      </c>
      <c r="AG38" s="48" t="s">
        <v>10</v>
      </c>
      <c r="AH38" s="48" t="s">
        <v>9</v>
      </c>
      <c r="AI38" s="48" t="s">
        <v>10</v>
      </c>
      <c r="AJ38" s="48" t="s">
        <v>9</v>
      </c>
      <c r="AK38" s="49" t="s">
        <v>10</v>
      </c>
    </row>
    <row r="39" spans="1:37" ht="24" customHeight="1">
      <c r="A39" s="19"/>
      <c r="B39" s="42" t="s">
        <v>70</v>
      </c>
      <c r="C39" s="28">
        <f t="shared" si="9"/>
        <v>1699</v>
      </c>
      <c r="D39" s="29">
        <f aca="true" t="shared" si="14" ref="D39:D54">SUM(G39,J39,M39,P39,S39)</f>
        <v>979</v>
      </c>
      <c r="E39" s="29">
        <f aca="true" t="shared" si="15" ref="E39:E54">SUM(H39,K39,N39,Q39,T39)</f>
        <v>720</v>
      </c>
      <c r="F39" s="29">
        <f t="shared" si="10"/>
        <v>160</v>
      </c>
      <c r="G39" s="29">
        <v>83</v>
      </c>
      <c r="H39" s="29">
        <v>77</v>
      </c>
      <c r="I39" s="29">
        <f t="shared" si="11"/>
        <v>764</v>
      </c>
      <c r="J39" s="29">
        <v>412</v>
      </c>
      <c r="K39" s="29">
        <v>352</v>
      </c>
      <c r="L39" s="29">
        <f t="shared" si="12"/>
        <v>775</v>
      </c>
      <c r="M39" s="29">
        <v>484</v>
      </c>
      <c r="N39" s="29">
        <v>291</v>
      </c>
      <c r="O39" s="29" t="s">
        <v>315</v>
      </c>
      <c r="P39" s="29" t="s">
        <v>315</v>
      </c>
      <c r="Q39" s="29" t="s">
        <v>315</v>
      </c>
      <c r="R39" s="29" t="s">
        <v>315</v>
      </c>
      <c r="S39" s="29" t="s">
        <v>315</v>
      </c>
      <c r="T39" s="29" t="s">
        <v>362</v>
      </c>
      <c r="U39" s="19"/>
      <c r="V39" s="19"/>
      <c r="W39" s="19"/>
      <c r="X39" s="260"/>
      <c r="Y39" s="232"/>
      <c r="Z39" s="232"/>
      <c r="AA39" s="232"/>
      <c r="AB39" s="232"/>
      <c r="AC39" s="232"/>
      <c r="AD39" s="19"/>
      <c r="AE39" s="19"/>
      <c r="AF39" s="19"/>
      <c r="AG39" s="19"/>
      <c r="AH39" s="19"/>
      <c r="AI39" s="19"/>
      <c r="AJ39" s="19"/>
      <c r="AK39" s="19"/>
    </row>
    <row r="40" spans="1:37" ht="24" customHeight="1">
      <c r="A40" s="19"/>
      <c r="B40" s="42" t="s">
        <v>71</v>
      </c>
      <c r="C40" s="28">
        <f t="shared" si="9"/>
        <v>2772</v>
      </c>
      <c r="D40" s="29">
        <f t="shared" si="14"/>
        <v>1420</v>
      </c>
      <c r="E40" s="29">
        <f t="shared" si="15"/>
        <v>1352</v>
      </c>
      <c r="F40" s="29">
        <f t="shared" si="10"/>
        <v>0</v>
      </c>
      <c r="G40" s="29" t="s">
        <v>315</v>
      </c>
      <c r="H40" s="29" t="s">
        <v>315</v>
      </c>
      <c r="I40" s="29">
        <f t="shared" si="11"/>
        <v>1562</v>
      </c>
      <c r="J40" s="29">
        <v>796</v>
      </c>
      <c r="K40" s="29">
        <v>766</v>
      </c>
      <c r="L40" s="29">
        <f t="shared" si="12"/>
        <v>1172</v>
      </c>
      <c r="M40" s="29">
        <v>624</v>
      </c>
      <c r="N40" s="29">
        <v>548</v>
      </c>
      <c r="O40" s="29">
        <f t="shared" si="13"/>
        <v>38</v>
      </c>
      <c r="P40" s="29" t="s">
        <v>315</v>
      </c>
      <c r="Q40" s="29">
        <v>38</v>
      </c>
      <c r="R40" s="29" t="s">
        <v>315</v>
      </c>
      <c r="S40" s="29" t="s">
        <v>315</v>
      </c>
      <c r="T40" s="29" t="s">
        <v>315</v>
      </c>
      <c r="U40" s="19"/>
      <c r="V40" s="245" t="s">
        <v>308</v>
      </c>
      <c r="W40" s="246"/>
      <c r="X40" s="211">
        <f>SUM(Z40:AC40)</f>
        <v>39</v>
      </c>
      <c r="Y40" s="206"/>
      <c r="Z40" s="206">
        <f>SUM(AD40,AF40,AH40,AJ40)</f>
        <v>21</v>
      </c>
      <c r="AA40" s="206"/>
      <c r="AB40" s="206">
        <f>SUM(AE40,AG40,AI40,AK40)</f>
        <v>18</v>
      </c>
      <c r="AC40" s="206"/>
      <c r="AD40" s="19">
        <v>5</v>
      </c>
      <c r="AE40" s="19">
        <v>4</v>
      </c>
      <c r="AF40" s="19">
        <v>5</v>
      </c>
      <c r="AG40" s="35" t="s">
        <v>315</v>
      </c>
      <c r="AH40" s="19">
        <v>7</v>
      </c>
      <c r="AI40" s="19">
        <v>6</v>
      </c>
      <c r="AJ40" s="19">
        <v>4</v>
      </c>
      <c r="AK40" s="19">
        <v>8</v>
      </c>
    </row>
    <row r="41" spans="1:37" ht="24" customHeight="1">
      <c r="A41" s="19"/>
      <c r="B41" s="42" t="s">
        <v>72</v>
      </c>
      <c r="C41" s="28">
        <f t="shared" si="9"/>
        <v>1035</v>
      </c>
      <c r="D41" s="29">
        <f t="shared" si="14"/>
        <v>544</v>
      </c>
      <c r="E41" s="29">
        <f t="shared" si="15"/>
        <v>491</v>
      </c>
      <c r="F41" s="29">
        <f t="shared" si="10"/>
        <v>0</v>
      </c>
      <c r="G41" s="29" t="s">
        <v>315</v>
      </c>
      <c r="H41" s="29" t="s">
        <v>315</v>
      </c>
      <c r="I41" s="29">
        <f t="shared" si="11"/>
        <v>517</v>
      </c>
      <c r="J41" s="29">
        <v>252</v>
      </c>
      <c r="K41" s="29">
        <v>265</v>
      </c>
      <c r="L41" s="29">
        <f t="shared" si="12"/>
        <v>518</v>
      </c>
      <c r="M41" s="29">
        <v>292</v>
      </c>
      <c r="N41" s="29">
        <v>226</v>
      </c>
      <c r="O41" s="29" t="s">
        <v>315</v>
      </c>
      <c r="P41" s="29" t="s">
        <v>315</v>
      </c>
      <c r="Q41" s="29" t="s">
        <v>315</v>
      </c>
      <c r="R41" s="29" t="s">
        <v>315</v>
      </c>
      <c r="S41" s="29" t="s">
        <v>349</v>
      </c>
      <c r="T41" s="29" t="s">
        <v>349</v>
      </c>
      <c r="U41" s="19"/>
      <c r="V41" s="228" t="s">
        <v>301</v>
      </c>
      <c r="W41" s="229"/>
      <c r="X41" s="211">
        <f>SUM(Z41:AC41)</f>
        <v>41</v>
      </c>
      <c r="Y41" s="206"/>
      <c r="Z41" s="206">
        <f>SUM(AD41,AF41,AH41,AJ41)</f>
        <v>23</v>
      </c>
      <c r="AA41" s="206"/>
      <c r="AB41" s="206">
        <f>SUM(AE41,AG41,AI41,AK41)</f>
        <v>18</v>
      </c>
      <c r="AC41" s="206"/>
      <c r="AD41" s="19">
        <v>6</v>
      </c>
      <c r="AE41" s="19">
        <v>5</v>
      </c>
      <c r="AF41" s="19">
        <v>6</v>
      </c>
      <c r="AG41" s="19">
        <v>5</v>
      </c>
      <c r="AH41" s="19">
        <v>6</v>
      </c>
      <c r="AI41" s="19">
        <v>4</v>
      </c>
      <c r="AJ41" s="19">
        <v>5</v>
      </c>
      <c r="AK41" s="19">
        <v>4</v>
      </c>
    </row>
    <row r="42" spans="1:37" ht="24" customHeight="1">
      <c r="A42" s="19" t="s">
        <v>105</v>
      </c>
      <c r="B42" s="42" t="s">
        <v>73</v>
      </c>
      <c r="C42" s="28">
        <f t="shared" si="9"/>
        <v>1020</v>
      </c>
      <c r="D42" s="29">
        <f t="shared" si="14"/>
        <v>484</v>
      </c>
      <c r="E42" s="29">
        <f t="shared" si="15"/>
        <v>536</v>
      </c>
      <c r="F42" s="29">
        <f t="shared" si="10"/>
        <v>0</v>
      </c>
      <c r="G42" s="29" t="s">
        <v>315</v>
      </c>
      <c r="H42" s="29" t="s">
        <v>429</v>
      </c>
      <c r="I42" s="29">
        <f t="shared" si="11"/>
        <v>512</v>
      </c>
      <c r="J42" s="29">
        <v>246</v>
      </c>
      <c r="K42" s="29">
        <v>266</v>
      </c>
      <c r="L42" s="29">
        <f t="shared" si="12"/>
        <v>508</v>
      </c>
      <c r="M42" s="29">
        <v>238</v>
      </c>
      <c r="N42" s="29">
        <v>270</v>
      </c>
      <c r="O42" s="29" t="s">
        <v>315</v>
      </c>
      <c r="P42" s="29" t="s">
        <v>349</v>
      </c>
      <c r="Q42" s="29" t="s">
        <v>349</v>
      </c>
      <c r="R42" s="29" t="s">
        <v>315</v>
      </c>
      <c r="S42" s="29" t="s">
        <v>315</v>
      </c>
      <c r="T42" s="29" t="s">
        <v>512</v>
      </c>
      <c r="U42" s="19"/>
      <c r="V42" s="228" t="s">
        <v>302</v>
      </c>
      <c r="W42" s="229"/>
      <c r="X42" s="211">
        <f>SUM(Z42:AC42)</f>
        <v>27</v>
      </c>
      <c r="Y42" s="206"/>
      <c r="Z42" s="206">
        <f>SUM(AD42,AF42,AH42,AJ42)</f>
        <v>12</v>
      </c>
      <c r="AA42" s="206"/>
      <c r="AB42" s="206">
        <f>SUM(AE42,AG42,AI42,AK42)</f>
        <v>15</v>
      </c>
      <c r="AC42" s="206"/>
      <c r="AD42" s="19">
        <v>4</v>
      </c>
      <c r="AE42" s="19">
        <v>3</v>
      </c>
      <c r="AF42" s="19">
        <v>1</v>
      </c>
      <c r="AG42" s="19">
        <v>4</v>
      </c>
      <c r="AH42" s="19">
        <v>2</v>
      </c>
      <c r="AI42" s="19">
        <v>2</v>
      </c>
      <c r="AJ42" s="19">
        <v>5</v>
      </c>
      <c r="AK42" s="19">
        <v>6</v>
      </c>
    </row>
    <row r="43" spans="1:37" ht="24" customHeight="1">
      <c r="A43" s="19"/>
      <c r="B43" s="42" t="s">
        <v>74</v>
      </c>
      <c r="C43" s="28">
        <f t="shared" si="9"/>
        <v>2110</v>
      </c>
      <c r="D43" s="29">
        <f t="shared" si="14"/>
        <v>1054</v>
      </c>
      <c r="E43" s="29">
        <f t="shared" si="15"/>
        <v>1056</v>
      </c>
      <c r="F43" s="29">
        <f t="shared" si="10"/>
        <v>387</v>
      </c>
      <c r="G43" s="29">
        <v>203</v>
      </c>
      <c r="H43" s="29">
        <v>184</v>
      </c>
      <c r="I43" s="29">
        <f t="shared" si="11"/>
        <v>935</v>
      </c>
      <c r="J43" s="29">
        <v>460</v>
      </c>
      <c r="K43" s="29">
        <v>475</v>
      </c>
      <c r="L43" s="29">
        <f t="shared" si="12"/>
        <v>786</v>
      </c>
      <c r="M43" s="29">
        <v>391</v>
      </c>
      <c r="N43" s="29">
        <v>395</v>
      </c>
      <c r="O43" s="29">
        <f t="shared" si="13"/>
        <v>2</v>
      </c>
      <c r="P43" s="29" t="s">
        <v>512</v>
      </c>
      <c r="Q43" s="29">
        <v>2</v>
      </c>
      <c r="R43" s="29" t="s">
        <v>512</v>
      </c>
      <c r="S43" s="29" t="s">
        <v>349</v>
      </c>
      <c r="T43" s="29" t="s">
        <v>512</v>
      </c>
      <c r="U43" s="19"/>
      <c r="V43" s="228" t="s">
        <v>303</v>
      </c>
      <c r="W43" s="229"/>
      <c r="X43" s="211">
        <f>SUM(Z43:AC43)</f>
        <v>31</v>
      </c>
      <c r="Y43" s="206"/>
      <c r="Z43" s="206">
        <f>SUM(AD43,AF43,AH43,AJ43)</f>
        <v>22</v>
      </c>
      <c r="AA43" s="206"/>
      <c r="AB43" s="206">
        <f>SUM(AE43,AG43,AI43,AK43)</f>
        <v>9</v>
      </c>
      <c r="AC43" s="206"/>
      <c r="AD43" s="19">
        <v>3</v>
      </c>
      <c r="AE43" s="19">
        <v>1</v>
      </c>
      <c r="AF43" s="19">
        <v>4</v>
      </c>
      <c r="AG43" s="19">
        <v>3</v>
      </c>
      <c r="AH43" s="19">
        <v>5</v>
      </c>
      <c r="AI43" s="35" t="s">
        <v>315</v>
      </c>
      <c r="AJ43" s="19">
        <v>10</v>
      </c>
      <c r="AK43" s="19">
        <v>5</v>
      </c>
    </row>
    <row r="44" spans="1:37" ht="24" customHeight="1">
      <c r="A44" s="19"/>
      <c r="B44" s="42" t="s">
        <v>75</v>
      </c>
      <c r="C44" s="28">
        <f t="shared" si="9"/>
        <v>1100</v>
      </c>
      <c r="D44" s="29">
        <f t="shared" si="14"/>
        <v>635</v>
      </c>
      <c r="E44" s="29">
        <f t="shared" si="15"/>
        <v>465</v>
      </c>
      <c r="F44" s="29">
        <f t="shared" si="10"/>
        <v>0</v>
      </c>
      <c r="G44" s="29" t="s">
        <v>512</v>
      </c>
      <c r="H44" s="29" t="s">
        <v>419</v>
      </c>
      <c r="I44" s="29">
        <f t="shared" si="11"/>
        <v>460</v>
      </c>
      <c r="J44" s="29">
        <v>242</v>
      </c>
      <c r="K44" s="29">
        <v>218</v>
      </c>
      <c r="L44" s="29">
        <f t="shared" si="12"/>
        <v>595</v>
      </c>
      <c r="M44" s="29">
        <v>393</v>
      </c>
      <c r="N44" s="29">
        <v>202</v>
      </c>
      <c r="O44" s="29">
        <f t="shared" si="13"/>
        <v>45</v>
      </c>
      <c r="P44" s="29" t="s">
        <v>512</v>
      </c>
      <c r="Q44" s="29">
        <v>45</v>
      </c>
      <c r="R44" s="29" t="s">
        <v>419</v>
      </c>
      <c r="S44" s="29" t="s">
        <v>349</v>
      </c>
      <c r="T44" s="29" t="s">
        <v>429</v>
      </c>
      <c r="U44" s="19"/>
      <c r="V44" s="230" t="s">
        <v>333</v>
      </c>
      <c r="W44" s="231"/>
      <c r="X44" s="270">
        <f>SUM(Z44:AC44)</f>
        <v>30</v>
      </c>
      <c r="Y44" s="277"/>
      <c r="Z44" s="277">
        <f>SUM(AD44,AF44,AH44,AJ44)</f>
        <v>17</v>
      </c>
      <c r="AA44" s="277"/>
      <c r="AB44" s="277">
        <f>SUM(AE44,AG44,AI44,AK44)</f>
        <v>13</v>
      </c>
      <c r="AC44" s="277"/>
      <c r="AD44" s="46">
        <v>1</v>
      </c>
      <c r="AE44" s="46">
        <v>1</v>
      </c>
      <c r="AF44" s="46">
        <v>4</v>
      </c>
      <c r="AG44" s="46">
        <v>3</v>
      </c>
      <c r="AH44" s="46">
        <v>6</v>
      </c>
      <c r="AI44" s="46">
        <v>5</v>
      </c>
      <c r="AJ44" s="46">
        <v>6</v>
      </c>
      <c r="AK44" s="46">
        <v>4</v>
      </c>
    </row>
    <row r="45" spans="1:37" ht="24" customHeight="1">
      <c r="A45" s="19"/>
      <c r="B45" s="42" t="s">
        <v>76</v>
      </c>
      <c r="C45" s="28">
        <f t="shared" si="9"/>
        <v>1211</v>
      </c>
      <c r="D45" s="29">
        <f t="shared" si="14"/>
        <v>675</v>
      </c>
      <c r="E45" s="29">
        <f t="shared" si="15"/>
        <v>536</v>
      </c>
      <c r="F45" s="29">
        <f t="shared" si="10"/>
        <v>175</v>
      </c>
      <c r="G45" s="29">
        <v>96</v>
      </c>
      <c r="H45" s="29">
        <v>79</v>
      </c>
      <c r="I45" s="29">
        <f t="shared" si="11"/>
        <v>585</v>
      </c>
      <c r="J45" s="29">
        <v>318</v>
      </c>
      <c r="K45" s="29">
        <v>267</v>
      </c>
      <c r="L45" s="29">
        <f t="shared" si="12"/>
        <v>451</v>
      </c>
      <c r="M45" s="29">
        <v>261</v>
      </c>
      <c r="N45" s="29">
        <v>190</v>
      </c>
      <c r="O45" s="29" t="s">
        <v>429</v>
      </c>
      <c r="P45" s="29" t="s">
        <v>349</v>
      </c>
      <c r="Q45" s="29" t="s">
        <v>419</v>
      </c>
      <c r="R45" s="29" t="s">
        <v>349</v>
      </c>
      <c r="S45" s="29" t="s">
        <v>512</v>
      </c>
      <c r="T45" s="29" t="s">
        <v>315</v>
      </c>
      <c r="U45" s="19"/>
      <c r="V45" s="19"/>
      <c r="W45" s="19"/>
      <c r="X45" s="187"/>
      <c r="Y45" s="161"/>
      <c r="Z45" s="161"/>
      <c r="AA45" s="161"/>
      <c r="AB45" s="161"/>
      <c r="AC45" s="161"/>
      <c r="AD45" s="19"/>
      <c r="AE45" s="19"/>
      <c r="AF45" s="19"/>
      <c r="AG45" s="19"/>
      <c r="AH45" s="19"/>
      <c r="AI45" s="19"/>
      <c r="AJ45" s="19"/>
      <c r="AK45" s="19"/>
    </row>
    <row r="46" spans="1:37" ht="24" customHeight="1">
      <c r="A46" s="204"/>
      <c r="B46" s="204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19"/>
      <c r="V46" s="36"/>
      <c r="W46" s="36"/>
      <c r="X46" s="36"/>
      <c r="Y46" s="36"/>
      <c r="Z46" s="36"/>
      <c r="AA46" s="36"/>
      <c r="AB46" s="36"/>
      <c r="AC46" s="36"/>
      <c r="AD46" s="31"/>
      <c r="AE46" s="31"/>
      <c r="AF46" s="31"/>
      <c r="AG46" s="31"/>
      <c r="AH46" s="31"/>
      <c r="AI46" s="31"/>
      <c r="AJ46" s="31"/>
      <c r="AK46" s="31"/>
    </row>
    <row r="47" spans="1:37" ht="24" customHeight="1">
      <c r="A47" s="19"/>
      <c r="B47" s="42" t="s">
        <v>77</v>
      </c>
      <c r="C47" s="28">
        <f t="shared" si="9"/>
        <v>308</v>
      </c>
      <c r="D47" s="29">
        <f t="shared" si="14"/>
        <v>149</v>
      </c>
      <c r="E47" s="29">
        <f t="shared" si="15"/>
        <v>159</v>
      </c>
      <c r="F47" s="29">
        <f t="shared" si="10"/>
        <v>94</v>
      </c>
      <c r="G47" s="29">
        <v>41</v>
      </c>
      <c r="H47" s="29">
        <v>53</v>
      </c>
      <c r="I47" s="29">
        <f t="shared" si="11"/>
        <v>214</v>
      </c>
      <c r="J47" s="29">
        <v>108</v>
      </c>
      <c r="K47" s="29">
        <v>106</v>
      </c>
      <c r="L47" s="29" t="s">
        <v>315</v>
      </c>
      <c r="M47" s="29" t="s">
        <v>315</v>
      </c>
      <c r="N47" s="29" t="s">
        <v>315</v>
      </c>
      <c r="O47" s="29" t="s">
        <v>315</v>
      </c>
      <c r="P47" s="29" t="s">
        <v>315</v>
      </c>
      <c r="Q47" s="29" t="s">
        <v>430</v>
      </c>
      <c r="R47" s="29" t="s">
        <v>430</v>
      </c>
      <c r="S47" s="29" t="s">
        <v>429</v>
      </c>
      <c r="T47" s="29" t="s">
        <v>429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8" customHeight="1">
      <c r="A48" s="19"/>
      <c r="B48" s="42" t="s">
        <v>78</v>
      </c>
      <c r="C48" s="28">
        <f t="shared" si="9"/>
        <v>872</v>
      </c>
      <c r="D48" s="29">
        <f t="shared" si="14"/>
        <v>420</v>
      </c>
      <c r="E48" s="29">
        <f t="shared" si="15"/>
        <v>452</v>
      </c>
      <c r="F48" s="29">
        <f t="shared" si="10"/>
        <v>0</v>
      </c>
      <c r="G48" s="29" t="s">
        <v>429</v>
      </c>
      <c r="H48" s="29" t="s">
        <v>429</v>
      </c>
      <c r="I48" s="29">
        <f t="shared" si="11"/>
        <v>596</v>
      </c>
      <c r="J48" s="29">
        <v>332</v>
      </c>
      <c r="K48" s="29">
        <v>264</v>
      </c>
      <c r="L48" s="29">
        <f t="shared" si="12"/>
        <v>276</v>
      </c>
      <c r="M48" s="29">
        <v>88</v>
      </c>
      <c r="N48" s="29">
        <v>188</v>
      </c>
      <c r="O48" s="29" t="s">
        <v>430</v>
      </c>
      <c r="P48" s="29" t="s">
        <v>315</v>
      </c>
      <c r="Q48" s="29" t="s">
        <v>315</v>
      </c>
      <c r="R48" s="29" t="s">
        <v>315</v>
      </c>
      <c r="S48" s="29" t="s">
        <v>347</v>
      </c>
      <c r="T48" s="29" t="s">
        <v>430</v>
      </c>
      <c r="U48" s="19"/>
      <c r="V48" s="182" t="s">
        <v>529</v>
      </c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</row>
    <row r="49" spans="1:37" ht="24" customHeight="1" thickBot="1">
      <c r="A49" s="19"/>
      <c r="B49" s="42" t="s">
        <v>79</v>
      </c>
      <c r="C49" s="28">
        <f t="shared" si="9"/>
        <v>1174</v>
      </c>
      <c r="D49" s="29">
        <f t="shared" si="14"/>
        <v>569</v>
      </c>
      <c r="E49" s="29">
        <f t="shared" si="15"/>
        <v>605</v>
      </c>
      <c r="F49" s="29">
        <f t="shared" si="10"/>
        <v>106</v>
      </c>
      <c r="G49" s="29">
        <v>56</v>
      </c>
      <c r="H49" s="29">
        <v>50</v>
      </c>
      <c r="I49" s="29">
        <f t="shared" si="11"/>
        <v>823</v>
      </c>
      <c r="J49" s="29">
        <v>418</v>
      </c>
      <c r="K49" s="29">
        <v>405</v>
      </c>
      <c r="L49" s="29">
        <f t="shared" si="12"/>
        <v>245</v>
      </c>
      <c r="M49" s="29">
        <v>95</v>
      </c>
      <c r="N49" s="29">
        <v>150</v>
      </c>
      <c r="O49" s="29" t="s">
        <v>429</v>
      </c>
      <c r="P49" s="29" t="s">
        <v>429</v>
      </c>
      <c r="Q49" s="29" t="s">
        <v>523</v>
      </c>
      <c r="R49" s="29" t="s">
        <v>315</v>
      </c>
      <c r="S49" s="29" t="s">
        <v>430</v>
      </c>
      <c r="T49" s="29" t="s">
        <v>347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24" customHeight="1">
      <c r="A50" s="19" t="s">
        <v>257</v>
      </c>
      <c r="B50" s="42" t="s">
        <v>80</v>
      </c>
      <c r="C50" s="28">
        <f t="shared" si="9"/>
        <v>1918</v>
      </c>
      <c r="D50" s="29">
        <f t="shared" si="14"/>
        <v>887</v>
      </c>
      <c r="E50" s="29">
        <f t="shared" si="15"/>
        <v>1031</v>
      </c>
      <c r="F50" s="29">
        <f t="shared" si="10"/>
        <v>139</v>
      </c>
      <c r="G50" s="29">
        <v>62</v>
      </c>
      <c r="H50" s="29">
        <v>77</v>
      </c>
      <c r="I50" s="29">
        <f t="shared" si="11"/>
        <v>1267</v>
      </c>
      <c r="J50" s="29">
        <v>634</v>
      </c>
      <c r="K50" s="29">
        <v>633</v>
      </c>
      <c r="L50" s="29">
        <f t="shared" si="12"/>
        <v>505</v>
      </c>
      <c r="M50" s="29">
        <v>191</v>
      </c>
      <c r="N50" s="29">
        <v>314</v>
      </c>
      <c r="O50" s="29" t="s">
        <v>429</v>
      </c>
      <c r="P50" s="29" t="s">
        <v>524</v>
      </c>
      <c r="Q50" s="29" t="s">
        <v>349</v>
      </c>
      <c r="R50" s="29">
        <f>SUM(S50:T50)</f>
        <v>7</v>
      </c>
      <c r="S50" s="29" t="s">
        <v>347</v>
      </c>
      <c r="T50" s="29">
        <v>7</v>
      </c>
      <c r="U50" s="19"/>
      <c r="V50" s="172" t="s">
        <v>97</v>
      </c>
      <c r="W50" s="163"/>
      <c r="X50" s="163" t="s">
        <v>3</v>
      </c>
      <c r="Y50" s="163"/>
      <c r="Z50" s="163"/>
      <c r="AA50" s="163"/>
      <c r="AB50" s="163"/>
      <c r="AC50" s="163"/>
      <c r="AD50" s="163" t="s">
        <v>148</v>
      </c>
      <c r="AE50" s="163"/>
      <c r="AF50" s="163" t="s">
        <v>143</v>
      </c>
      <c r="AG50" s="163"/>
      <c r="AH50" s="163" t="s">
        <v>144</v>
      </c>
      <c r="AI50" s="163"/>
      <c r="AJ50" s="163" t="s">
        <v>260</v>
      </c>
      <c r="AK50" s="164"/>
    </row>
    <row r="51" spans="1:37" ht="24" customHeight="1">
      <c r="A51" s="19"/>
      <c r="B51" s="42" t="s">
        <v>81</v>
      </c>
      <c r="C51" s="28">
        <f t="shared" si="9"/>
        <v>1322</v>
      </c>
      <c r="D51" s="29">
        <f t="shared" si="14"/>
        <v>595</v>
      </c>
      <c r="E51" s="29">
        <f t="shared" si="15"/>
        <v>727</v>
      </c>
      <c r="F51" s="29">
        <f t="shared" si="10"/>
        <v>0</v>
      </c>
      <c r="G51" s="29" t="s">
        <v>347</v>
      </c>
      <c r="H51" s="29" t="s">
        <v>347</v>
      </c>
      <c r="I51" s="29">
        <f t="shared" si="11"/>
        <v>802</v>
      </c>
      <c r="J51" s="29">
        <v>392</v>
      </c>
      <c r="K51" s="29">
        <v>410</v>
      </c>
      <c r="L51" s="29">
        <f t="shared" si="12"/>
        <v>520</v>
      </c>
      <c r="M51" s="29">
        <v>203</v>
      </c>
      <c r="N51" s="29">
        <v>317</v>
      </c>
      <c r="O51" s="29" t="s">
        <v>430</v>
      </c>
      <c r="P51" s="29" t="s">
        <v>347</v>
      </c>
      <c r="Q51" s="29" t="s">
        <v>347</v>
      </c>
      <c r="R51" s="29" t="s">
        <v>513</v>
      </c>
      <c r="S51" s="29" t="s">
        <v>429</v>
      </c>
      <c r="T51" s="29" t="s">
        <v>430</v>
      </c>
      <c r="U51" s="19"/>
      <c r="V51" s="173"/>
      <c r="W51" s="165"/>
      <c r="X51" s="165" t="s">
        <v>8</v>
      </c>
      <c r="Y51" s="165"/>
      <c r="Z51" s="165" t="s">
        <v>9</v>
      </c>
      <c r="AA51" s="165"/>
      <c r="AB51" s="165" t="s">
        <v>10</v>
      </c>
      <c r="AC51" s="165"/>
      <c r="AD51" s="48" t="s">
        <v>9</v>
      </c>
      <c r="AE51" s="48" t="s">
        <v>10</v>
      </c>
      <c r="AF51" s="48" t="s">
        <v>9</v>
      </c>
      <c r="AG51" s="48" t="s">
        <v>10</v>
      </c>
      <c r="AH51" s="48" t="s">
        <v>9</v>
      </c>
      <c r="AI51" s="48" t="s">
        <v>10</v>
      </c>
      <c r="AJ51" s="48" t="s">
        <v>9</v>
      </c>
      <c r="AK51" s="49" t="s">
        <v>10</v>
      </c>
    </row>
    <row r="52" spans="1:37" ht="24" customHeight="1">
      <c r="A52" s="19"/>
      <c r="B52" s="42" t="s">
        <v>82</v>
      </c>
      <c r="C52" s="28">
        <f t="shared" si="9"/>
        <v>1168</v>
      </c>
      <c r="D52" s="29">
        <f t="shared" si="14"/>
        <v>485</v>
      </c>
      <c r="E52" s="29">
        <f t="shared" si="15"/>
        <v>683</v>
      </c>
      <c r="F52" s="29">
        <f t="shared" si="10"/>
        <v>0</v>
      </c>
      <c r="G52" s="29" t="s">
        <v>429</v>
      </c>
      <c r="H52" s="29" t="s">
        <v>429</v>
      </c>
      <c r="I52" s="29">
        <f t="shared" si="11"/>
        <v>677</v>
      </c>
      <c r="J52" s="29">
        <v>342</v>
      </c>
      <c r="K52" s="29">
        <v>335</v>
      </c>
      <c r="L52" s="29">
        <f t="shared" si="12"/>
        <v>491</v>
      </c>
      <c r="M52" s="29">
        <v>143</v>
      </c>
      <c r="N52" s="29">
        <v>348</v>
      </c>
      <c r="O52" s="29" t="s">
        <v>524</v>
      </c>
      <c r="P52" s="29" t="s">
        <v>430</v>
      </c>
      <c r="Q52" s="29" t="s">
        <v>429</v>
      </c>
      <c r="R52" s="29" t="s">
        <v>429</v>
      </c>
      <c r="S52" s="29" t="s">
        <v>523</v>
      </c>
      <c r="T52" s="29" t="s">
        <v>349</v>
      </c>
      <c r="U52" s="19"/>
      <c r="V52" s="19"/>
      <c r="W52" s="19"/>
      <c r="X52" s="260"/>
      <c r="Y52" s="232"/>
      <c r="Z52" s="232"/>
      <c r="AA52" s="232"/>
      <c r="AB52" s="232"/>
      <c r="AC52" s="232"/>
      <c r="AD52" s="19"/>
      <c r="AE52" s="19"/>
      <c r="AF52" s="19"/>
      <c r="AG52" s="19"/>
      <c r="AH52" s="19"/>
      <c r="AI52" s="19"/>
      <c r="AJ52" s="19"/>
      <c r="AK52" s="19"/>
    </row>
    <row r="53" spans="1:37" ht="24" customHeight="1">
      <c r="A53" s="19"/>
      <c r="B53" s="42" t="s">
        <v>83</v>
      </c>
      <c r="C53" s="28">
        <f t="shared" si="9"/>
        <v>1551</v>
      </c>
      <c r="D53" s="29">
        <f t="shared" si="14"/>
        <v>789</v>
      </c>
      <c r="E53" s="29">
        <f t="shared" si="15"/>
        <v>762</v>
      </c>
      <c r="F53" s="29">
        <f t="shared" si="10"/>
        <v>102</v>
      </c>
      <c r="G53" s="29">
        <v>59</v>
      </c>
      <c r="H53" s="29">
        <v>43</v>
      </c>
      <c r="I53" s="29">
        <f t="shared" si="11"/>
        <v>780</v>
      </c>
      <c r="J53" s="29">
        <v>397</v>
      </c>
      <c r="K53" s="29">
        <v>383</v>
      </c>
      <c r="L53" s="29">
        <f t="shared" si="12"/>
        <v>669</v>
      </c>
      <c r="M53" s="29">
        <v>333</v>
      </c>
      <c r="N53" s="29">
        <v>336</v>
      </c>
      <c r="O53" s="29" t="s">
        <v>430</v>
      </c>
      <c r="P53" s="29" t="s">
        <v>429</v>
      </c>
      <c r="Q53" s="29" t="s">
        <v>429</v>
      </c>
      <c r="R53" s="29" t="s">
        <v>525</v>
      </c>
      <c r="S53" s="29" t="s">
        <v>349</v>
      </c>
      <c r="T53" s="29" t="s">
        <v>315</v>
      </c>
      <c r="U53" s="19"/>
      <c r="V53" s="245" t="s">
        <v>308</v>
      </c>
      <c r="W53" s="246"/>
      <c r="X53" s="211" t="s">
        <v>328</v>
      </c>
      <c r="Y53" s="206"/>
      <c r="Z53" s="206" t="s">
        <v>326</v>
      </c>
      <c r="AA53" s="206"/>
      <c r="AB53" s="206" t="s">
        <v>326</v>
      </c>
      <c r="AC53" s="206"/>
      <c r="AD53" s="35" t="s">
        <v>318</v>
      </c>
      <c r="AE53" s="35" t="s">
        <v>318</v>
      </c>
      <c r="AF53" s="35" t="s">
        <v>328</v>
      </c>
      <c r="AG53" s="35" t="s">
        <v>328</v>
      </c>
      <c r="AH53" s="35" t="s">
        <v>328</v>
      </c>
      <c r="AI53" s="35" t="s">
        <v>328</v>
      </c>
      <c r="AJ53" s="35" t="s">
        <v>328</v>
      </c>
      <c r="AK53" s="35" t="s">
        <v>328</v>
      </c>
    </row>
    <row r="54" spans="1:37" ht="24" customHeight="1">
      <c r="A54" s="19"/>
      <c r="B54" s="42" t="s">
        <v>84</v>
      </c>
      <c r="C54" s="28">
        <f>SUM(D54:E54)</f>
        <v>357</v>
      </c>
      <c r="D54" s="29">
        <f t="shared" si="14"/>
        <v>186</v>
      </c>
      <c r="E54" s="29">
        <f t="shared" si="15"/>
        <v>171</v>
      </c>
      <c r="F54" s="29">
        <f>SUM(G54:H54)</f>
        <v>141</v>
      </c>
      <c r="G54" s="29">
        <v>76</v>
      </c>
      <c r="H54" s="29">
        <v>65</v>
      </c>
      <c r="I54" s="29">
        <f>SUM(J54:K54)</f>
        <v>177</v>
      </c>
      <c r="J54" s="29">
        <v>93</v>
      </c>
      <c r="K54" s="29">
        <v>84</v>
      </c>
      <c r="L54" s="29">
        <f>SUM(M54:N54)</f>
        <v>39</v>
      </c>
      <c r="M54" s="29">
        <v>17</v>
      </c>
      <c r="N54" s="29">
        <v>22</v>
      </c>
      <c r="O54" s="29" t="s">
        <v>315</v>
      </c>
      <c r="P54" s="29" t="s">
        <v>430</v>
      </c>
      <c r="Q54" s="29" t="s">
        <v>430</v>
      </c>
      <c r="R54" s="29" t="s">
        <v>523</v>
      </c>
      <c r="S54" s="29" t="s">
        <v>430</v>
      </c>
      <c r="T54" s="29" t="s">
        <v>430</v>
      </c>
      <c r="U54" s="19"/>
      <c r="V54" s="228" t="s">
        <v>301</v>
      </c>
      <c r="W54" s="229"/>
      <c r="X54" s="211" t="s">
        <v>328</v>
      </c>
      <c r="Y54" s="206"/>
      <c r="Z54" s="206" t="s">
        <v>326</v>
      </c>
      <c r="AA54" s="206"/>
      <c r="AB54" s="206" t="s">
        <v>326</v>
      </c>
      <c r="AC54" s="206"/>
      <c r="AD54" s="35" t="s">
        <v>318</v>
      </c>
      <c r="AE54" s="35" t="s">
        <v>318</v>
      </c>
      <c r="AF54" s="35" t="s">
        <v>328</v>
      </c>
      <c r="AG54" s="35" t="s">
        <v>328</v>
      </c>
      <c r="AH54" s="35" t="s">
        <v>328</v>
      </c>
      <c r="AI54" s="35" t="s">
        <v>328</v>
      </c>
      <c r="AJ54" s="35" t="s">
        <v>328</v>
      </c>
      <c r="AK54" s="35" t="s">
        <v>328</v>
      </c>
    </row>
    <row r="55" spans="1:37" ht="24" customHeight="1">
      <c r="A55" s="204"/>
      <c r="B55" s="204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19"/>
      <c r="V55" s="228" t="s">
        <v>302</v>
      </c>
      <c r="W55" s="229"/>
      <c r="X55" s="211">
        <f>SUM(Z55:AC55)</f>
        <v>138</v>
      </c>
      <c r="Y55" s="206"/>
      <c r="Z55" s="206">
        <f>SUM(AD55,AF55,AH55,AJ55)</f>
        <v>78</v>
      </c>
      <c r="AA55" s="206"/>
      <c r="AB55" s="206">
        <f>SUM(AE55,AG55,AI55,AK55)</f>
        <v>60</v>
      </c>
      <c r="AC55" s="206"/>
      <c r="AD55" s="35" t="s">
        <v>318</v>
      </c>
      <c r="AE55" s="35" t="s">
        <v>318</v>
      </c>
      <c r="AF55" s="19">
        <v>30</v>
      </c>
      <c r="AG55" s="19">
        <v>24</v>
      </c>
      <c r="AH55" s="19">
        <v>32</v>
      </c>
      <c r="AI55" s="19">
        <v>20</v>
      </c>
      <c r="AJ55" s="19">
        <v>16</v>
      </c>
      <c r="AK55" s="19">
        <v>16</v>
      </c>
    </row>
    <row r="56" spans="1:37" ht="24" customHeight="1">
      <c r="A56" s="204" t="s">
        <v>421</v>
      </c>
      <c r="B56" s="204"/>
      <c r="C56" s="28">
        <f>SUM(D56:E56)</f>
        <v>33202</v>
      </c>
      <c r="D56" s="29">
        <f>SUM(G56,J56,M56,P56,S56)</f>
        <v>15156</v>
      </c>
      <c r="E56" s="29">
        <f>SUM(H56,K56,N56,Q56,T56)</f>
        <v>18046</v>
      </c>
      <c r="F56" s="29">
        <f>SUM(G56:H56)</f>
        <v>4817</v>
      </c>
      <c r="G56" s="29">
        <v>2434</v>
      </c>
      <c r="H56" s="29">
        <v>2383</v>
      </c>
      <c r="I56" s="29">
        <f>SUM(J56:K56)</f>
        <v>57</v>
      </c>
      <c r="J56" s="29">
        <v>21</v>
      </c>
      <c r="K56" s="29">
        <v>36</v>
      </c>
      <c r="L56" s="29">
        <f>SUM(M56:N56)</f>
        <v>2343</v>
      </c>
      <c r="M56" s="29">
        <v>791</v>
      </c>
      <c r="N56" s="29">
        <v>1552</v>
      </c>
      <c r="O56" s="29">
        <f>SUM(P56:Q56)</f>
        <v>768</v>
      </c>
      <c r="P56" s="29">
        <v>197</v>
      </c>
      <c r="Q56" s="29">
        <v>571</v>
      </c>
      <c r="R56" s="29">
        <f>SUM(S56:T56)</f>
        <v>25217</v>
      </c>
      <c r="S56" s="29">
        <v>11713</v>
      </c>
      <c r="T56" s="29">
        <v>13504</v>
      </c>
      <c r="U56" s="19"/>
      <c r="V56" s="228" t="s">
        <v>303</v>
      </c>
      <c r="W56" s="229"/>
      <c r="X56" s="211">
        <f>SUM(Z56:AC56)</f>
        <v>125</v>
      </c>
      <c r="Y56" s="206"/>
      <c r="Z56" s="206">
        <f>SUM(AD56,AF56,AH56,AJ56)</f>
        <v>69</v>
      </c>
      <c r="AA56" s="206"/>
      <c r="AB56" s="206">
        <f>SUM(AE56,AG56,AI56,AK56)</f>
        <v>56</v>
      </c>
      <c r="AC56" s="206"/>
      <c r="AD56" s="35" t="s">
        <v>318</v>
      </c>
      <c r="AE56" s="35" t="s">
        <v>318</v>
      </c>
      <c r="AF56" s="19">
        <v>20</v>
      </c>
      <c r="AG56" s="19">
        <v>24</v>
      </c>
      <c r="AH56" s="19">
        <v>27</v>
      </c>
      <c r="AI56" s="19">
        <v>17</v>
      </c>
      <c r="AJ56" s="19">
        <v>22</v>
      </c>
      <c r="AK56" s="19">
        <v>15</v>
      </c>
    </row>
    <row r="57" spans="1:37" ht="24" customHeight="1">
      <c r="A57" s="204"/>
      <c r="B57" s="204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19"/>
      <c r="V57" s="230" t="s">
        <v>333</v>
      </c>
      <c r="W57" s="231"/>
      <c r="X57" s="270">
        <f>SUM(Z57:AC57)</f>
        <v>280</v>
      </c>
      <c r="Y57" s="277"/>
      <c r="Z57" s="277">
        <f>SUM(AD57,AF57,AH57,AJ57)</f>
        <v>155</v>
      </c>
      <c r="AA57" s="277"/>
      <c r="AB57" s="277">
        <f>SUM(AE57,AG57,AI57,AK57)</f>
        <v>125</v>
      </c>
      <c r="AC57" s="277"/>
      <c r="AD57" s="35" t="s">
        <v>318</v>
      </c>
      <c r="AE57" s="35" t="s">
        <v>318</v>
      </c>
      <c r="AF57" s="46">
        <v>72</v>
      </c>
      <c r="AG57" s="46">
        <v>49</v>
      </c>
      <c r="AH57" s="46">
        <v>37</v>
      </c>
      <c r="AI57" s="46">
        <v>34</v>
      </c>
      <c r="AJ57" s="46">
        <v>46</v>
      </c>
      <c r="AK57" s="46">
        <v>42</v>
      </c>
    </row>
    <row r="58" spans="1:37" ht="24" customHeight="1">
      <c r="A58" s="204" t="s">
        <v>422</v>
      </c>
      <c r="B58" s="204"/>
      <c r="C58" s="28">
        <f>SUM(D58:E58)</f>
        <v>427</v>
      </c>
      <c r="D58" s="29">
        <f>SUM(G58,J58,M58,P58,S58)</f>
        <v>207</v>
      </c>
      <c r="E58" s="29">
        <f>SUM(H58,K58,N58,Q58,T58)</f>
        <v>220</v>
      </c>
      <c r="F58" s="29">
        <f>SUM(G58:H58)</f>
        <v>36</v>
      </c>
      <c r="G58" s="29">
        <v>18</v>
      </c>
      <c r="H58" s="29">
        <v>18</v>
      </c>
      <c r="I58" s="29">
        <f>SUM(J58:K58)</f>
        <v>172</v>
      </c>
      <c r="J58" s="29">
        <v>91</v>
      </c>
      <c r="K58" s="29">
        <v>81</v>
      </c>
      <c r="L58" s="29">
        <f>SUM(M58:N58)</f>
        <v>134</v>
      </c>
      <c r="M58" s="29">
        <v>98</v>
      </c>
      <c r="N58" s="29">
        <v>36</v>
      </c>
      <c r="O58" s="29">
        <f>SUM(P58:Q58)</f>
        <v>85</v>
      </c>
      <c r="P58" s="29"/>
      <c r="Q58" s="29">
        <v>85</v>
      </c>
      <c r="R58" s="29" t="s">
        <v>512</v>
      </c>
      <c r="S58" s="29" t="s">
        <v>512</v>
      </c>
      <c r="T58" s="29" t="s">
        <v>349</v>
      </c>
      <c r="U58" s="19"/>
      <c r="V58" s="195"/>
      <c r="W58" s="226"/>
      <c r="X58" s="187"/>
      <c r="Y58" s="161"/>
      <c r="Z58" s="161"/>
      <c r="AA58" s="161"/>
      <c r="AB58" s="161"/>
      <c r="AC58" s="161"/>
      <c r="AD58" s="19"/>
      <c r="AE58" s="19"/>
      <c r="AF58" s="19"/>
      <c r="AG58" s="19"/>
      <c r="AH58" s="19"/>
      <c r="AI58" s="19"/>
      <c r="AJ58" s="19"/>
      <c r="AK58" s="19"/>
    </row>
    <row r="59" spans="1:37" ht="24" customHeight="1">
      <c r="A59" s="161"/>
      <c r="B59" s="161"/>
      <c r="C59" s="9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19"/>
      <c r="V59" s="408" t="s">
        <v>141</v>
      </c>
      <c r="W59" s="408"/>
      <c r="X59" s="408"/>
      <c r="Y59" s="408"/>
      <c r="Z59" s="408"/>
      <c r="AA59" s="408"/>
      <c r="AB59" s="408"/>
      <c r="AC59" s="408"/>
      <c r="AD59" s="31"/>
      <c r="AE59" s="31"/>
      <c r="AF59" s="31"/>
      <c r="AG59" s="31"/>
      <c r="AH59" s="31"/>
      <c r="AI59" s="31"/>
      <c r="AJ59" s="31"/>
      <c r="AK59" s="31"/>
    </row>
  </sheetData>
  <sheetProtection/>
  <mergeCells count="191">
    <mergeCell ref="E10:H10"/>
    <mergeCell ref="I11:J11"/>
    <mergeCell ref="I10:L10"/>
    <mergeCell ref="E18:F18"/>
    <mergeCell ref="E19:F19"/>
    <mergeCell ref="A13:D13"/>
    <mergeCell ref="A14:D14"/>
    <mergeCell ref="A19:D19"/>
    <mergeCell ref="E17:F17"/>
    <mergeCell ref="I14:J14"/>
    <mergeCell ref="Q11:R11"/>
    <mergeCell ref="E11:F11"/>
    <mergeCell ref="A17:D17"/>
    <mergeCell ref="A18:D18"/>
    <mergeCell ref="A15:D15"/>
    <mergeCell ref="A16:D16"/>
    <mergeCell ref="E13:F13"/>
    <mergeCell ref="E14:F14"/>
    <mergeCell ref="E15:F15"/>
    <mergeCell ref="E16:F16"/>
    <mergeCell ref="M16:N16"/>
    <mergeCell ref="M17:N17"/>
    <mergeCell ref="M18:N18"/>
    <mergeCell ref="I15:J15"/>
    <mergeCell ref="I16:J16"/>
    <mergeCell ref="I18:J18"/>
    <mergeCell ref="A34:B34"/>
    <mergeCell ref="A35:B35"/>
    <mergeCell ref="A36:B36"/>
    <mergeCell ref="M19:N19"/>
    <mergeCell ref="A20:D20"/>
    <mergeCell ref="E20:F20"/>
    <mergeCell ref="I20:J20"/>
    <mergeCell ref="M20:N20"/>
    <mergeCell ref="I32:K32"/>
    <mergeCell ref="L32:N32"/>
    <mergeCell ref="M11:N11"/>
    <mergeCell ref="A58:B58"/>
    <mergeCell ref="A59:B59"/>
    <mergeCell ref="C32:E32"/>
    <mergeCell ref="F32:H32"/>
    <mergeCell ref="A56:B56"/>
    <mergeCell ref="A55:B55"/>
    <mergeCell ref="A57:B57"/>
    <mergeCell ref="A46:B46"/>
    <mergeCell ref="I17:J17"/>
    <mergeCell ref="Q13:R13"/>
    <mergeCell ref="Q14:R14"/>
    <mergeCell ref="M12:N12"/>
    <mergeCell ref="M13:N13"/>
    <mergeCell ref="M14:N14"/>
    <mergeCell ref="I13:J13"/>
    <mergeCell ref="O32:Q32"/>
    <mergeCell ref="R32:T32"/>
    <mergeCell ref="Q20:R20"/>
    <mergeCell ref="Q15:R15"/>
    <mergeCell ref="Q16:R16"/>
    <mergeCell ref="Q17:R17"/>
    <mergeCell ref="A30:T30"/>
    <mergeCell ref="A32:B33"/>
    <mergeCell ref="I19:J19"/>
    <mergeCell ref="M15:N15"/>
    <mergeCell ref="A4:T4"/>
    <mergeCell ref="Q12:R12"/>
    <mergeCell ref="M10:P10"/>
    <mergeCell ref="Q10:T10"/>
    <mergeCell ref="A12:D12"/>
    <mergeCell ref="E12:F12"/>
    <mergeCell ref="I12:J12"/>
    <mergeCell ref="A10:D11"/>
    <mergeCell ref="A8:T8"/>
    <mergeCell ref="A6:T6"/>
    <mergeCell ref="V6:W8"/>
    <mergeCell ref="V9:W9"/>
    <mergeCell ref="V10:W10"/>
    <mergeCell ref="V11:W11"/>
    <mergeCell ref="Q18:R18"/>
    <mergeCell ref="Q19:R19"/>
    <mergeCell ref="V18:W18"/>
    <mergeCell ref="V19:AC19"/>
    <mergeCell ref="X17:Y17"/>
    <mergeCell ref="X16:Y16"/>
    <mergeCell ref="AB6:AG6"/>
    <mergeCell ref="AH6:AK6"/>
    <mergeCell ref="X8:Y8"/>
    <mergeCell ref="X6:AA7"/>
    <mergeCell ref="AB7:AC7"/>
    <mergeCell ref="AD7:AE7"/>
    <mergeCell ref="V12:W12"/>
    <mergeCell ref="V13:W13"/>
    <mergeCell ref="V14:W14"/>
    <mergeCell ref="V15:W15"/>
    <mergeCell ref="X13:Y13"/>
    <mergeCell ref="X14:Y14"/>
    <mergeCell ref="X15:Y15"/>
    <mergeCell ref="AJ24:AK24"/>
    <mergeCell ref="AF7:AG7"/>
    <mergeCell ref="AH7:AI7"/>
    <mergeCell ref="AJ7:AK7"/>
    <mergeCell ref="AD23:AK23"/>
    <mergeCell ref="X10:Y10"/>
    <mergeCell ref="X18:Y18"/>
    <mergeCell ref="X11:Y11"/>
    <mergeCell ref="X12:Y12"/>
    <mergeCell ref="V4:AK4"/>
    <mergeCell ref="V21:AK21"/>
    <mergeCell ref="V23:V25"/>
    <mergeCell ref="W23:Y24"/>
    <mergeCell ref="Z23:AA24"/>
    <mergeCell ref="AB23:AC24"/>
    <mergeCell ref="AD24:AE24"/>
    <mergeCell ref="AF24:AG24"/>
    <mergeCell ref="AH24:AI24"/>
    <mergeCell ref="X9:Y9"/>
    <mergeCell ref="AB43:AC43"/>
    <mergeCell ref="Z38:AA38"/>
    <mergeCell ref="V37:W38"/>
    <mergeCell ref="AB38:AC38"/>
    <mergeCell ref="X38:Y38"/>
    <mergeCell ref="X43:Y43"/>
    <mergeCell ref="X42:Y42"/>
    <mergeCell ref="X37:AC37"/>
    <mergeCell ref="AB54:AC54"/>
    <mergeCell ref="Z45:AA45"/>
    <mergeCell ref="AB45:AC45"/>
    <mergeCell ref="AB53:AC53"/>
    <mergeCell ref="Z39:AA39"/>
    <mergeCell ref="Z40:AA40"/>
    <mergeCell ref="Z43:AA43"/>
    <mergeCell ref="AB39:AC39"/>
    <mergeCell ref="AB40:AC40"/>
    <mergeCell ref="AB42:AC42"/>
    <mergeCell ref="X56:Y56"/>
    <mergeCell ref="Z56:AA56"/>
    <mergeCell ref="AB52:AC52"/>
    <mergeCell ref="V48:AK48"/>
    <mergeCell ref="V50:W51"/>
    <mergeCell ref="X50:AC50"/>
    <mergeCell ref="AF50:AG50"/>
    <mergeCell ref="AH50:AI50"/>
    <mergeCell ref="AJ50:AK50"/>
    <mergeCell ref="AD50:AE50"/>
    <mergeCell ref="X54:Y54"/>
    <mergeCell ref="Z54:AA54"/>
    <mergeCell ref="V44:W44"/>
    <mergeCell ref="AB51:AC51"/>
    <mergeCell ref="AB56:AC56"/>
    <mergeCell ref="V55:W55"/>
    <mergeCell ref="X55:Y55"/>
    <mergeCell ref="Z55:AA55"/>
    <mergeCell ref="AB55:AC55"/>
    <mergeCell ref="V56:W56"/>
    <mergeCell ref="V53:W53"/>
    <mergeCell ref="X52:Y52"/>
    <mergeCell ref="X53:Y53"/>
    <mergeCell ref="Z53:AA53"/>
    <mergeCell ref="X44:Y44"/>
    <mergeCell ref="Z44:AA44"/>
    <mergeCell ref="X51:Y51"/>
    <mergeCell ref="Z51:AA51"/>
    <mergeCell ref="X45:Y45"/>
    <mergeCell ref="Z52:AA52"/>
    <mergeCell ref="V33:AC33"/>
    <mergeCell ref="V41:W41"/>
    <mergeCell ref="V40:W40"/>
    <mergeCell ref="X41:Y41"/>
    <mergeCell ref="X39:Y39"/>
    <mergeCell ref="X40:Y40"/>
    <mergeCell ref="V43:W43"/>
    <mergeCell ref="AB44:AC44"/>
    <mergeCell ref="Z41:AA41"/>
    <mergeCell ref="V16:W16"/>
    <mergeCell ref="V17:W17"/>
    <mergeCell ref="V35:AK35"/>
    <mergeCell ref="AD37:AE37"/>
    <mergeCell ref="AF37:AG37"/>
    <mergeCell ref="V42:W42"/>
    <mergeCell ref="Z42:AA42"/>
    <mergeCell ref="AB41:AC41"/>
    <mergeCell ref="AH37:AI37"/>
    <mergeCell ref="AJ37:AK37"/>
    <mergeCell ref="V54:W54"/>
    <mergeCell ref="V59:AC59"/>
    <mergeCell ref="AB58:AC58"/>
    <mergeCell ref="V57:W57"/>
    <mergeCell ref="X57:Y57"/>
    <mergeCell ref="Z57:AA57"/>
    <mergeCell ref="AB57:AC57"/>
    <mergeCell ref="V58:W58"/>
    <mergeCell ref="X58:Y58"/>
    <mergeCell ref="Z58:AA58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landscape" paperSize="8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75" zoomScaleNormal="75" zoomScalePageLayoutView="0" workbookViewId="0" topLeftCell="A1">
      <selection activeCell="A8" sqref="A8"/>
    </sheetView>
  </sheetViews>
  <sheetFormatPr defaultColWidth="9.00390625" defaultRowHeight="13.5"/>
  <cols>
    <col min="1" max="1" width="3.125" style="1" customWidth="1"/>
    <col min="2" max="2" width="13.25390625" style="1" customWidth="1"/>
    <col min="3" max="4" width="11.125" style="1" customWidth="1"/>
    <col min="5" max="5" width="10.00390625" style="1" customWidth="1"/>
    <col min="6" max="6" width="3.75390625" style="1" customWidth="1"/>
    <col min="7" max="7" width="6.625" style="1" customWidth="1"/>
    <col min="8" max="8" width="7.125" style="1" customWidth="1"/>
    <col min="9" max="9" width="3.125" style="1" customWidth="1"/>
    <col min="10" max="10" width="10.125" style="1" customWidth="1"/>
    <col min="11" max="11" width="3.50390625" style="1" customWidth="1"/>
    <col min="12" max="12" width="6.25390625" style="1" customWidth="1"/>
    <col min="13" max="13" width="5.75390625" style="1" customWidth="1"/>
    <col min="14" max="14" width="4.875" style="1" customWidth="1"/>
    <col min="15" max="15" width="11.125" style="1" customWidth="1"/>
    <col min="16" max="16384" width="9.00390625" style="1" customWidth="1"/>
  </cols>
  <sheetData>
    <row r="1" spans="1:27" ht="15" customHeight="1">
      <c r="A1" s="61" t="s">
        <v>269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60" t="s">
        <v>329</v>
      </c>
    </row>
    <row r="2" spans="1:27" ht="15" customHeight="1">
      <c r="A2" s="6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60"/>
    </row>
    <row r="3" spans="1:27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>
      <c r="A4" s="182" t="s">
        <v>530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22"/>
      <c r="O4" s="122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>
      <c r="A6" s="182" t="s">
        <v>186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30"/>
      <c r="O6" s="3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" customHeight="1">
      <c r="A8" s="278" t="s">
        <v>97</v>
      </c>
      <c r="B8" s="236"/>
      <c r="C8" s="163" t="s">
        <v>3</v>
      </c>
      <c r="D8" s="163" t="s">
        <v>188</v>
      </c>
      <c r="E8" s="163" t="s">
        <v>189</v>
      </c>
      <c r="F8" s="163"/>
      <c r="G8" s="163" t="s">
        <v>297</v>
      </c>
      <c r="H8" s="163"/>
      <c r="I8" s="163"/>
      <c r="J8" s="163" t="s">
        <v>190</v>
      </c>
      <c r="K8" s="163"/>
      <c r="L8" s="240" t="s">
        <v>96</v>
      </c>
      <c r="M8" s="415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" customHeight="1">
      <c r="A9" s="268" t="s">
        <v>187</v>
      </c>
      <c r="B9" s="238"/>
      <c r="C9" s="165"/>
      <c r="D9" s="165"/>
      <c r="E9" s="165"/>
      <c r="F9" s="165"/>
      <c r="G9" s="165"/>
      <c r="H9" s="165"/>
      <c r="I9" s="165"/>
      <c r="J9" s="165"/>
      <c r="K9" s="165"/>
      <c r="L9" s="416" t="s">
        <v>191</v>
      </c>
      <c r="M9" s="4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5" customHeight="1">
      <c r="A10" s="19"/>
      <c r="B10" s="19"/>
      <c r="C10" s="72"/>
      <c r="D10" s="19"/>
      <c r="E10" s="232"/>
      <c r="F10" s="232"/>
      <c r="G10" s="232"/>
      <c r="H10" s="232"/>
      <c r="I10" s="232"/>
      <c r="J10" s="232"/>
      <c r="K10" s="232"/>
      <c r="L10" s="232"/>
      <c r="M10" s="23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5" customHeight="1">
      <c r="A11" s="245" t="s">
        <v>308</v>
      </c>
      <c r="B11" s="246"/>
      <c r="C11" s="98">
        <f>SUM(D11:M11)</f>
        <v>14941</v>
      </c>
      <c r="D11" s="29">
        <v>14234</v>
      </c>
      <c r="E11" s="160">
        <v>306</v>
      </c>
      <c r="F11" s="160"/>
      <c r="G11" s="160">
        <v>169</v>
      </c>
      <c r="H11" s="160"/>
      <c r="I11" s="160"/>
      <c r="J11" s="160">
        <v>228</v>
      </c>
      <c r="K11" s="160"/>
      <c r="L11" s="160">
        <v>4</v>
      </c>
      <c r="M11" s="16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5" customHeight="1">
      <c r="A12" s="228" t="s">
        <v>301</v>
      </c>
      <c r="B12" s="229"/>
      <c r="C12" s="98">
        <f>SUM(D12:M12)</f>
        <v>14788</v>
      </c>
      <c r="D12" s="29">
        <v>14138</v>
      </c>
      <c r="E12" s="160">
        <v>268</v>
      </c>
      <c r="F12" s="160"/>
      <c r="G12" s="160">
        <v>142</v>
      </c>
      <c r="H12" s="160"/>
      <c r="I12" s="160"/>
      <c r="J12" s="160">
        <v>70</v>
      </c>
      <c r="K12" s="160"/>
      <c r="L12" s="160">
        <v>170</v>
      </c>
      <c r="M12" s="16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" customHeight="1">
      <c r="A13" s="228" t="s">
        <v>302</v>
      </c>
      <c r="B13" s="229"/>
      <c r="C13" s="98">
        <f>SUM(D13:M13)</f>
        <v>14952</v>
      </c>
      <c r="D13" s="29">
        <v>14386</v>
      </c>
      <c r="E13" s="160">
        <v>213</v>
      </c>
      <c r="F13" s="160"/>
      <c r="G13" s="160">
        <v>129</v>
      </c>
      <c r="H13" s="160"/>
      <c r="I13" s="160"/>
      <c r="J13" s="160">
        <v>223</v>
      </c>
      <c r="K13" s="160"/>
      <c r="L13" s="160">
        <v>1</v>
      </c>
      <c r="M13" s="160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" customHeight="1">
      <c r="A14" s="228" t="s">
        <v>303</v>
      </c>
      <c r="B14" s="229"/>
      <c r="C14" s="98">
        <f>SUM(D14:M14)</f>
        <v>15369</v>
      </c>
      <c r="D14" s="29">
        <v>14854</v>
      </c>
      <c r="E14" s="160">
        <v>211</v>
      </c>
      <c r="F14" s="160"/>
      <c r="G14" s="160">
        <v>114</v>
      </c>
      <c r="H14" s="160"/>
      <c r="I14" s="160"/>
      <c r="J14" s="160">
        <v>183</v>
      </c>
      <c r="K14" s="160"/>
      <c r="L14" s="160">
        <v>7</v>
      </c>
      <c r="M14" s="160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" customHeight="1">
      <c r="A15" s="230" t="s">
        <v>333</v>
      </c>
      <c r="B15" s="231"/>
      <c r="C15" s="138">
        <f>SUM(C17:C18)</f>
        <v>15954</v>
      </c>
      <c r="D15" s="134">
        <f>SUM(D17:D18)</f>
        <v>15413</v>
      </c>
      <c r="E15" s="295">
        <f>SUM(E17:F18)</f>
        <v>199</v>
      </c>
      <c r="F15" s="295"/>
      <c r="G15" s="295">
        <f>SUM(G17:I18)</f>
        <v>130</v>
      </c>
      <c r="H15" s="295"/>
      <c r="I15" s="295"/>
      <c r="J15" s="295">
        <f>SUM(J17:K18)</f>
        <v>206</v>
      </c>
      <c r="K15" s="295"/>
      <c r="L15" s="295">
        <f>SUM(L17:M18)</f>
        <v>6</v>
      </c>
      <c r="M15" s="29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" customHeight="1">
      <c r="A16" s="19"/>
      <c r="B16" s="123"/>
      <c r="C16" s="28"/>
      <c r="D16" s="29"/>
      <c r="E16" s="160"/>
      <c r="F16" s="160"/>
      <c r="G16" s="160"/>
      <c r="H16" s="160"/>
      <c r="I16" s="160"/>
      <c r="J16" s="160"/>
      <c r="K16" s="160"/>
      <c r="L16" s="160"/>
      <c r="M16" s="16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" customHeight="1">
      <c r="A17" s="122"/>
      <c r="B17" s="89" t="s">
        <v>9</v>
      </c>
      <c r="C17" s="98">
        <f>SUM(D17:M17)</f>
        <v>8104</v>
      </c>
      <c r="D17" s="29">
        <v>7788</v>
      </c>
      <c r="E17" s="160">
        <v>120</v>
      </c>
      <c r="F17" s="160"/>
      <c r="G17" s="160">
        <v>48</v>
      </c>
      <c r="H17" s="160"/>
      <c r="I17" s="160"/>
      <c r="J17" s="160">
        <v>145</v>
      </c>
      <c r="K17" s="160"/>
      <c r="L17" s="160">
        <v>3</v>
      </c>
      <c r="M17" s="16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" customHeight="1">
      <c r="A18" s="34"/>
      <c r="B18" s="100" t="s">
        <v>10</v>
      </c>
      <c r="C18" s="126">
        <f>SUM(D18:M18)</f>
        <v>7850</v>
      </c>
      <c r="D18" s="53">
        <v>7625</v>
      </c>
      <c r="E18" s="174">
        <v>79</v>
      </c>
      <c r="F18" s="174"/>
      <c r="G18" s="174">
        <v>82</v>
      </c>
      <c r="H18" s="174"/>
      <c r="I18" s="174"/>
      <c r="J18" s="174">
        <v>61</v>
      </c>
      <c r="K18" s="174"/>
      <c r="L18" s="174">
        <v>3</v>
      </c>
      <c r="M18" s="17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" customHeight="1">
      <c r="A22" s="182" t="s">
        <v>192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 customHeight="1">
      <c r="A24" s="278" t="s">
        <v>97</v>
      </c>
      <c r="B24" s="236"/>
      <c r="C24" s="163" t="s">
        <v>3</v>
      </c>
      <c r="D24" s="163" t="s">
        <v>188</v>
      </c>
      <c r="E24" s="163" t="s">
        <v>189</v>
      </c>
      <c r="F24" s="163"/>
      <c r="G24" s="163" t="s">
        <v>297</v>
      </c>
      <c r="H24" s="163"/>
      <c r="I24" s="163"/>
      <c r="J24" s="163" t="s">
        <v>190</v>
      </c>
      <c r="K24" s="163"/>
      <c r="L24" s="240" t="s">
        <v>96</v>
      </c>
      <c r="M24" s="41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" customHeight="1">
      <c r="A25" s="268" t="s">
        <v>187</v>
      </c>
      <c r="B25" s="238"/>
      <c r="C25" s="165"/>
      <c r="D25" s="165"/>
      <c r="E25" s="165"/>
      <c r="F25" s="165"/>
      <c r="G25" s="165"/>
      <c r="H25" s="165"/>
      <c r="I25" s="165"/>
      <c r="J25" s="165"/>
      <c r="K25" s="165"/>
      <c r="L25" s="416" t="s">
        <v>299</v>
      </c>
      <c r="M25" s="41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" customHeight="1">
      <c r="A26" s="19"/>
      <c r="B26" s="19"/>
      <c r="C26" s="72"/>
      <c r="D26" s="19"/>
      <c r="E26" s="232"/>
      <c r="F26" s="232"/>
      <c r="G26" s="232"/>
      <c r="H26" s="232"/>
      <c r="I26" s="232"/>
      <c r="J26" s="232"/>
      <c r="K26" s="232"/>
      <c r="L26" s="232"/>
      <c r="M26" s="23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" customHeight="1">
      <c r="A27" s="245" t="s">
        <v>308</v>
      </c>
      <c r="B27" s="246"/>
      <c r="C27" s="98">
        <f>SUM(D27:M27)</f>
        <v>13601</v>
      </c>
      <c r="D27" s="29">
        <v>4951</v>
      </c>
      <c r="E27" s="160">
        <v>5560</v>
      </c>
      <c r="F27" s="160"/>
      <c r="G27" s="160">
        <v>98</v>
      </c>
      <c r="H27" s="160"/>
      <c r="I27" s="160"/>
      <c r="J27" s="160">
        <v>2905</v>
      </c>
      <c r="K27" s="160"/>
      <c r="L27" s="160">
        <v>87</v>
      </c>
      <c r="M27" s="16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" customHeight="1">
      <c r="A28" s="228" t="s">
        <v>301</v>
      </c>
      <c r="B28" s="229"/>
      <c r="C28" s="98">
        <f>SUM(D28:M28)</f>
        <v>14535</v>
      </c>
      <c r="D28" s="29">
        <v>5007</v>
      </c>
      <c r="E28" s="160">
        <v>6163</v>
      </c>
      <c r="F28" s="160"/>
      <c r="G28" s="160">
        <v>52</v>
      </c>
      <c r="H28" s="160"/>
      <c r="I28" s="160"/>
      <c r="J28" s="160">
        <v>3243</v>
      </c>
      <c r="K28" s="160"/>
      <c r="L28" s="160">
        <v>70</v>
      </c>
      <c r="M28" s="160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" customHeight="1">
      <c r="A29" s="228" t="s">
        <v>302</v>
      </c>
      <c r="B29" s="229"/>
      <c r="C29" s="98">
        <f>SUM(D29:M29)</f>
        <v>13650</v>
      </c>
      <c r="D29" s="29">
        <v>4471</v>
      </c>
      <c r="E29" s="160">
        <v>6011</v>
      </c>
      <c r="F29" s="160"/>
      <c r="G29" s="160">
        <v>47</v>
      </c>
      <c r="H29" s="160"/>
      <c r="I29" s="160"/>
      <c r="J29" s="160">
        <v>3061</v>
      </c>
      <c r="K29" s="160"/>
      <c r="L29" s="160">
        <v>60</v>
      </c>
      <c r="M29" s="16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" customHeight="1">
      <c r="A30" s="228" t="s">
        <v>303</v>
      </c>
      <c r="B30" s="229"/>
      <c r="C30" s="98">
        <f>SUM(D30:M30)</f>
        <v>13711</v>
      </c>
      <c r="D30" s="29">
        <v>4678</v>
      </c>
      <c r="E30" s="160">
        <v>5955</v>
      </c>
      <c r="F30" s="160"/>
      <c r="G30" s="160">
        <v>45</v>
      </c>
      <c r="H30" s="160"/>
      <c r="I30" s="160"/>
      <c r="J30" s="160">
        <v>3004</v>
      </c>
      <c r="K30" s="160"/>
      <c r="L30" s="160">
        <v>29</v>
      </c>
      <c r="M30" s="160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" customHeight="1">
      <c r="A31" s="230" t="s">
        <v>333</v>
      </c>
      <c r="B31" s="231"/>
      <c r="C31" s="138">
        <f>SUM(C33:C34)</f>
        <v>13664</v>
      </c>
      <c r="D31" s="134">
        <f>SUM(D33:D34)</f>
        <v>4641</v>
      </c>
      <c r="E31" s="295">
        <f>SUM(E33:F34)</f>
        <v>6079</v>
      </c>
      <c r="F31" s="295"/>
      <c r="G31" s="295">
        <f>SUM(G33:I34)</f>
        <v>27</v>
      </c>
      <c r="H31" s="295"/>
      <c r="I31" s="295"/>
      <c r="J31" s="295">
        <f>SUM(J33:K34)</f>
        <v>2905</v>
      </c>
      <c r="K31" s="295"/>
      <c r="L31" s="295">
        <f>SUM(L33:M34)</f>
        <v>12</v>
      </c>
      <c r="M31" s="29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5" customHeight="1">
      <c r="A32" s="19"/>
      <c r="B32" s="19"/>
      <c r="C32" s="28"/>
      <c r="D32" s="29"/>
      <c r="E32" s="160"/>
      <c r="F32" s="160"/>
      <c r="G32" s="160"/>
      <c r="H32" s="160"/>
      <c r="I32" s="160"/>
      <c r="J32" s="160"/>
      <c r="K32" s="160"/>
      <c r="L32" s="160"/>
      <c r="M32" s="16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" customHeight="1">
      <c r="A33" s="19"/>
      <c r="B33" s="89" t="s">
        <v>9</v>
      </c>
      <c r="C33" s="98">
        <f>SUM(D33:M33)</f>
        <v>6691</v>
      </c>
      <c r="D33" s="29">
        <v>2436</v>
      </c>
      <c r="E33" s="160">
        <v>2753</v>
      </c>
      <c r="F33" s="160"/>
      <c r="G33" s="160">
        <v>12</v>
      </c>
      <c r="H33" s="160"/>
      <c r="I33" s="160"/>
      <c r="J33" s="160">
        <v>1483</v>
      </c>
      <c r="K33" s="160"/>
      <c r="L33" s="160">
        <v>7</v>
      </c>
      <c r="M33" s="16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5" customHeight="1">
      <c r="A34" s="34"/>
      <c r="B34" s="100" t="s">
        <v>10</v>
      </c>
      <c r="C34" s="126">
        <f>SUM(D34:M34)</f>
        <v>6973</v>
      </c>
      <c r="D34" s="53">
        <v>2205</v>
      </c>
      <c r="E34" s="174">
        <v>3326</v>
      </c>
      <c r="F34" s="174"/>
      <c r="G34" s="174">
        <v>15</v>
      </c>
      <c r="H34" s="174"/>
      <c r="I34" s="174"/>
      <c r="J34" s="174">
        <v>1422</v>
      </c>
      <c r="K34" s="174"/>
      <c r="L34" s="174">
        <v>5</v>
      </c>
      <c r="M34" s="174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" customHeight="1">
      <c r="A38" s="182" t="s">
        <v>193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5" customHeight="1">
      <c r="A40" s="278" t="s">
        <v>531</v>
      </c>
      <c r="B40" s="278"/>
      <c r="C40" s="278"/>
      <c r="D40" s="236"/>
      <c r="E40" s="51" t="s">
        <v>313</v>
      </c>
      <c r="F40" s="163" t="s">
        <v>312</v>
      </c>
      <c r="G40" s="163"/>
      <c r="H40" s="163" t="s">
        <v>298</v>
      </c>
      <c r="I40" s="163"/>
      <c r="J40" s="51" t="s">
        <v>294</v>
      </c>
      <c r="K40" s="163" t="s">
        <v>283</v>
      </c>
      <c r="L40" s="163"/>
      <c r="M40" s="163" t="s">
        <v>9</v>
      </c>
      <c r="N40" s="163"/>
      <c r="O40" s="52" t="s">
        <v>10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5" customHeight="1">
      <c r="A41" s="31"/>
      <c r="B41" s="232"/>
      <c r="C41" s="232"/>
      <c r="D41" s="232"/>
      <c r="E41" s="72"/>
      <c r="F41" s="232"/>
      <c r="G41" s="232"/>
      <c r="H41" s="232"/>
      <c r="I41" s="232"/>
      <c r="J41" s="19"/>
      <c r="K41" s="232"/>
      <c r="L41" s="232"/>
      <c r="M41" s="232"/>
      <c r="N41" s="232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" customHeight="1">
      <c r="A42" s="19"/>
      <c r="B42" s="306" t="s">
        <v>8</v>
      </c>
      <c r="C42" s="306"/>
      <c r="D42" s="306"/>
      <c r="E42" s="131">
        <f>SUM(E44,E49,E54,E61)</f>
        <v>5658</v>
      </c>
      <c r="F42" s="295">
        <f>SUM(F44,F49,F54,F61)</f>
        <v>6215</v>
      </c>
      <c r="G42" s="295"/>
      <c r="H42" s="295">
        <f>SUM(H44,H49,H54,H61)</f>
        <v>6058</v>
      </c>
      <c r="I42" s="295"/>
      <c r="J42" s="22">
        <f>SUM(J44,J49,J54,J61)</f>
        <v>6000</v>
      </c>
      <c r="K42" s="295">
        <f>SUM(K44,K49,K54,K61)</f>
        <v>6106</v>
      </c>
      <c r="L42" s="295"/>
      <c r="M42" s="295">
        <f>SUM(M44,M49,M54,M61)</f>
        <v>2765</v>
      </c>
      <c r="N42" s="295"/>
      <c r="O42" s="134">
        <f>SUM(O44,O49,O54,O61)</f>
        <v>3341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" customHeight="1">
      <c r="A43" s="204"/>
      <c r="B43" s="204"/>
      <c r="C43" s="204"/>
      <c r="D43" s="226"/>
      <c r="E43" s="28"/>
      <c r="F43" s="295"/>
      <c r="G43" s="295"/>
      <c r="H43" s="295"/>
      <c r="I43" s="295"/>
      <c r="J43" s="18"/>
      <c r="K43" s="295"/>
      <c r="L43" s="295"/>
      <c r="M43" s="295"/>
      <c r="N43" s="295"/>
      <c r="O43" s="2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5" customHeight="1">
      <c r="A44" s="168" t="s">
        <v>194</v>
      </c>
      <c r="B44" s="168"/>
      <c r="C44" s="168"/>
      <c r="D44" s="168"/>
      <c r="E44" s="28">
        <f>SUM(E45:E47)</f>
        <v>74</v>
      </c>
      <c r="F44" s="160">
        <f>SUM(F45:G47)</f>
        <v>71</v>
      </c>
      <c r="G44" s="160"/>
      <c r="H44" s="160">
        <f>SUM(H45:I47)</f>
        <v>62</v>
      </c>
      <c r="I44" s="160"/>
      <c r="J44" s="18">
        <f>SUM(J45:J47)</f>
        <v>57</v>
      </c>
      <c r="K44" s="160">
        <f>SUM(K45:L47)</f>
        <v>56</v>
      </c>
      <c r="L44" s="160"/>
      <c r="M44" s="160">
        <f>SUM(M45:N47)</f>
        <v>51</v>
      </c>
      <c r="N44" s="160"/>
      <c r="O44" s="29">
        <f>SUM(O45:O47)</f>
        <v>5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" customHeight="1">
      <c r="A45" s="41"/>
      <c r="B45" s="168" t="s">
        <v>121</v>
      </c>
      <c r="C45" s="168"/>
      <c r="D45" s="334"/>
      <c r="E45" s="28">
        <v>52</v>
      </c>
      <c r="F45" s="160">
        <v>32</v>
      </c>
      <c r="G45" s="160"/>
      <c r="H45" s="160">
        <v>32</v>
      </c>
      <c r="I45" s="160"/>
      <c r="J45" s="18">
        <v>27</v>
      </c>
      <c r="K45" s="160">
        <f>SUM(M45:O45)</f>
        <v>24</v>
      </c>
      <c r="L45" s="160"/>
      <c r="M45" s="160">
        <v>24</v>
      </c>
      <c r="N45" s="160"/>
      <c r="O45" s="29" t="s">
        <v>512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5" customHeight="1">
      <c r="A46" s="41"/>
      <c r="B46" s="168" t="s">
        <v>195</v>
      </c>
      <c r="C46" s="168"/>
      <c r="D46" s="334"/>
      <c r="E46" s="28">
        <v>3</v>
      </c>
      <c r="F46" s="160">
        <v>10</v>
      </c>
      <c r="G46" s="160"/>
      <c r="H46" s="160">
        <v>4</v>
      </c>
      <c r="I46" s="160"/>
      <c r="J46" s="18" t="s">
        <v>430</v>
      </c>
      <c r="K46" s="160">
        <f>SUM(M46:O46)</f>
        <v>3</v>
      </c>
      <c r="L46" s="160"/>
      <c r="M46" s="160">
        <v>2</v>
      </c>
      <c r="N46" s="160"/>
      <c r="O46" s="29">
        <v>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5" customHeight="1">
      <c r="A47" s="41"/>
      <c r="B47" s="168" t="s">
        <v>196</v>
      </c>
      <c r="C47" s="168"/>
      <c r="D47" s="334"/>
      <c r="E47" s="28">
        <v>19</v>
      </c>
      <c r="F47" s="160">
        <v>29</v>
      </c>
      <c r="G47" s="160"/>
      <c r="H47" s="160">
        <v>26</v>
      </c>
      <c r="I47" s="160"/>
      <c r="J47" s="18">
        <v>30</v>
      </c>
      <c r="K47" s="160">
        <f>SUM(M47:O47)</f>
        <v>29</v>
      </c>
      <c r="L47" s="160"/>
      <c r="M47" s="160">
        <v>25</v>
      </c>
      <c r="N47" s="160"/>
      <c r="O47" s="29">
        <v>4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5" customHeight="1">
      <c r="A48" s="168"/>
      <c r="B48" s="168"/>
      <c r="C48" s="168"/>
      <c r="D48" s="334"/>
      <c r="E48" s="28"/>
      <c r="F48" s="160"/>
      <c r="G48" s="160"/>
      <c r="H48" s="160"/>
      <c r="I48" s="160"/>
      <c r="J48" s="18"/>
      <c r="K48" s="160"/>
      <c r="L48" s="160"/>
      <c r="M48" s="160"/>
      <c r="N48" s="160"/>
      <c r="O48" s="2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5" customHeight="1">
      <c r="A49" s="168" t="s">
        <v>197</v>
      </c>
      <c r="B49" s="168"/>
      <c r="C49" s="168"/>
      <c r="D49" s="334"/>
      <c r="E49" s="28">
        <f>SUM(E50:E52)</f>
        <v>1703</v>
      </c>
      <c r="F49" s="160">
        <f>SUM(F50:G52)</f>
        <v>2001</v>
      </c>
      <c r="G49" s="160"/>
      <c r="H49" s="160">
        <f>SUM(H50:I52)</f>
        <v>2025</v>
      </c>
      <c r="I49" s="160"/>
      <c r="J49" s="18">
        <f>SUM(J50:J52)</f>
        <v>1941</v>
      </c>
      <c r="K49" s="160">
        <f>SUM(K50:L52)</f>
        <v>2090</v>
      </c>
      <c r="L49" s="160"/>
      <c r="M49" s="160">
        <f>SUM(M50:N52)</f>
        <v>1197</v>
      </c>
      <c r="N49" s="160"/>
      <c r="O49" s="29">
        <f>SUM(O50:O52)</f>
        <v>893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5" customHeight="1">
      <c r="A50" s="41"/>
      <c r="B50" s="168" t="s">
        <v>198</v>
      </c>
      <c r="C50" s="168"/>
      <c r="D50" s="334"/>
      <c r="E50" s="28">
        <v>10</v>
      </c>
      <c r="F50" s="160">
        <v>7</v>
      </c>
      <c r="G50" s="160"/>
      <c r="H50" s="160" t="s">
        <v>349</v>
      </c>
      <c r="I50" s="160"/>
      <c r="J50" s="18">
        <v>3</v>
      </c>
      <c r="K50" s="160">
        <f>SUM(M50:O50)</f>
        <v>2</v>
      </c>
      <c r="L50" s="160"/>
      <c r="M50" s="160" t="s">
        <v>349</v>
      </c>
      <c r="N50" s="160"/>
      <c r="O50" s="29">
        <v>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5" customHeight="1">
      <c r="A51" s="41"/>
      <c r="B51" s="168" t="s">
        <v>199</v>
      </c>
      <c r="C51" s="168"/>
      <c r="D51" s="334"/>
      <c r="E51" s="28">
        <v>304</v>
      </c>
      <c r="F51" s="160">
        <v>338</v>
      </c>
      <c r="G51" s="160"/>
      <c r="H51" s="160">
        <v>370</v>
      </c>
      <c r="I51" s="160"/>
      <c r="J51" s="18">
        <v>377</v>
      </c>
      <c r="K51" s="160">
        <f>SUM(M51:O51)</f>
        <v>337</v>
      </c>
      <c r="L51" s="160"/>
      <c r="M51" s="160">
        <v>289</v>
      </c>
      <c r="N51" s="160"/>
      <c r="O51" s="29">
        <v>48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5" customHeight="1">
      <c r="A52" s="41"/>
      <c r="B52" s="168" t="s">
        <v>200</v>
      </c>
      <c r="C52" s="168"/>
      <c r="D52" s="334"/>
      <c r="E52" s="28">
        <v>1389</v>
      </c>
      <c r="F52" s="160">
        <v>1656</v>
      </c>
      <c r="G52" s="160"/>
      <c r="H52" s="160">
        <v>1655</v>
      </c>
      <c r="I52" s="160"/>
      <c r="J52" s="18">
        <v>1561</v>
      </c>
      <c r="K52" s="160">
        <f>SUM(M52:O52)</f>
        <v>1751</v>
      </c>
      <c r="L52" s="160"/>
      <c r="M52" s="160">
        <v>908</v>
      </c>
      <c r="N52" s="160"/>
      <c r="O52" s="29">
        <v>843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5" customHeight="1">
      <c r="A53" s="168"/>
      <c r="B53" s="168"/>
      <c r="C53" s="168"/>
      <c r="D53" s="334"/>
      <c r="E53" s="28"/>
      <c r="F53" s="160"/>
      <c r="G53" s="160"/>
      <c r="H53" s="160"/>
      <c r="I53" s="160"/>
      <c r="J53" s="18"/>
      <c r="K53" s="160"/>
      <c r="L53" s="160"/>
      <c r="M53" s="160"/>
      <c r="N53" s="160"/>
      <c r="O53" s="2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5" customHeight="1">
      <c r="A54" s="168" t="s">
        <v>201</v>
      </c>
      <c r="B54" s="168"/>
      <c r="C54" s="168"/>
      <c r="D54" s="334"/>
      <c r="E54" s="28">
        <f>SUM(E55:E59)</f>
        <v>3759</v>
      </c>
      <c r="F54" s="160">
        <f>SUM(F55:G59)</f>
        <v>4041</v>
      </c>
      <c r="G54" s="160"/>
      <c r="H54" s="160">
        <f>SUM(H55:I59)</f>
        <v>3893</v>
      </c>
      <c r="I54" s="160"/>
      <c r="J54" s="18">
        <f>SUM(J55:J59)</f>
        <v>3943</v>
      </c>
      <c r="K54" s="160">
        <f>SUM(K55:L59)</f>
        <v>3895</v>
      </c>
      <c r="L54" s="160"/>
      <c r="M54" s="160">
        <f>SUM(M55:N59)</f>
        <v>1494</v>
      </c>
      <c r="N54" s="160"/>
      <c r="O54" s="29">
        <f>SUM(O55:O59)</f>
        <v>2401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5" customHeight="1">
      <c r="A55" s="41"/>
      <c r="B55" s="168" t="s">
        <v>202</v>
      </c>
      <c r="C55" s="168"/>
      <c r="D55" s="334"/>
      <c r="E55" s="28">
        <v>1605</v>
      </c>
      <c r="F55" s="160">
        <v>1683</v>
      </c>
      <c r="G55" s="160"/>
      <c r="H55" s="170">
        <v>1673</v>
      </c>
      <c r="I55" s="170"/>
      <c r="J55" s="29">
        <v>1807</v>
      </c>
      <c r="K55" s="160">
        <f>SUM(M55:O55)</f>
        <v>1760</v>
      </c>
      <c r="L55" s="160"/>
      <c r="M55" s="160">
        <v>660</v>
      </c>
      <c r="N55" s="160"/>
      <c r="O55" s="29">
        <v>1100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5" customHeight="1">
      <c r="A56" s="41"/>
      <c r="B56" s="168" t="s">
        <v>203</v>
      </c>
      <c r="C56" s="168"/>
      <c r="D56" s="334"/>
      <c r="E56" s="28">
        <v>636</v>
      </c>
      <c r="F56" s="160">
        <v>659</v>
      </c>
      <c r="G56" s="160"/>
      <c r="H56" s="160">
        <v>538</v>
      </c>
      <c r="I56" s="160"/>
      <c r="J56" s="29">
        <v>440</v>
      </c>
      <c r="K56" s="160">
        <f>SUM(M56:O56)</f>
        <v>544</v>
      </c>
      <c r="L56" s="160"/>
      <c r="M56" s="160">
        <v>68</v>
      </c>
      <c r="N56" s="160"/>
      <c r="O56" s="29">
        <v>476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5" customHeight="1">
      <c r="A57" s="41"/>
      <c r="B57" s="168" t="s">
        <v>204</v>
      </c>
      <c r="C57" s="168"/>
      <c r="D57" s="334"/>
      <c r="E57" s="28">
        <v>284</v>
      </c>
      <c r="F57" s="160">
        <v>384</v>
      </c>
      <c r="G57" s="160"/>
      <c r="H57" s="160">
        <v>296</v>
      </c>
      <c r="I57" s="160"/>
      <c r="J57" s="29">
        <v>328</v>
      </c>
      <c r="K57" s="160">
        <f>SUM(M57:O57)</f>
        <v>293</v>
      </c>
      <c r="L57" s="160"/>
      <c r="M57" s="160">
        <v>207</v>
      </c>
      <c r="N57" s="160"/>
      <c r="O57" s="29">
        <v>86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5" customHeight="1">
      <c r="A58" s="41"/>
      <c r="B58" s="168" t="s">
        <v>205</v>
      </c>
      <c r="C58" s="168"/>
      <c r="D58" s="334"/>
      <c r="E58" s="28">
        <v>939</v>
      </c>
      <c r="F58" s="160">
        <v>998</v>
      </c>
      <c r="G58" s="160"/>
      <c r="H58" s="160">
        <v>1048</v>
      </c>
      <c r="I58" s="160"/>
      <c r="J58" s="29">
        <v>967</v>
      </c>
      <c r="K58" s="160">
        <f>SUM(M58:O58)</f>
        <v>962</v>
      </c>
      <c r="L58" s="160"/>
      <c r="M58" s="160">
        <v>275</v>
      </c>
      <c r="N58" s="160"/>
      <c r="O58" s="29">
        <v>687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5" customHeight="1">
      <c r="A59" s="41"/>
      <c r="B59" s="168" t="s">
        <v>206</v>
      </c>
      <c r="C59" s="168"/>
      <c r="D59" s="334"/>
      <c r="E59" s="28">
        <v>295</v>
      </c>
      <c r="F59" s="160">
        <v>317</v>
      </c>
      <c r="G59" s="160"/>
      <c r="H59" s="160">
        <v>338</v>
      </c>
      <c r="I59" s="160"/>
      <c r="J59" s="29">
        <v>401</v>
      </c>
      <c r="K59" s="160">
        <f>SUM(M59:O59)</f>
        <v>336</v>
      </c>
      <c r="L59" s="160"/>
      <c r="M59" s="160">
        <v>284</v>
      </c>
      <c r="N59" s="160"/>
      <c r="O59" s="29">
        <v>52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5" customHeight="1">
      <c r="A60" s="168"/>
      <c r="B60" s="168"/>
      <c r="C60" s="168"/>
      <c r="D60" s="334"/>
      <c r="E60" s="28"/>
      <c r="F60" s="160"/>
      <c r="G60" s="160"/>
      <c r="H60" s="160"/>
      <c r="I60" s="160"/>
      <c r="J60" s="29"/>
      <c r="K60" s="160"/>
      <c r="L60" s="160"/>
      <c r="M60" s="160"/>
      <c r="N60" s="160"/>
      <c r="O60" s="2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5" customHeight="1">
      <c r="A61" s="168" t="s">
        <v>96</v>
      </c>
      <c r="B61" s="168"/>
      <c r="C61" s="168"/>
      <c r="D61" s="334"/>
      <c r="E61" s="28">
        <v>122</v>
      </c>
      <c r="F61" s="160">
        <v>102</v>
      </c>
      <c r="G61" s="160"/>
      <c r="H61" s="160">
        <v>78</v>
      </c>
      <c r="I61" s="160"/>
      <c r="J61" s="29">
        <v>59</v>
      </c>
      <c r="K61" s="160">
        <f>SUM(M61:O61)</f>
        <v>65</v>
      </c>
      <c r="L61" s="160"/>
      <c r="M61" s="160">
        <v>23</v>
      </c>
      <c r="N61" s="160"/>
      <c r="O61" s="29">
        <v>42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5" customHeight="1">
      <c r="A62" s="161"/>
      <c r="B62" s="161"/>
      <c r="C62" s="161"/>
      <c r="D62" s="313"/>
      <c r="E62" s="94"/>
      <c r="F62" s="161"/>
      <c r="G62" s="161"/>
      <c r="H62" s="161"/>
      <c r="I62" s="161"/>
      <c r="J62" s="19"/>
      <c r="K62" s="161"/>
      <c r="L62" s="161"/>
      <c r="M62" s="161"/>
      <c r="N62" s="161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5" customHeight="1">
      <c r="A63" s="31" t="s">
        <v>532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5" customHeight="1">
      <c r="A64" s="19" t="s">
        <v>147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</sheetData>
  <sheetProtection/>
  <mergeCells count="219">
    <mergeCell ref="A4:M4"/>
    <mergeCell ref="A22:M22"/>
    <mergeCell ref="A38:O38"/>
    <mergeCell ref="C24:C25"/>
    <mergeCell ref="D24:D25"/>
    <mergeCell ref="A15:B15"/>
    <mergeCell ref="A27:B27"/>
    <mergeCell ref="A28:B28"/>
    <mergeCell ref="A24:B24"/>
    <mergeCell ref="A25:B25"/>
    <mergeCell ref="J28:K28"/>
    <mergeCell ref="L24:M24"/>
    <mergeCell ref="L26:M26"/>
    <mergeCell ref="E27:F27"/>
    <mergeCell ref="G27:I27"/>
    <mergeCell ref="J27:K27"/>
    <mergeCell ref="L27:M27"/>
    <mergeCell ref="K53:L53"/>
    <mergeCell ref="K61:L61"/>
    <mergeCell ref="M61:N61"/>
    <mergeCell ref="K59:L59"/>
    <mergeCell ref="M59:N59"/>
    <mergeCell ref="K60:L60"/>
    <mergeCell ref="M60:N60"/>
    <mergeCell ref="M52:N52"/>
    <mergeCell ref="K57:L57"/>
    <mergeCell ref="M57:N57"/>
    <mergeCell ref="A14:B14"/>
    <mergeCell ref="K58:L58"/>
    <mergeCell ref="M58:N58"/>
    <mergeCell ref="K55:L55"/>
    <mergeCell ref="M55:N55"/>
    <mergeCell ref="K56:L56"/>
    <mergeCell ref="M56:N56"/>
    <mergeCell ref="K49:L49"/>
    <mergeCell ref="M49:N49"/>
    <mergeCell ref="K50:L50"/>
    <mergeCell ref="M50:N50"/>
    <mergeCell ref="M53:N53"/>
    <mergeCell ref="K54:L54"/>
    <mergeCell ref="M54:N54"/>
    <mergeCell ref="K51:L51"/>
    <mergeCell ref="M51:N51"/>
    <mergeCell ref="K52:L52"/>
    <mergeCell ref="K46:L46"/>
    <mergeCell ref="M46:N46"/>
    <mergeCell ref="K47:L47"/>
    <mergeCell ref="M47:N47"/>
    <mergeCell ref="K48:L48"/>
    <mergeCell ref="M48:N48"/>
    <mergeCell ref="K43:L43"/>
    <mergeCell ref="M43:N43"/>
    <mergeCell ref="K44:L44"/>
    <mergeCell ref="M44:N44"/>
    <mergeCell ref="K45:L45"/>
    <mergeCell ref="M45:N45"/>
    <mergeCell ref="F61:G61"/>
    <mergeCell ref="H61:I61"/>
    <mergeCell ref="F62:G62"/>
    <mergeCell ref="H62:I62"/>
    <mergeCell ref="K62:L62"/>
    <mergeCell ref="M62:N62"/>
    <mergeCell ref="F58:G58"/>
    <mergeCell ref="H58:I58"/>
    <mergeCell ref="F59:G59"/>
    <mergeCell ref="H59:I59"/>
    <mergeCell ref="F60:G60"/>
    <mergeCell ref="H60:I60"/>
    <mergeCell ref="F55:G55"/>
    <mergeCell ref="H55:I55"/>
    <mergeCell ref="F56:G56"/>
    <mergeCell ref="H56:I56"/>
    <mergeCell ref="F57:G57"/>
    <mergeCell ref="H57:I57"/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A48:D48"/>
    <mergeCell ref="A53:D53"/>
    <mergeCell ref="A60:D60"/>
    <mergeCell ref="B47:D47"/>
    <mergeCell ref="A49:D49"/>
    <mergeCell ref="A54:D54"/>
    <mergeCell ref="B50:D50"/>
    <mergeCell ref="B51:D51"/>
    <mergeCell ref="B52:D52"/>
    <mergeCell ref="A29:B29"/>
    <mergeCell ref="A30:B30"/>
    <mergeCell ref="A31:B31"/>
    <mergeCell ref="A62:D62"/>
    <mergeCell ref="B59:D59"/>
    <mergeCell ref="A61:D61"/>
    <mergeCell ref="B55:D55"/>
    <mergeCell ref="B56:D56"/>
    <mergeCell ref="B57:D57"/>
    <mergeCell ref="B58:D58"/>
    <mergeCell ref="B45:D45"/>
    <mergeCell ref="B46:D46"/>
    <mergeCell ref="A44:D44"/>
    <mergeCell ref="A40:D40"/>
    <mergeCell ref="A43:D43"/>
    <mergeCell ref="B41:D41"/>
    <mergeCell ref="B42:D42"/>
    <mergeCell ref="K41:L41"/>
    <mergeCell ref="M41:N41"/>
    <mergeCell ref="F42:G42"/>
    <mergeCell ref="H42:I42"/>
    <mergeCell ref="K42:L42"/>
    <mergeCell ref="M42:N42"/>
    <mergeCell ref="F41:G41"/>
    <mergeCell ref="H41:I41"/>
    <mergeCell ref="L34:M34"/>
    <mergeCell ref="F40:G40"/>
    <mergeCell ref="H40:I40"/>
    <mergeCell ref="M40:N40"/>
    <mergeCell ref="K40:L40"/>
    <mergeCell ref="E34:F34"/>
    <mergeCell ref="G34:I34"/>
    <mergeCell ref="J34:K34"/>
    <mergeCell ref="L32:M32"/>
    <mergeCell ref="E33:F33"/>
    <mergeCell ref="G33:I33"/>
    <mergeCell ref="J33:K33"/>
    <mergeCell ref="L33:M33"/>
    <mergeCell ref="E32:F32"/>
    <mergeCell ref="G32:I32"/>
    <mergeCell ref="J32:K32"/>
    <mergeCell ref="L30:M30"/>
    <mergeCell ref="E31:F31"/>
    <mergeCell ref="G31:I31"/>
    <mergeCell ref="J31:K31"/>
    <mergeCell ref="L31:M31"/>
    <mergeCell ref="E30:F30"/>
    <mergeCell ref="G30:I30"/>
    <mergeCell ref="J30:K30"/>
    <mergeCell ref="E29:F29"/>
    <mergeCell ref="G29:I29"/>
    <mergeCell ref="J29:K29"/>
    <mergeCell ref="L29:M29"/>
    <mergeCell ref="E26:F26"/>
    <mergeCell ref="G26:I26"/>
    <mergeCell ref="J26:K26"/>
    <mergeCell ref="L28:M28"/>
    <mergeCell ref="E28:F28"/>
    <mergeCell ref="G28:I28"/>
    <mergeCell ref="L25:M25"/>
    <mergeCell ref="E24:F25"/>
    <mergeCell ref="G24:I25"/>
    <mergeCell ref="J24:K25"/>
    <mergeCell ref="L16:M16"/>
    <mergeCell ref="E17:F17"/>
    <mergeCell ref="G17:I17"/>
    <mergeCell ref="J17:K17"/>
    <mergeCell ref="L17:M17"/>
    <mergeCell ref="E16:F16"/>
    <mergeCell ref="L14:M14"/>
    <mergeCell ref="E15:F15"/>
    <mergeCell ref="G15:I15"/>
    <mergeCell ref="J15:K15"/>
    <mergeCell ref="L15:M15"/>
    <mergeCell ref="E14:F14"/>
    <mergeCell ref="J14:K14"/>
    <mergeCell ref="L18:M18"/>
    <mergeCell ref="G10:I10"/>
    <mergeCell ref="J10:K10"/>
    <mergeCell ref="L10:M10"/>
    <mergeCell ref="E11:F11"/>
    <mergeCell ref="G11:I11"/>
    <mergeCell ref="J11:K11"/>
    <mergeCell ref="G16:I16"/>
    <mergeCell ref="J16:K16"/>
    <mergeCell ref="E12:F12"/>
    <mergeCell ref="E10:F10"/>
    <mergeCell ref="E18:F18"/>
    <mergeCell ref="G18:I18"/>
    <mergeCell ref="J18:K18"/>
    <mergeCell ref="L12:M12"/>
    <mergeCell ref="E13:F13"/>
    <mergeCell ref="G13:I13"/>
    <mergeCell ref="L13:M13"/>
    <mergeCell ref="G14:I14"/>
    <mergeCell ref="L9:M9"/>
    <mergeCell ref="A8:B8"/>
    <mergeCell ref="A9:B9"/>
    <mergeCell ref="A11:B11"/>
    <mergeCell ref="C8:C9"/>
    <mergeCell ref="D8:D9"/>
    <mergeCell ref="L11:M11"/>
    <mergeCell ref="A13:B13"/>
    <mergeCell ref="J13:K13"/>
    <mergeCell ref="G12:I12"/>
    <mergeCell ref="A6:M6"/>
    <mergeCell ref="E8:F9"/>
    <mergeCell ref="G8:I9"/>
    <mergeCell ref="J8:K9"/>
    <mergeCell ref="L8:M8"/>
    <mergeCell ref="A12:B12"/>
    <mergeCell ref="J12:K12"/>
  </mergeCells>
  <printOptions horizontalCentered="1"/>
  <pageMargins left="0.5905511811023623" right="0.5905511811023623" top="0.5905511811023623" bottom="0.3937007874015748" header="0" footer="0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2014-07-07T06:46:54Z</cp:lastPrinted>
  <dcterms:created xsi:type="dcterms:W3CDTF">2004-02-06T08:39:06Z</dcterms:created>
  <dcterms:modified xsi:type="dcterms:W3CDTF">2014-07-07T06:47:43Z</dcterms:modified>
  <cp:category/>
  <cp:version/>
  <cp:contentType/>
  <cp:contentStatus/>
</cp:coreProperties>
</file>