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90" windowHeight="8790" tabRatio="575" activeTab="8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</sheets>
  <definedNames>
    <definedName name="_xlnm.Print_Area" localSheetId="0">'056'!$A$1:$AA$78</definedName>
    <definedName name="_xlnm.Print_Area" localSheetId="1">'058'!$A$1:$X$72</definedName>
    <definedName name="_xlnm.Print_Area" localSheetId="2">'060'!$A$1:$T$76</definedName>
    <definedName name="_xlnm.Print_Area" localSheetId="3">'062'!$A$1:$T$70</definedName>
    <definedName name="_xlnm.Print_Area" localSheetId="4">'064'!$A$1:$T$69</definedName>
    <definedName name="_xlnm.Print_Area" localSheetId="5">'066'!$A$1:$S$71</definedName>
    <definedName name="_xlnm.Print_Area" localSheetId="6">'068'!$A$1:$AP$78</definedName>
    <definedName name="_xlnm.Print_Area" localSheetId="7">'070'!$A$1:$N$40</definedName>
    <definedName name="Z_50E6268A_AFDD_4103_BC28_23B9FB3D7427_.wvu.Cols" localSheetId="6" hidden="1">'068'!$AE:$AH</definedName>
    <definedName name="Z_50E6268A_AFDD_4103_BC28_23B9FB3D7427_.wvu.PrintArea" localSheetId="0" hidden="1">'056'!$A$1:$AA$78</definedName>
    <definedName name="Z_50E6268A_AFDD_4103_BC28_23B9FB3D7427_.wvu.PrintArea" localSheetId="1" hidden="1">'058'!$A$1:$X$72</definedName>
    <definedName name="Z_50E6268A_AFDD_4103_BC28_23B9FB3D7427_.wvu.PrintArea" localSheetId="2" hidden="1">'060'!$A$1:$T$76</definedName>
    <definedName name="Z_50E6268A_AFDD_4103_BC28_23B9FB3D7427_.wvu.PrintArea" localSheetId="3" hidden="1">'062'!$A$1:$T$70</definedName>
    <definedName name="Z_50E6268A_AFDD_4103_BC28_23B9FB3D7427_.wvu.PrintArea" localSheetId="4" hidden="1">'064'!$A$1:$T$69</definedName>
    <definedName name="Z_50E6268A_AFDD_4103_BC28_23B9FB3D7427_.wvu.PrintArea" localSheetId="5" hidden="1">'066'!$A$1:$T$73</definedName>
    <definedName name="Z_50E6268A_AFDD_4103_BC28_23B9FB3D7427_.wvu.PrintArea" localSheetId="6" hidden="1">'068'!$A$1:$AP$78</definedName>
  </definedNames>
  <calcPr fullCalcOnLoad="1"/>
</workbook>
</file>

<file path=xl/sharedStrings.xml><?xml version="1.0" encoding="utf-8"?>
<sst xmlns="http://schemas.openxmlformats.org/spreadsheetml/2006/main" count="1521" uniqueCount="458">
  <si>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</si>
  <si>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</si>
  <si>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</si>
  <si>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</si>
  <si>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</si>
  <si>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</si>
  <si>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</si>
  <si>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</si>
  <si>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</si>
  <si>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</si>
  <si>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</si>
  <si>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</si>
  <si>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</si>
  <si>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</si>
  <si>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</si>
  <si>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</si>
  <si>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</si>
  <si>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</si>
  <si>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</si>
  <si>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</si>
  <si>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</si>
  <si>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</si>
  <si>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</si>
  <si>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</si>
  <si>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</si>
  <si>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</si>
  <si>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</si>
  <si>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</si>
  <si>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</si>
  <si>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</si>
  <si>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</si>
  <si>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</si>
  <si>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</si>
  <si>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</si>
  <si>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</si>
  <si>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</si>
  <si>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</si>
  <si>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</si>
  <si>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</si>
  <si>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</si>
  <si>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</si>
  <si>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</si>
  <si>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</si>
  <si>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</si>
  <si>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</si>
  <si>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</si>
  <si>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</si>
  <si>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</si>
  <si>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</si>
  <si>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</si>
  <si>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</si>
  <si>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</si>
  <si>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県　計</t>
  </si>
  <si>
    <t>総　　数</t>
  </si>
  <si>
    <t>田</t>
  </si>
  <si>
    <t>畑</t>
  </si>
  <si>
    <t>果樹園</t>
  </si>
  <si>
    <t>茶　園</t>
  </si>
  <si>
    <t>その他</t>
  </si>
  <si>
    <t>保有山林</t>
  </si>
  <si>
    <t>輪島市</t>
  </si>
  <si>
    <t>米</t>
  </si>
  <si>
    <t>作付面積</t>
  </si>
  <si>
    <t>収 穫 量</t>
  </si>
  <si>
    <t>工芸農作物</t>
  </si>
  <si>
    <t>そ　の　他</t>
  </si>
  <si>
    <t>項　　　　　　目</t>
  </si>
  <si>
    <t>経　　　営　　　耕　　　地　　　規　　　模　　　別</t>
  </si>
  <si>
    <t>0.5 ～ 1.0</t>
  </si>
  <si>
    <t>1.0 ～ 1.5</t>
  </si>
  <si>
    <t>1.5 ～ 2.0</t>
  </si>
  <si>
    <t>経営耕地面積（ａ）</t>
  </si>
  <si>
    <t>農業労働時間（時間）</t>
  </si>
  <si>
    <t>うち 農機具資本額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</si>
  <si>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</si>
  <si>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</si>
  <si>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</si>
  <si>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</si>
  <si>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</si>
  <si>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</si>
  <si>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</si>
  <si>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</si>
  <si>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</si>
  <si>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</si>
  <si>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</si>
  <si>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</si>
  <si>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</si>
  <si>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</si>
  <si>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</si>
  <si>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エンゲル係数（％）</t>
  </si>
  <si>
    <t>平均消費性向（％）</t>
  </si>
  <si>
    <t>項　　　　　　　目</t>
  </si>
  <si>
    <t>合　　　　　計</t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</si>
  <si>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</si>
  <si>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</si>
  <si>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</si>
  <si>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</si>
  <si>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</si>
  <si>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</si>
  <si>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</si>
  <si>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</si>
  <si>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</si>
  <si>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</si>
  <si>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</si>
  <si>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</si>
  <si>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</si>
  <si>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</si>
  <si>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</si>
  <si>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</si>
  <si>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</si>
  <si>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</si>
  <si>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</si>
  <si>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</si>
  <si>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t>公 課 諸 負 担</t>
  </si>
  <si>
    <t>うち減価償却費</t>
  </si>
  <si>
    <t>農業雇用労賃</t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</si>
  <si>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</si>
  <si>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</si>
  <si>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</si>
  <si>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</si>
  <si>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</si>
  <si>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</si>
  <si>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光　熱　動　力</t>
  </si>
  <si>
    <t>家具・家事用品費</t>
  </si>
  <si>
    <t>被服及び履物費</t>
  </si>
  <si>
    <t>農用建物維持修繕</t>
  </si>
  <si>
    <t>保 健 医 療 費</t>
  </si>
  <si>
    <t>賃借料及び料金</t>
  </si>
  <si>
    <t>交 通 通 信 費</t>
  </si>
  <si>
    <t>土地改良水利費</t>
  </si>
  <si>
    <t>教　　育　　費</t>
  </si>
  <si>
    <t>そ　　の　　他</t>
  </si>
  <si>
    <t xml:space="preserve">教 養 娯 楽 費 </t>
  </si>
  <si>
    <t>雑　　　　　費</t>
  </si>
  <si>
    <t>臨　　時　　費</t>
  </si>
  <si>
    <t>　　　　よそに独立して住んでいる者は除く。</t>
  </si>
  <si>
    <t>農　家　経　済　の　総　括</t>
  </si>
  <si>
    <t>種苗・苗木・蚕種</t>
  </si>
  <si>
    <t>諸材料加工原料</t>
  </si>
  <si>
    <t>年度内収入</t>
  </si>
  <si>
    <t>年度内支出</t>
  </si>
  <si>
    <t>（単位　戸）</t>
  </si>
  <si>
    <t>市町村別</t>
  </si>
  <si>
    <t>総　数</t>
  </si>
  <si>
    <t>専　業　・　兼　業　別　１）</t>
  </si>
  <si>
    <t>専　業</t>
  </si>
  <si>
    <t>兼　　業</t>
  </si>
  <si>
    <r>
      <t xml:space="preserve">以 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上</t>
    </r>
  </si>
  <si>
    <t>　　自家農業に従事した世帯員数　２）</t>
  </si>
  <si>
    <t>桑　園</t>
  </si>
  <si>
    <t>注  1)農家の保有山林は、四捨五入の関係で内訳と計が合わないことがある。　</t>
  </si>
  <si>
    <t>　  2）の自家農業に従事した世帯員とは、16歳以上の世帯員のうち、調査日前１ヵ年間に自家農業に従事した者である。</t>
  </si>
  <si>
    <t>　　　　が、自家農業従事日数の方が多かった世帯員のことである。</t>
  </si>
  <si>
    <t>年　次　及　び　　市　町　村　別</t>
  </si>
  <si>
    <t>10　アール　　　　当たり収量</t>
  </si>
  <si>
    <t>10アール当たり収量</t>
  </si>
  <si>
    <t>出荷量</t>
  </si>
  <si>
    <t>個人有</t>
  </si>
  <si>
    <t>共　有</t>
  </si>
  <si>
    <t>資料　北陸農政局統計情報部　「牛乳乳製品統計調査」による。</t>
  </si>
  <si>
    <t>（単位　金額千円）</t>
  </si>
  <si>
    <t>年度始め手持ち現金</t>
  </si>
  <si>
    <t>年度末手持ち現金</t>
  </si>
  <si>
    <t>家族員１人当たり家計費</t>
  </si>
  <si>
    <t>５９年度</t>
  </si>
  <si>
    <t>農機具</t>
  </si>
  <si>
    <t>（1）専業・兼業別、自小作別農家数</t>
  </si>
  <si>
    <t>（2）経営耕地面積規模別農家数</t>
  </si>
  <si>
    <t>自　小　作　別　２）</t>
  </si>
  <si>
    <t>市 町 村 別</t>
  </si>
  <si>
    <t>総 数</t>
  </si>
  <si>
    <t xml:space="preserve"> 例外規定農家</t>
  </si>
  <si>
    <t>自作</t>
  </si>
  <si>
    <t>自小作</t>
  </si>
  <si>
    <t>小自作</t>
  </si>
  <si>
    <t>小作</t>
  </si>
  <si>
    <t xml:space="preserve"> 例外規定 農家３）</t>
  </si>
  <si>
    <t>計</t>
  </si>
  <si>
    <t>第１種</t>
  </si>
  <si>
    <t>第２種</t>
  </si>
  <si>
    <t>未満</t>
  </si>
  <si>
    <t>注1　　1）の兼業農家とは、世帯員の中に自家の農業以外の仕事に従事した者（年間30日以上雇用兼業に従事するか、又は、年間10万円以上の売上げ</t>
  </si>
  <si>
    <t>　　　3）の例外規定農家とは、経営耕地面積が５アール未満か全くなくても、過去１年間の農産物販売金額が１０万円以上あった農家をいう。たと</t>
  </si>
  <si>
    <t>　　　　えば、温室栽培や、養畜を営む農家などは良い例である。</t>
  </si>
  <si>
    <t>　2　　「1985年農業センサスでは、経営耕地面積が５アール以上あるか又は、農産物販売金額が10万円以上のものを農家として調査した。</t>
  </si>
  <si>
    <t>58 農  業</t>
  </si>
  <si>
    <t>30　市町村別農家人口及び農業就業人口（昭和60.2.1現在）</t>
  </si>
  <si>
    <t>31　市町村別土地面積（昭和60.2.1現在）</t>
  </si>
  <si>
    <t>採草地　　　　・　　　　放牧地</t>
  </si>
  <si>
    <t>（単位　作付面積　ヘクタール、収穫量　トン、10アール当たり収量　キログラム）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</si>
  <si>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</si>
  <si>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</si>
  <si>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</si>
  <si>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</si>
  <si>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</si>
  <si>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</si>
  <si>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</si>
  <si>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大　　　　　　豆</t>
  </si>
  <si>
    <t>小　　　　　豆</t>
  </si>
  <si>
    <t>露　地　メ　ロ　ン</t>
  </si>
  <si>
    <t>日　本　な　し</t>
  </si>
  <si>
    <t>ぶ　ど　う　（計）</t>
  </si>
  <si>
    <t>栽培面積</t>
  </si>
  <si>
    <t>葉　た　ば　こ</t>
  </si>
  <si>
    <t>茶（未乾燥）</t>
  </si>
  <si>
    <t>37　　市郡別農用機械保有台数（昭和60.2.1現在）</t>
  </si>
  <si>
    <t>年度及び　　　　市 郡 別</t>
  </si>
  <si>
    <t>桑園面積  　　　  (10a)</t>
  </si>
  <si>
    <t>養 蚕 戸 数　　　　　（戸）</t>
  </si>
  <si>
    <t>掃 立 箱 数      （箱）</t>
  </si>
  <si>
    <t>収　繭　量（kg）</t>
  </si>
  <si>
    <t>(単位　　台）</t>
  </si>
  <si>
    <t>総　　数</t>
  </si>
  <si>
    <t>上　　繭</t>
  </si>
  <si>
    <t>中　玉　繭</t>
  </si>
  <si>
    <t>市　郡　別</t>
  </si>
  <si>
    <t>動　力　耕　う　ん　機　・　農　用　ト　ラ　ク　タ　ー</t>
  </si>
  <si>
    <t>動　力　防　除　機</t>
  </si>
  <si>
    <t>歩　行　型</t>
  </si>
  <si>
    <t>15　馬　力　未　満</t>
  </si>
  <si>
    <t>30　馬　力　以　上</t>
  </si>
  <si>
    <t>個人有</t>
  </si>
  <si>
    <t>共　有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</si>
  <si>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</si>
  <si>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</si>
  <si>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</si>
  <si>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</si>
  <si>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</si>
  <si>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</si>
  <si>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</si>
  <si>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</si>
  <si>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</si>
  <si>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</si>
  <si>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(単位　頭）</t>
  </si>
  <si>
    <t>年　次</t>
  </si>
  <si>
    <t>乳牛</t>
  </si>
  <si>
    <t>肉用牛</t>
  </si>
  <si>
    <t>豚</t>
  </si>
  <si>
    <t>採卵　　　鶏（千羽）</t>
  </si>
  <si>
    <t>ブロイラー　　　(千羽）</t>
  </si>
  <si>
    <t>年次</t>
  </si>
  <si>
    <t>成鶏めす羽数　　　　　　（千羽）</t>
  </si>
  <si>
    <t>産卵量（ｔ）</t>
  </si>
  <si>
    <t>動　力　田　植　機</t>
  </si>
  <si>
    <t>自脱型コンバイン</t>
  </si>
  <si>
    <t>米麦用乾燥機</t>
  </si>
  <si>
    <t>　　　及び「畜産統計」による。</t>
  </si>
  <si>
    <t>　　　「鶏卵流通統計」による。</t>
  </si>
  <si>
    <t>(単位　トン）</t>
  </si>
  <si>
    <t>年次及び月次</t>
  </si>
  <si>
    <t>生　産　量</t>
  </si>
  <si>
    <t>移　入　量</t>
  </si>
  <si>
    <t>移　出　量</t>
  </si>
  <si>
    <t>処　理　量</t>
  </si>
  <si>
    <t>飲用牛乳等</t>
  </si>
  <si>
    <t>乳製品等</t>
  </si>
  <si>
    <t>その他</t>
  </si>
  <si>
    <t>70 農  業</t>
  </si>
  <si>
    <t>（１戸当たり平均）</t>
  </si>
  <si>
    <t>農業固定資本額</t>
  </si>
  <si>
    <t>注　農機具資本額には農用自動車を含めている。</t>
  </si>
  <si>
    <t>（２）農業粗収益及び農業経営費</t>
  </si>
  <si>
    <t>（３）農外収入、租税公課諸負担及び家計費</t>
  </si>
  <si>
    <t>72 農　業</t>
  </si>
  <si>
    <t>農用自動車</t>
  </si>
  <si>
    <t>資料　　石川県統計情報課　「1985年農業センサス結果」による。</t>
  </si>
  <si>
    <t>注　郡計については、単純計算をしている。</t>
  </si>
  <si>
    <t>（単位　栽培面積　ヘクタール、収穫量、出荷量、トン）</t>
  </si>
  <si>
    <t>（単位　作付面積　ヘクタール、収穫量　トン）</t>
  </si>
  <si>
    <t>注　　本表「桑園面積」「養蚕戸数」は年度末。「掃立箱数」「収繭数」は年度中の生産高を示す。</t>
  </si>
  <si>
    <t>資料　　石川県統計情報課｢1985年農業センサス結果」による。</t>
  </si>
  <si>
    <t>年度始め世帯員（人）</t>
  </si>
  <si>
    <t>農業動力使用時間（時間）</t>
  </si>
  <si>
    <t>出かせぎ被贈扶助等の収入</t>
  </si>
  <si>
    <t>雑こく・豆類</t>
  </si>
  <si>
    <t>５８年度</t>
  </si>
  <si>
    <t>(単位　千円）</t>
  </si>
  <si>
    <t xml:space="preserve">    3）の農業就業人口とは、満16歳以上の農家世帯員のうち、自家農業だけに従事した世帯員、及び自家農業とその他の仕事の双方に従事した</t>
  </si>
  <si>
    <t>（単位　作付面積　ヘクタール、収穫量　、出荷量、トン）</t>
  </si>
  <si>
    <t>農　業　就　業　人　口　　３）</t>
  </si>
  <si>
    <t>注　1）の農家人口は、原則として住居と生計を共にしている農家の「世帯員数」であり、出かせぎに出ている人は含めるが、勉学、就職のため、</t>
  </si>
  <si>
    <t>年　次　及　び　　市　郡　別</t>
  </si>
  <si>
    <t>年次及び　　　　　　　　　　　市郡別</t>
  </si>
  <si>
    <t>農外事業収入</t>
  </si>
  <si>
    <t>商工鉱業収入</t>
  </si>
  <si>
    <t>事業以外収入</t>
  </si>
  <si>
    <t>給料</t>
  </si>
  <si>
    <t>家計・光熱・水道料</t>
  </si>
  <si>
    <t>５７年度</t>
  </si>
  <si>
    <t>資料　北陸農政局統計情報部「作物統計」による。</t>
  </si>
  <si>
    <t>資料　　石川県農産園芸課「蚕桑統計書」による。</t>
  </si>
  <si>
    <t>資料　北陸農政局統計情報部　「北陸農政局の設計」</t>
  </si>
  <si>
    <t>資料　北陸農政局統計情報部　「畜産統計」及び</t>
  </si>
  <si>
    <t>（1）米、小麦及び大麦（昭和55～59年）</t>
  </si>
  <si>
    <t>（3）豆　　類（昭和55～59年）</t>
  </si>
  <si>
    <t>（2）いも類（昭和55～59年）</t>
  </si>
  <si>
    <t>（4）野　　　　　菜（昭和55～59年）</t>
  </si>
  <si>
    <t>野　　　　　菜（昭和55～59年）　（つづき）</t>
  </si>
  <si>
    <t>野　　　　　　　　菜（昭和55～59年）(つづき）</t>
  </si>
  <si>
    <t>果樹（結実樹齢に達したもの）（昭和55～59年）　（つづき）</t>
  </si>
  <si>
    <t>（5）果    樹（結実樹齢に達したもの）（昭和55～59年）</t>
  </si>
  <si>
    <t>(6) 工芸農作物　（昭和55～59年）</t>
  </si>
  <si>
    <t>資料　　北陸農政局統計情報部「石川農林水産統計年報」による。</t>
  </si>
  <si>
    <t>33　市郡別桑園面積、養蚕戸数及び収繭量（昭和55～59年）</t>
  </si>
  <si>
    <t>資料　北陸農政局統計情報部「農家経済調査」による。</t>
  </si>
  <si>
    <t>昭和５５年度</t>
  </si>
  <si>
    <t>５６年度</t>
  </si>
  <si>
    <t>昭和55年</t>
  </si>
  <si>
    <t>昭和56年</t>
  </si>
  <si>
    <t>昭和59年1月</t>
  </si>
  <si>
    <t>産卵率（％）</t>
  </si>
  <si>
    <t>　　樹　　　　園　　　　地</t>
  </si>
  <si>
    <t>作付面積</t>
  </si>
  <si>
    <t>金沢市</t>
  </si>
  <si>
    <t>15.4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</si>
  <si>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</si>
  <si>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>農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益</t>
    </r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</si>
  <si>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費</t>
    </r>
  </si>
  <si>
    <r>
      <t xml:space="preserve">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</si>
  <si>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t>56 農  業</t>
  </si>
  <si>
    <t>5　　農　　　　　　　　　　　　　　　業</t>
  </si>
  <si>
    <t>　　　　いう。</t>
  </si>
  <si>
    <t>　　 　2）は経営耕地面積のうち、借入地が10％未満を自作、借入地が10～50％を自小作、借入地が50～90％を小自作、借入地が90％以上を小作と</t>
  </si>
  <si>
    <t>　　　　　家とは、農業を主とし兼業を従とする農家をいい、第２種兼業農家とは、兼業を主とし農業を従とする農家をいう。</t>
  </si>
  <si>
    <t>　　　　　のある自営兼業に従事した者をいう。）がいる農家をいい、専業農家とは、それらの者がいない農家をいう。兼業農家のうち第１種兼業農</t>
  </si>
  <si>
    <t>県計</t>
  </si>
  <si>
    <t>～</t>
  </si>
  <si>
    <t>5.0ha</t>
  </si>
  <si>
    <t>0.3ha</t>
  </si>
  <si>
    <t>―</t>
  </si>
  <si>
    <t>―</t>
  </si>
  <si>
    <t>―</t>
  </si>
  <si>
    <t>（ha）</t>
  </si>
  <si>
    <t xml:space="preserve"> 1）</t>
  </si>
  <si>
    <t>経　　　　　　営　　　　　　耕　　　　　　地</t>
  </si>
  <si>
    <t>市町村別</t>
  </si>
  <si>
    <t>農 家 の</t>
  </si>
  <si>
    <t>　　農　　家　　人　　口　　１）</t>
  </si>
  <si>
    <t>（単位　アール）</t>
  </si>
  <si>
    <t>（単位　人）</t>
  </si>
  <si>
    <t>作付面積</t>
  </si>
  <si>
    <t>ばれいしょ</t>
  </si>
  <si>
    <t>かんしょ</t>
  </si>
  <si>
    <t>大麦</t>
  </si>
  <si>
    <t>小麦</t>
  </si>
  <si>
    <t>62 農  業</t>
  </si>
  <si>
    <t>作付面積</t>
  </si>
  <si>
    <t>ね　　　ぎ</t>
  </si>
  <si>
    <t>ほ　う　れ　ん　そ　う</t>
  </si>
  <si>
    <t>は　く　さ　い</t>
  </si>
  <si>
    <t>キ　ャ　ベ　ツ</t>
  </si>
  <si>
    <t>す　い　か</t>
  </si>
  <si>
    <t>い　ち　ご</t>
  </si>
  <si>
    <t>か　ぼ　ち　ゃ</t>
  </si>
  <si>
    <t>ピ　ー　マ　ン</t>
  </si>
  <si>
    <t>な　　す</t>
  </si>
  <si>
    <t>ト　マ　ト</t>
  </si>
  <si>
    <t>き　ゅ　う　り</t>
  </si>
  <si>
    <t>資料　北陸農政局統計情報部「石川県における青果物の生産と流通統計」による。ただし、昭和59年総計は合計値による。</t>
  </si>
  <si>
    <t>64 農  業</t>
  </si>
  <si>
    <t>さやいんげん</t>
  </si>
  <si>
    <t>さやえんどう</t>
  </si>
  <si>
    <t>たけのこ</t>
  </si>
  <si>
    <t>やまのいも</t>
  </si>
  <si>
    <t>れんこん</t>
  </si>
  <si>
    <t>さといも</t>
  </si>
  <si>
    <t>ごぼう</t>
  </si>
  <si>
    <t>にんじん</t>
  </si>
  <si>
    <t>かぶ</t>
  </si>
  <si>
    <t>だいこん</t>
  </si>
  <si>
    <t>レタス</t>
  </si>
  <si>
    <t>たまねぎ</t>
  </si>
  <si>
    <t>資料　北陸農政局統計情報部　「果樹生産出荷統計」による。ただし、昭和59年総計は合計値による。</t>
  </si>
  <si>
    <t>66 農  業</t>
  </si>
  <si>
    <t>羽咋市</t>
  </si>
  <si>
    <t>加賀市</t>
  </si>
  <si>
    <t>珠洲市</t>
  </si>
  <si>
    <t>小松市</t>
  </si>
  <si>
    <t>七尾市</t>
  </si>
  <si>
    <t>く　　　り</t>
  </si>
  <si>
    <t>か　　　き</t>
  </si>
  <si>
    <t>う　　　め</t>
  </si>
  <si>
    <t>も　　　も</t>
  </si>
  <si>
    <t>ぶ　ど　う　（デラウェア）</t>
  </si>
  <si>
    <t>り　ん　ご</t>
  </si>
  <si>
    <t>68 農  業</t>
  </si>
  <si>
    <t>-</t>
  </si>
  <si>
    <t>14.9</t>
  </si>
  <si>
    <t>15.2</t>
  </si>
  <si>
    <t>14.8</t>
  </si>
  <si>
    <t>15　～　30</t>
  </si>
  <si>
    <t>15.0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</si>
  <si>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</si>
  <si>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</si>
  <si>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</si>
  <si>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</si>
  <si>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</si>
  <si>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59</t>
    </r>
    <r>
      <rPr>
        <b/>
        <sz val="12"/>
        <color indexed="9"/>
        <rFont val="ＭＳ ゴシック"/>
        <family val="3"/>
      </rPr>
      <t>年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</si>
  <si>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</si>
  <si>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</si>
  <si>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</si>
  <si>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</si>
  <si>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</si>
  <si>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</si>
  <si>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</si>
  <si>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</si>
  <si>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</si>
  <si>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</si>
  <si>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</si>
  <si>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</t>
    </r>
    <r>
      <rPr>
        <b/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</si>
  <si>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</si>
  <si>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</si>
  <si>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明朝"/>
        <family val="1"/>
      </rPr>
      <t>59</t>
    </r>
    <r>
      <rPr>
        <b/>
        <sz val="12"/>
        <color indexed="9"/>
        <rFont val="ＭＳ 明朝"/>
        <family val="1"/>
      </rPr>
      <t>年</t>
    </r>
  </si>
  <si>
    <t>概　況</t>
  </si>
  <si>
    <t>昭和55年度</t>
  </si>
  <si>
    <t>56年度</t>
  </si>
  <si>
    <t>57年度</t>
  </si>
  <si>
    <t>58年度</t>
  </si>
  <si>
    <t>59年度</t>
  </si>
  <si>
    <t>0.1ha～0.5</t>
  </si>
  <si>
    <t>2.0 ha 以上</t>
  </si>
  <si>
    <t>現金収支の総括</t>
  </si>
  <si>
    <t>生活水準</t>
  </si>
  <si>
    <t>農  業 57</t>
  </si>
  <si>
    <t>―</t>
  </si>
  <si>
    <t>―</t>
  </si>
  <si>
    <t>―</t>
  </si>
  <si>
    <t>―</t>
  </si>
  <si>
    <t>―</t>
  </si>
  <si>
    <t>―</t>
  </si>
  <si>
    <t>―</t>
  </si>
  <si>
    <t>―</t>
  </si>
  <si>
    <t>　農  業 65</t>
  </si>
  <si>
    <t>　農  業 69</t>
  </si>
  <si>
    <t>　農  業 71</t>
  </si>
  <si>
    <t>－</t>
  </si>
  <si>
    <t>－</t>
  </si>
  <si>
    <t>　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</si>
  <si>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</si>
  <si>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</si>
  <si>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</si>
  <si>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59</t>
    </r>
    <r>
      <rPr>
        <b/>
        <sz val="12"/>
        <color indexed="9"/>
        <rFont val="ＭＳ ゴシック"/>
        <family val="3"/>
      </rPr>
      <t>年</t>
    </r>
  </si>
  <si>
    <t>29　　市　町　村　別　農　家　数（昭和60．2．1現在）</t>
  </si>
  <si>
    <t>農  業 59</t>
  </si>
  <si>
    <t>60  農  業</t>
  </si>
  <si>
    <t>農  業  61</t>
  </si>
  <si>
    <t>32　市 町 村 別 農 作 物 生 産 量</t>
  </si>
  <si>
    <t>農  業  63</t>
  </si>
  <si>
    <t>野　　　　　菜（昭和55～59年）（つづき）</t>
  </si>
  <si>
    <t>農  業  67</t>
  </si>
  <si>
    <t>35成鶏めす羽数及び産卵量（昭和55～59年）</t>
  </si>
  <si>
    <t>34家畜飼養頭羽数（昭和56～60年）(各年2.1現在）</t>
  </si>
  <si>
    <t>36　生乳生産量及び処理量（昭和55～59年）</t>
  </si>
  <si>
    <t>市郡別農用機械保有台数（昭和60.2.1現在）（つづき）</t>
  </si>
  <si>
    <t>バ　イ　ン　ダ　ー</t>
  </si>
  <si>
    <t>38　　農　　家　　経　　済（昭和55～59年度）</t>
  </si>
  <si>
    <t>（1）　　農　　家　　経　　済　　の　　総　　括</t>
  </si>
  <si>
    <t>農　業　73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</si>
</sst>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horizontal="left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184" fontId="0" fillId="0" borderId="11" xfId="61" applyNumberFormat="1" applyFont="1" applyFill="1" applyBorder="1" applyAlignment="1" applyProtection="1">
      <alignment horizontal="center" vertical="center"/>
      <protection/>
    </xf>
    <xf numFmtId="184" fontId="0" fillId="0" borderId="16" xfId="61" applyNumberFormat="1" applyFont="1" applyFill="1" applyBorder="1" applyAlignment="1" applyProtection="1">
      <alignment horizontal="center" vertical="center"/>
      <protection/>
    </xf>
    <xf numFmtId="184" fontId="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84" fontId="0" fillId="0" borderId="11" xfId="61" applyNumberFormat="1" applyFont="1" applyFill="1" applyBorder="1" applyAlignment="1">
      <alignment horizontal="center" vertical="center"/>
      <protection/>
    </xf>
    <xf numFmtId="184" fontId="0" fillId="0" borderId="16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184" fontId="0" fillId="0" borderId="10" xfId="61" applyNumberFormat="1" applyFont="1" applyFill="1" applyBorder="1" applyAlignment="1">
      <alignment horizontal="center" vertical="center"/>
      <protection/>
    </xf>
    <xf numFmtId="184" fontId="0" fillId="0" borderId="18" xfId="61" applyNumberFormat="1" applyFont="1" applyFill="1" applyBorder="1" applyAlignment="1">
      <alignment horizontal="center" vertical="center"/>
      <protection/>
    </xf>
    <xf numFmtId="184" fontId="0" fillId="0" borderId="19" xfId="61" applyNumberFormat="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15" xfId="61" applyFont="1" applyFill="1" applyBorder="1" applyAlignment="1" applyProtection="1">
      <alignment horizontal="centerContinuous" vertical="center"/>
      <protection/>
    </xf>
    <xf numFmtId="0" fontId="0" fillId="0" borderId="15" xfId="61" applyFont="1" applyFill="1" applyBorder="1" applyAlignment="1" applyProtection="1">
      <alignment horizontal="right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61" applyFont="1" applyFill="1" applyBorder="1" applyAlignment="1" applyProtection="1">
      <alignment vertical="center"/>
      <protection/>
    </xf>
    <xf numFmtId="37" fontId="0" fillId="0" borderId="23" xfId="61" applyNumberFormat="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14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37" fontId="0" fillId="0" borderId="12" xfId="61" applyNumberFormat="1" applyFont="1" applyFill="1" applyBorder="1" applyAlignment="1">
      <alignment horizontal="right" vertical="center"/>
      <protection/>
    </xf>
    <xf numFmtId="37" fontId="0" fillId="0" borderId="0" xfId="61" applyNumberFormat="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12" fillId="0" borderId="25" xfId="61" applyFont="1" applyFill="1" applyBorder="1" applyAlignment="1" applyProtection="1">
      <alignment horizontal="distributed" vertical="center"/>
      <protection/>
    </xf>
    <xf numFmtId="37" fontId="0" fillId="0" borderId="26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4" fillId="0" borderId="28" xfId="0" applyFont="1" applyFill="1" applyBorder="1" applyAlignment="1" applyProtection="1">
      <alignment horizontal="distributed" vertical="center"/>
      <protection/>
    </xf>
    <xf numFmtId="38" fontId="14" fillId="0" borderId="12" xfId="49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181" fontId="0" fillId="0" borderId="26" xfId="0" applyNumberFormat="1" applyFont="1" applyFill="1" applyBorder="1" applyAlignment="1" applyProtection="1">
      <alignment vertical="center"/>
      <protection/>
    </xf>
    <xf numFmtId="181" fontId="0" fillId="0" borderId="25" xfId="0" applyNumberFormat="1" applyFont="1" applyFill="1" applyBorder="1" applyAlignment="1" applyProtection="1">
      <alignment vertical="center"/>
      <protection/>
    </xf>
    <xf numFmtId="186" fontId="0" fillId="0" borderId="29" xfId="0" applyNumberFormat="1" applyFont="1" applyFill="1" applyBorder="1" applyAlignment="1" applyProtection="1">
      <alignment vertical="center"/>
      <protection/>
    </xf>
    <xf numFmtId="186" fontId="0" fillId="0" borderId="27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7" fontId="0" fillId="0" borderId="27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0" fillId="0" borderId="25" xfId="49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 applyProtection="1">
      <alignment horizontal="distributed" vertical="center"/>
      <protection/>
    </xf>
    <xf numFmtId="0" fontId="14" fillId="0" borderId="11" xfId="61" applyFont="1" applyFill="1" applyBorder="1" applyAlignment="1" applyProtection="1">
      <alignment horizontal="distributed" vertical="center"/>
      <protection/>
    </xf>
    <xf numFmtId="37" fontId="14" fillId="0" borderId="12" xfId="61" applyNumberFormat="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21" xfId="61" applyFont="1" applyFill="1" applyBorder="1" applyAlignment="1">
      <alignment horizontal="distributed" vertical="center"/>
      <protection/>
    </xf>
    <xf numFmtId="0" fontId="0" fillId="0" borderId="31" xfId="61" applyFont="1" applyFill="1" applyBorder="1" applyAlignment="1">
      <alignment horizontal="distributed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78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18" fillId="0" borderId="0" xfId="61" applyFont="1" applyFill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7" fillId="0" borderId="0" xfId="61" applyFont="1" applyFill="1" applyAlignment="1">
      <alignment horizontal="left" vertical="top"/>
      <protection/>
    </xf>
    <xf numFmtId="0" fontId="7" fillId="0" borderId="0" xfId="61" applyFont="1" applyFill="1" applyAlignment="1">
      <alignment horizontal="right" vertical="top"/>
      <protection/>
    </xf>
    <xf numFmtId="38" fontId="0" fillId="0" borderId="25" xfId="49" applyFont="1" applyFill="1" applyBorder="1" applyAlignment="1">
      <alignment horizontal="right" vertical="center"/>
    </xf>
    <xf numFmtId="0" fontId="14" fillId="0" borderId="25" xfId="61" applyFont="1" applyFill="1" applyBorder="1" applyAlignment="1" applyProtection="1">
      <alignment vertical="center"/>
      <protection/>
    </xf>
    <xf numFmtId="0" fontId="14" fillId="0" borderId="23" xfId="6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14" fillId="0" borderId="0" xfId="6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right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Alignment="1">
      <alignment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10" fillId="0" borderId="0" xfId="61" applyFont="1" applyFill="1" applyAlignment="1">
      <alignment vertical="center"/>
      <protection/>
    </xf>
    <xf numFmtId="37" fontId="7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25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1" xfId="61" applyFont="1" applyFill="1" applyBorder="1" applyAlignment="1" applyProtection="1">
      <alignment horizontal="distributed" vertical="center"/>
      <protection/>
    </xf>
    <xf numFmtId="38" fontId="14" fillId="0" borderId="0" xfId="49" applyFont="1" applyFill="1" applyAlignment="1">
      <alignment vertical="center"/>
    </xf>
    <xf numFmtId="0" fontId="0" fillId="0" borderId="25" xfId="6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/>
    </xf>
    <xf numFmtId="38" fontId="14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83" fontId="0" fillId="0" borderId="0" xfId="61" applyNumberFormat="1" applyFont="1" applyFill="1" applyAlignment="1">
      <alignment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183" fontId="0" fillId="0" borderId="25" xfId="61" applyNumberFormat="1" applyFont="1" applyFill="1" applyBorder="1" applyAlignment="1">
      <alignment vertical="center"/>
      <protection/>
    </xf>
    <xf numFmtId="183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183" fontId="0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Fill="1" applyAlignment="1">
      <alignment horizontal="right"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34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35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0" fillId="0" borderId="14" xfId="61" applyFont="1" applyFill="1" applyBorder="1" applyAlignment="1" applyProtection="1">
      <alignment horizontal="distributed" vertical="center"/>
      <protection/>
    </xf>
    <xf numFmtId="0" fontId="14" fillId="0" borderId="0" xfId="61" applyFont="1" applyFill="1" applyAlignment="1">
      <alignment vertical="center"/>
      <protection/>
    </xf>
    <xf numFmtId="177" fontId="0" fillId="0" borderId="23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25" xfId="49" applyNumberFormat="1" applyFont="1" applyFill="1" applyBorder="1" applyAlignment="1" applyProtection="1">
      <alignment vertical="center"/>
      <protection/>
    </xf>
    <xf numFmtId="180" fontId="0" fillId="0" borderId="36" xfId="0" applyNumberFormat="1" applyFont="1" applyFill="1" applyBorder="1" applyAlignment="1" applyProtection="1">
      <alignment vertical="center"/>
      <protection/>
    </xf>
    <xf numFmtId="180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8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8" fontId="0" fillId="0" borderId="26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38" fontId="8" fillId="0" borderId="12" xfId="49" applyFont="1" applyFill="1" applyBorder="1" applyAlignment="1" applyProtection="1">
      <alignment horizontal="right" vertical="center"/>
      <protection/>
    </xf>
    <xf numFmtId="38" fontId="8" fillId="0" borderId="31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8" fillId="0" borderId="26" xfId="49" applyFont="1" applyFill="1" applyBorder="1" applyAlignment="1" applyProtection="1">
      <alignment horizontal="right" vertical="center"/>
      <protection/>
    </xf>
    <xf numFmtId="38" fontId="8" fillId="0" borderId="25" xfId="49" applyFont="1" applyFill="1" applyBorder="1" applyAlignment="1" applyProtection="1">
      <alignment horizontal="right" vertical="center"/>
      <protection/>
    </xf>
    <xf numFmtId="37" fontId="8" fillId="0" borderId="0" xfId="61" applyNumberFormat="1" applyFont="1" applyFill="1" applyBorder="1" applyAlignment="1" applyProtection="1">
      <alignment vertical="center"/>
      <protection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7" fontId="8" fillId="0" borderId="29" xfId="61" applyNumberFormat="1" applyFont="1" applyFill="1" applyBorder="1" applyAlignment="1" applyProtection="1">
      <alignment vertical="center"/>
      <protection/>
    </xf>
    <xf numFmtId="37" fontId="8" fillId="0" borderId="27" xfId="61" applyNumberFormat="1" applyFont="1" applyFill="1" applyBorder="1" applyAlignment="1" applyProtection="1">
      <alignment vertical="center"/>
      <protection/>
    </xf>
    <xf numFmtId="37" fontId="8" fillId="0" borderId="12" xfId="61" applyNumberFormat="1" applyFont="1" applyFill="1" applyBorder="1" applyAlignment="1" applyProtection="1">
      <alignment vertical="center"/>
      <protection/>
    </xf>
    <xf numFmtId="37" fontId="8" fillId="0" borderId="26" xfId="61" applyNumberFormat="1" applyFont="1" applyFill="1" applyBorder="1" applyAlignment="1" applyProtection="1">
      <alignment vertical="center"/>
      <protection/>
    </xf>
    <xf numFmtId="37" fontId="8" fillId="0" borderId="25" xfId="61" applyNumberFormat="1" applyFont="1" applyFill="1" applyBorder="1" applyAlignment="1" applyProtection="1">
      <alignment vertical="center"/>
      <protection/>
    </xf>
    <xf numFmtId="37" fontId="8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Fill="1" applyBorder="1" applyAlignment="1" applyProtection="1">
      <alignment vertical="center"/>
      <protection/>
    </xf>
    <xf numFmtId="37" fontId="8" fillId="0" borderId="12" xfId="61" applyNumberFormat="1" applyFont="1" applyFill="1" applyBorder="1" applyAlignment="1" applyProtection="1">
      <alignment horizontal="right" vertical="center"/>
      <protection/>
    </xf>
    <xf numFmtId="183" fontId="14" fillId="0" borderId="0" xfId="61" applyNumberFormat="1" applyFont="1" applyFill="1" applyAlignment="1">
      <alignment vertical="center"/>
      <protection/>
    </xf>
    <xf numFmtId="183" fontId="14" fillId="0" borderId="0" xfId="61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0" fontId="0" fillId="0" borderId="29" xfId="0" applyNumberFormat="1" applyFont="1" applyFill="1" applyBorder="1" applyAlignment="1" applyProtection="1">
      <alignment vertical="center"/>
      <protection/>
    </xf>
    <xf numFmtId="180" fontId="0" fillId="0" borderId="27" xfId="0" applyNumberFormat="1" applyFont="1" applyFill="1" applyBorder="1" applyAlignment="1" applyProtection="1">
      <alignment vertical="center"/>
      <protection/>
    </xf>
    <xf numFmtId="177" fontId="0" fillId="0" borderId="27" xfId="49" applyNumberFormat="1" applyFont="1" applyFill="1" applyBorder="1" applyAlignment="1" applyProtection="1">
      <alignment vertical="center"/>
      <protection/>
    </xf>
    <xf numFmtId="178" fontId="8" fillId="0" borderId="29" xfId="0" applyNumberFormat="1" applyFont="1" applyFill="1" applyBorder="1" applyAlignment="1" applyProtection="1">
      <alignment vertical="center"/>
      <protection/>
    </xf>
    <xf numFmtId="178" fontId="8" fillId="0" borderId="27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8" fillId="0" borderId="12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25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Fill="1" applyAlignment="1">
      <alignment horizontal="right" vertical="center"/>
      <protection/>
    </xf>
    <xf numFmtId="183" fontId="0" fillId="0" borderId="12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38" fontId="12" fillId="0" borderId="0" xfId="49" applyFont="1" applyFill="1" applyAlignment="1">
      <alignment vertical="center"/>
    </xf>
    <xf numFmtId="38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3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14" fillId="0" borderId="0" xfId="61" applyFont="1" applyFill="1" applyBorder="1" applyAlignment="1" applyProtection="1">
      <alignment horizontal="distributed" vertical="center"/>
      <protection/>
    </xf>
    <xf numFmtId="0" fontId="14" fillId="0" borderId="11" xfId="61" applyFont="1" applyFill="1" applyBorder="1" applyAlignment="1" applyProtection="1">
      <alignment horizontal="distributed" vertical="center"/>
      <protection/>
    </xf>
    <xf numFmtId="0" fontId="14" fillId="0" borderId="11" xfId="61" applyFont="1" applyFill="1" applyBorder="1" applyAlignment="1">
      <alignment horizontal="distributed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4" fillId="0" borderId="20" xfId="61" applyFill="1" applyBorder="1" applyAlignment="1">
      <alignment horizontal="center" vertical="center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4" fillId="0" borderId="35" xfId="61" applyFill="1" applyBorder="1" applyAlignment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4" fillId="0" borderId="44" xfId="61" applyFill="1" applyBorder="1" applyAlignment="1">
      <alignment horizontal="center" vertical="center"/>
      <protection/>
    </xf>
    <xf numFmtId="0" fontId="4" fillId="0" borderId="45" xfId="6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distributed" vertical="center"/>
      <protection/>
    </xf>
    <xf numFmtId="0" fontId="0" fillId="0" borderId="41" xfId="61" applyFont="1" applyFill="1" applyBorder="1" applyAlignment="1" applyProtection="1">
      <alignment horizontal="distributed" vertical="center"/>
      <protection/>
    </xf>
    <xf numFmtId="0" fontId="7" fillId="0" borderId="42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14" fillId="0" borderId="27" xfId="61" applyFont="1" applyFill="1" applyBorder="1" applyAlignment="1" applyProtection="1">
      <alignment horizontal="distributed" vertical="center"/>
      <protection/>
    </xf>
    <xf numFmtId="0" fontId="14" fillId="0" borderId="28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 wrapText="1"/>
      <protection/>
    </xf>
    <xf numFmtId="0" fontId="4" fillId="0" borderId="13" xfId="61" applyFill="1" applyBorder="1" applyAlignment="1">
      <alignment vertical="center" wrapText="1"/>
      <protection/>
    </xf>
    <xf numFmtId="0" fontId="4" fillId="0" borderId="36" xfId="6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 applyProtection="1">
      <alignment horizontal="center" vertical="center"/>
      <protection/>
    </xf>
    <xf numFmtId="0" fontId="0" fillId="0" borderId="47" xfId="61" applyFont="1" applyFill="1" applyBorder="1" applyAlignment="1" applyProtection="1">
      <alignment horizontal="center" vertical="center"/>
      <protection/>
    </xf>
    <xf numFmtId="0" fontId="0" fillId="0" borderId="42" xfId="61" applyFont="1" applyFill="1" applyBorder="1" applyAlignment="1" applyProtection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4" fillId="0" borderId="49" xfId="61" applyFont="1" applyFill="1" applyBorder="1" applyAlignment="1">
      <alignment horizontal="center" vertical="center" wrapText="1"/>
      <protection/>
    </xf>
    <xf numFmtId="0" fontId="4" fillId="0" borderId="50" xfId="61" applyFont="1" applyFill="1" applyBorder="1" applyAlignment="1">
      <alignment horizontal="center" vertical="center" wrapText="1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4" fillId="0" borderId="2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distributed" vertical="center"/>
      <protection/>
    </xf>
    <xf numFmtId="0" fontId="0" fillId="0" borderId="47" xfId="61" applyFont="1" applyFill="1" applyBorder="1" applyAlignment="1">
      <alignment horizontal="distributed" vertical="center"/>
      <protection/>
    </xf>
    <xf numFmtId="0" fontId="0" fillId="0" borderId="51" xfId="61" applyFont="1" applyFill="1" applyBorder="1" applyAlignment="1">
      <alignment horizontal="distributed" vertical="center"/>
      <protection/>
    </xf>
    <xf numFmtId="0" fontId="0" fillId="0" borderId="54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0" fillId="0" borderId="11" xfId="61" applyFont="1" applyFill="1" applyBorder="1" applyAlignment="1">
      <alignment horizontal="distributed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61" fillId="0" borderId="0" xfId="0" applyFont="1" applyFill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4" fillId="0" borderId="42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49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14" fillId="0" borderId="14" xfId="61" applyFont="1" applyFill="1" applyBorder="1" applyAlignment="1">
      <alignment horizontal="distributed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0" fillId="0" borderId="25" xfId="61" applyFont="1" applyFill="1" applyBorder="1" applyAlignment="1">
      <alignment horizontal="distributed"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4" fillId="0" borderId="35" xfId="61" applyFont="1" applyFill="1" applyBorder="1" applyAlignment="1">
      <alignment horizontal="distributed" vertical="center"/>
      <protection/>
    </xf>
    <xf numFmtId="0" fontId="6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vertical="center"/>
    </xf>
    <xf numFmtId="49" fontId="14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0" fillId="0" borderId="59" xfId="61" applyFont="1" applyFill="1" applyBorder="1" applyAlignment="1">
      <alignment horizontal="center" vertical="center" wrapText="1"/>
      <protection/>
    </xf>
    <xf numFmtId="0" fontId="0" fillId="0" borderId="52" xfId="61" applyFont="1" applyFill="1" applyBorder="1" applyAlignment="1">
      <alignment horizontal="center" vertical="center" wrapText="1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38" fontId="14" fillId="0" borderId="12" xfId="49" applyFont="1" applyFill="1" applyBorder="1" applyAlignment="1">
      <alignment vertical="center"/>
    </xf>
    <xf numFmtId="185" fontId="0" fillId="0" borderId="0" xfId="61" applyNumberFormat="1" applyFont="1" applyFill="1" applyAlignment="1">
      <alignment horizontal="right" vertical="center"/>
      <protection/>
    </xf>
    <xf numFmtId="185" fontId="0" fillId="0" borderId="0" xfId="61" applyNumberFormat="1" applyFont="1" applyFill="1" applyAlignment="1">
      <alignment horizontal="right" vertical="center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185" fontId="0" fillId="0" borderId="0" xfId="61" applyNumberFormat="1" applyFont="1" applyFill="1" applyAlignment="1">
      <alignment vertical="center"/>
      <protection/>
    </xf>
    <xf numFmtId="185" fontId="8" fillId="0" borderId="0" xfId="61" applyNumberFormat="1" applyFont="1" applyFill="1" applyAlignment="1">
      <alignment vertical="center"/>
      <protection/>
    </xf>
    <xf numFmtId="185" fontId="0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185" fontId="14" fillId="0" borderId="0" xfId="61" applyNumberFormat="1" applyFont="1" applyFill="1" applyAlignment="1">
      <alignment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32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62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0" fontId="7" fillId="0" borderId="0" xfId="61" applyFont="1" applyFill="1" applyAlignment="1">
      <alignment horizontal="left" vertical="top"/>
      <protection/>
    </xf>
    <xf numFmtId="38" fontId="0" fillId="0" borderId="27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28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>
      <alignment horizontal="center" vertical="center" textRotation="255"/>
    </xf>
    <xf numFmtId="38" fontId="0" fillId="0" borderId="10" xfId="0" applyNumberFormat="1" applyFont="1" applyFill="1" applyBorder="1" applyAlignment="1">
      <alignment horizontal="center" vertical="center" textRotation="255"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>
      <alignment horizontal="distributed" vertical="center"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center" vertical="center" textRotation="255"/>
      <protection/>
    </xf>
    <xf numFmtId="38" fontId="0" fillId="0" borderId="53" xfId="0" applyNumberFormat="1" applyFont="1" applyFill="1" applyBorder="1" applyAlignment="1" applyProtection="1">
      <alignment horizontal="center" vertical="center" textRotation="255"/>
      <protection/>
    </xf>
    <xf numFmtId="38" fontId="0" fillId="0" borderId="62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21" xfId="0" applyNumberFormat="1" applyFont="1" applyFill="1" applyBorder="1" applyAlignment="1" applyProtection="1">
      <alignment horizontal="center" vertical="center" textRotation="255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63" xfId="0" applyNumberFormat="1" applyFont="1" applyFill="1" applyBorder="1" applyAlignment="1">
      <alignment horizontal="left" vertical="center"/>
    </xf>
    <xf numFmtId="38" fontId="0" fillId="0" borderId="41" xfId="0" applyNumberFormat="1" applyFont="1" applyFill="1" applyBorder="1" applyAlignment="1" applyProtection="1">
      <alignment horizontal="center" vertical="center"/>
      <protection/>
    </xf>
    <xf numFmtId="38" fontId="0" fillId="0" borderId="41" xfId="0" applyNumberFormat="1" applyFont="1" applyFill="1" applyBorder="1" applyAlignment="1">
      <alignment horizontal="center" vertical="center"/>
    </xf>
    <xf numFmtId="38" fontId="0" fillId="0" borderId="42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46" xfId="0" applyNumberFormat="1" applyFont="1" applyFill="1" applyBorder="1" applyAlignment="1" applyProtection="1">
      <alignment horizontal="center" vertical="center"/>
      <protection/>
    </xf>
    <xf numFmtId="38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distributed" vertical="center"/>
      <protection/>
    </xf>
    <xf numFmtId="0" fontId="14" fillId="0" borderId="2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>
      <alignment horizontal="distributed" vertical="center"/>
    </xf>
    <xf numFmtId="0" fontId="38" fillId="0" borderId="0" xfId="6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39" fillId="0" borderId="0" xfId="6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38" fontId="8" fillId="0" borderId="19" xfId="49" applyFont="1" applyFill="1" applyBorder="1" applyAlignment="1">
      <alignment horizontal="right" vertical="center"/>
    </xf>
    <xf numFmtId="0" fontId="4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righ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="60" zoomScaleNormal="60" zoomScalePageLayoutView="0" workbookViewId="0" topLeftCell="I1">
      <selection activeCell="AA1" sqref="AA1"/>
    </sheetView>
  </sheetViews>
  <sheetFormatPr defaultColWidth="8.796875" defaultRowHeight="15"/>
  <cols>
    <col min="1" max="2" width="9" style="156" customWidth="1"/>
    <col min="3" max="12" width="12.59765625" style="156" customWidth="1"/>
    <col min="13" max="13" width="5.8984375" style="156" customWidth="1"/>
    <col min="14" max="15" width="9" style="156" customWidth="1"/>
    <col min="16" max="16" width="11" style="156" customWidth="1"/>
    <col min="17" max="18" width="10.3984375" style="156" bestFit="1" customWidth="1"/>
    <col min="19" max="27" width="9.09765625" style="156" bestFit="1" customWidth="1"/>
    <col min="28" max="16384" width="9" style="156" customWidth="1"/>
  </cols>
  <sheetData>
    <row r="1" spans="1:27" s="153" customFormat="1" ht="15" customHeight="1">
      <c r="A1" s="158" t="s">
        <v>319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59" t="s">
        <v>423</v>
      </c>
    </row>
    <row r="2" spans="1:27" s="154" customFormat="1" ht="21" customHeight="1">
      <c r="A2" s="514" t="s">
        <v>320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</row>
    <row r="3" spans="1:27" s="153" customFormat="1" ht="18" customHeight="1">
      <c r="A3" s="516" t="s">
        <v>442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</row>
    <row r="4" spans="1:28" s="153" customFormat="1" ht="15" customHeight="1">
      <c r="A4" s="295" t="s">
        <v>166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17"/>
      <c r="N4" s="295" t="s">
        <v>167</v>
      </c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155"/>
    </row>
    <row r="5" spans="1:28" ht="1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 t="s">
        <v>141</v>
      </c>
      <c r="M5" s="17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19" t="s">
        <v>141</v>
      </c>
      <c r="AB5" s="157"/>
    </row>
    <row r="6" spans="1:28" ht="15" customHeight="1">
      <c r="A6" s="280" t="s">
        <v>142</v>
      </c>
      <c r="B6" s="281"/>
      <c r="C6" s="258" t="s">
        <v>143</v>
      </c>
      <c r="D6" s="269" t="s">
        <v>144</v>
      </c>
      <c r="E6" s="270"/>
      <c r="F6" s="270"/>
      <c r="G6" s="271"/>
      <c r="H6" s="269" t="s">
        <v>168</v>
      </c>
      <c r="I6" s="270"/>
      <c r="J6" s="270"/>
      <c r="K6" s="270"/>
      <c r="L6" s="270"/>
      <c r="M6" s="72"/>
      <c r="N6" s="301" t="s">
        <v>169</v>
      </c>
      <c r="O6" s="302"/>
      <c r="P6" s="299" t="s">
        <v>170</v>
      </c>
      <c r="Q6" s="171" t="s">
        <v>328</v>
      </c>
      <c r="R6" s="20">
        <v>0.3</v>
      </c>
      <c r="S6" s="21">
        <v>0.5</v>
      </c>
      <c r="T6" s="21">
        <v>0.7</v>
      </c>
      <c r="U6" s="21">
        <v>1</v>
      </c>
      <c r="V6" s="21">
        <v>1.5</v>
      </c>
      <c r="W6" s="21">
        <v>2</v>
      </c>
      <c r="X6" s="21">
        <v>2.5</v>
      </c>
      <c r="Y6" s="22">
        <v>3</v>
      </c>
      <c r="Z6" s="23" t="s">
        <v>327</v>
      </c>
      <c r="AA6" s="296" t="s">
        <v>171</v>
      </c>
      <c r="AB6" s="157"/>
    </row>
    <row r="7" spans="1:28" ht="15" customHeight="1">
      <c r="A7" s="282"/>
      <c r="B7" s="283"/>
      <c r="C7" s="259"/>
      <c r="D7" s="264" t="s">
        <v>145</v>
      </c>
      <c r="E7" s="276" t="s">
        <v>146</v>
      </c>
      <c r="F7" s="277"/>
      <c r="G7" s="278"/>
      <c r="H7" s="288" t="s">
        <v>172</v>
      </c>
      <c r="I7" s="266" t="s">
        <v>173</v>
      </c>
      <c r="J7" s="266" t="s">
        <v>174</v>
      </c>
      <c r="K7" s="266" t="s">
        <v>175</v>
      </c>
      <c r="L7" s="292" t="s">
        <v>176</v>
      </c>
      <c r="M7" s="72"/>
      <c r="N7" s="301"/>
      <c r="O7" s="302"/>
      <c r="P7" s="299"/>
      <c r="Q7" s="171"/>
      <c r="R7" s="24" t="s">
        <v>326</v>
      </c>
      <c r="S7" s="25" t="s">
        <v>326</v>
      </c>
      <c r="T7" s="25" t="s">
        <v>326</v>
      </c>
      <c r="U7" s="25" t="s">
        <v>326</v>
      </c>
      <c r="V7" s="25" t="s">
        <v>326</v>
      </c>
      <c r="W7" s="25" t="s">
        <v>326</v>
      </c>
      <c r="X7" s="25" t="s">
        <v>326</v>
      </c>
      <c r="Y7" s="26" t="s">
        <v>326</v>
      </c>
      <c r="Z7" s="27"/>
      <c r="AA7" s="297"/>
      <c r="AB7" s="157"/>
    </row>
    <row r="8" spans="1:28" ht="15" customHeight="1">
      <c r="A8" s="282"/>
      <c r="B8" s="283"/>
      <c r="C8" s="259"/>
      <c r="D8" s="264"/>
      <c r="E8" s="272" t="s">
        <v>177</v>
      </c>
      <c r="F8" s="272" t="s">
        <v>178</v>
      </c>
      <c r="G8" s="274" t="s">
        <v>179</v>
      </c>
      <c r="H8" s="289"/>
      <c r="I8" s="267"/>
      <c r="J8" s="267"/>
      <c r="K8" s="267"/>
      <c r="L8" s="293"/>
      <c r="M8" s="72"/>
      <c r="N8" s="303"/>
      <c r="O8" s="304"/>
      <c r="P8" s="300"/>
      <c r="Q8" s="115" t="s">
        <v>180</v>
      </c>
      <c r="R8" s="28">
        <v>0.5</v>
      </c>
      <c r="S8" s="29">
        <v>0.7</v>
      </c>
      <c r="T8" s="29">
        <v>1</v>
      </c>
      <c r="U8" s="29">
        <v>1.5</v>
      </c>
      <c r="V8" s="29">
        <v>2</v>
      </c>
      <c r="W8" s="29">
        <v>2.5</v>
      </c>
      <c r="X8" s="29">
        <v>3</v>
      </c>
      <c r="Y8" s="30">
        <v>5</v>
      </c>
      <c r="Z8" s="31" t="s">
        <v>147</v>
      </c>
      <c r="AA8" s="298"/>
      <c r="AB8" s="157"/>
    </row>
    <row r="9" spans="1:28" ht="15" customHeight="1">
      <c r="A9" s="284"/>
      <c r="B9" s="285"/>
      <c r="C9" s="260"/>
      <c r="D9" s="265"/>
      <c r="E9" s="273"/>
      <c r="F9" s="273"/>
      <c r="G9" s="275"/>
      <c r="H9" s="290"/>
      <c r="I9" s="268"/>
      <c r="J9" s="268"/>
      <c r="K9" s="268"/>
      <c r="L9" s="294"/>
      <c r="M9" s="72"/>
      <c r="N9" s="81"/>
      <c r="O9" s="168"/>
      <c r="P9" s="81"/>
      <c r="Q9" s="81"/>
      <c r="R9" s="32"/>
      <c r="S9" s="32"/>
      <c r="T9" s="32"/>
      <c r="U9" s="32"/>
      <c r="V9" s="32"/>
      <c r="W9" s="32"/>
      <c r="X9" s="32"/>
      <c r="Y9" s="32"/>
      <c r="Z9" s="33"/>
      <c r="AA9" s="167"/>
      <c r="AB9" s="157"/>
    </row>
    <row r="10" spans="1:28" ht="15" customHeight="1">
      <c r="A10" s="286" t="s">
        <v>325</v>
      </c>
      <c r="B10" s="287"/>
      <c r="C10" s="216">
        <f>SUM(C12:C19,C21,C24,C30,C40,C47,C53,C61,C67)</f>
        <v>57055</v>
      </c>
      <c r="D10" s="217">
        <f aca="true" t="shared" si="0" ref="D10:L10">SUM(D12:D19,D21,D24,D30,D40,D47,D53,D61,D67)</f>
        <v>3307</v>
      </c>
      <c r="E10" s="217">
        <f t="shared" si="0"/>
        <v>53748</v>
      </c>
      <c r="F10" s="217">
        <f t="shared" si="0"/>
        <v>5293</v>
      </c>
      <c r="G10" s="217">
        <f t="shared" si="0"/>
        <v>48455</v>
      </c>
      <c r="H10" s="217">
        <f t="shared" si="0"/>
        <v>43706</v>
      </c>
      <c r="I10" s="217">
        <f t="shared" si="0"/>
        <v>9547</v>
      </c>
      <c r="J10" s="217">
        <f t="shared" si="0"/>
        <v>2981</v>
      </c>
      <c r="K10" s="217">
        <f t="shared" si="0"/>
        <v>738</v>
      </c>
      <c r="L10" s="217">
        <f t="shared" si="0"/>
        <v>83</v>
      </c>
      <c r="M10" s="72"/>
      <c r="N10" s="261" t="s">
        <v>325</v>
      </c>
      <c r="O10" s="262"/>
      <c r="P10" s="221">
        <f>SUM(P12:P19,P21,P24,P30,P40,P47,P53,P61,P67)</f>
        <v>57055</v>
      </c>
      <c r="Q10" s="221">
        <f>SUM(Q12:Q19,Q21,Q24,Q30,Q40,Q47,Q53,Q61,Q67)</f>
        <v>13078</v>
      </c>
      <c r="R10" s="221">
        <f aca="true" t="shared" si="1" ref="R10:AA10">SUM(R12:R19,R21,R24,R30,R40,R47,R53,R61,R67)</f>
        <v>11013</v>
      </c>
      <c r="S10" s="221">
        <f t="shared" si="1"/>
        <v>8774</v>
      </c>
      <c r="T10" s="221">
        <f t="shared" si="1"/>
        <v>8693</v>
      </c>
      <c r="U10" s="221">
        <f t="shared" si="1"/>
        <v>7524</v>
      </c>
      <c r="V10" s="221">
        <f t="shared" si="1"/>
        <v>3690</v>
      </c>
      <c r="W10" s="221">
        <f t="shared" si="1"/>
        <v>1763</v>
      </c>
      <c r="X10" s="221">
        <f t="shared" si="1"/>
        <v>914</v>
      </c>
      <c r="Y10" s="221">
        <f t="shared" si="1"/>
        <v>1139</v>
      </c>
      <c r="Z10" s="221">
        <f t="shared" si="1"/>
        <v>384</v>
      </c>
      <c r="AA10" s="221">
        <f t="shared" si="1"/>
        <v>83</v>
      </c>
      <c r="AB10" s="157"/>
    </row>
    <row r="11" spans="1:28" ht="15" customHeight="1">
      <c r="A11" s="34"/>
      <c r="B11" s="35"/>
      <c r="C11" s="86"/>
      <c r="D11" s="84"/>
      <c r="E11" s="84"/>
      <c r="F11" s="84"/>
      <c r="G11" s="84"/>
      <c r="H11" s="84"/>
      <c r="I11" s="84"/>
      <c r="J11" s="84"/>
      <c r="K11" s="84"/>
      <c r="L11" s="84"/>
      <c r="M11" s="17"/>
      <c r="N11" s="109"/>
      <c r="O11" s="110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57"/>
    </row>
    <row r="12" spans="1:28" ht="15" customHeight="1">
      <c r="A12" s="261" t="s">
        <v>1</v>
      </c>
      <c r="B12" s="263"/>
      <c r="C12" s="216">
        <f>SUM(D12:E12)</f>
        <v>6603</v>
      </c>
      <c r="D12" s="218">
        <v>374</v>
      </c>
      <c r="E12" s="218">
        <f>SUM(F12:G12)</f>
        <v>6229</v>
      </c>
      <c r="F12" s="218">
        <v>709</v>
      </c>
      <c r="G12" s="218">
        <v>5520</v>
      </c>
      <c r="H12" s="218">
        <v>5516</v>
      </c>
      <c r="I12" s="218">
        <v>844</v>
      </c>
      <c r="J12" s="218">
        <v>192</v>
      </c>
      <c r="K12" s="218">
        <v>44</v>
      </c>
      <c r="L12" s="218">
        <v>7</v>
      </c>
      <c r="M12" s="17"/>
      <c r="N12" s="261" t="s">
        <v>1</v>
      </c>
      <c r="O12" s="263"/>
      <c r="P12" s="222">
        <f>SUM(Q12:AA12)</f>
        <v>6603</v>
      </c>
      <c r="Q12" s="222">
        <v>1347</v>
      </c>
      <c r="R12" s="222">
        <v>1153</v>
      </c>
      <c r="S12" s="222">
        <v>1006</v>
      </c>
      <c r="T12" s="222">
        <v>1218</v>
      </c>
      <c r="U12" s="222">
        <v>1098</v>
      </c>
      <c r="V12" s="222">
        <v>458</v>
      </c>
      <c r="W12" s="222">
        <v>159</v>
      </c>
      <c r="X12" s="222">
        <v>52</v>
      </c>
      <c r="Y12" s="222">
        <v>80</v>
      </c>
      <c r="Z12" s="222">
        <v>25</v>
      </c>
      <c r="AA12" s="222">
        <v>7</v>
      </c>
      <c r="AB12" s="157"/>
    </row>
    <row r="13" spans="1:28" ht="15" customHeight="1">
      <c r="A13" s="261" t="s">
        <v>2</v>
      </c>
      <c r="B13" s="263"/>
      <c r="C13" s="216">
        <f aca="true" t="shared" si="2" ref="C13:C19">SUM(D13:E13)</f>
        <v>3174</v>
      </c>
      <c r="D13" s="218">
        <v>154</v>
      </c>
      <c r="E13" s="218">
        <f aca="true" t="shared" si="3" ref="E13:E19">SUM(F13:G13)</f>
        <v>3020</v>
      </c>
      <c r="F13" s="218">
        <v>100</v>
      </c>
      <c r="G13" s="218">
        <v>2920</v>
      </c>
      <c r="H13" s="218">
        <v>2584</v>
      </c>
      <c r="I13" s="218">
        <v>437</v>
      </c>
      <c r="J13" s="218">
        <v>103</v>
      </c>
      <c r="K13" s="218">
        <v>46</v>
      </c>
      <c r="L13" s="218">
        <v>4</v>
      </c>
      <c r="M13" s="17"/>
      <c r="N13" s="261" t="s">
        <v>2</v>
      </c>
      <c r="O13" s="263"/>
      <c r="P13" s="222">
        <f aca="true" t="shared" si="4" ref="P13:P19">SUM(Q13:AA13)</f>
        <v>3174</v>
      </c>
      <c r="Q13" s="222">
        <v>792</v>
      </c>
      <c r="R13" s="222">
        <v>880</v>
      </c>
      <c r="S13" s="222">
        <v>672</v>
      </c>
      <c r="T13" s="222">
        <v>493</v>
      </c>
      <c r="U13" s="222">
        <v>252</v>
      </c>
      <c r="V13" s="222">
        <v>50</v>
      </c>
      <c r="W13" s="222">
        <v>14</v>
      </c>
      <c r="X13" s="222">
        <v>5</v>
      </c>
      <c r="Y13" s="222">
        <v>10</v>
      </c>
      <c r="Z13" s="222">
        <v>2</v>
      </c>
      <c r="AA13" s="222">
        <v>4</v>
      </c>
      <c r="AB13" s="157"/>
    </row>
    <row r="14" spans="1:27" ht="15" customHeight="1">
      <c r="A14" s="261" t="s">
        <v>3</v>
      </c>
      <c r="B14" s="263"/>
      <c r="C14" s="216">
        <f t="shared" si="2"/>
        <v>4040</v>
      </c>
      <c r="D14" s="218">
        <v>189</v>
      </c>
      <c r="E14" s="218">
        <f t="shared" si="3"/>
        <v>3851</v>
      </c>
      <c r="F14" s="218">
        <v>475</v>
      </c>
      <c r="G14" s="218">
        <v>3376</v>
      </c>
      <c r="H14" s="218">
        <v>3085</v>
      </c>
      <c r="I14" s="218">
        <v>694</v>
      </c>
      <c r="J14" s="218">
        <v>207</v>
      </c>
      <c r="K14" s="218">
        <v>39</v>
      </c>
      <c r="L14" s="218">
        <v>15</v>
      </c>
      <c r="M14" s="17"/>
      <c r="N14" s="261" t="s">
        <v>3</v>
      </c>
      <c r="O14" s="263"/>
      <c r="P14" s="222">
        <f t="shared" si="4"/>
        <v>4040</v>
      </c>
      <c r="Q14" s="222">
        <v>886</v>
      </c>
      <c r="R14" s="222">
        <v>715</v>
      </c>
      <c r="S14" s="222">
        <v>513</v>
      </c>
      <c r="T14" s="222">
        <v>546</v>
      </c>
      <c r="U14" s="222">
        <v>557</v>
      </c>
      <c r="V14" s="222">
        <v>297</v>
      </c>
      <c r="W14" s="222">
        <v>154</v>
      </c>
      <c r="X14" s="222">
        <v>125</v>
      </c>
      <c r="Y14" s="222">
        <v>163</v>
      </c>
      <c r="Z14" s="222">
        <v>69</v>
      </c>
      <c r="AA14" s="222">
        <v>15</v>
      </c>
    </row>
    <row r="15" spans="1:27" ht="15" customHeight="1">
      <c r="A15" s="279" t="s">
        <v>60</v>
      </c>
      <c r="B15" s="263"/>
      <c r="C15" s="216">
        <f t="shared" si="2"/>
        <v>2949</v>
      </c>
      <c r="D15" s="218">
        <v>136</v>
      </c>
      <c r="E15" s="218">
        <f t="shared" si="3"/>
        <v>2813</v>
      </c>
      <c r="F15" s="218">
        <v>233</v>
      </c>
      <c r="G15" s="218">
        <v>2580</v>
      </c>
      <c r="H15" s="218">
        <v>2404</v>
      </c>
      <c r="I15" s="218">
        <v>377</v>
      </c>
      <c r="J15" s="218">
        <v>143</v>
      </c>
      <c r="K15" s="218">
        <v>24</v>
      </c>
      <c r="L15" s="218">
        <v>1</v>
      </c>
      <c r="M15" s="17"/>
      <c r="N15" s="279" t="s">
        <v>60</v>
      </c>
      <c r="O15" s="263"/>
      <c r="P15" s="222">
        <f t="shared" si="4"/>
        <v>2949</v>
      </c>
      <c r="Q15" s="222">
        <v>629</v>
      </c>
      <c r="R15" s="222">
        <v>861</v>
      </c>
      <c r="S15" s="222">
        <v>682</v>
      </c>
      <c r="T15" s="222">
        <v>478</v>
      </c>
      <c r="U15" s="222">
        <v>199</v>
      </c>
      <c r="V15" s="222">
        <v>46</v>
      </c>
      <c r="W15" s="222">
        <v>28</v>
      </c>
      <c r="X15" s="222">
        <v>6</v>
      </c>
      <c r="Y15" s="222">
        <v>18</v>
      </c>
      <c r="Z15" s="222">
        <v>1</v>
      </c>
      <c r="AA15" s="222">
        <v>1</v>
      </c>
    </row>
    <row r="16" spans="1:27" ht="15" customHeight="1">
      <c r="A16" s="261" t="s">
        <v>5</v>
      </c>
      <c r="B16" s="263"/>
      <c r="C16" s="216">
        <f t="shared" si="2"/>
        <v>3985</v>
      </c>
      <c r="D16" s="218">
        <v>333</v>
      </c>
      <c r="E16" s="218">
        <f t="shared" si="3"/>
        <v>3652</v>
      </c>
      <c r="F16" s="218">
        <v>376</v>
      </c>
      <c r="G16" s="218">
        <v>3276</v>
      </c>
      <c r="H16" s="218">
        <v>2858</v>
      </c>
      <c r="I16" s="218">
        <v>736</v>
      </c>
      <c r="J16" s="218">
        <v>288</v>
      </c>
      <c r="K16" s="218">
        <v>99</v>
      </c>
      <c r="L16" s="218">
        <v>4</v>
      </c>
      <c r="M16" s="17"/>
      <c r="N16" s="261" t="s">
        <v>5</v>
      </c>
      <c r="O16" s="263"/>
      <c r="P16" s="222">
        <f t="shared" si="4"/>
        <v>3985</v>
      </c>
      <c r="Q16" s="222">
        <v>1246</v>
      </c>
      <c r="R16" s="222">
        <v>1141</v>
      </c>
      <c r="S16" s="222">
        <v>655</v>
      </c>
      <c r="T16" s="222">
        <v>516</v>
      </c>
      <c r="U16" s="222">
        <v>227</v>
      </c>
      <c r="V16" s="222">
        <v>80</v>
      </c>
      <c r="W16" s="222">
        <v>36</v>
      </c>
      <c r="X16" s="222">
        <v>24</v>
      </c>
      <c r="Y16" s="222">
        <v>39</v>
      </c>
      <c r="Z16" s="222">
        <v>17</v>
      </c>
      <c r="AA16" s="222">
        <v>4</v>
      </c>
    </row>
    <row r="17" spans="1:27" ht="15" customHeight="1">
      <c r="A17" s="261" t="s">
        <v>6</v>
      </c>
      <c r="B17" s="263"/>
      <c r="C17" s="216">
        <f t="shared" si="2"/>
        <v>2355</v>
      </c>
      <c r="D17" s="218">
        <v>98</v>
      </c>
      <c r="E17" s="218">
        <f t="shared" si="3"/>
        <v>2257</v>
      </c>
      <c r="F17" s="218">
        <v>410</v>
      </c>
      <c r="G17" s="218">
        <v>1847</v>
      </c>
      <c r="H17" s="218">
        <v>1707</v>
      </c>
      <c r="I17" s="218">
        <v>490</v>
      </c>
      <c r="J17" s="218">
        <v>132</v>
      </c>
      <c r="K17" s="218">
        <v>18</v>
      </c>
      <c r="L17" s="218">
        <v>8</v>
      </c>
      <c r="M17" s="17"/>
      <c r="N17" s="261" t="s">
        <v>6</v>
      </c>
      <c r="O17" s="263"/>
      <c r="P17" s="222">
        <f t="shared" si="4"/>
        <v>2355</v>
      </c>
      <c r="Q17" s="222">
        <v>256</v>
      </c>
      <c r="R17" s="222">
        <v>290</v>
      </c>
      <c r="S17" s="222">
        <v>231</v>
      </c>
      <c r="T17" s="222">
        <v>305</v>
      </c>
      <c r="U17" s="222">
        <v>390</v>
      </c>
      <c r="V17" s="222">
        <v>279</v>
      </c>
      <c r="W17" s="222">
        <v>200</v>
      </c>
      <c r="X17" s="222">
        <v>147</v>
      </c>
      <c r="Y17" s="222">
        <v>214</v>
      </c>
      <c r="Z17" s="222">
        <v>35</v>
      </c>
      <c r="AA17" s="222">
        <v>8</v>
      </c>
    </row>
    <row r="18" spans="1:27" ht="15" customHeight="1">
      <c r="A18" s="261" t="s">
        <v>7</v>
      </c>
      <c r="B18" s="263"/>
      <c r="C18" s="216">
        <f t="shared" si="2"/>
        <v>2250</v>
      </c>
      <c r="D18" s="218">
        <v>127</v>
      </c>
      <c r="E18" s="218">
        <f t="shared" si="3"/>
        <v>2123</v>
      </c>
      <c r="F18" s="218">
        <v>270</v>
      </c>
      <c r="G18" s="218">
        <v>1853</v>
      </c>
      <c r="H18" s="218">
        <v>1543</v>
      </c>
      <c r="I18" s="218">
        <v>493</v>
      </c>
      <c r="J18" s="218">
        <v>169</v>
      </c>
      <c r="K18" s="218">
        <v>44</v>
      </c>
      <c r="L18" s="218">
        <v>1</v>
      </c>
      <c r="M18" s="17"/>
      <c r="N18" s="261" t="s">
        <v>7</v>
      </c>
      <c r="O18" s="263"/>
      <c r="P18" s="222">
        <f t="shared" si="4"/>
        <v>2250</v>
      </c>
      <c r="Q18" s="222">
        <v>499</v>
      </c>
      <c r="R18" s="222">
        <v>329</v>
      </c>
      <c r="S18" s="222">
        <v>283</v>
      </c>
      <c r="T18" s="222">
        <v>283</v>
      </c>
      <c r="U18" s="222">
        <v>326</v>
      </c>
      <c r="V18" s="222">
        <v>222</v>
      </c>
      <c r="W18" s="222">
        <v>114</v>
      </c>
      <c r="X18" s="222">
        <v>74</v>
      </c>
      <c r="Y18" s="222">
        <v>97</v>
      </c>
      <c r="Z18" s="222">
        <v>22</v>
      </c>
      <c r="AA18" s="222">
        <v>1</v>
      </c>
    </row>
    <row r="19" spans="1:27" ht="15" customHeight="1">
      <c r="A19" s="261" t="s">
        <v>8</v>
      </c>
      <c r="B19" s="263"/>
      <c r="C19" s="216">
        <f t="shared" si="2"/>
        <v>2483</v>
      </c>
      <c r="D19" s="218">
        <v>142</v>
      </c>
      <c r="E19" s="218">
        <f t="shared" si="3"/>
        <v>2341</v>
      </c>
      <c r="F19" s="218">
        <v>394</v>
      </c>
      <c r="G19" s="218">
        <v>1947</v>
      </c>
      <c r="H19" s="218">
        <v>1920</v>
      </c>
      <c r="I19" s="218">
        <v>476</v>
      </c>
      <c r="J19" s="218">
        <v>70</v>
      </c>
      <c r="K19" s="218">
        <v>11</v>
      </c>
      <c r="L19" s="218">
        <v>6</v>
      </c>
      <c r="M19" s="17"/>
      <c r="N19" s="261" t="s">
        <v>8</v>
      </c>
      <c r="O19" s="263"/>
      <c r="P19" s="222">
        <f t="shared" si="4"/>
        <v>2483</v>
      </c>
      <c r="Q19" s="222">
        <v>216</v>
      </c>
      <c r="R19" s="222">
        <v>164</v>
      </c>
      <c r="S19" s="222">
        <v>172</v>
      </c>
      <c r="T19" s="222">
        <v>275</v>
      </c>
      <c r="U19" s="222">
        <v>586</v>
      </c>
      <c r="V19" s="222">
        <v>521</v>
      </c>
      <c r="W19" s="222">
        <v>323</v>
      </c>
      <c r="X19" s="222">
        <v>118</v>
      </c>
      <c r="Y19" s="222">
        <v>86</v>
      </c>
      <c r="Z19" s="222">
        <v>16</v>
      </c>
      <c r="AA19" s="222">
        <v>6</v>
      </c>
    </row>
    <row r="20" spans="1:27" ht="15" customHeight="1">
      <c r="A20" s="34"/>
      <c r="B20" s="35"/>
      <c r="C20" s="86"/>
      <c r="D20" s="84"/>
      <c r="E20" s="84"/>
      <c r="F20" s="84"/>
      <c r="G20" s="84"/>
      <c r="H20" s="84"/>
      <c r="I20" s="84"/>
      <c r="J20" s="84"/>
      <c r="K20" s="84"/>
      <c r="L20" s="84"/>
      <c r="M20" s="17"/>
      <c r="N20" s="34"/>
      <c r="O20" s="3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</row>
    <row r="21" spans="1:27" ht="15" customHeight="1">
      <c r="A21" s="261" t="s">
        <v>9</v>
      </c>
      <c r="B21" s="263"/>
      <c r="C21" s="216">
        <f>C22</f>
        <v>209</v>
      </c>
      <c r="D21" s="218">
        <f aca="true" t="shared" si="5" ref="D21:L21">D22</f>
        <v>6</v>
      </c>
      <c r="E21" s="218">
        <f t="shared" si="5"/>
        <v>203</v>
      </c>
      <c r="F21" s="218">
        <f t="shared" si="5"/>
        <v>7</v>
      </c>
      <c r="G21" s="218">
        <f t="shared" si="5"/>
        <v>196</v>
      </c>
      <c r="H21" s="218">
        <f t="shared" si="5"/>
        <v>138</v>
      </c>
      <c r="I21" s="218">
        <f t="shared" si="5"/>
        <v>49</v>
      </c>
      <c r="J21" s="218">
        <f t="shared" si="5"/>
        <v>18</v>
      </c>
      <c r="K21" s="218">
        <f t="shared" si="5"/>
        <v>3</v>
      </c>
      <c r="L21" s="218">
        <f t="shared" si="5"/>
        <v>1</v>
      </c>
      <c r="M21" s="17"/>
      <c r="N21" s="261" t="s">
        <v>9</v>
      </c>
      <c r="O21" s="263"/>
      <c r="P21" s="222">
        <f>P22</f>
        <v>209</v>
      </c>
      <c r="Q21" s="222">
        <f aca="true" t="shared" si="6" ref="Q21:AA21">Q22</f>
        <v>100</v>
      </c>
      <c r="R21" s="222">
        <f t="shared" si="6"/>
        <v>44</v>
      </c>
      <c r="S21" s="222">
        <f t="shared" si="6"/>
        <v>23</v>
      </c>
      <c r="T21" s="222">
        <f t="shared" si="6"/>
        <v>26</v>
      </c>
      <c r="U21" s="222">
        <f t="shared" si="6"/>
        <v>11</v>
      </c>
      <c r="V21" s="222">
        <f t="shared" si="6"/>
        <v>2</v>
      </c>
      <c r="W21" s="222">
        <f t="shared" si="6"/>
        <v>1</v>
      </c>
      <c r="X21" s="222" t="s">
        <v>329</v>
      </c>
      <c r="Y21" s="222" t="s">
        <v>329</v>
      </c>
      <c r="Z21" s="222">
        <f t="shared" si="6"/>
        <v>1</v>
      </c>
      <c r="AA21" s="222">
        <f t="shared" si="6"/>
        <v>1</v>
      </c>
    </row>
    <row r="22" spans="1:27" ht="15" customHeight="1">
      <c r="A22" s="164"/>
      <c r="B22" s="35" t="s">
        <v>10</v>
      </c>
      <c r="C22" s="216">
        <f>SUM(D22:E22)</f>
        <v>209</v>
      </c>
      <c r="D22" s="84">
        <v>6</v>
      </c>
      <c r="E22" s="218">
        <f>SUM(F22:G22)</f>
        <v>203</v>
      </c>
      <c r="F22" s="84">
        <v>7</v>
      </c>
      <c r="G22" s="84">
        <v>196</v>
      </c>
      <c r="H22" s="84">
        <v>138</v>
      </c>
      <c r="I22" s="84">
        <v>49</v>
      </c>
      <c r="J22" s="84">
        <v>18</v>
      </c>
      <c r="K22" s="84">
        <v>3</v>
      </c>
      <c r="L22" s="84">
        <v>1</v>
      </c>
      <c r="M22" s="17"/>
      <c r="N22" s="164"/>
      <c r="O22" s="35" t="s">
        <v>10</v>
      </c>
      <c r="P22" s="222">
        <f>SUM(Q22:AA22)</f>
        <v>209</v>
      </c>
      <c r="Q22" s="165">
        <v>100</v>
      </c>
      <c r="R22" s="165">
        <v>44</v>
      </c>
      <c r="S22" s="165">
        <v>23</v>
      </c>
      <c r="T22" s="165">
        <v>26</v>
      </c>
      <c r="U22" s="165">
        <v>11</v>
      </c>
      <c r="V22" s="165">
        <v>2</v>
      </c>
      <c r="W22" s="165">
        <v>1</v>
      </c>
      <c r="X22" s="165" t="s">
        <v>330</v>
      </c>
      <c r="Y22" s="165" t="s">
        <v>330</v>
      </c>
      <c r="Z22" s="165">
        <v>1</v>
      </c>
      <c r="AA22" s="165">
        <v>1</v>
      </c>
    </row>
    <row r="23" spans="1:27" ht="15" customHeight="1">
      <c r="A23" s="164"/>
      <c r="B23" s="35"/>
      <c r="C23" s="86"/>
      <c r="D23" s="84"/>
      <c r="E23" s="84"/>
      <c r="F23" s="84"/>
      <c r="G23" s="84"/>
      <c r="H23" s="84"/>
      <c r="I23" s="84"/>
      <c r="J23" s="84"/>
      <c r="K23" s="84"/>
      <c r="L23" s="84"/>
      <c r="M23" s="17"/>
      <c r="N23" s="164"/>
      <c r="O23" s="3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1:27" ht="15" customHeight="1">
      <c r="A24" s="291" t="s">
        <v>11</v>
      </c>
      <c r="B24" s="263"/>
      <c r="C24" s="216">
        <f>SUM(C25:C28)</f>
        <v>2850</v>
      </c>
      <c r="D24" s="218">
        <f aca="true" t="shared" si="7" ref="D24:L24">SUM(D25:D28)</f>
        <v>87</v>
      </c>
      <c r="E24" s="218">
        <f t="shared" si="7"/>
        <v>2763</v>
      </c>
      <c r="F24" s="218">
        <f t="shared" si="7"/>
        <v>250</v>
      </c>
      <c r="G24" s="218">
        <f t="shared" si="7"/>
        <v>2513</v>
      </c>
      <c r="H24" s="218">
        <f t="shared" si="7"/>
        <v>2242</v>
      </c>
      <c r="I24" s="218">
        <f t="shared" si="7"/>
        <v>495</v>
      </c>
      <c r="J24" s="218">
        <f t="shared" si="7"/>
        <v>91</v>
      </c>
      <c r="K24" s="218">
        <f t="shared" si="7"/>
        <v>14</v>
      </c>
      <c r="L24" s="218">
        <f t="shared" si="7"/>
        <v>8</v>
      </c>
      <c r="M24" s="17"/>
      <c r="N24" s="291" t="s">
        <v>11</v>
      </c>
      <c r="O24" s="263"/>
      <c r="P24" s="222">
        <f>SUM(P25:P28)</f>
        <v>2850</v>
      </c>
      <c r="Q24" s="222">
        <f aca="true" t="shared" si="8" ref="Q24:AA24">SUM(Q25:Q28)</f>
        <v>565</v>
      </c>
      <c r="R24" s="222">
        <f t="shared" si="8"/>
        <v>483</v>
      </c>
      <c r="S24" s="222">
        <f t="shared" si="8"/>
        <v>361</v>
      </c>
      <c r="T24" s="222">
        <f t="shared" si="8"/>
        <v>365</v>
      </c>
      <c r="U24" s="222">
        <f t="shared" si="8"/>
        <v>417</v>
      </c>
      <c r="V24" s="222">
        <f t="shared" si="8"/>
        <v>274</v>
      </c>
      <c r="W24" s="222">
        <f t="shared" si="8"/>
        <v>181</v>
      </c>
      <c r="X24" s="222">
        <f t="shared" si="8"/>
        <v>77</v>
      </c>
      <c r="Y24" s="222">
        <f t="shared" si="8"/>
        <v>93</v>
      </c>
      <c r="Z24" s="222">
        <f t="shared" si="8"/>
        <v>26</v>
      </c>
      <c r="AA24" s="222">
        <f t="shared" si="8"/>
        <v>8</v>
      </c>
    </row>
    <row r="25" spans="1:27" ht="15" customHeight="1">
      <c r="A25" s="164"/>
      <c r="B25" s="35" t="s">
        <v>12</v>
      </c>
      <c r="C25" s="216">
        <f aca="true" t="shared" si="9" ref="C25:C68">SUM(D25:E25)</f>
        <v>720</v>
      </c>
      <c r="D25" s="84">
        <v>21</v>
      </c>
      <c r="E25" s="218">
        <f>SUM(F25:G25)</f>
        <v>699</v>
      </c>
      <c r="F25" s="84">
        <v>58</v>
      </c>
      <c r="G25" s="84">
        <v>641</v>
      </c>
      <c r="H25" s="84">
        <v>553</v>
      </c>
      <c r="I25" s="84">
        <v>142</v>
      </c>
      <c r="J25" s="84">
        <v>21</v>
      </c>
      <c r="K25" s="84">
        <v>2</v>
      </c>
      <c r="L25" s="84">
        <v>2</v>
      </c>
      <c r="M25" s="17"/>
      <c r="N25" s="164"/>
      <c r="O25" s="35" t="s">
        <v>12</v>
      </c>
      <c r="P25" s="222">
        <f>SUM(Q25:AA25)</f>
        <v>720</v>
      </c>
      <c r="Q25" s="165">
        <v>205</v>
      </c>
      <c r="R25" s="165">
        <v>106</v>
      </c>
      <c r="S25" s="165">
        <v>85</v>
      </c>
      <c r="T25" s="165">
        <v>76</v>
      </c>
      <c r="U25" s="165">
        <v>88</v>
      </c>
      <c r="V25" s="165">
        <v>71</v>
      </c>
      <c r="W25" s="165">
        <v>40</v>
      </c>
      <c r="X25" s="165">
        <v>17</v>
      </c>
      <c r="Y25" s="165">
        <v>24</v>
      </c>
      <c r="Z25" s="165">
        <v>6</v>
      </c>
      <c r="AA25" s="165">
        <v>2</v>
      </c>
    </row>
    <row r="26" spans="1:27" ht="15" customHeight="1">
      <c r="A26" s="164"/>
      <c r="B26" s="35" t="s">
        <v>13</v>
      </c>
      <c r="C26" s="216">
        <f t="shared" si="9"/>
        <v>592</v>
      </c>
      <c r="D26" s="84">
        <v>19</v>
      </c>
      <c r="E26" s="218">
        <f>SUM(F26:G26)</f>
        <v>573</v>
      </c>
      <c r="F26" s="84">
        <v>52</v>
      </c>
      <c r="G26" s="84">
        <v>521</v>
      </c>
      <c r="H26" s="84">
        <v>480</v>
      </c>
      <c r="I26" s="84">
        <v>82</v>
      </c>
      <c r="J26" s="84">
        <v>24</v>
      </c>
      <c r="K26" s="84">
        <v>4</v>
      </c>
      <c r="L26" s="84">
        <v>2</v>
      </c>
      <c r="M26" s="17"/>
      <c r="N26" s="164"/>
      <c r="O26" s="35" t="s">
        <v>13</v>
      </c>
      <c r="P26" s="222">
        <f>SUM(Q26:AA26)</f>
        <v>592</v>
      </c>
      <c r="Q26" s="165">
        <v>145</v>
      </c>
      <c r="R26" s="165">
        <v>97</v>
      </c>
      <c r="S26" s="165">
        <v>70</v>
      </c>
      <c r="T26" s="165">
        <v>65</v>
      </c>
      <c r="U26" s="165">
        <v>95</v>
      </c>
      <c r="V26" s="165">
        <v>44</v>
      </c>
      <c r="W26" s="165">
        <v>24</v>
      </c>
      <c r="X26" s="165">
        <v>14</v>
      </c>
      <c r="Y26" s="165">
        <v>27</v>
      </c>
      <c r="Z26" s="165">
        <v>9</v>
      </c>
      <c r="AA26" s="165">
        <v>2</v>
      </c>
    </row>
    <row r="27" spans="1:27" ht="15" customHeight="1">
      <c r="A27" s="164"/>
      <c r="B27" s="35" t="s">
        <v>14</v>
      </c>
      <c r="C27" s="216">
        <f t="shared" si="9"/>
        <v>925</v>
      </c>
      <c r="D27" s="84">
        <v>23</v>
      </c>
      <c r="E27" s="218">
        <f>SUM(F27:G27)</f>
        <v>902</v>
      </c>
      <c r="F27" s="84">
        <v>40</v>
      </c>
      <c r="G27" s="84">
        <v>862</v>
      </c>
      <c r="H27" s="84">
        <v>746</v>
      </c>
      <c r="I27" s="84">
        <v>138</v>
      </c>
      <c r="J27" s="84">
        <v>33</v>
      </c>
      <c r="K27" s="84">
        <v>6</v>
      </c>
      <c r="L27" s="84">
        <v>2</v>
      </c>
      <c r="M27" s="17"/>
      <c r="N27" s="164"/>
      <c r="O27" s="35" t="s">
        <v>14</v>
      </c>
      <c r="P27" s="222">
        <f>SUM(Q27:AA27)</f>
        <v>925</v>
      </c>
      <c r="Q27" s="165">
        <v>177</v>
      </c>
      <c r="R27" s="165">
        <v>228</v>
      </c>
      <c r="S27" s="165">
        <v>145</v>
      </c>
      <c r="T27" s="165">
        <v>152</v>
      </c>
      <c r="U27" s="165">
        <v>102</v>
      </c>
      <c r="V27" s="165">
        <v>43</v>
      </c>
      <c r="W27" s="165">
        <v>43</v>
      </c>
      <c r="X27" s="165">
        <v>17</v>
      </c>
      <c r="Y27" s="165">
        <v>12</v>
      </c>
      <c r="Z27" s="165">
        <v>4</v>
      </c>
      <c r="AA27" s="165">
        <v>2</v>
      </c>
    </row>
    <row r="28" spans="1:27" ht="15" customHeight="1">
      <c r="A28" s="164"/>
      <c r="B28" s="35" t="s">
        <v>15</v>
      </c>
      <c r="C28" s="216">
        <f t="shared" si="9"/>
        <v>613</v>
      </c>
      <c r="D28" s="84">
        <v>24</v>
      </c>
      <c r="E28" s="218">
        <f>SUM(F28:G28)</f>
        <v>589</v>
      </c>
      <c r="F28" s="84">
        <v>100</v>
      </c>
      <c r="G28" s="84">
        <v>489</v>
      </c>
      <c r="H28" s="84">
        <v>463</v>
      </c>
      <c r="I28" s="84">
        <v>133</v>
      </c>
      <c r="J28" s="84">
        <v>13</v>
      </c>
      <c r="K28" s="84">
        <v>2</v>
      </c>
      <c r="L28" s="84">
        <v>2</v>
      </c>
      <c r="M28" s="17"/>
      <c r="N28" s="164"/>
      <c r="O28" s="35" t="s">
        <v>15</v>
      </c>
      <c r="P28" s="222">
        <f>SUM(Q28:AA28)</f>
        <v>613</v>
      </c>
      <c r="Q28" s="165">
        <v>38</v>
      </c>
      <c r="R28" s="165">
        <v>52</v>
      </c>
      <c r="S28" s="165">
        <v>61</v>
      </c>
      <c r="T28" s="165">
        <v>72</v>
      </c>
      <c r="U28" s="165">
        <v>132</v>
      </c>
      <c r="V28" s="165">
        <v>116</v>
      </c>
      <c r="W28" s="165">
        <v>74</v>
      </c>
      <c r="X28" s="165">
        <v>29</v>
      </c>
      <c r="Y28" s="165">
        <v>30</v>
      </c>
      <c r="Z28" s="165">
        <v>7</v>
      </c>
      <c r="AA28" s="165">
        <v>2</v>
      </c>
    </row>
    <row r="29" spans="1:27" ht="15" customHeight="1">
      <c r="A29" s="164"/>
      <c r="B29" s="35"/>
      <c r="C29" s="216"/>
      <c r="D29" s="84"/>
      <c r="E29" s="84"/>
      <c r="F29" s="84"/>
      <c r="G29" s="84"/>
      <c r="H29" s="84"/>
      <c r="I29" s="84"/>
      <c r="J29" s="84"/>
      <c r="K29" s="84"/>
      <c r="L29" s="84"/>
      <c r="M29" s="17"/>
      <c r="N29" s="164"/>
      <c r="O29" s="3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</row>
    <row r="30" spans="1:27" ht="15" customHeight="1">
      <c r="A30" s="261" t="s">
        <v>16</v>
      </c>
      <c r="B30" s="263"/>
      <c r="C30" s="216">
        <f t="shared" si="9"/>
        <v>2890</v>
      </c>
      <c r="D30" s="218">
        <f aca="true" t="shared" si="10" ref="D30:L30">SUM(D31:D38)</f>
        <v>159</v>
      </c>
      <c r="E30" s="218">
        <f t="shared" si="10"/>
        <v>2731</v>
      </c>
      <c r="F30" s="218">
        <f t="shared" si="10"/>
        <v>227</v>
      </c>
      <c r="G30" s="218">
        <f t="shared" si="10"/>
        <v>2504</v>
      </c>
      <c r="H30" s="218">
        <f t="shared" si="10"/>
        <v>2331</v>
      </c>
      <c r="I30" s="218">
        <f t="shared" si="10"/>
        <v>436</v>
      </c>
      <c r="J30" s="218">
        <f t="shared" si="10"/>
        <v>97</v>
      </c>
      <c r="K30" s="218">
        <f t="shared" si="10"/>
        <v>20</v>
      </c>
      <c r="L30" s="218">
        <f t="shared" si="10"/>
        <v>6</v>
      </c>
      <c r="M30" s="17"/>
      <c r="N30" s="261" t="s">
        <v>16</v>
      </c>
      <c r="O30" s="263"/>
      <c r="P30" s="222">
        <f>SUM(P31:P38)</f>
        <v>2890</v>
      </c>
      <c r="Q30" s="222">
        <f aca="true" t="shared" si="11" ref="Q30:AA30">SUM(Q31:Q38)</f>
        <v>672</v>
      </c>
      <c r="R30" s="222">
        <f t="shared" si="11"/>
        <v>481</v>
      </c>
      <c r="S30" s="222">
        <f t="shared" si="11"/>
        <v>380</v>
      </c>
      <c r="T30" s="222">
        <f t="shared" si="11"/>
        <v>400</v>
      </c>
      <c r="U30" s="222">
        <f t="shared" si="11"/>
        <v>468</v>
      </c>
      <c r="V30" s="222">
        <f t="shared" si="11"/>
        <v>274</v>
      </c>
      <c r="W30" s="222">
        <f t="shared" si="11"/>
        <v>118</v>
      </c>
      <c r="X30" s="222">
        <f t="shared" si="11"/>
        <v>42</v>
      </c>
      <c r="Y30" s="222">
        <f t="shared" si="11"/>
        <v>37</v>
      </c>
      <c r="Z30" s="222">
        <f t="shared" si="11"/>
        <v>12</v>
      </c>
      <c r="AA30" s="222">
        <f t="shared" si="11"/>
        <v>6</v>
      </c>
    </row>
    <row r="31" spans="1:27" ht="15" customHeight="1">
      <c r="A31" s="164"/>
      <c r="B31" s="35" t="s">
        <v>17</v>
      </c>
      <c r="C31" s="216">
        <f t="shared" si="9"/>
        <v>287</v>
      </c>
      <c r="D31" s="84">
        <v>12</v>
      </c>
      <c r="E31" s="218">
        <f aca="true" t="shared" si="12" ref="E31:E38">SUM(F31:G31)</f>
        <v>275</v>
      </c>
      <c r="F31" s="84">
        <v>36</v>
      </c>
      <c r="G31" s="84">
        <v>239</v>
      </c>
      <c r="H31" s="84">
        <v>190</v>
      </c>
      <c r="I31" s="84">
        <v>77</v>
      </c>
      <c r="J31" s="84">
        <v>19</v>
      </c>
      <c r="K31" s="84">
        <v>1</v>
      </c>
      <c r="L31" s="84" t="s">
        <v>330</v>
      </c>
      <c r="M31" s="17"/>
      <c r="N31" s="164"/>
      <c r="O31" s="35" t="s">
        <v>17</v>
      </c>
      <c r="P31" s="222">
        <f aca="true" t="shared" si="13" ref="P31:P38">SUM(Q31:AA31)</f>
        <v>287</v>
      </c>
      <c r="Q31" s="165">
        <v>45</v>
      </c>
      <c r="R31" s="165">
        <v>37</v>
      </c>
      <c r="S31" s="165">
        <v>40</v>
      </c>
      <c r="T31" s="165">
        <v>35</v>
      </c>
      <c r="U31" s="165">
        <v>48</v>
      </c>
      <c r="V31" s="165">
        <v>28</v>
      </c>
      <c r="W31" s="165">
        <v>24</v>
      </c>
      <c r="X31" s="165">
        <v>12</v>
      </c>
      <c r="Y31" s="165">
        <v>16</v>
      </c>
      <c r="Z31" s="165">
        <v>2</v>
      </c>
      <c r="AA31" s="165" t="s">
        <v>330</v>
      </c>
    </row>
    <row r="32" spans="1:27" ht="15" customHeight="1">
      <c r="A32" s="164"/>
      <c r="B32" s="35" t="s">
        <v>18</v>
      </c>
      <c r="C32" s="216">
        <f t="shared" si="9"/>
        <v>812</v>
      </c>
      <c r="D32" s="84">
        <v>33</v>
      </c>
      <c r="E32" s="218">
        <f t="shared" si="12"/>
        <v>779</v>
      </c>
      <c r="F32" s="84">
        <v>68</v>
      </c>
      <c r="G32" s="84">
        <v>711</v>
      </c>
      <c r="H32" s="84">
        <v>693</v>
      </c>
      <c r="I32" s="84">
        <v>96</v>
      </c>
      <c r="J32" s="84">
        <v>18</v>
      </c>
      <c r="K32" s="84">
        <v>5</v>
      </c>
      <c r="L32" s="84" t="s">
        <v>330</v>
      </c>
      <c r="M32" s="17"/>
      <c r="N32" s="164"/>
      <c r="O32" s="35" t="s">
        <v>18</v>
      </c>
      <c r="P32" s="222">
        <f t="shared" si="13"/>
        <v>812</v>
      </c>
      <c r="Q32" s="165">
        <v>140</v>
      </c>
      <c r="R32" s="165">
        <v>126</v>
      </c>
      <c r="S32" s="165">
        <v>96</v>
      </c>
      <c r="T32" s="165">
        <v>120</v>
      </c>
      <c r="U32" s="165">
        <v>141</v>
      </c>
      <c r="V32" s="165">
        <v>107</v>
      </c>
      <c r="W32" s="165">
        <v>51</v>
      </c>
      <c r="X32" s="165">
        <v>12</v>
      </c>
      <c r="Y32" s="165">
        <v>13</v>
      </c>
      <c r="Z32" s="165">
        <v>6</v>
      </c>
      <c r="AA32" s="165" t="s">
        <v>330</v>
      </c>
    </row>
    <row r="33" spans="1:27" ht="15" customHeight="1">
      <c r="A33" s="164"/>
      <c r="B33" s="35" t="s">
        <v>19</v>
      </c>
      <c r="C33" s="216">
        <f t="shared" si="9"/>
        <v>569</v>
      </c>
      <c r="D33" s="84">
        <v>19</v>
      </c>
      <c r="E33" s="218">
        <f t="shared" si="12"/>
        <v>550</v>
      </c>
      <c r="F33" s="84">
        <v>77</v>
      </c>
      <c r="G33" s="84">
        <v>473</v>
      </c>
      <c r="H33" s="84">
        <v>511</v>
      </c>
      <c r="I33" s="84">
        <v>48</v>
      </c>
      <c r="J33" s="84">
        <v>8</v>
      </c>
      <c r="K33" s="84">
        <v>2</v>
      </c>
      <c r="L33" s="84" t="s">
        <v>330</v>
      </c>
      <c r="M33" s="17"/>
      <c r="N33" s="164"/>
      <c r="O33" s="35" t="s">
        <v>19</v>
      </c>
      <c r="P33" s="222">
        <f t="shared" si="13"/>
        <v>569</v>
      </c>
      <c r="Q33" s="165">
        <v>105</v>
      </c>
      <c r="R33" s="165">
        <v>79</v>
      </c>
      <c r="S33" s="165">
        <v>60</v>
      </c>
      <c r="T33" s="165">
        <v>84</v>
      </c>
      <c r="U33" s="165">
        <v>109</v>
      </c>
      <c r="V33" s="165">
        <v>89</v>
      </c>
      <c r="W33" s="165">
        <v>27</v>
      </c>
      <c r="X33" s="165">
        <v>10</v>
      </c>
      <c r="Y33" s="165">
        <v>3</v>
      </c>
      <c r="Z33" s="165">
        <v>3</v>
      </c>
      <c r="AA33" s="165" t="s">
        <v>330</v>
      </c>
    </row>
    <row r="34" spans="1:27" ht="15" customHeight="1">
      <c r="A34" s="164"/>
      <c r="B34" s="35" t="s">
        <v>20</v>
      </c>
      <c r="C34" s="216">
        <f t="shared" si="9"/>
        <v>168</v>
      </c>
      <c r="D34" s="84">
        <v>7</v>
      </c>
      <c r="E34" s="218">
        <f t="shared" si="12"/>
        <v>161</v>
      </c>
      <c r="F34" s="84">
        <v>11</v>
      </c>
      <c r="G34" s="84">
        <v>150</v>
      </c>
      <c r="H34" s="84">
        <v>140</v>
      </c>
      <c r="I34" s="84">
        <v>22</v>
      </c>
      <c r="J34" s="84">
        <v>5</v>
      </c>
      <c r="K34" s="84">
        <v>1</v>
      </c>
      <c r="L34" s="84" t="s">
        <v>330</v>
      </c>
      <c r="M34" s="17"/>
      <c r="N34" s="164"/>
      <c r="O34" s="35" t="s">
        <v>20</v>
      </c>
      <c r="P34" s="222">
        <f t="shared" si="13"/>
        <v>168</v>
      </c>
      <c r="Q34" s="165">
        <v>86</v>
      </c>
      <c r="R34" s="165">
        <v>14</v>
      </c>
      <c r="S34" s="165">
        <v>19</v>
      </c>
      <c r="T34" s="165">
        <v>17</v>
      </c>
      <c r="U34" s="165">
        <v>20</v>
      </c>
      <c r="V34" s="165">
        <v>11</v>
      </c>
      <c r="W34" s="165">
        <v>1</v>
      </c>
      <c r="X34" s="165" t="s">
        <v>330</v>
      </c>
      <c r="Y34" s="165" t="s">
        <v>330</v>
      </c>
      <c r="Z34" s="165" t="s">
        <v>330</v>
      </c>
      <c r="AA34" s="165" t="s">
        <v>330</v>
      </c>
    </row>
    <row r="35" spans="1:27" ht="15" customHeight="1">
      <c r="A35" s="164"/>
      <c r="B35" s="35" t="s">
        <v>21</v>
      </c>
      <c r="C35" s="216">
        <f t="shared" si="9"/>
        <v>222</v>
      </c>
      <c r="D35" s="84">
        <v>21</v>
      </c>
      <c r="E35" s="218">
        <f t="shared" si="12"/>
        <v>201</v>
      </c>
      <c r="F35" s="84">
        <v>4</v>
      </c>
      <c r="G35" s="84">
        <v>197</v>
      </c>
      <c r="H35" s="84">
        <v>176</v>
      </c>
      <c r="I35" s="84">
        <v>37</v>
      </c>
      <c r="J35" s="84">
        <v>7</v>
      </c>
      <c r="K35" s="84">
        <v>2</v>
      </c>
      <c r="L35" s="84" t="s">
        <v>330</v>
      </c>
      <c r="M35" s="17"/>
      <c r="N35" s="164"/>
      <c r="O35" s="35" t="s">
        <v>21</v>
      </c>
      <c r="P35" s="222">
        <f t="shared" si="13"/>
        <v>222</v>
      </c>
      <c r="Q35" s="165">
        <v>82</v>
      </c>
      <c r="R35" s="165">
        <v>68</v>
      </c>
      <c r="S35" s="165">
        <v>30</v>
      </c>
      <c r="T35" s="165">
        <v>22</v>
      </c>
      <c r="U35" s="165">
        <v>16</v>
      </c>
      <c r="V35" s="165">
        <v>2</v>
      </c>
      <c r="W35" s="165">
        <v>2</v>
      </c>
      <c r="X35" s="165" t="s">
        <v>330</v>
      </c>
      <c r="Y35" s="165" t="s">
        <v>330</v>
      </c>
      <c r="Z35" s="165" t="s">
        <v>330</v>
      </c>
      <c r="AA35" s="165" t="s">
        <v>330</v>
      </c>
    </row>
    <row r="36" spans="1:27" ht="15" customHeight="1">
      <c r="A36" s="164"/>
      <c r="B36" s="35" t="s">
        <v>22</v>
      </c>
      <c r="C36" s="216">
        <f t="shared" si="9"/>
        <v>686</v>
      </c>
      <c r="D36" s="84">
        <v>61</v>
      </c>
      <c r="E36" s="218">
        <f t="shared" si="12"/>
        <v>625</v>
      </c>
      <c r="F36" s="84">
        <v>28</v>
      </c>
      <c r="G36" s="84">
        <v>597</v>
      </c>
      <c r="H36" s="84">
        <v>498</v>
      </c>
      <c r="I36" s="84">
        <v>150</v>
      </c>
      <c r="J36" s="84">
        <v>31</v>
      </c>
      <c r="K36" s="84">
        <v>7</v>
      </c>
      <c r="L36" s="84" t="s">
        <v>330</v>
      </c>
      <c r="M36" s="17"/>
      <c r="N36" s="164"/>
      <c r="O36" s="35" t="s">
        <v>22</v>
      </c>
      <c r="P36" s="222">
        <f t="shared" si="13"/>
        <v>686</v>
      </c>
      <c r="Q36" s="165">
        <v>136</v>
      </c>
      <c r="R36" s="165">
        <v>123</v>
      </c>
      <c r="S36" s="165">
        <v>118</v>
      </c>
      <c r="T36" s="165">
        <v>113</v>
      </c>
      <c r="U36" s="165">
        <v>134</v>
      </c>
      <c r="V36" s="165">
        <v>35</v>
      </c>
      <c r="W36" s="165">
        <v>13</v>
      </c>
      <c r="X36" s="165">
        <v>8</v>
      </c>
      <c r="Y36" s="165">
        <v>5</v>
      </c>
      <c r="Z36" s="165">
        <v>1</v>
      </c>
      <c r="AA36" s="165" t="s">
        <v>330</v>
      </c>
    </row>
    <row r="37" spans="1:27" ht="15" customHeight="1">
      <c r="A37" s="164"/>
      <c r="B37" s="35" t="s">
        <v>23</v>
      </c>
      <c r="C37" s="216">
        <f t="shared" si="9"/>
        <v>104</v>
      </c>
      <c r="D37" s="84">
        <v>4</v>
      </c>
      <c r="E37" s="218">
        <f t="shared" si="12"/>
        <v>100</v>
      </c>
      <c r="F37" s="84">
        <v>1</v>
      </c>
      <c r="G37" s="84">
        <v>99</v>
      </c>
      <c r="H37" s="84">
        <v>101</v>
      </c>
      <c r="I37" s="84">
        <v>1</v>
      </c>
      <c r="J37" s="84">
        <v>2</v>
      </c>
      <c r="K37" s="84" t="s">
        <v>330</v>
      </c>
      <c r="L37" s="84" t="s">
        <v>330</v>
      </c>
      <c r="M37" s="17"/>
      <c r="N37" s="164"/>
      <c r="O37" s="35" t="s">
        <v>23</v>
      </c>
      <c r="P37" s="222">
        <f t="shared" si="13"/>
        <v>104</v>
      </c>
      <c r="Q37" s="165">
        <v>46</v>
      </c>
      <c r="R37" s="165">
        <v>32</v>
      </c>
      <c r="S37" s="165">
        <v>16</v>
      </c>
      <c r="T37" s="165">
        <v>8</v>
      </c>
      <c r="U37" s="165" t="s">
        <v>330</v>
      </c>
      <c r="V37" s="165">
        <v>2</v>
      </c>
      <c r="W37" s="165" t="s">
        <v>330</v>
      </c>
      <c r="X37" s="165" t="s">
        <v>330</v>
      </c>
      <c r="Y37" s="165" t="s">
        <v>330</v>
      </c>
      <c r="Z37" s="165" t="s">
        <v>330</v>
      </c>
      <c r="AA37" s="165" t="s">
        <v>330</v>
      </c>
    </row>
    <row r="38" spans="1:27" ht="15" customHeight="1">
      <c r="A38" s="164"/>
      <c r="B38" s="35" t="s">
        <v>24</v>
      </c>
      <c r="C38" s="216">
        <f t="shared" si="9"/>
        <v>42</v>
      </c>
      <c r="D38" s="84">
        <v>2</v>
      </c>
      <c r="E38" s="218">
        <f t="shared" si="12"/>
        <v>40</v>
      </c>
      <c r="F38" s="84">
        <v>2</v>
      </c>
      <c r="G38" s="84">
        <v>38</v>
      </c>
      <c r="H38" s="84">
        <v>22</v>
      </c>
      <c r="I38" s="84">
        <v>5</v>
      </c>
      <c r="J38" s="84">
        <v>7</v>
      </c>
      <c r="K38" s="84">
        <v>2</v>
      </c>
      <c r="L38" s="84">
        <v>6</v>
      </c>
      <c r="M38" s="17"/>
      <c r="N38" s="164"/>
      <c r="O38" s="35" t="s">
        <v>24</v>
      </c>
      <c r="P38" s="222">
        <f t="shared" si="13"/>
        <v>42</v>
      </c>
      <c r="Q38" s="165">
        <v>32</v>
      </c>
      <c r="R38" s="165">
        <v>2</v>
      </c>
      <c r="S38" s="165">
        <v>1</v>
      </c>
      <c r="T38" s="165">
        <v>1</v>
      </c>
      <c r="U38" s="165" t="s">
        <v>330</v>
      </c>
      <c r="V38" s="165" t="s">
        <v>330</v>
      </c>
      <c r="W38" s="165" t="s">
        <v>330</v>
      </c>
      <c r="X38" s="165" t="s">
        <v>330</v>
      </c>
      <c r="Y38" s="165" t="s">
        <v>330</v>
      </c>
      <c r="Z38" s="165" t="s">
        <v>330</v>
      </c>
      <c r="AA38" s="165">
        <v>6</v>
      </c>
    </row>
    <row r="39" spans="1:27" ht="15" customHeight="1">
      <c r="A39" s="164"/>
      <c r="B39" s="35"/>
      <c r="C39" s="216"/>
      <c r="D39" s="84"/>
      <c r="E39" s="84"/>
      <c r="F39" s="84"/>
      <c r="G39" s="84"/>
      <c r="H39" s="84"/>
      <c r="I39" s="84"/>
      <c r="J39" s="84"/>
      <c r="K39" s="84"/>
      <c r="L39" s="84"/>
      <c r="M39" s="17"/>
      <c r="N39" s="164"/>
      <c r="O39" s="3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</row>
    <row r="40" spans="1:27" ht="15" customHeight="1">
      <c r="A40" s="261" t="s">
        <v>25</v>
      </c>
      <c r="B40" s="263"/>
      <c r="C40" s="216">
        <f t="shared" si="9"/>
        <v>4646</v>
      </c>
      <c r="D40" s="218">
        <f aca="true" t="shared" si="14" ref="D40:L40">SUM(D41:D45)</f>
        <v>183</v>
      </c>
      <c r="E40" s="218">
        <f t="shared" si="14"/>
        <v>4463</v>
      </c>
      <c r="F40" s="218">
        <f t="shared" si="14"/>
        <v>304</v>
      </c>
      <c r="G40" s="218">
        <f t="shared" si="14"/>
        <v>4159</v>
      </c>
      <c r="H40" s="218">
        <f t="shared" si="14"/>
        <v>3613</v>
      </c>
      <c r="I40" s="218">
        <f t="shared" si="14"/>
        <v>700</v>
      </c>
      <c r="J40" s="218">
        <f t="shared" si="14"/>
        <v>235</v>
      </c>
      <c r="K40" s="218">
        <f t="shared" si="14"/>
        <v>95</v>
      </c>
      <c r="L40" s="218">
        <f t="shared" si="14"/>
        <v>3</v>
      </c>
      <c r="M40" s="17"/>
      <c r="N40" s="261" t="s">
        <v>25</v>
      </c>
      <c r="O40" s="263"/>
      <c r="P40" s="222">
        <f>SUM(P41:P45)</f>
        <v>4646</v>
      </c>
      <c r="Q40" s="222">
        <f aca="true" t="shared" si="15" ref="Q40:AA40">SUM(Q41:Q45)</f>
        <v>1616</v>
      </c>
      <c r="R40" s="222">
        <f t="shared" si="15"/>
        <v>614</v>
      </c>
      <c r="S40" s="222">
        <f t="shared" si="15"/>
        <v>563</v>
      </c>
      <c r="T40" s="222">
        <f t="shared" si="15"/>
        <v>670</v>
      </c>
      <c r="U40" s="222">
        <f t="shared" si="15"/>
        <v>613</v>
      </c>
      <c r="V40" s="222">
        <f t="shared" si="15"/>
        <v>278</v>
      </c>
      <c r="W40" s="222">
        <f t="shared" si="15"/>
        <v>88</v>
      </c>
      <c r="X40" s="222">
        <f t="shared" si="15"/>
        <v>41</v>
      </c>
      <c r="Y40" s="222">
        <f t="shared" si="15"/>
        <v>98</v>
      </c>
      <c r="Z40" s="222">
        <f t="shared" si="15"/>
        <v>62</v>
      </c>
      <c r="AA40" s="222">
        <f t="shared" si="15"/>
        <v>3</v>
      </c>
    </row>
    <row r="41" spans="1:27" ht="15" customHeight="1">
      <c r="A41" s="164"/>
      <c r="B41" s="35" t="s">
        <v>26</v>
      </c>
      <c r="C41" s="216">
        <f t="shared" si="9"/>
        <v>2081</v>
      </c>
      <c r="D41" s="84">
        <v>81</v>
      </c>
      <c r="E41" s="218">
        <f>SUM(F41:G41)</f>
        <v>2000</v>
      </c>
      <c r="F41" s="84">
        <v>186</v>
      </c>
      <c r="G41" s="84">
        <v>1814</v>
      </c>
      <c r="H41" s="84">
        <v>1523</v>
      </c>
      <c r="I41" s="84">
        <v>422</v>
      </c>
      <c r="J41" s="84">
        <v>120</v>
      </c>
      <c r="K41" s="84">
        <v>15</v>
      </c>
      <c r="L41" s="84">
        <v>1</v>
      </c>
      <c r="M41" s="17"/>
      <c r="N41" s="164"/>
      <c r="O41" s="35" t="s">
        <v>26</v>
      </c>
      <c r="P41" s="222">
        <f>SUM(Q41:AA41)</f>
        <v>2081</v>
      </c>
      <c r="Q41" s="165">
        <v>268</v>
      </c>
      <c r="R41" s="165">
        <v>275</v>
      </c>
      <c r="S41" s="165">
        <v>345</v>
      </c>
      <c r="T41" s="165">
        <v>472</v>
      </c>
      <c r="U41" s="165">
        <v>408</v>
      </c>
      <c r="V41" s="165">
        <v>168</v>
      </c>
      <c r="W41" s="165">
        <v>49</v>
      </c>
      <c r="X41" s="165">
        <v>20</v>
      </c>
      <c r="Y41" s="165">
        <v>52</v>
      </c>
      <c r="Z41" s="165">
        <v>23</v>
      </c>
      <c r="AA41" s="165">
        <v>1</v>
      </c>
    </row>
    <row r="42" spans="1:27" ht="15" customHeight="1">
      <c r="A42" s="164"/>
      <c r="B42" s="35" t="s">
        <v>27</v>
      </c>
      <c r="C42" s="216">
        <f t="shared" si="9"/>
        <v>662</v>
      </c>
      <c r="D42" s="84">
        <v>26</v>
      </c>
      <c r="E42" s="218">
        <f>SUM(F42:G42)</f>
        <v>636</v>
      </c>
      <c r="F42" s="84">
        <v>54</v>
      </c>
      <c r="G42" s="84">
        <v>582</v>
      </c>
      <c r="H42" s="84">
        <v>532</v>
      </c>
      <c r="I42" s="84">
        <v>91</v>
      </c>
      <c r="J42" s="84">
        <v>31</v>
      </c>
      <c r="K42" s="84">
        <v>8</v>
      </c>
      <c r="L42" s="84" t="s">
        <v>330</v>
      </c>
      <c r="M42" s="17"/>
      <c r="N42" s="164"/>
      <c r="O42" s="35" t="s">
        <v>27</v>
      </c>
      <c r="P42" s="222">
        <f>SUM(Q42:AA42)</f>
        <v>662</v>
      </c>
      <c r="Q42" s="165">
        <v>251</v>
      </c>
      <c r="R42" s="165">
        <v>106</v>
      </c>
      <c r="S42" s="165">
        <v>91</v>
      </c>
      <c r="T42" s="165">
        <v>94</v>
      </c>
      <c r="U42" s="165">
        <v>76</v>
      </c>
      <c r="V42" s="165">
        <v>22</v>
      </c>
      <c r="W42" s="165">
        <v>13</v>
      </c>
      <c r="X42" s="165">
        <v>4</v>
      </c>
      <c r="Y42" s="165">
        <v>3</v>
      </c>
      <c r="Z42" s="165">
        <v>2</v>
      </c>
      <c r="AA42" s="165" t="s">
        <v>330</v>
      </c>
    </row>
    <row r="43" spans="1:27" ht="15" customHeight="1">
      <c r="A43" s="164"/>
      <c r="B43" s="35" t="s">
        <v>28</v>
      </c>
      <c r="C43" s="216">
        <f t="shared" si="9"/>
        <v>534</v>
      </c>
      <c r="D43" s="84">
        <v>23</v>
      </c>
      <c r="E43" s="218">
        <f>SUM(F43:G43)</f>
        <v>511</v>
      </c>
      <c r="F43" s="84">
        <v>8</v>
      </c>
      <c r="G43" s="84">
        <v>503</v>
      </c>
      <c r="H43" s="84">
        <v>466</v>
      </c>
      <c r="I43" s="84">
        <v>28</v>
      </c>
      <c r="J43" s="84">
        <v>13</v>
      </c>
      <c r="K43" s="84">
        <v>26</v>
      </c>
      <c r="L43" s="84">
        <v>1</v>
      </c>
      <c r="M43" s="17"/>
      <c r="N43" s="164"/>
      <c r="O43" s="35" t="s">
        <v>28</v>
      </c>
      <c r="P43" s="222">
        <f>SUM(Q43:AA43)</f>
        <v>534</v>
      </c>
      <c r="Q43" s="165">
        <v>505</v>
      </c>
      <c r="R43" s="165">
        <v>14</v>
      </c>
      <c r="S43" s="165">
        <v>4</v>
      </c>
      <c r="T43" s="165">
        <v>3</v>
      </c>
      <c r="U43" s="165">
        <v>2</v>
      </c>
      <c r="V43" s="165" t="s">
        <v>330</v>
      </c>
      <c r="W43" s="165">
        <v>1</v>
      </c>
      <c r="X43" s="165" t="s">
        <v>330</v>
      </c>
      <c r="Y43" s="165">
        <v>3</v>
      </c>
      <c r="Z43" s="165">
        <v>1</v>
      </c>
      <c r="AA43" s="165">
        <v>1</v>
      </c>
    </row>
    <row r="44" spans="1:27" ht="15" customHeight="1">
      <c r="A44" s="164"/>
      <c r="B44" s="35" t="s">
        <v>29</v>
      </c>
      <c r="C44" s="216">
        <f t="shared" si="9"/>
        <v>709</v>
      </c>
      <c r="D44" s="84">
        <v>29</v>
      </c>
      <c r="E44" s="218">
        <f>SUM(F44:G44)</f>
        <v>680</v>
      </c>
      <c r="F44" s="84">
        <v>43</v>
      </c>
      <c r="G44" s="84">
        <v>637</v>
      </c>
      <c r="H44" s="84">
        <v>500</v>
      </c>
      <c r="I44" s="84">
        <v>133</v>
      </c>
      <c r="J44" s="84">
        <v>57</v>
      </c>
      <c r="K44" s="84">
        <v>18</v>
      </c>
      <c r="L44" s="84">
        <v>1</v>
      </c>
      <c r="M44" s="17"/>
      <c r="N44" s="164"/>
      <c r="O44" s="35" t="s">
        <v>29</v>
      </c>
      <c r="P44" s="222">
        <f>SUM(Q44:AA44)</f>
        <v>709</v>
      </c>
      <c r="Q44" s="165">
        <v>208</v>
      </c>
      <c r="R44" s="165">
        <v>67</v>
      </c>
      <c r="S44" s="165">
        <v>64</v>
      </c>
      <c r="T44" s="165">
        <v>80</v>
      </c>
      <c r="U44" s="165">
        <v>120</v>
      </c>
      <c r="V44" s="165">
        <v>84</v>
      </c>
      <c r="W44" s="165">
        <v>24</v>
      </c>
      <c r="X44" s="165">
        <v>15</v>
      </c>
      <c r="Y44" s="165">
        <v>28</v>
      </c>
      <c r="Z44" s="165">
        <v>18</v>
      </c>
      <c r="AA44" s="165">
        <v>1</v>
      </c>
    </row>
    <row r="45" spans="1:27" ht="15" customHeight="1">
      <c r="A45" s="164"/>
      <c r="B45" s="35" t="s">
        <v>30</v>
      </c>
      <c r="C45" s="216">
        <f t="shared" si="9"/>
        <v>660</v>
      </c>
      <c r="D45" s="84">
        <v>24</v>
      </c>
      <c r="E45" s="218">
        <f>SUM(F45:G45)</f>
        <v>636</v>
      </c>
      <c r="F45" s="84">
        <v>13</v>
      </c>
      <c r="G45" s="84">
        <v>623</v>
      </c>
      <c r="H45" s="84">
        <v>592</v>
      </c>
      <c r="I45" s="84">
        <v>26</v>
      </c>
      <c r="J45" s="84">
        <v>14</v>
      </c>
      <c r="K45" s="84">
        <v>28</v>
      </c>
      <c r="L45" s="84" t="s">
        <v>330</v>
      </c>
      <c r="M45" s="17"/>
      <c r="N45" s="164"/>
      <c r="O45" s="35" t="s">
        <v>30</v>
      </c>
      <c r="P45" s="222">
        <f>SUM(Q45:AA45)</f>
        <v>660</v>
      </c>
      <c r="Q45" s="165">
        <v>384</v>
      </c>
      <c r="R45" s="165">
        <v>152</v>
      </c>
      <c r="S45" s="165">
        <v>59</v>
      </c>
      <c r="T45" s="165">
        <v>21</v>
      </c>
      <c r="U45" s="165">
        <v>7</v>
      </c>
      <c r="V45" s="165">
        <v>4</v>
      </c>
      <c r="W45" s="165">
        <v>1</v>
      </c>
      <c r="X45" s="165">
        <v>2</v>
      </c>
      <c r="Y45" s="165">
        <v>12</v>
      </c>
      <c r="Z45" s="165">
        <v>18</v>
      </c>
      <c r="AA45" s="165" t="s">
        <v>330</v>
      </c>
    </row>
    <row r="46" spans="1:27" ht="15" customHeight="1">
      <c r="A46" s="164"/>
      <c r="B46" s="35"/>
      <c r="C46" s="216"/>
      <c r="D46" s="84"/>
      <c r="E46" s="84"/>
      <c r="F46" s="84"/>
      <c r="G46" s="84"/>
      <c r="H46" s="84"/>
      <c r="I46" s="84"/>
      <c r="J46" s="84"/>
      <c r="K46" s="84"/>
      <c r="L46" s="84"/>
      <c r="M46" s="17"/>
      <c r="N46" s="164"/>
      <c r="O46" s="3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</row>
    <row r="47" spans="1:27" ht="15" customHeight="1">
      <c r="A47" s="261" t="s">
        <v>31</v>
      </c>
      <c r="B47" s="263"/>
      <c r="C47" s="216">
        <f t="shared" si="9"/>
        <v>5888</v>
      </c>
      <c r="D47" s="218">
        <f aca="true" t="shared" si="16" ref="D47:L47">SUM(D48:D51)</f>
        <v>403</v>
      </c>
      <c r="E47" s="218">
        <f t="shared" si="16"/>
        <v>5485</v>
      </c>
      <c r="F47" s="218">
        <f t="shared" si="16"/>
        <v>431</v>
      </c>
      <c r="G47" s="218">
        <f t="shared" si="16"/>
        <v>5054</v>
      </c>
      <c r="H47" s="218">
        <f t="shared" si="16"/>
        <v>4303</v>
      </c>
      <c r="I47" s="218">
        <f t="shared" si="16"/>
        <v>1117</v>
      </c>
      <c r="J47" s="218">
        <f t="shared" si="16"/>
        <v>382</v>
      </c>
      <c r="K47" s="218">
        <f t="shared" si="16"/>
        <v>79</v>
      </c>
      <c r="L47" s="218">
        <f t="shared" si="16"/>
        <v>7</v>
      </c>
      <c r="M47" s="17"/>
      <c r="N47" s="261" t="s">
        <v>31</v>
      </c>
      <c r="O47" s="263"/>
      <c r="P47" s="222">
        <f>SUM(P48:P51)</f>
        <v>5888</v>
      </c>
      <c r="Q47" s="222">
        <f aca="true" t="shared" si="17" ref="Q47:AA47">SUM(Q48:Q51)</f>
        <v>1195</v>
      </c>
      <c r="R47" s="222">
        <f t="shared" si="17"/>
        <v>1016</v>
      </c>
      <c r="S47" s="222">
        <f t="shared" si="17"/>
        <v>954</v>
      </c>
      <c r="T47" s="222">
        <f t="shared" si="17"/>
        <v>1044</v>
      </c>
      <c r="U47" s="222">
        <f t="shared" si="17"/>
        <v>948</v>
      </c>
      <c r="V47" s="222">
        <f t="shared" si="17"/>
        <v>427</v>
      </c>
      <c r="W47" s="222">
        <f t="shared" si="17"/>
        <v>147</v>
      </c>
      <c r="X47" s="222">
        <f t="shared" si="17"/>
        <v>72</v>
      </c>
      <c r="Y47" s="222">
        <f t="shared" si="17"/>
        <v>61</v>
      </c>
      <c r="Z47" s="222">
        <f t="shared" si="17"/>
        <v>17</v>
      </c>
      <c r="AA47" s="222">
        <f t="shared" si="17"/>
        <v>7</v>
      </c>
    </row>
    <row r="48" spans="1:27" ht="15" customHeight="1">
      <c r="A48" s="38"/>
      <c r="B48" s="35" t="s">
        <v>32</v>
      </c>
      <c r="C48" s="216">
        <f t="shared" si="9"/>
        <v>1669</v>
      </c>
      <c r="D48" s="84">
        <v>159</v>
      </c>
      <c r="E48" s="218">
        <f>SUM(F48:G48)</f>
        <v>1510</v>
      </c>
      <c r="F48" s="84">
        <v>141</v>
      </c>
      <c r="G48" s="84">
        <v>1369</v>
      </c>
      <c r="H48" s="84">
        <v>1143</v>
      </c>
      <c r="I48" s="84">
        <v>351</v>
      </c>
      <c r="J48" s="84">
        <v>134</v>
      </c>
      <c r="K48" s="84">
        <v>37</v>
      </c>
      <c r="L48" s="84">
        <v>4</v>
      </c>
      <c r="M48" s="17"/>
      <c r="N48" s="38"/>
      <c r="O48" s="35" t="s">
        <v>32</v>
      </c>
      <c r="P48" s="222">
        <f>SUM(Q48:AA48)</f>
        <v>1669</v>
      </c>
      <c r="Q48" s="165">
        <v>433</v>
      </c>
      <c r="R48" s="165">
        <v>327</v>
      </c>
      <c r="S48" s="165">
        <v>274</v>
      </c>
      <c r="T48" s="165">
        <v>268</v>
      </c>
      <c r="U48" s="165">
        <v>198</v>
      </c>
      <c r="V48" s="165">
        <v>96</v>
      </c>
      <c r="W48" s="165">
        <v>38</v>
      </c>
      <c r="X48" s="165">
        <v>18</v>
      </c>
      <c r="Y48" s="165">
        <v>10</v>
      </c>
      <c r="Z48" s="165">
        <v>3</v>
      </c>
      <c r="AA48" s="165">
        <v>4</v>
      </c>
    </row>
    <row r="49" spans="1:27" ht="15" customHeight="1">
      <c r="A49" s="38"/>
      <c r="B49" s="35" t="s">
        <v>33</v>
      </c>
      <c r="C49" s="216">
        <f t="shared" si="9"/>
        <v>933</v>
      </c>
      <c r="D49" s="84">
        <v>60</v>
      </c>
      <c r="E49" s="218">
        <f>SUM(F49:G49)</f>
        <v>873</v>
      </c>
      <c r="F49" s="84">
        <v>69</v>
      </c>
      <c r="G49" s="84">
        <v>804</v>
      </c>
      <c r="H49" s="84">
        <v>699</v>
      </c>
      <c r="I49" s="84">
        <v>158</v>
      </c>
      <c r="J49" s="84">
        <v>62</v>
      </c>
      <c r="K49" s="84">
        <v>13</v>
      </c>
      <c r="L49" s="84">
        <v>1</v>
      </c>
      <c r="M49" s="17"/>
      <c r="N49" s="38"/>
      <c r="O49" s="35" t="s">
        <v>33</v>
      </c>
      <c r="P49" s="222">
        <f>SUM(Q49:AA49)</f>
        <v>933</v>
      </c>
      <c r="Q49" s="165">
        <v>174</v>
      </c>
      <c r="R49" s="165">
        <v>157</v>
      </c>
      <c r="S49" s="165">
        <v>151</v>
      </c>
      <c r="T49" s="165">
        <v>158</v>
      </c>
      <c r="U49" s="165">
        <v>169</v>
      </c>
      <c r="V49" s="165">
        <v>78</v>
      </c>
      <c r="W49" s="165">
        <v>30</v>
      </c>
      <c r="X49" s="165">
        <v>7</v>
      </c>
      <c r="Y49" s="165">
        <v>5</v>
      </c>
      <c r="Z49" s="165">
        <v>3</v>
      </c>
      <c r="AA49" s="165">
        <v>1</v>
      </c>
    </row>
    <row r="50" spans="1:27" ht="15" customHeight="1">
      <c r="A50" s="38"/>
      <c r="B50" s="35" t="s">
        <v>34</v>
      </c>
      <c r="C50" s="216">
        <f t="shared" si="9"/>
        <v>2285</v>
      </c>
      <c r="D50" s="84">
        <v>141</v>
      </c>
      <c r="E50" s="218">
        <f>SUM(F50:G50)</f>
        <v>2144</v>
      </c>
      <c r="F50" s="84">
        <v>145</v>
      </c>
      <c r="G50" s="84">
        <v>1999</v>
      </c>
      <c r="H50" s="84">
        <v>1794</v>
      </c>
      <c r="I50" s="84">
        <v>378</v>
      </c>
      <c r="J50" s="84">
        <v>96</v>
      </c>
      <c r="K50" s="84">
        <v>17</v>
      </c>
      <c r="L50" s="84" t="s">
        <v>330</v>
      </c>
      <c r="M50" s="17"/>
      <c r="N50" s="38"/>
      <c r="O50" s="35" t="s">
        <v>34</v>
      </c>
      <c r="P50" s="222">
        <f>SUM(Q50:AA50)</f>
        <v>2285</v>
      </c>
      <c r="Q50" s="165">
        <v>330</v>
      </c>
      <c r="R50" s="165">
        <v>372</v>
      </c>
      <c r="S50" s="165">
        <v>394</v>
      </c>
      <c r="T50" s="165">
        <v>460</v>
      </c>
      <c r="U50" s="165">
        <v>428</v>
      </c>
      <c r="V50" s="165">
        <v>173</v>
      </c>
      <c r="W50" s="165">
        <v>56</v>
      </c>
      <c r="X50" s="165">
        <v>36</v>
      </c>
      <c r="Y50" s="165">
        <v>29</v>
      </c>
      <c r="Z50" s="165">
        <v>7</v>
      </c>
      <c r="AA50" s="165" t="s">
        <v>330</v>
      </c>
    </row>
    <row r="51" spans="1:27" ht="15" customHeight="1">
      <c r="A51" s="38"/>
      <c r="B51" s="35" t="s">
        <v>35</v>
      </c>
      <c r="C51" s="216">
        <f t="shared" si="9"/>
        <v>1001</v>
      </c>
      <c r="D51" s="84">
        <v>43</v>
      </c>
      <c r="E51" s="218">
        <f>SUM(F51:G51)</f>
        <v>958</v>
      </c>
      <c r="F51" s="84">
        <v>76</v>
      </c>
      <c r="G51" s="84">
        <v>882</v>
      </c>
      <c r="H51" s="84">
        <v>667</v>
      </c>
      <c r="I51" s="84">
        <v>230</v>
      </c>
      <c r="J51" s="84">
        <v>90</v>
      </c>
      <c r="K51" s="84">
        <v>12</v>
      </c>
      <c r="L51" s="84">
        <v>2</v>
      </c>
      <c r="M51" s="17"/>
      <c r="N51" s="38"/>
      <c r="O51" s="35" t="s">
        <v>35</v>
      </c>
      <c r="P51" s="222">
        <f>SUM(Q51:AA51)</f>
        <v>1001</v>
      </c>
      <c r="Q51" s="165">
        <v>258</v>
      </c>
      <c r="R51" s="165">
        <v>160</v>
      </c>
      <c r="S51" s="165">
        <v>135</v>
      </c>
      <c r="T51" s="165">
        <v>158</v>
      </c>
      <c r="U51" s="165">
        <v>153</v>
      </c>
      <c r="V51" s="165">
        <v>80</v>
      </c>
      <c r="W51" s="165">
        <v>23</v>
      </c>
      <c r="X51" s="165">
        <v>11</v>
      </c>
      <c r="Y51" s="165">
        <v>17</v>
      </c>
      <c r="Z51" s="165">
        <v>4</v>
      </c>
      <c r="AA51" s="165">
        <v>2</v>
      </c>
    </row>
    <row r="52" spans="1:27" ht="15" customHeight="1">
      <c r="A52" s="38"/>
      <c r="B52" s="35"/>
      <c r="C52" s="216"/>
      <c r="D52" s="84"/>
      <c r="E52" s="84"/>
      <c r="F52" s="84"/>
      <c r="G52" s="84"/>
      <c r="H52" s="84"/>
      <c r="I52" s="84"/>
      <c r="J52" s="84"/>
      <c r="K52" s="84"/>
      <c r="L52" s="84"/>
      <c r="M52" s="17"/>
      <c r="N52" s="38"/>
      <c r="O52" s="3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</row>
    <row r="53" spans="1:27" ht="15" customHeight="1">
      <c r="A53" s="261" t="s">
        <v>36</v>
      </c>
      <c r="B53" s="263"/>
      <c r="C53" s="216">
        <f t="shared" si="9"/>
        <v>5347</v>
      </c>
      <c r="D53" s="218">
        <f aca="true" t="shared" si="18" ref="D53:L53">SUM(D54:D59)</f>
        <v>311</v>
      </c>
      <c r="E53" s="218">
        <f t="shared" si="18"/>
        <v>5036</v>
      </c>
      <c r="F53" s="218">
        <f t="shared" si="18"/>
        <v>487</v>
      </c>
      <c r="G53" s="218">
        <f t="shared" si="18"/>
        <v>4549</v>
      </c>
      <c r="H53" s="218">
        <f t="shared" si="18"/>
        <v>3766</v>
      </c>
      <c r="I53" s="218">
        <f t="shared" si="18"/>
        <v>1047</v>
      </c>
      <c r="J53" s="218">
        <f t="shared" si="18"/>
        <v>421</v>
      </c>
      <c r="K53" s="218">
        <f t="shared" si="18"/>
        <v>106</v>
      </c>
      <c r="L53" s="218">
        <f t="shared" si="18"/>
        <v>7</v>
      </c>
      <c r="M53" s="17"/>
      <c r="N53" s="261" t="s">
        <v>36</v>
      </c>
      <c r="O53" s="263"/>
      <c r="P53" s="222">
        <f>SUM(P54:P59)</f>
        <v>5347</v>
      </c>
      <c r="Q53" s="222">
        <f aca="true" t="shared" si="19" ref="Q53:AA53">SUM(Q54:Q59)</f>
        <v>1157</v>
      </c>
      <c r="R53" s="222">
        <f t="shared" si="19"/>
        <v>1041</v>
      </c>
      <c r="S53" s="222">
        <f t="shared" si="19"/>
        <v>958</v>
      </c>
      <c r="T53" s="222">
        <f t="shared" si="19"/>
        <v>919</v>
      </c>
      <c r="U53" s="222">
        <f t="shared" si="19"/>
        <v>751</v>
      </c>
      <c r="V53" s="222">
        <f t="shared" si="19"/>
        <v>261</v>
      </c>
      <c r="W53" s="222">
        <f t="shared" si="19"/>
        <v>115</v>
      </c>
      <c r="X53" s="222">
        <f t="shared" si="19"/>
        <v>63</v>
      </c>
      <c r="Y53" s="222">
        <f t="shared" si="19"/>
        <v>56</v>
      </c>
      <c r="Z53" s="222">
        <f t="shared" si="19"/>
        <v>19</v>
      </c>
      <c r="AA53" s="222">
        <f t="shared" si="19"/>
        <v>7</v>
      </c>
    </row>
    <row r="54" spans="1:27" ht="15" customHeight="1">
      <c r="A54" s="164"/>
      <c r="B54" s="35" t="s">
        <v>37</v>
      </c>
      <c r="C54" s="216">
        <f t="shared" si="9"/>
        <v>777</v>
      </c>
      <c r="D54" s="84">
        <v>39</v>
      </c>
      <c r="E54" s="218">
        <f aca="true" t="shared" si="20" ref="E54:E59">SUM(F54:G54)</f>
        <v>738</v>
      </c>
      <c r="F54" s="84">
        <v>56</v>
      </c>
      <c r="G54" s="84">
        <v>682</v>
      </c>
      <c r="H54" s="84">
        <v>586</v>
      </c>
      <c r="I54" s="84">
        <v>121</v>
      </c>
      <c r="J54" s="84">
        <v>54</v>
      </c>
      <c r="K54" s="84">
        <v>16</v>
      </c>
      <c r="L54" s="84" t="s">
        <v>330</v>
      </c>
      <c r="M54" s="17"/>
      <c r="N54" s="164"/>
      <c r="O54" s="35" t="s">
        <v>37</v>
      </c>
      <c r="P54" s="222">
        <f aca="true" t="shared" si="21" ref="P54:P59">SUM(Q54:AA54)</f>
        <v>777</v>
      </c>
      <c r="Q54" s="165">
        <v>155</v>
      </c>
      <c r="R54" s="165">
        <v>188</v>
      </c>
      <c r="S54" s="165">
        <v>153</v>
      </c>
      <c r="T54" s="165">
        <v>142</v>
      </c>
      <c r="U54" s="165">
        <v>93</v>
      </c>
      <c r="V54" s="165">
        <v>32</v>
      </c>
      <c r="W54" s="165">
        <v>10</v>
      </c>
      <c r="X54" s="165">
        <v>1</v>
      </c>
      <c r="Y54" s="165">
        <v>2</v>
      </c>
      <c r="Z54" s="165">
        <v>1</v>
      </c>
      <c r="AA54" s="165" t="s">
        <v>330</v>
      </c>
    </row>
    <row r="55" spans="1:27" ht="15" customHeight="1">
      <c r="A55" s="164"/>
      <c r="B55" s="35" t="s">
        <v>38</v>
      </c>
      <c r="C55" s="216">
        <f t="shared" si="9"/>
        <v>748</v>
      </c>
      <c r="D55" s="84">
        <v>65</v>
      </c>
      <c r="E55" s="218">
        <f t="shared" si="20"/>
        <v>683</v>
      </c>
      <c r="F55" s="84">
        <v>87</v>
      </c>
      <c r="G55" s="84">
        <v>596</v>
      </c>
      <c r="H55" s="84">
        <v>466</v>
      </c>
      <c r="I55" s="84">
        <v>170</v>
      </c>
      <c r="J55" s="84">
        <v>88</v>
      </c>
      <c r="K55" s="84">
        <v>20</v>
      </c>
      <c r="L55" s="84">
        <v>4</v>
      </c>
      <c r="M55" s="17"/>
      <c r="N55" s="164"/>
      <c r="O55" s="35" t="s">
        <v>38</v>
      </c>
      <c r="P55" s="222">
        <f t="shared" si="21"/>
        <v>748</v>
      </c>
      <c r="Q55" s="165">
        <v>213</v>
      </c>
      <c r="R55" s="165">
        <v>138</v>
      </c>
      <c r="S55" s="165">
        <v>119</v>
      </c>
      <c r="T55" s="165">
        <v>97</v>
      </c>
      <c r="U55" s="165">
        <v>103</v>
      </c>
      <c r="V55" s="165">
        <v>32</v>
      </c>
      <c r="W55" s="165">
        <v>26</v>
      </c>
      <c r="X55" s="165">
        <v>11</v>
      </c>
      <c r="Y55" s="165">
        <v>5</v>
      </c>
      <c r="Z55" s="165" t="s">
        <v>330</v>
      </c>
      <c r="AA55" s="165">
        <v>4</v>
      </c>
    </row>
    <row r="56" spans="1:27" ht="15" customHeight="1">
      <c r="A56" s="164"/>
      <c r="B56" s="35" t="s">
        <v>39</v>
      </c>
      <c r="C56" s="216">
        <f t="shared" si="9"/>
        <v>1520</v>
      </c>
      <c r="D56" s="84">
        <v>75</v>
      </c>
      <c r="E56" s="218">
        <f t="shared" si="20"/>
        <v>1445</v>
      </c>
      <c r="F56" s="84">
        <v>59</v>
      </c>
      <c r="G56" s="84">
        <v>1386</v>
      </c>
      <c r="H56" s="84">
        <v>1152</v>
      </c>
      <c r="I56" s="84">
        <v>290</v>
      </c>
      <c r="J56" s="84">
        <v>61</v>
      </c>
      <c r="K56" s="84">
        <v>15</v>
      </c>
      <c r="L56" s="84">
        <v>2</v>
      </c>
      <c r="M56" s="17"/>
      <c r="N56" s="164"/>
      <c r="O56" s="35" t="s">
        <v>39</v>
      </c>
      <c r="P56" s="222">
        <f t="shared" si="21"/>
        <v>1520</v>
      </c>
      <c r="Q56" s="165">
        <v>246</v>
      </c>
      <c r="R56" s="165">
        <v>308</v>
      </c>
      <c r="S56" s="165">
        <v>360</v>
      </c>
      <c r="T56" s="165">
        <v>333</v>
      </c>
      <c r="U56" s="165">
        <v>219</v>
      </c>
      <c r="V56" s="165">
        <v>34</v>
      </c>
      <c r="W56" s="165">
        <v>6</v>
      </c>
      <c r="X56" s="165">
        <v>4</v>
      </c>
      <c r="Y56" s="165">
        <v>3</v>
      </c>
      <c r="Z56" s="165">
        <v>5</v>
      </c>
      <c r="AA56" s="165">
        <v>2</v>
      </c>
    </row>
    <row r="57" spans="1:27" ht="15" customHeight="1">
      <c r="A57" s="164"/>
      <c r="B57" s="35" t="s">
        <v>40</v>
      </c>
      <c r="C57" s="216">
        <f t="shared" si="9"/>
        <v>1099</v>
      </c>
      <c r="D57" s="84">
        <v>79</v>
      </c>
      <c r="E57" s="218">
        <f t="shared" si="20"/>
        <v>1020</v>
      </c>
      <c r="F57" s="84">
        <v>142</v>
      </c>
      <c r="G57" s="84">
        <v>878</v>
      </c>
      <c r="H57" s="84">
        <v>723</v>
      </c>
      <c r="I57" s="84">
        <v>227</v>
      </c>
      <c r="J57" s="84">
        <v>115</v>
      </c>
      <c r="K57" s="84">
        <v>34</v>
      </c>
      <c r="L57" s="84" t="s">
        <v>330</v>
      </c>
      <c r="M57" s="17"/>
      <c r="N57" s="164"/>
      <c r="O57" s="35" t="s">
        <v>40</v>
      </c>
      <c r="P57" s="222">
        <f t="shared" si="21"/>
        <v>1099</v>
      </c>
      <c r="Q57" s="165">
        <v>327</v>
      </c>
      <c r="R57" s="165">
        <v>196</v>
      </c>
      <c r="S57" s="165">
        <v>146</v>
      </c>
      <c r="T57" s="165">
        <v>127</v>
      </c>
      <c r="U57" s="165">
        <v>136</v>
      </c>
      <c r="V57" s="165">
        <v>71</v>
      </c>
      <c r="W57" s="165">
        <v>41</v>
      </c>
      <c r="X57" s="165">
        <v>23</v>
      </c>
      <c r="Y57" s="165">
        <v>22</v>
      </c>
      <c r="Z57" s="165">
        <v>10</v>
      </c>
      <c r="AA57" s="165" t="s">
        <v>330</v>
      </c>
    </row>
    <row r="58" spans="1:27" ht="15" customHeight="1">
      <c r="A58" s="164"/>
      <c r="B58" s="35" t="s">
        <v>41</v>
      </c>
      <c r="C58" s="216">
        <f t="shared" si="9"/>
        <v>740</v>
      </c>
      <c r="D58" s="84">
        <v>29</v>
      </c>
      <c r="E58" s="218">
        <f t="shared" si="20"/>
        <v>711</v>
      </c>
      <c r="F58" s="84">
        <v>98</v>
      </c>
      <c r="G58" s="84">
        <v>613</v>
      </c>
      <c r="H58" s="84">
        <v>561</v>
      </c>
      <c r="I58" s="84">
        <v>143</v>
      </c>
      <c r="J58" s="84">
        <v>31</v>
      </c>
      <c r="K58" s="84">
        <v>5</v>
      </c>
      <c r="L58" s="84" t="s">
        <v>330</v>
      </c>
      <c r="M58" s="17"/>
      <c r="N58" s="164"/>
      <c r="O58" s="35" t="s">
        <v>41</v>
      </c>
      <c r="P58" s="222">
        <f t="shared" si="21"/>
        <v>740</v>
      </c>
      <c r="Q58" s="165">
        <v>94</v>
      </c>
      <c r="R58" s="165">
        <v>114</v>
      </c>
      <c r="S58" s="165">
        <v>112</v>
      </c>
      <c r="T58" s="165">
        <v>151</v>
      </c>
      <c r="U58" s="165">
        <v>143</v>
      </c>
      <c r="V58" s="165">
        <v>72</v>
      </c>
      <c r="W58" s="165">
        <v>16</v>
      </c>
      <c r="X58" s="165">
        <v>20</v>
      </c>
      <c r="Y58" s="165">
        <v>16</v>
      </c>
      <c r="Z58" s="165">
        <v>2</v>
      </c>
      <c r="AA58" s="165" t="s">
        <v>330</v>
      </c>
    </row>
    <row r="59" spans="1:27" ht="15" customHeight="1">
      <c r="A59" s="164"/>
      <c r="B59" s="35" t="s">
        <v>42</v>
      </c>
      <c r="C59" s="216">
        <f t="shared" si="9"/>
        <v>463</v>
      </c>
      <c r="D59" s="84">
        <v>24</v>
      </c>
      <c r="E59" s="218">
        <f t="shared" si="20"/>
        <v>439</v>
      </c>
      <c r="F59" s="84">
        <v>45</v>
      </c>
      <c r="G59" s="84">
        <v>394</v>
      </c>
      <c r="H59" s="84">
        <v>278</v>
      </c>
      <c r="I59" s="84">
        <v>96</v>
      </c>
      <c r="J59" s="84">
        <v>72</v>
      </c>
      <c r="K59" s="84">
        <v>16</v>
      </c>
      <c r="L59" s="84">
        <v>1</v>
      </c>
      <c r="M59" s="17"/>
      <c r="N59" s="164"/>
      <c r="O59" s="35" t="s">
        <v>42</v>
      </c>
      <c r="P59" s="222">
        <f t="shared" si="21"/>
        <v>463</v>
      </c>
      <c r="Q59" s="165">
        <v>122</v>
      </c>
      <c r="R59" s="165">
        <v>97</v>
      </c>
      <c r="S59" s="165">
        <v>68</v>
      </c>
      <c r="T59" s="165">
        <v>69</v>
      </c>
      <c r="U59" s="165">
        <v>57</v>
      </c>
      <c r="V59" s="165">
        <v>20</v>
      </c>
      <c r="W59" s="165">
        <v>16</v>
      </c>
      <c r="X59" s="165">
        <v>4</v>
      </c>
      <c r="Y59" s="165">
        <v>8</v>
      </c>
      <c r="Z59" s="165">
        <v>1</v>
      </c>
      <c r="AA59" s="165">
        <v>1</v>
      </c>
    </row>
    <row r="60" spans="1:27" ht="15" customHeight="1">
      <c r="A60" s="164"/>
      <c r="B60" s="35"/>
      <c r="C60" s="216"/>
      <c r="D60" s="84"/>
      <c r="E60" s="84"/>
      <c r="F60" s="84"/>
      <c r="G60" s="84"/>
      <c r="H60" s="84"/>
      <c r="I60" s="84"/>
      <c r="J60" s="84"/>
      <c r="K60" s="84"/>
      <c r="L60" s="84"/>
      <c r="M60" s="17"/>
      <c r="N60" s="164"/>
      <c r="O60" s="3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</row>
    <row r="61" spans="1:27" ht="15" customHeight="1">
      <c r="A61" s="261" t="s">
        <v>43</v>
      </c>
      <c r="B61" s="263"/>
      <c r="C61" s="216">
        <f t="shared" si="9"/>
        <v>6414</v>
      </c>
      <c r="D61" s="218">
        <f aca="true" t="shared" si="22" ref="D61:L61">SUM(D62:D65)</f>
        <v>501</v>
      </c>
      <c r="E61" s="218">
        <f t="shared" si="22"/>
        <v>5913</v>
      </c>
      <c r="F61" s="218">
        <f t="shared" si="22"/>
        <v>458</v>
      </c>
      <c r="G61" s="218">
        <f t="shared" si="22"/>
        <v>5455</v>
      </c>
      <c r="H61" s="218">
        <f t="shared" si="22"/>
        <v>5109</v>
      </c>
      <c r="I61" s="218">
        <f t="shared" si="22"/>
        <v>907</v>
      </c>
      <c r="J61" s="218">
        <f t="shared" si="22"/>
        <v>325</v>
      </c>
      <c r="K61" s="218">
        <f t="shared" si="22"/>
        <v>70</v>
      </c>
      <c r="L61" s="218">
        <f t="shared" si="22"/>
        <v>3</v>
      </c>
      <c r="M61" s="17"/>
      <c r="N61" s="261" t="s">
        <v>43</v>
      </c>
      <c r="O61" s="263"/>
      <c r="P61" s="222">
        <f>SUM(P62:P65)</f>
        <v>6414</v>
      </c>
      <c r="Q61" s="222">
        <f aca="true" t="shared" si="23" ref="Q61:AA61">SUM(Q62:Q65)</f>
        <v>1591</v>
      </c>
      <c r="R61" s="222">
        <f t="shared" si="23"/>
        <v>1546</v>
      </c>
      <c r="S61" s="222">
        <f t="shared" si="23"/>
        <v>1198</v>
      </c>
      <c r="T61" s="222">
        <f t="shared" si="23"/>
        <v>1045</v>
      </c>
      <c r="U61" s="222">
        <f t="shared" si="23"/>
        <v>580</v>
      </c>
      <c r="V61" s="222">
        <f t="shared" si="23"/>
        <v>182</v>
      </c>
      <c r="W61" s="222">
        <f t="shared" si="23"/>
        <v>82</v>
      </c>
      <c r="X61" s="222">
        <f t="shared" si="23"/>
        <v>59</v>
      </c>
      <c r="Y61" s="222">
        <f t="shared" si="23"/>
        <v>79</v>
      </c>
      <c r="Z61" s="222">
        <f t="shared" si="23"/>
        <v>49</v>
      </c>
      <c r="AA61" s="222">
        <f t="shared" si="23"/>
        <v>3</v>
      </c>
    </row>
    <row r="62" spans="1:27" ht="15" customHeight="1">
      <c r="A62" s="164"/>
      <c r="B62" s="35" t="s">
        <v>44</v>
      </c>
      <c r="C62" s="216">
        <f t="shared" si="9"/>
        <v>2053</v>
      </c>
      <c r="D62" s="84">
        <v>148</v>
      </c>
      <c r="E62" s="218">
        <f>SUM(F62:G62)</f>
        <v>1905</v>
      </c>
      <c r="F62" s="84">
        <v>117</v>
      </c>
      <c r="G62" s="84">
        <v>1788</v>
      </c>
      <c r="H62" s="84">
        <v>1740</v>
      </c>
      <c r="I62" s="84">
        <v>214</v>
      </c>
      <c r="J62" s="84">
        <v>81</v>
      </c>
      <c r="K62" s="84">
        <v>15</v>
      </c>
      <c r="L62" s="84">
        <v>3</v>
      </c>
      <c r="M62" s="17"/>
      <c r="N62" s="164"/>
      <c r="O62" s="35" t="s">
        <v>44</v>
      </c>
      <c r="P62" s="222">
        <f>SUM(Q62:AA62)</f>
        <v>2053</v>
      </c>
      <c r="Q62" s="165">
        <v>388</v>
      </c>
      <c r="R62" s="165">
        <v>482</v>
      </c>
      <c r="S62" s="165">
        <v>431</v>
      </c>
      <c r="T62" s="165">
        <v>371</v>
      </c>
      <c r="U62" s="165">
        <v>210</v>
      </c>
      <c r="V62" s="165">
        <v>73</v>
      </c>
      <c r="W62" s="165">
        <v>33</v>
      </c>
      <c r="X62" s="165">
        <v>18</v>
      </c>
      <c r="Y62" s="165">
        <v>23</v>
      </c>
      <c r="Z62" s="165">
        <v>21</v>
      </c>
      <c r="AA62" s="165">
        <v>3</v>
      </c>
    </row>
    <row r="63" spans="1:27" ht="15" customHeight="1">
      <c r="A63" s="164"/>
      <c r="B63" s="35" t="s">
        <v>45</v>
      </c>
      <c r="C63" s="216">
        <f t="shared" si="9"/>
        <v>2087</v>
      </c>
      <c r="D63" s="84">
        <v>236</v>
      </c>
      <c r="E63" s="218">
        <f>SUM(F63:G63)</f>
        <v>1851</v>
      </c>
      <c r="F63" s="84">
        <v>178</v>
      </c>
      <c r="G63" s="84">
        <v>1673</v>
      </c>
      <c r="H63" s="84">
        <v>1563</v>
      </c>
      <c r="I63" s="84">
        <v>341</v>
      </c>
      <c r="J63" s="84">
        <v>145</v>
      </c>
      <c r="K63" s="84">
        <v>38</v>
      </c>
      <c r="L63" s="84" t="s">
        <v>330</v>
      </c>
      <c r="M63" s="17"/>
      <c r="N63" s="164"/>
      <c r="O63" s="35" t="s">
        <v>45</v>
      </c>
      <c r="P63" s="222">
        <f>SUM(Q63:AA63)</f>
        <v>2087</v>
      </c>
      <c r="Q63" s="165">
        <v>743</v>
      </c>
      <c r="R63" s="165">
        <v>543</v>
      </c>
      <c r="S63" s="165">
        <v>346</v>
      </c>
      <c r="T63" s="165">
        <v>249</v>
      </c>
      <c r="U63" s="165">
        <v>127</v>
      </c>
      <c r="V63" s="165">
        <v>43</v>
      </c>
      <c r="W63" s="165">
        <v>12</v>
      </c>
      <c r="X63" s="165">
        <v>9</v>
      </c>
      <c r="Y63" s="165">
        <v>14</v>
      </c>
      <c r="Z63" s="165">
        <v>1</v>
      </c>
      <c r="AA63" s="165" t="s">
        <v>330</v>
      </c>
    </row>
    <row r="64" spans="1:27" ht="15" customHeight="1">
      <c r="A64" s="164"/>
      <c r="B64" s="35" t="s">
        <v>46</v>
      </c>
      <c r="C64" s="216">
        <f t="shared" si="9"/>
        <v>1208</v>
      </c>
      <c r="D64" s="84">
        <v>63</v>
      </c>
      <c r="E64" s="218">
        <f>SUM(F64:G64)</f>
        <v>1145</v>
      </c>
      <c r="F64" s="84">
        <v>84</v>
      </c>
      <c r="G64" s="84">
        <v>1061</v>
      </c>
      <c r="H64" s="84">
        <v>992</v>
      </c>
      <c r="I64" s="84">
        <v>147</v>
      </c>
      <c r="J64" s="84">
        <v>58</v>
      </c>
      <c r="K64" s="84">
        <v>11</v>
      </c>
      <c r="L64" s="84" t="s">
        <v>330</v>
      </c>
      <c r="M64" s="17"/>
      <c r="N64" s="164"/>
      <c r="O64" s="35" t="s">
        <v>46</v>
      </c>
      <c r="P64" s="222">
        <f>SUM(Q64:AA64)</f>
        <v>1208</v>
      </c>
      <c r="Q64" s="165">
        <v>358</v>
      </c>
      <c r="R64" s="165">
        <v>297</v>
      </c>
      <c r="S64" s="165">
        <v>191</v>
      </c>
      <c r="T64" s="165">
        <v>159</v>
      </c>
      <c r="U64" s="165">
        <v>93</v>
      </c>
      <c r="V64" s="165">
        <v>23</v>
      </c>
      <c r="W64" s="165">
        <v>21</v>
      </c>
      <c r="X64" s="165">
        <v>19</v>
      </c>
      <c r="Y64" s="165">
        <v>26</v>
      </c>
      <c r="Z64" s="165">
        <v>21</v>
      </c>
      <c r="AA64" s="165" t="s">
        <v>330</v>
      </c>
    </row>
    <row r="65" spans="1:27" ht="15" customHeight="1">
      <c r="A65" s="164"/>
      <c r="B65" s="35" t="s">
        <v>47</v>
      </c>
      <c r="C65" s="216">
        <f t="shared" si="9"/>
        <v>1066</v>
      </c>
      <c r="D65" s="84">
        <v>54</v>
      </c>
      <c r="E65" s="218">
        <f>SUM(F65:G65)</f>
        <v>1012</v>
      </c>
      <c r="F65" s="84">
        <v>79</v>
      </c>
      <c r="G65" s="84">
        <v>933</v>
      </c>
      <c r="H65" s="84">
        <v>814</v>
      </c>
      <c r="I65" s="84">
        <v>205</v>
      </c>
      <c r="J65" s="84">
        <v>41</v>
      </c>
      <c r="K65" s="84">
        <v>6</v>
      </c>
      <c r="L65" s="84" t="s">
        <v>330</v>
      </c>
      <c r="M65" s="17"/>
      <c r="N65" s="164"/>
      <c r="O65" s="35" t="s">
        <v>47</v>
      </c>
      <c r="P65" s="222">
        <f>SUM(Q65:AA65)</f>
        <v>1066</v>
      </c>
      <c r="Q65" s="165">
        <v>102</v>
      </c>
      <c r="R65" s="165">
        <v>224</v>
      </c>
      <c r="S65" s="165">
        <v>230</v>
      </c>
      <c r="T65" s="165">
        <v>266</v>
      </c>
      <c r="U65" s="165">
        <v>150</v>
      </c>
      <c r="V65" s="165">
        <v>43</v>
      </c>
      <c r="W65" s="165">
        <v>16</v>
      </c>
      <c r="X65" s="165">
        <v>13</v>
      </c>
      <c r="Y65" s="165">
        <v>16</v>
      </c>
      <c r="Z65" s="165">
        <v>6</v>
      </c>
      <c r="AA65" s="165" t="s">
        <v>330</v>
      </c>
    </row>
    <row r="66" spans="1:27" ht="15" customHeight="1">
      <c r="A66" s="164"/>
      <c r="B66" s="35"/>
      <c r="C66" s="216"/>
      <c r="D66" s="84"/>
      <c r="E66" s="84"/>
      <c r="F66" s="84"/>
      <c r="G66" s="84"/>
      <c r="H66" s="84"/>
      <c r="I66" s="84"/>
      <c r="J66" s="84"/>
      <c r="K66" s="84"/>
      <c r="L66" s="84"/>
      <c r="M66" s="17"/>
      <c r="N66" s="164"/>
      <c r="O66" s="35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</row>
    <row r="67" spans="1:28" ht="15" customHeight="1">
      <c r="A67" s="261" t="s">
        <v>48</v>
      </c>
      <c r="B67" s="263"/>
      <c r="C67" s="216">
        <f t="shared" si="9"/>
        <v>972</v>
      </c>
      <c r="D67" s="218">
        <f aca="true" t="shared" si="24" ref="D67:L67">D68</f>
        <v>104</v>
      </c>
      <c r="E67" s="218">
        <f t="shared" si="24"/>
        <v>868</v>
      </c>
      <c r="F67" s="218">
        <f t="shared" si="24"/>
        <v>162</v>
      </c>
      <c r="G67" s="218">
        <f t="shared" si="24"/>
        <v>706</v>
      </c>
      <c r="H67" s="218">
        <f t="shared" si="24"/>
        <v>587</v>
      </c>
      <c r="I67" s="218">
        <f t="shared" si="24"/>
        <v>249</v>
      </c>
      <c r="J67" s="218">
        <f t="shared" si="24"/>
        <v>108</v>
      </c>
      <c r="K67" s="218">
        <f t="shared" si="24"/>
        <v>26</v>
      </c>
      <c r="L67" s="218">
        <f t="shared" si="24"/>
        <v>2</v>
      </c>
      <c r="M67" s="17"/>
      <c r="N67" s="261" t="s">
        <v>48</v>
      </c>
      <c r="O67" s="263"/>
      <c r="P67" s="223">
        <f>SUM(P68)</f>
        <v>972</v>
      </c>
      <c r="Q67" s="223">
        <f aca="true" t="shared" si="25" ref="Q67:AA67">SUM(Q68)</f>
        <v>311</v>
      </c>
      <c r="R67" s="223">
        <f t="shared" si="25"/>
        <v>255</v>
      </c>
      <c r="S67" s="223">
        <f t="shared" si="25"/>
        <v>123</v>
      </c>
      <c r="T67" s="223">
        <f t="shared" si="25"/>
        <v>110</v>
      </c>
      <c r="U67" s="223">
        <f t="shared" si="25"/>
        <v>101</v>
      </c>
      <c r="V67" s="223">
        <f t="shared" si="25"/>
        <v>39</v>
      </c>
      <c r="W67" s="223">
        <f t="shared" si="25"/>
        <v>3</v>
      </c>
      <c r="X67" s="223">
        <f t="shared" si="25"/>
        <v>9</v>
      </c>
      <c r="Y67" s="223">
        <f t="shared" si="25"/>
        <v>8</v>
      </c>
      <c r="Z67" s="223">
        <f t="shared" si="25"/>
        <v>11</v>
      </c>
      <c r="AA67" s="223">
        <f t="shared" si="25"/>
        <v>2</v>
      </c>
      <c r="AB67" s="157"/>
    </row>
    <row r="68" spans="1:28" ht="15" customHeight="1">
      <c r="A68" s="162"/>
      <c r="B68" s="39" t="s">
        <v>51</v>
      </c>
      <c r="C68" s="219">
        <f t="shared" si="9"/>
        <v>972</v>
      </c>
      <c r="D68" s="107">
        <v>104</v>
      </c>
      <c r="E68" s="220">
        <f>SUM(F68:G68)</f>
        <v>868</v>
      </c>
      <c r="F68" s="85">
        <v>162</v>
      </c>
      <c r="G68" s="85">
        <v>706</v>
      </c>
      <c r="H68" s="85">
        <v>587</v>
      </c>
      <c r="I68" s="85">
        <v>249</v>
      </c>
      <c r="J68" s="85">
        <v>108</v>
      </c>
      <c r="K68" s="85">
        <v>26</v>
      </c>
      <c r="L68" s="85">
        <v>2</v>
      </c>
      <c r="M68" s="17"/>
      <c r="N68" s="161"/>
      <c r="O68" s="41" t="s">
        <v>51</v>
      </c>
      <c r="P68" s="518">
        <f>SUM(Q68:AA68)</f>
        <v>972</v>
      </c>
      <c r="Q68" s="160">
        <v>311</v>
      </c>
      <c r="R68" s="160">
        <v>255</v>
      </c>
      <c r="S68" s="160">
        <v>123</v>
      </c>
      <c r="T68" s="160">
        <v>110</v>
      </c>
      <c r="U68" s="160">
        <v>101</v>
      </c>
      <c r="V68" s="160">
        <v>39</v>
      </c>
      <c r="W68" s="160">
        <v>3</v>
      </c>
      <c r="X68" s="160">
        <v>9</v>
      </c>
      <c r="Y68" s="160">
        <v>8</v>
      </c>
      <c r="Z68" s="160">
        <v>11</v>
      </c>
      <c r="AA68" s="160">
        <v>2</v>
      </c>
      <c r="AB68" s="157"/>
    </row>
    <row r="69" spans="1:28" ht="15" customHeight="1">
      <c r="A69" s="40" t="s">
        <v>181</v>
      </c>
      <c r="B69" s="40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7"/>
      <c r="N69" s="17" t="s">
        <v>265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57"/>
    </row>
    <row r="70" spans="1:27" ht="15" customHeight="1">
      <c r="A70" s="17" t="s">
        <v>324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 customHeight="1">
      <c r="A71" s="17" t="s">
        <v>323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" customHeight="1">
      <c r="A72" s="17" t="s">
        <v>322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 customHeight="1">
      <c r="A73" s="17" t="s">
        <v>321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 customHeight="1">
      <c r="A74" s="17" t="s">
        <v>182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5" customHeight="1">
      <c r="A75" s="17" t="s">
        <v>183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5" customHeight="1">
      <c r="A76" s="17" t="s">
        <v>184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5" customHeight="1">
      <c r="A77" s="17" t="s">
        <v>265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</sheetData>
  <sheetProtection/>
  <mergeCells count="55">
    <mergeCell ref="E8:E9"/>
    <mergeCell ref="N19:O19"/>
    <mergeCell ref="N21:O21"/>
    <mergeCell ref="A2:AA2"/>
    <mergeCell ref="A3:AA3"/>
    <mergeCell ref="A4:L4"/>
    <mergeCell ref="N4:AA4"/>
    <mergeCell ref="AA6:AA8"/>
    <mergeCell ref="P6:P8"/>
    <mergeCell ref="N6:O8"/>
    <mergeCell ref="L7:L9"/>
    <mergeCell ref="N61:O61"/>
    <mergeCell ref="N67:O67"/>
    <mergeCell ref="N47:O47"/>
    <mergeCell ref="A47:B47"/>
    <mergeCell ref="A53:B53"/>
    <mergeCell ref="A61:B61"/>
    <mergeCell ref="N13:O13"/>
    <mergeCell ref="N14:O14"/>
    <mergeCell ref="N15:O15"/>
    <mergeCell ref="N16:O16"/>
    <mergeCell ref="N17:O17"/>
    <mergeCell ref="N53:O53"/>
    <mergeCell ref="N24:O24"/>
    <mergeCell ref="N30:O30"/>
    <mergeCell ref="N40:O40"/>
    <mergeCell ref="N18:O18"/>
    <mergeCell ref="A67:B67"/>
    <mergeCell ref="H7:H9"/>
    <mergeCell ref="I7:I9"/>
    <mergeCell ref="K7:K9"/>
    <mergeCell ref="A40:B40"/>
    <mergeCell ref="A13:B13"/>
    <mergeCell ref="A14:B14"/>
    <mergeCell ref="A24:B24"/>
    <mergeCell ref="A19:B19"/>
    <mergeCell ref="A21:B21"/>
    <mergeCell ref="A30:B30"/>
    <mergeCell ref="A15:B15"/>
    <mergeCell ref="A16:B16"/>
    <mergeCell ref="A17:B17"/>
    <mergeCell ref="A18:B18"/>
    <mergeCell ref="A6:B9"/>
    <mergeCell ref="A10:B10"/>
    <mergeCell ref="A12:B12"/>
    <mergeCell ref="C6:C9"/>
    <mergeCell ref="N10:O10"/>
    <mergeCell ref="N12:O12"/>
    <mergeCell ref="D7:D9"/>
    <mergeCell ref="J7:J9"/>
    <mergeCell ref="D6:G6"/>
    <mergeCell ref="H6:L6"/>
    <mergeCell ref="F8:F9"/>
    <mergeCell ref="G8:G9"/>
    <mergeCell ref="E7:G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5.8984375" style="156" customWidth="1"/>
    <col min="2" max="2" width="12.8984375" style="156" customWidth="1"/>
    <col min="3" max="11" width="12.59765625" style="156" customWidth="1"/>
    <col min="12" max="12" width="9" style="156" customWidth="1"/>
    <col min="13" max="13" width="8.19921875" style="156" customWidth="1"/>
    <col min="14" max="14" width="11.5" style="156" customWidth="1"/>
    <col min="15" max="15" width="12.3984375" style="156" customWidth="1"/>
    <col min="16" max="16" width="14.09765625" style="156" bestFit="1" customWidth="1"/>
    <col min="17" max="24" width="11.59765625" style="156" customWidth="1"/>
    <col min="25" max="16384" width="9" style="156" customWidth="1"/>
  </cols>
  <sheetData>
    <row r="1" spans="1:27" s="153" customFormat="1" ht="15.75" customHeight="1">
      <c r="A1" s="158" t="s">
        <v>185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59" t="s">
        <v>443</v>
      </c>
      <c r="Y1" s="16"/>
      <c r="Z1" s="16"/>
      <c r="AA1" s="152"/>
    </row>
    <row r="2" spans="1:27" s="154" customFormat="1" ht="15.75" customHeight="1">
      <c r="A2" s="17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42"/>
      <c r="X2" s="173"/>
      <c r="Y2" s="173"/>
      <c r="Z2" s="173"/>
      <c r="AA2" s="173"/>
    </row>
    <row r="3" spans="1:27" s="153" customFormat="1" ht="18" customHeight="1">
      <c r="A3" s="516" t="s">
        <v>186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15"/>
      <c r="M3" s="516" t="s">
        <v>187</v>
      </c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16"/>
      <c r="Z3" s="16"/>
      <c r="AA3" s="16"/>
    </row>
    <row r="4" spans="1:27" ht="15.75" customHeight="1" thickBot="1">
      <c r="A4" s="17"/>
      <c r="B4" s="47"/>
      <c r="C4" s="47"/>
      <c r="D4" s="47"/>
      <c r="E4" s="47"/>
      <c r="F4" s="47"/>
      <c r="G4" s="47"/>
      <c r="H4" s="47"/>
      <c r="I4" s="47"/>
      <c r="J4" s="47"/>
      <c r="K4" s="37" t="s">
        <v>339</v>
      </c>
      <c r="L4" s="17"/>
      <c r="M4" s="43"/>
      <c r="N4" s="44"/>
      <c r="O4" s="44"/>
      <c r="P4" s="44"/>
      <c r="Q4" s="44"/>
      <c r="R4" s="44"/>
      <c r="S4" s="44"/>
      <c r="T4" s="44"/>
      <c r="U4" s="44"/>
      <c r="V4" s="43"/>
      <c r="W4" s="44"/>
      <c r="X4" s="45" t="s">
        <v>338</v>
      </c>
      <c r="Y4" s="17"/>
      <c r="Z4" s="17"/>
      <c r="AA4" s="17"/>
    </row>
    <row r="5" spans="1:27" ht="15.75" customHeight="1">
      <c r="A5" s="280" t="s">
        <v>335</v>
      </c>
      <c r="B5" s="307"/>
      <c r="C5" s="305" t="s">
        <v>337</v>
      </c>
      <c r="D5" s="306"/>
      <c r="E5" s="325"/>
      <c r="F5" s="305" t="s">
        <v>148</v>
      </c>
      <c r="G5" s="306"/>
      <c r="H5" s="325"/>
      <c r="I5" s="305" t="s">
        <v>279</v>
      </c>
      <c r="J5" s="306"/>
      <c r="K5" s="306"/>
      <c r="L5" s="17"/>
      <c r="M5" s="316" t="s">
        <v>142</v>
      </c>
      <c r="N5" s="317"/>
      <c r="O5" s="326" t="s">
        <v>334</v>
      </c>
      <c r="P5" s="327"/>
      <c r="Q5" s="327"/>
      <c r="R5" s="327"/>
      <c r="S5" s="327"/>
      <c r="T5" s="327"/>
      <c r="U5" s="327"/>
      <c r="V5" s="328"/>
      <c r="W5" s="310" t="s">
        <v>188</v>
      </c>
      <c r="X5" s="46" t="s">
        <v>336</v>
      </c>
      <c r="Y5" s="17"/>
      <c r="Z5" s="17"/>
      <c r="AA5" s="17"/>
    </row>
    <row r="6" spans="1:27" ht="15.75" customHeight="1">
      <c r="A6" s="308"/>
      <c r="B6" s="309"/>
      <c r="C6" s="49" t="s">
        <v>0</v>
      </c>
      <c r="D6" s="49" t="s">
        <v>49</v>
      </c>
      <c r="E6" s="49" t="s">
        <v>50</v>
      </c>
      <c r="F6" s="49" t="s">
        <v>0</v>
      </c>
      <c r="G6" s="49" t="s">
        <v>49</v>
      </c>
      <c r="H6" s="49" t="s">
        <v>50</v>
      </c>
      <c r="I6" s="49" t="s">
        <v>0</v>
      </c>
      <c r="J6" s="49" t="s">
        <v>49</v>
      </c>
      <c r="K6" s="50" t="s">
        <v>50</v>
      </c>
      <c r="L6" s="17"/>
      <c r="M6" s="318"/>
      <c r="N6" s="317"/>
      <c r="O6" s="329"/>
      <c r="P6" s="330"/>
      <c r="Q6" s="330"/>
      <c r="R6" s="330"/>
      <c r="S6" s="330"/>
      <c r="T6" s="330"/>
      <c r="U6" s="330"/>
      <c r="V6" s="331"/>
      <c r="W6" s="311"/>
      <c r="X6" s="48" t="s">
        <v>59</v>
      </c>
      <c r="Y6" s="17"/>
      <c r="Z6" s="17"/>
      <c r="AA6" s="17"/>
    </row>
    <row r="7" spans="1:27" ht="15.75" customHeight="1">
      <c r="A7" s="286" t="s">
        <v>52</v>
      </c>
      <c r="B7" s="287"/>
      <c r="C7" s="224">
        <v>264176</v>
      </c>
      <c r="D7" s="225">
        <f>SUM(D9:D16,D18,D21,D27,D37,D44,D50,D58,D64)</f>
        <v>127649</v>
      </c>
      <c r="E7" s="225">
        <f>SUM(E9:E16,E18,E21,E27,E37,E44,E50,E58,E64)</f>
        <v>136527</v>
      </c>
      <c r="F7" s="225">
        <v>161689</v>
      </c>
      <c r="G7" s="225">
        <f>SUM(G9:G16,G18,G21,G27,G37,G44,G50,G58,G64)</f>
        <v>82088</v>
      </c>
      <c r="H7" s="225">
        <f>SUM(H9:H16,H18,H21,H27,H37,H44,H50,H58,H64)</f>
        <v>79601</v>
      </c>
      <c r="I7" s="225">
        <v>62819</v>
      </c>
      <c r="J7" s="225">
        <f>SUM(J9:J16,J18,J21,J27,J37,J44,J50,J58,J64)</f>
        <v>22231</v>
      </c>
      <c r="K7" s="225">
        <f>SUM(K9:K16,K18,K21,K27,K37,K44,K50,K58,K64)</f>
        <v>40588</v>
      </c>
      <c r="L7" s="17"/>
      <c r="M7" s="318"/>
      <c r="N7" s="317"/>
      <c r="O7" s="323" t="s">
        <v>53</v>
      </c>
      <c r="P7" s="321" t="s">
        <v>54</v>
      </c>
      <c r="Q7" s="313" t="s">
        <v>311</v>
      </c>
      <c r="R7" s="314"/>
      <c r="S7" s="314"/>
      <c r="T7" s="314"/>
      <c r="U7" s="314"/>
      <c r="V7" s="267" t="s">
        <v>55</v>
      </c>
      <c r="W7" s="311"/>
      <c r="X7" s="81" t="s">
        <v>333</v>
      </c>
      <c r="Y7" s="17"/>
      <c r="Z7" s="17"/>
      <c r="AA7" s="17"/>
    </row>
    <row r="8" spans="1:27" ht="15.75" customHeight="1">
      <c r="A8" s="38"/>
      <c r="B8" s="58"/>
      <c r="C8" s="36"/>
      <c r="D8" s="33"/>
      <c r="E8" s="33"/>
      <c r="F8" s="33"/>
      <c r="G8" s="33"/>
      <c r="H8" s="33"/>
      <c r="I8" s="33"/>
      <c r="J8" s="33"/>
      <c r="K8" s="33"/>
      <c r="L8" s="17"/>
      <c r="M8" s="319"/>
      <c r="N8" s="320"/>
      <c r="O8" s="324"/>
      <c r="P8" s="322"/>
      <c r="Q8" s="51" t="s">
        <v>177</v>
      </c>
      <c r="R8" s="51" t="s">
        <v>56</v>
      </c>
      <c r="S8" s="52" t="s">
        <v>57</v>
      </c>
      <c r="T8" s="52" t="s">
        <v>149</v>
      </c>
      <c r="U8" s="53" t="s">
        <v>58</v>
      </c>
      <c r="V8" s="268"/>
      <c r="W8" s="312"/>
      <c r="X8" s="54" t="s">
        <v>332</v>
      </c>
      <c r="Y8" s="17"/>
      <c r="Z8" s="17"/>
      <c r="AA8" s="17"/>
    </row>
    <row r="9" spans="1:27" ht="15.75" customHeight="1">
      <c r="A9" s="261" t="s">
        <v>1</v>
      </c>
      <c r="B9" s="262"/>
      <c r="C9" s="226">
        <f>SUM(D9:E9)</f>
        <v>33155</v>
      </c>
      <c r="D9" s="221">
        <v>15985</v>
      </c>
      <c r="E9" s="221">
        <v>17170</v>
      </c>
      <c r="F9" s="221">
        <f>SUM(G9:H9)</f>
        <v>20054</v>
      </c>
      <c r="G9" s="221">
        <v>10425</v>
      </c>
      <c r="H9" s="221">
        <v>9629</v>
      </c>
      <c r="I9" s="221">
        <f>SUM(J9:K9)</f>
        <v>9052</v>
      </c>
      <c r="J9" s="221">
        <v>3169</v>
      </c>
      <c r="K9" s="221">
        <v>5883</v>
      </c>
      <c r="L9" s="17"/>
      <c r="M9" s="286" t="s">
        <v>52</v>
      </c>
      <c r="N9" s="287"/>
      <c r="O9" s="111">
        <v>4762391</v>
      </c>
      <c r="P9" s="55">
        <v>4011551</v>
      </c>
      <c r="Q9" s="55">
        <v>161696</v>
      </c>
      <c r="R9" s="55">
        <v>124087</v>
      </c>
      <c r="S9" s="55">
        <v>1328</v>
      </c>
      <c r="T9" s="55">
        <v>13859</v>
      </c>
      <c r="U9" s="55">
        <v>22422</v>
      </c>
      <c r="V9" s="55">
        <v>589144</v>
      </c>
      <c r="W9" s="55">
        <v>2002</v>
      </c>
      <c r="X9" s="55">
        <v>72064</v>
      </c>
      <c r="Y9" s="17"/>
      <c r="Z9" s="17"/>
      <c r="AA9" s="17"/>
    </row>
    <row r="10" spans="1:27" ht="15.75" customHeight="1">
      <c r="A10" s="261" t="s">
        <v>2</v>
      </c>
      <c r="B10" s="262"/>
      <c r="C10" s="226">
        <f aca="true" t="shared" si="0" ref="C10:C16">SUM(D10:E10)</f>
        <v>14682</v>
      </c>
      <c r="D10" s="221">
        <v>7165</v>
      </c>
      <c r="E10" s="221">
        <v>7517</v>
      </c>
      <c r="F10" s="221">
        <f aca="true" t="shared" si="1" ref="F10:F16">SUM(G10:H10)</f>
        <v>9373</v>
      </c>
      <c r="G10" s="221">
        <v>4708</v>
      </c>
      <c r="H10" s="221">
        <v>4665</v>
      </c>
      <c r="I10" s="221">
        <f aca="true" t="shared" si="2" ref="I10:I16">SUM(J10:K10)</f>
        <v>3249</v>
      </c>
      <c r="J10" s="221">
        <v>1087</v>
      </c>
      <c r="K10" s="221">
        <v>2162</v>
      </c>
      <c r="L10" s="17"/>
      <c r="M10" s="38"/>
      <c r="N10" s="58"/>
      <c r="O10" s="36"/>
      <c r="P10" s="33"/>
      <c r="Q10" s="175"/>
      <c r="R10" s="33"/>
      <c r="S10" s="33"/>
      <c r="T10" s="33"/>
      <c r="U10" s="33"/>
      <c r="V10" s="33"/>
      <c r="W10" s="33"/>
      <c r="X10" s="33"/>
      <c r="Y10" s="17"/>
      <c r="Z10" s="17"/>
      <c r="AA10" s="17"/>
    </row>
    <row r="11" spans="1:27" ht="15.75" customHeight="1">
      <c r="A11" s="261" t="s">
        <v>3</v>
      </c>
      <c r="B11" s="262"/>
      <c r="C11" s="226">
        <f t="shared" si="0"/>
        <v>19862</v>
      </c>
      <c r="D11" s="221">
        <v>9645</v>
      </c>
      <c r="E11" s="221">
        <v>10217</v>
      </c>
      <c r="F11" s="221">
        <f t="shared" si="1"/>
        <v>10936</v>
      </c>
      <c r="G11" s="221">
        <v>5950</v>
      </c>
      <c r="H11" s="221">
        <v>4986</v>
      </c>
      <c r="I11" s="221">
        <f t="shared" si="2"/>
        <v>4179</v>
      </c>
      <c r="J11" s="221">
        <v>1645</v>
      </c>
      <c r="K11" s="221">
        <v>2534</v>
      </c>
      <c r="L11" s="17"/>
      <c r="M11" s="261" t="s">
        <v>1</v>
      </c>
      <c r="N11" s="262"/>
      <c r="O11" s="111">
        <v>536471</v>
      </c>
      <c r="P11" s="55">
        <v>432180</v>
      </c>
      <c r="Q11" s="55">
        <v>31282</v>
      </c>
      <c r="R11" s="55">
        <v>15686</v>
      </c>
      <c r="S11" s="71">
        <v>1</v>
      </c>
      <c r="T11" s="71" t="s">
        <v>330</v>
      </c>
      <c r="U11" s="71">
        <v>15595</v>
      </c>
      <c r="V11" s="71">
        <v>73009</v>
      </c>
      <c r="W11" s="71" t="s">
        <v>330</v>
      </c>
      <c r="X11" s="55">
        <v>4080</v>
      </c>
      <c r="Y11" s="17"/>
      <c r="Z11" s="17"/>
      <c r="AA11" s="17"/>
    </row>
    <row r="12" spans="1:27" ht="15.75" customHeight="1">
      <c r="A12" s="261" t="s">
        <v>4</v>
      </c>
      <c r="B12" s="262"/>
      <c r="C12" s="226">
        <f t="shared" si="0"/>
        <v>12293</v>
      </c>
      <c r="D12" s="221">
        <v>5987</v>
      </c>
      <c r="E12" s="221">
        <v>6306</v>
      </c>
      <c r="F12" s="221">
        <f t="shared" si="1"/>
        <v>7858</v>
      </c>
      <c r="G12" s="221">
        <v>3917</v>
      </c>
      <c r="H12" s="221">
        <v>3941</v>
      </c>
      <c r="I12" s="221">
        <f t="shared" si="2"/>
        <v>2644</v>
      </c>
      <c r="J12" s="221">
        <v>868</v>
      </c>
      <c r="K12" s="221">
        <v>1776</v>
      </c>
      <c r="L12" s="17"/>
      <c r="M12" s="261" t="s">
        <v>2</v>
      </c>
      <c r="N12" s="262"/>
      <c r="O12" s="111">
        <v>177226</v>
      </c>
      <c r="P12" s="55">
        <v>159834</v>
      </c>
      <c r="Q12" s="55">
        <v>988</v>
      </c>
      <c r="R12" s="55">
        <v>508</v>
      </c>
      <c r="S12" s="71">
        <v>5</v>
      </c>
      <c r="T12" s="71">
        <v>380</v>
      </c>
      <c r="U12" s="71">
        <v>95</v>
      </c>
      <c r="V12" s="71">
        <v>16404</v>
      </c>
      <c r="W12" s="71" t="s">
        <v>331</v>
      </c>
      <c r="X12" s="55">
        <v>2516</v>
      </c>
      <c r="Y12" s="17"/>
      <c r="Z12" s="17"/>
      <c r="AA12" s="17"/>
    </row>
    <row r="13" spans="1:27" ht="15.75" customHeight="1">
      <c r="A13" s="261" t="s">
        <v>5</v>
      </c>
      <c r="B13" s="262"/>
      <c r="C13" s="226">
        <f t="shared" si="0"/>
        <v>16273</v>
      </c>
      <c r="D13" s="221">
        <v>7775</v>
      </c>
      <c r="E13" s="221">
        <v>8498</v>
      </c>
      <c r="F13" s="221">
        <f t="shared" si="1"/>
        <v>10145</v>
      </c>
      <c r="G13" s="221">
        <v>4876</v>
      </c>
      <c r="H13" s="221">
        <v>5269</v>
      </c>
      <c r="I13" s="221">
        <f t="shared" si="2"/>
        <v>4030</v>
      </c>
      <c r="J13" s="221">
        <v>1330</v>
      </c>
      <c r="K13" s="221">
        <v>2700</v>
      </c>
      <c r="L13" s="17"/>
      <c r="M13" s="261" t="s">
        <v>3</v>
      </c>
      <c r="N13" s="262"/>
      <c r="O13" s="111">
        <v>413687</v>
      </c>
      <c r="P13" s="55">
        <v>378621</v>
      </c>
      <c r="Q13" s="55">
        <v>5069</v>
      </c>
      <c r="R13" s="55">
        <v>1822</v>
      </c>
      <c r="S13" s="71">
        <v>229</v>
      </c>
      <c r="T13" s="71" t="s">
        <v>331</v>
      </c>
      <c r="U13" s="71">
        <v>3018</v>
      </c>
      <c r="V13" s="71">
        <v>29997</v>
      </c>
      <c r="W13" s="71">
        <v>100</v>
      </c>
      <c r="X13" s="55">
        <v>3387</v>
      </c>
      <c r="Y13" s="17"/>
      <c r="Z13" s="17"/>
      <c r="AA13" s="17"/>
    </row>
    <row r="14" spans="1:27" ht="15.75" customHeight="1">
      <c r="A14" s="261" t="s">
        <v>6</v>
      </c>
      <c r="B14" s="262"/>
      <c r="C14" s="226">
        <f t="shared" si="0"/>
        <v>12205</v>
      </c>
      <c r="D14" s="221">
        <v>5962</v>
      </c>
      <c r="E14" s="221">
        <v>6243</v>
      </c>
      <c r="F14" s="221">
        <f t="shared" si="1"/>
        <v>7042</v>
      </c>
      <c r="G14" s="221">
        <v>3714</v>
      </c>
      <c r="H14" s="221">
        <v>3328</v>
      </c>
      <c r="I14" s="221">
        <f t="shared" si="2"/>
        <v>2742</v>
      </c>
      <c r="J14" s="221">
        <v>1149</v>
      </c>
      <c r="K14" s="221">
        <v>1593</v>
      </c>
      <c r="L14" s="17"/>
      <c r="M14" s="261" t="s">
        <v>4</v>
      </c>
      <c r="N14" s="262"/>
      <c r="O14" s="111">
        <v>169830</v>
      </c>
      <c r="P14" s="55">
        <v>134929</v>
      </c>
      <c r="Q14" s="55">
        <v>11295</v>
      </c>
      <c r="R14" s="55">
        <v>9857</v>
      </c>
      <c r="S14" s="71">
        <v>40</v>
      </c>
      <c r="T14" s="71">
        <v>1040</v>
      </c>
      <c r="U14" s="71">
        <v>358</v>
      </c>
      <c r="V14" s="71">
        <v>23606</v>
      </c>
      <c r="W14" s="71">
        <v>113</v>
      </c>
      <c r="X14" s="55">
        <v>6009</v>
      </c>
      <c r="Y14" s="17"/>
      <c r="Z14" s="17"/>
      <c r="AA14" s="17"/>
    </row>
    <row r="15" spans="1:27" ht="15.75" customHeight="1">
      <c r="A15" s="261" t="s">
        <v>7</v>
      </c>
      <c r="B15" s="262"/>
      <c r="C15" s="226">
        <f t="shared" si="0"/>
        <v>10432</v>
      </c>
      <c r="D15" s="221">
        <v>5048</v>
      </c>
      <c r="E15" s="221">
        <v>5384</v>
      </c>
      <c r="F15" s="221">
        <f t="shared" si="1"/>
        <v>6471</v>
      </c>
      <c r="G15" s="221">
        <v>3392</v>
      </c>
      <c r="H15" s="221">
        <v>3079</v>
      </c>
      <c r="I15" s="221">
        <f t="shared" si="2"/>
        <v>2583</v>
      </c>
      <c r="J15" s="221">
        <v>1025</v>
      </c>
      <c r="K15" s="221">
        <v>1558</v>
      </c>
      <c r="L15" s="17"/>
      <c r="M15" s="261" t="s">
        <v>5</v>
      </c>
      <c r="N15" s="262"/>
      <c r="O15" s="111">
        <v>231931</v>
      </c>
      <c r="P15" s="55">
        <v>150074</v>
      </c>
      <c r="Q15" s="55">
        <v>9330</v>
      </c>
      <c r="R15" s="55">
        <v>6947</v>
      </c>
      <c r="S15" s="71">
        <v>40</v>
      </c>
      <c r="T15" s="71">
        <v>2183</v>
      </c>
      <c r="U15" s="71">
        <v>160</v>
      </c>
      <c r="V15" s="71">
        <v>72527</v>
      </c>
      <c r="W15" s="71">
        <v>507</v>
      </c>
      <c r="X15" s="55">
        <v>7533</v>
      </c>
      <c r="Y15" s="17"/>
      <c r="Z15" s="17"/>
      <c r="AA15" s="17"/>
    </row>
    <row r="16" spans="1:27" ht="15.75" customHeight="1">
      <c r="A16" s="261" t="s">
        <v>8</v>
      </c>
      <c r="B16" s="262"/>
      <c r="C16" s="226">
        <f t="shared" si="0"/>
        <v>13042</v>
      </c>
      <c r="D16" s="221">
        <v>6305</v>
      </c>
      <c r="E16" s="221">
        <v>6737</v>
      </c>
      <c r="F16" s="221">
        <f t="shared" si="1"/>
        <v>8046</v>
      </c>
      <c r="G16" s="221">
        <v>4051</v>
      </c>
      <c r="H16" s="221">
        <v>3995</v>
      </c>
      <c r="I16" s="221">
        <f t="shared" si="2"/>
        <v>3866</v>
      </c>
      <c r="J16" s="221">
        <v>1376</v>
      </c>
      <c r="K16" s="221">
        <v>2490</v>
      </c>
      <c r="L16" s="17"/>
      <c r="M16" s="261" t="s">
        <v>6</v>
      </c>
      <c r="N16" s="262"/>
      <c r="O16" s="111">
        <v>335962</v>
      </c>
      <c r="P16" s="55">
        <v>309903</v>
      </c>
      <c r="Q16" s="55">
        <v>9394</v>
      </c>
      <c r="R16" s="55">
        <v>7886</v>
      </c>
      <c r="S16" s="71">
        <v>825</v>
      </c>
      <c r="T16" s="71">
        <v>27</v>
      </c>
      <c r="U16" s="71">
        <v>656</v>
      </c>
      <c r="V16" s="71">
        <v>16665</v>
      </c>
      <c r="W16" s="71">
        <v>32</v>
      </c>
      <c r="X16" s="55">
        <v>1295</v>
      </c>
      <c r="Y16" s="17"/>
      <c r="Z16" s="17"/>
      <c r="AA16" s="17"/>
    </row>
    <row r="17" spans="1:27" ht="15.75" customHeight="1">
      <c r="A17" s="38"/>
      <c r="B17" s="58"/>
      <c r="C17" s="36"/>
      <c r="D17" s="33"/>
      <c r="E17" s="33"/>
      <c r="F17" s="33"/>
      <c r="G17" s="33"/>
      <c r="H17" s="33"/>
      <c r="I17" s="33"/>
      <c r="J17" s="33"/>
      <c r="K17" s="33"/>
      <c r="L17" s="17"/>
      <c r="M17" s="261" t="s">
        <v>7</v>
      </c>
      <c r="N17" s="262"/>
      <c r="O17" s="111">
        <v>234207</v>
      </c>
      <c r="P17" s="55">
        <v>213730</v>
      </c>
      <c r="Q17" s="55">
        <v>1945</v>
      </c>
      <c r="R17" s="55">
        <v>1945</v>
      </c>
      <c r="S17" s="71" t="s">
        <v>331</v>
      </c>
      <c r="T17" s="71" t="s">
        <v>331</v>
      </c>
      <c r="U17" s="71" t="s">
        <v>331</v>
      </c>
      <c r="V17" s="71">
        <v>18532</v>
      </c>
      <c r="W17" s="71" t="s">
        <v>331</v>
      </c>
      <c r="X17" s="55">
        <v>669</v>
      </c>
      <c r="Y17" s="17"/>
      <c r="Z17" s="17"/>
      <c r="AA17" s="17"/>
    </row>
    <row r="18" spans="1:27" ht="15.75" customHeight="1">
      <c r="A18" s="261" t="s">
        <v>9</v>
      </c>
      <c r="B18" s="262"/>
      <c r="C18" s="226">
        <f>C19</f>
        <v>973</v>
      </c>
      <c r="D18" s="221">
        <f aca="true" t="shared" si="3" ref="D18:K18">D19</f>
        <v>454</v>
      </c>
      <c r="E18" s="221">
        <f t="shared" si="3"/>
        <v>519</v>
      </c>
      <c r="F18" s="221">
        <f t="shared" si="3"/>
        <v>574</v>
      </c>
      <c r="G18" s="221">
        <f t="shared" si="3"/>
        <v>286</v>
      </c>
      <c r="H18" s="221">
        <f t="shared" si="3"/>
        <v>288</v>
      </c>
      <c r="I18" s="221">
        <f t="shared" si="3"/>
        <v>183</v>
      </c>
      <c r="J18" s="221">
        <f t="shared" si="3"/>
        <v>57</v>
      </c>
      <c r="K18" s="221">
        <f t="shared" si="3"/>
        <v>126</v>
      </c>
      <c r="L18" s="17"/>
      <c r="M18" s="261" t="s">
        <v>8</v>
      </c>
      <c r="N18" s="262"/>
      <c r="O18" s="111">
        <v>351673</v>
      </c>
      <c r="P18" s="55">
        <v>342557</v>
      </c>
      <c r="Q18" s="55">
        <v>3210</v>
      </c>
      <c r="R18" s="55">
        <v>2917</v>
      </c>
      <c r="S18" s="71" t="s">
        <v>331</v>
      </c>
      <c r="T18" s="71" t="s">
        <v>331</v>
      </c>
      <c r="U18" s="71">
        <v>293</v>
      </c>
      <c r="V18" s="71">
        <v>5906</v>
      </c>
      <c r="W18" s="71" t="s">
        <v>331</v>
      </c>
      <c r="X18" s="55">
        <v>6</v>
      </c>
      <c r="Y18" s="17"/>
      <c r="Z18" s="17"/>
      <c r="AA18" s="17"/>
    </row>
    <row r="19" spans="1:27" ht="15.75" customHeight="1">
      <c r="A19" s="164"/>
      <c r="B19" s="35" t="s">
        <v>10</v>
      </c>
      <c r="C19" s="226">
        <f>SUM(D19:E19)</f>
        <v>973</v>
      </c>
      <c r="D19" s="56">
        <v>454</v>
      </c>
      <c r="E19" s="56">
        <v>519</v>
      </c>
      <c r="F19" s="221">
        <f>SUM(G19:H19)</f>
        <v>574</v>
      </c>
      <c r="G19" s="56">
        <v>286</v>
      </c>
      <c r="H19" s="56">
        <v>288</v>
      </c>
      <c r="I19" s="221">
        <f>SUM(J19:K19)</f>
        <v>183</v>
      </c>
      <c r="J19" s="56">
        <v>57</v>
      </c>
      <c r="K19" s="56">
        <v>126</v>
      </c>
      <c r="L19" s="17"/>
      <c r="M19" s="38"/>
      <c r="N19" s="58"/>
      <c r="O19" s="36"/>
      <c r="P19" s="33"/>
      <c r="Q19" s="33"/>
      <c r="R19" s="33"/>
      <c r="S19" s="33"/>
      <c r="T19" s="33"/>
      <c r="U19" s="33"/>
      <c r="V19" s="33"/>
      <c r="W19" s="33"/>
      <c r="X19" s="33"/>
      <c r="Y19" s="17"/>
      <c r="Z19" s="17"/>
      <c r="AA19" s="17"/>
    </row>
    <row r="20" spans="1:27" ht="15.75" customHeight="1">
      <c r="A20" s="164"/>
      <c r="B20" s="58"/>
      <c r="C20" s="36"/>
      <c r="D20" s="33"/>
      <c r="E20" s="33"/>
      <c r="F20" s="33"/>
      <c r="G20" s="33"/>
      <c r="H20" s="33"/>
      <c r="I20" s="33"/>
      <c r="J20" s="33"/>
      <c r="K20" s="33"/>
      <c r="L20" s="17"/>
      <c r="M20" s="261" t="s">
        <v>9</v>
      </c>
      <c r="N20" s="262"/>
      <c r="O20" s="226">
        <f>O21</f>
        <v>9043</v>
      </c>
      <c r="P20" s="221">
        <f>P21</f>
        <v>7947</v>
      </c>
      <c r="Q20" s="221">
        <f>Q21</f>
        <v>39</v>
      </c>
      <c r="R20" s="221">
        <f>R21</f>
        <v>39</v>
      </c>
      <c r="S20" s="229" t="s">
        <v>330</v>
      </c>
      <c r="T20" s="229" t="s">
        <v>330</v>
      </c>
      <c r="U20" s="229" t="s">
        <v>330</v>
      </c>
      <c r="V20" s="229">
        <f>V21</f>
        <v>1057</v>
      </c>
      <c r="W20" s="229" t="s">
        <v>330</v>
      </c>
      <c r="X20" s="221">
        <f>X21</f>
        <v>2620</v>
      </c>
      <c r="Y20" s="17"/>
      <c r="Z20" s="17"/>
      <c r="AA20" s="17"/>
    </row>
    <row r="21" spans="1:27" ht="15.75" customHeight="1">
      <c r="A21" s="261" t="s">
        <v>11</v>
      </c>
      <c r="B21" s="262"/>
      <c r="C21" s="226">
        <f>SUM(C22:C25)</f>
        <v>14197</v>
      </c>
      <c r="D21" s="221">
        <f aca="true" t="shared" si="4" ref="D21:K21">SUM(D22:D25)</f>
        <v>6929</v>
      </c>
      <c r="E21" s="221">
        <f t="shared" si="4"/>
        <v>7268</v>
      </c>
      <c r="F21" s="221">
        <f t="shared" si="4"/>
        <v>8348</v>
      </c>
      <c r="G21" s="221">
        <f t="shared" si="4"/>
        <v>4370</v>
      </c>
      <c r="H21" s="221">
        <f t="shared" si="4"/>
        <v>3978</v>
      </c>
      <c r="I21" s="221">
        <f t="shared" si="4"/>
        <v>2960</v>
      </c>
      <c r="J21" s="221">
        <f t="shared" si="4"/>
        <v>1005</v>
      </c>
      <c r="K21" s="221">
        <f t="shared" si="4"/>
        <v>1955</v>
      </c>
      <c r="L21" s="17"/>
      <c r="M21" s="164"/>
      <c r="N21" s="35" t="s">
        <v>10</v>
      </c>
      <c r="O21" s="230">
        <f>SUM(P21,Q21,V21)</f>
        <v>9043</v>
      </c>
      <c r="P21" s="56">
        <v>7947</v>
      </c>
      <c r="Q21" s="56">
        <v>39</v>
      </c>
      <c r="R21" s="56">
        <v>39</v>
      </c>
      <c r="S21" s="57" t="s">
        <v>330</v>
      </c>
      <c r="T21" s="57" t="s">
        <v>330</v>
      </c>
      <c r="U21" s="57" t="s">
        <v>330</v>
      </c>
      <c r="V21" s="57">
        <v>1057</v>
      </c>
      <c r="W21" s="57" t="s">
        <v>330</v>
      </c>
      <c r="X21" s="56">
        <v>2620</v>
      </c>
      <c r="Y21" s="17"/>
      <c r="Z21" s="17"/>
      <c r="AA21" s="17"/>
    </row>
    <row r="22" spans="1:27" ht="15.75" customHeight="1">
      <c r="A22" s="164"/>
      <c r="B22" s="35" t="s">
        <v>12</v>
      </c>
      <c r="C22" s="226">
        <f>SUM(D22:E22)</f>
        <v>3651</v>
      </c>
      <c r="D22" s="56">
        <v>1810</v>
      </c>
      <c r="E22" s="56">
        <v>1841</v>
      </c>
      <c r="F22" s="221">
        <f>SUM(G22:H22)</f>
        <v>2104</v>
      </c>
      <c r="G22" s="56">
        <v>1149</v>
      </c>
      <c r="H22" s="56">
        <v>955</v>
      </c>
      <c r="I22" s="221">
        <f>SUM(J22:K22)</f>
        <v>731</v>
      </c>
      <c r="J22" s="56">
        <v>288</v>
      </c>
      <c r="K22" s="56">
        <v>443</v>
      </c>
      <c r="L22" s="17"/>
      <c r="M22" s="164"/>
      <c r="N22" s="35"/>
      <c r="O22" s="36"/>
      <c r="P22" s="33"/>
      <c r="Q22" s="33"/>
      <c r="R22" s="33"/>
      <c r="S22" s="33"/>
      <c r="T22" s="33"/>
      <c r="U22" s="33"/>
      <c r="V22" s="33"/>
      <c r="W22" s="33"/>
      <c r="X22" s="33"/>
      <c r="Y22" s="17"/>
      <c r="Z22" s="17"/>
      <c r="AA22" s="17"/>
    </row>
    <row r="23" spans="1:27" ht="15.75" customHeight="1">
      <c r="A23" s="164"/>
      <c r="B23" s="35" t="s">
        <v>13</v>
      </c>
      <c r="C23" s="226">
        <f>SUM(D23:E23)</f>
        <v>2966</v>
      </c>
      <c r="D23" s="56">
        <v>1463</v>
      </c>
      <c r="E23" s="56">
        <v>1503</v>
      </c>
      <c r="F23" s="221">
        <f>SUM(G23:H23)</f>
        <v>1672</v>
      </c>
      <c r="G23" s="56">
        <v>894</v>
      </c>
      <c r="H23" s="56">
        <v>778</v>
      </c>
      <c r="I23" s="221">
        <f>SUM(J23:K23)</f>
        <v>592</v>
      </c>
      <c r="J23" s="56">
        <v>205</v>
      </c>
      <c r="K23" s="56">
        <v>387</v>
      </c>
      <c r="L23" s="17"/>
      <c r="M23" s="261" t="s">
        <v>11</v>
      </c>
      <c r="N23" s="262"/>
      <c r="O23" s="226">
        <f>SUM(O24:O27)</f>
        <v>292033</v>
      </c>
      <c r="P23" s="221">
        <f>SUM(P24:P27)</f>
        <v>285560</v>
      </c>
      <c r="Q23" s="221">
        <f>SUM(Q24:Q27)</f>
        <v>637</v>
      </c>
      <c r="R23" s="221">
        <f>SUM(R24:R27)</f>
        <v>578</v>
      </c>
      <c r="S23" s="229">
        <f>SUM(S24:S27)</f>
        <v>10</v>
      </c>
      <c r="T23" s="229" t="s">
        <v>330</v>
      </c>
      <c r="U23" s="229">
        <f>SUM(U24:U27)</f>
        <v>49</v>
      </c>
      <c r="V23" s="229">
        <f>SUM(V24:V27)</f>
        <v>5836</v>
      </c>
      <c r="W23" s="229">
        <f>SUM(W24:W27)</f>
        <v>50</v>
      </c>
      <c r="X23" s="229">
        <f>SUM(X24:X27)</f>
        <v>705</v>
      </c>
      <c r="Y23" s="17"/>
      <c r="Z23" s="17"/>
      <c r="AA23" s="17"/>
    </row>
    <row r="24" spans="1:27" ht="15.75" customHeight="1">
      <c r="A24" s="164"/>
      <c r="B24" s="35" t="s">
        <v>14</v>
      </c>
      <c r="C24" s="226">
        <f>SUM(D24:E24)</f>
        <v>4493</v>
      </c>
      <c r="D24" s="56">
        <v>2185</v>
      </c>
      <c r="E24" s="56">
        <v>2308</v>
      </c>
      <c r="F24" s="221">
        <f>SUM(G24:H24)</f>
        <v>2699</v>
      </c>
      <c r="G24" s="56">
        <v>1379</v>
      </c>
      <c r="H24" s="56">
        <v>1320</v>
      </c>
      <c r="I24" s="221">
        <f>SUM(J24:K24)</f>
        <v>885</v>
      </c>
      <c r="J24" s="56">
        <v>258</v>
      </c>
      <c r="K24" s="56">
        <v>627</v>
      </c>
      <c r="L24" s="17"/>
      <c r="M24" s="164"/>
      <c r="N24" s="35" t="s">
        <v>12</v>
      </c>
      <c r="O24" s="230">
        <f>SUM(P24,Q24,V24)</f>
        <v>68132</v>
      </c>
      <c r="P24" s="56">
        <v>65393</v>
      </c>
      <c r="Q24" s="56">
        <v>31</v>
      </c>
      <c r="R24" s="56">
        <v>29</v>
      </c>
      <c r="S24" s="57" t="s">
        <v>330</v>
      </c>
      <c r="T24" s="57" t="s">
        <v>330</v>
      </c>
      <c r="U24" s="57">
        <v>2</v>
      </c>
      <c r="V24" s="57">
        <v>2708</v>
      </c>
      <c r="W24" s="57" t="s">
        <v>330</v>
      </c>
      <c r="X24" s="57">
        <v>4</v>
      </c>
      <c r="Y24" s="17"/>
      <c r="Z24" s="17"/>
      <c r="AA24" s="17"/>
    </row>
    <row r="25" spans="1:27" ht="15.75" customHeight="1">
      <c r="A25" s="164"/>
      <c r="B25" s="35" t="s">
        <v>15</v>
      </c>
      <c r="C25" s="226">
        <f>SUM(D25:E25)</f>
        <v>3087</v>
      </c>
      <c r="D25" s="56">
        <v>1471</v>
      </c>
      <c r="E25" s="56">
        <v>1616</v>
      </c>
      <c r="F25" s="221">
        <f>SUM(G25:H25)</f>
        <v>1873</v>
      </c>
      <c r="G25" s="56">
        <v>948</v>
      </c>
      <c r="H25" s="56">
        <v>925</v>
      </c>
      <c r="I25" s="221">
        <f>SUM(J25:K25)</f>
        <v>752</v>
      </c>
      <c r="J25" s="56">
        <v>254</v>
      </c>
      <c r="K25" s="56">
        <v>498</v>
      </c>
      <c r="L25" s="17"/>
      <c r="M25" s="164"/>
      <c r="N25" s="35" t="s">
        <v>13</v>
      </c>
      <c r="O25" s="230">
        <f>SUM(P25,Q25,V25)</f>
        <v>60598</v>
      </c>
      <c r="P25" s="56">
        <v>59338</v>
      </c>
      <c r="Q25" s="56">
        <v>15</v>
      </c>
      <c r="R25" s="56">
        <v>15</v>
      </c>
      <c r="S25" s="57" t="s">
        <v>330</v>
      </c>
      <c r="T25" s="57" t="s">
        <v>424</v>
      </c>
      <c r="U25" s="57" t="s">
        <v>330</v>
      </c>
      <c r="V25" s="57">
        <v>1245</v>
      </c>
      <c r="W25" s="57" t="s">
        <v>330</v>
      </c>
      <c r="X25" s="57">
        <v>12</v>
      </c>
      <c r="Y25" s="17"/>
      <c r="Z25" s="17"/>
      <c r="AA25" s="17"/>
    </row>
    <row r="26" spans="1:27" ht="15.75" customHeight="1">
      <c r="A26" s="164"/>
      <c r="B26" s="58"/>
      <c r="C26" s="36"/>
      <c r="D26" s="33"/>
      <c r="E26" s="33"/>
      <c r="F26" s="33"/>
      <c r="G26" s="33"/>
      <c r="H26" s="33"/>
      <c r="I26" s="33"/>
      <c r="J26" s="33"/>
      <c r="K26" s="33"/>
      <c r="L26" s="17"/>
      <c r="M26" s="164"/>
      <c r="N26" s="35" t="s">
        <v>14</v>
      </c>
      <c r="O26" s="230">
        <f>SUM(P26,Q26,V26)</f>
        <v>74701</v>
      </c>
      <c r="P26" s="56">
        <v>73703</v>
      </c>
      <c r="Q26" s="56">
        <v>136</v>
      </c>
      <c r="R26" s="56">
        <v>79</v>
      </c>
      <c r="S26" s="57">
        <v>10</v>
      </c>
      <c r="T26" s="57" t="s">
        <v>330</v>
      </c>
      <c r="U26" s="57">
        <v>47</v>
      </c>
      <c r="V26" s="57">
        <v>862</v>
      </c>
      <c r="W26" s="57" t="s">
        <v>330</v>
      </c>
      <c r="X26" s="57">
        <v>688</v>
      </c>
      <c r="Y26" s="17"/>
      <c r="Z26" s="17"/>
      <c r="AA26" s="17"/>
    </row>
    <row r="27" spans="1:27" ht="15.75" customHeight="1">
      <c r="A27" s="261" t="s">
        <v>16</v>
      </c>
      <c r="B27" s="262"/>
      <c r="C27" s="226">
        <f>SUM(C28:C35)</f>
        <v>13851</v>
      </c>
      <c r="D27" s="221">
        <f aca="true" t="shared" si="5" ref="D27:K27">SUM(D28:D35)</f>
        <v>6701</v>
      </c>
      <c r="E27" s="221">
        <f t="shared" si="5"/>
        <v>7150</v>
      </c>
      <c r="F27" s="221">
        <f t="shared" si="5"/>
        <v>8530</v>
      </c>
      <c r="G27" s="221">
        <f t="shared" si="5"/>
        <v>4297</v>
      </c>
      <c r="H27" s="221">
        <f t="shared" si="5"/>
        <v>4233</v>
      </c>
      <c r="I27" s="221">
        <f t="shared" si="5"/>
        <v>3408</v>
      </c>
      <c r="J27" s="221">
        <f t="shared" si="5"/>
        <v>1111</v>
      </c>
      <c r="K27" s="221">
        <f t="shared" si="5"/>
        <v>2297</v>
      </c>
      <c r="L27" s="17"/>
      <c r="M27" s="164"/>
      <c r="N27" s="35" t="s">
        <v>15</v>
      </c>
      <c r="O27" s="230">
        <f>SUM(P27,Q27,V27)</f>
        <v>88602</v>
      </c>
      <c r="P27" s="56">
        <v>87126</v>
      </c>
      <c r="Q27" s="56">
        <v>455</v>
      </c>
      <c r="R27" s="56">
        <v>455</v>
      </c>
      <c r="S27" s="57" t="s">
        <v>330</v>
      </c>
      <c r="T27" s="57" t="s">
        <v>330</v>
      </c>
      <c r="U27" s="57" t="s">
        <v>330</v>
      </c>
      <c r="V27" s="57">
        <v>1021</v>
      </c>
      <c r="W27" s="57">
        <v>50</v>
      </c>
      <c r="X27" s="57">
        <v>1</v>
      </c>
      <c r="Y27" s="17"/>
      <c r="Z27" s="17"/>
      <c r="AA27" s="17"/>
    </row>
    <row r="28" spans="1:27" ht="15.75" customHeight="1">
      <c r="A28" s="164"/>
      <c r="B28" s="35" t="s">
        <v>17</v>
      </c>
      <c r="C28" s="226">
        <f aca="true" t="shared" si="6" ref="C28:C35">SUM(D28:E28)</f>
        <v>1430</v>
      </c>
      <c r="D28" s="56">
        <v>716</v>
      </c>
      <c r="E28" s="56">
        <v>714</v>
      </c>
      <c r="F28" s="221">
        <f aca="true" t="shared" si="7" ref="F28:F35">SUM(G28:H28)</f>
        <v>839</v>
      </c>
      <c r="G28" s="56">
        <v>450</v>
      </c>
      <c r="H28" s="56">
        <v>389</v>
      </c>
      <c r="I28" s="221">
        <f>SUM(J28:K28)</f>
        <v>345</v>
      </c>
      <c r="J28" s="56">
        <v>124</v>
      </c>
      <c r="K28" s="56">
        <v>221</v>
      </c>
      <c r="L28" s="17"/>
      <c r="M28" s="164"/>
      <c r="N28" s="35"/>
      <c r="O28" s="36"/>
      <c r="P28" s="33"/>
      <c r="Q28" s="33"/>
      <c r="R28" s="33"/>
      <c r="S28" s="33"/>
      <c r="T28" s="33"/>
      <c r="U28" s="33"/>
      <c r="V28" s="33"/>
      <c r="W28" s="33"/>
      <c r="X28" s="33"/>
      <c r="Y28" s="17"/>
      <c r="Z28" s="17"/>
      <c r="AA28" s="17"/>
    </row>
    <row r="29" spans="1:27" ht="15.75" customHeight="1">
      <c r="A29" s="164"/>
      <c r="B29" s="35" t="s">
        <v>18</v>
      </c>
      <c r="C29" s="226">
        <f t="shared" si="6"/>
        <v>4134</v>
      </c>
      <c r="D29" s="56">
        <v>1993</v>
      </c>
      <c r="E29" s="56">
        <v>2141</v>
      </c>
      <c r="F29" s="221">
        <f t="shared" si="7"/>
        <v>2386</v>
      </c>
      <c r="G29" s="56">
        <v>1207</v>
      </c>
      <c r="H29" s="56">
        <v>1179</v>
      </c>
      <c r="I29" s="221">
        <f aca="true" t="shared" si="8" ref="I29:I35">SUM(J29:K29)</f>
        <v>965</v>
      </c>
      <c r="J29" s="56">
        <v>308</v>
      </c>
      <c r="K29" s="56">
        <v>657</v>
      </c>
      <c r="L29" s="17"/>
      <c r="M29" s="261" t="s">
        <v>16</v>
      </c>
      <c r="N29" s="262"/>
      <c r="O29" s="226">
        <f>SUM(O30:O37)</f>
        <v>249263</v>
      </c>
      <c r="P29" s="221">
        <f aca="true" t="shared" si="9" ref="P29:V29">SUM(P30:P37)</f>
        <v>239016</v>
      </c>
      <c r="Q29" s="229">
        <f t="shared" si="9"/>
        <v>1811</v>
      </c>
      <c r="R29" s="229">
        <f t="shared" si="9"/>
        <v>1306</v>
      </c>
      <c r="S29" s="229">
        <f t="shared" si="9"/>
        <v>6</v>
      </c>
      <c r="T29" s="229">
        <f t="shared" si="9"/>
        <v>36</v>
      </c>
      <c r="U29" s="229">
        <f t="shared" si="9"/>
        <v>463</v>
      </c>
      <c r="V29" s="229">
        <f t="shared" si="9"/>
        <v>8436</v>
      </c>
      <c r="W29" s="229" t="s">
        <v>330</v>
      </c>
      <c r="X29" s="229">
        <f>SUM(X30:X37)</f>
        <v>8910</v>
      </c>
      <c r="Y29" s="17"/>
      <c r="Z29" s="17"/>
      <c r="AA29" s="17"/>
    </row>
    <row r="30" spans="1:27" ht="15.75" customHeight="1">
      <c r="A30" s="164"/>
      <c r="B30" s="35" t="s">
        <v>19</v>
      </c>
      <c r="C30" s="226">
        <f t="shared" si="6"/>
        <v>3011</v>
      </c>
      <c r="D30" s="56">
        <v>1456</v>
      </c>
      <c r="E30" s="56">
        <v>1555</v>
      </c>
      <c r="F30" s="221">
        <f t="shared" si="7"/>
        <v>1712</v>
      </c>
      <c r="G30" s="56">
        <v>872</v>
      </c>
      <c r="H30" s="56">
        <v>840</v>
      </c>
      <c r="I30" s="221">
        <f t="shared" si="8"/>
        <v>855</v>
      </c>
      <c r="J30" s="56">
        <v>297</v>
      </c>
      <c r="K30" s="56">
        <v>558</v>
      </c>
      <c r="L30" s="17"/>
      <c r="M30" s="164"/>
      <c r="N30" s="35" t="s">
        <v>17</v>
      </c>
      <c r="O30" s="230">
        <f aca="true" t="shared" si="10" ref="O30:O37">SUM(P30,Q30,V30)</f>
        <v>33533</v>
      </c>
      <c r="P30" s="56">
        <v>32828</v>
      </c>
      <c r="Q30" s="57" t="s">
        <v>330</v>
      </c>
      <c r="R30" s="57" t="s">
        <v>330</v>
      </c>
      <c r="S30" s="57" t="s">
        <v>330</v>
      </c>
      <c r="T30" s="57" t="s">
        <v>330</v>
      </c>
      <c r="U30" s="57" t="s">
        <v>425</v>
      </c>
      <c r="V30" s="57">
        <v>705</v>
      </c>
      <c r="W30" s="57" t="s">
        <v>425</v>
      </c>
      <c r="X30" s="57" t="s">
        <v>329</v>
      </c>
      <c r="Y30" s="17"/>
      <c r="Z30" s="17"/>
      <c r="AA30" s="17"/>
    </row>
    <row r="31" spans="1:27" ht="15.75" customHeight="1">
      <c r="A31" s="164"/>
      <c r="B31" s="35" t="s">
        <v>20</v>
      </c>
      <c r="C31" s="226">
        <f t="shared" si="6"/>
        <v>744</v>
      </c>
      <c r="D31" s="56">
        <v>338</v>
      </c>
      <c r="E31" s="56">
        <v>406</v>
      </c>
      <c r="F31" s="221">
        <f t="shared" si="7"/>
        <v>473</v>
      </c>
      <c r="G31" s="56">
        <v>209</v>
      </c>
      <c r="H31" s="56">
        <v>264</v>
      </c>
      <c r="I31" s="221">
        <f t="shared" si="8"/>
        <v>164</v>
      </c>
      <c r="J31" s="56">
        <v>37</v>
      </c>
      <c r="K31" s="56">
        <v>127</v>
      </c>
      <c r="L31" s="17"/>
      <c r="M31" s="164"/>
      <c r="N31" s="35" t="s">
        <v>18</v>
      </c>
      <c r="O31" s="230">
        <f t="shared" si="10"/>
        <v>83252</v>
      </c>
      <c r="P31" s="56">
        <v>79714</v>
      </c>
      <c r="Q31" s="57">
        <v>758</v>
      </c>
      <c r="R31" s="57">
        <v>488</v>
      </c>
      <c r="S31" s="57" t="s">
        <v>330</v>
      </c>
      <c r="T31" s="57" t="s">
        <v>426</v>
      </c>
      <c r="U31" s="57">
        <v>270</v>
      </c>
      <c r="V31" s="57">
        <v>2780</v>
      </c>
      <c r="W31" s="57" t="s">
        <v>330</v>
      </c>
      <c r="X31" s="57">
        <v>595</v>
      </c>
      <c r="Y31" s="17"/>
      <c r="Z31" s="17"/>
      <c r="AA31" s="17"/>
    </row>
    <row r="32" spans="1:27" ht="15.75" customHeight="1">
      <c r="A32" s="164"/>
      <c r="B32" s="35" t="s">
        <v>21</v>
      </c>
      <c r="C32" s="226">
        <f t="shared" si="6"/>
        <v>954</v>
      </c>
      <c r="D32" s="56">
        <v>464</v>
      </c>
      <c r="E32" s="56">
        <v>490</v>
      </c>
      <c r="F32" s="221">
        <f t="shared" si="7"/>
        <v>677</v>
      </c>
      <c r="G32" s="56">
        <v>347</v>
      </c>
      <c r="H32" s="56">
        <v>330</v>
      </c>
      <c r="I32" s="221">
        <f t="shared" si="8"/>
        <v>238</v>
      </c>
      <c r="J32" s="56">
        <v>82</v>
      </c>
      <c r="K32" s="56">
        <v>156</v>
      </c>
      <c r="L32" s="17"/>
      <c r="M32" s="164"/>
      <c r="N32" s="35" t="s">
        <v>19</v>
      </c>
      <c r="O32" s="230">
        <f t="shared" si="10"/>
        <v>56226</v>
      </c>
      <c r="P32" s="56">
        <v>55253</v>
      </c>
      <c r="Q32" s="57">
        <v>941</v>
      </c>
      <c r="R32" s="57">
        <v>748</v>
      </c>
      <c r="S32" s="57" t="s">
        <v>425</v>
      </c>
      <c r="T32" s="57" t="s">
        <v>425</v>
      </c>
      <c r="U32" s="57">
        <v>193</v>
      </c>
      <c r="V32" s="57">
        <v>32</v>
      </c>
      <c r="W32" s="57" t="s">
        <v>330</v>
      </c>
      <c r="X32" s="57">
        <v>34</v>
      </c>
      <c r="Y32" s="17"/>
      <c r="Z32" s="17"/>
      <c r="AA32" s="17"/>
    </row>
    <row r="33" spans="1:27" ht="15.75" customHeight="1">
      <c r="A33" s="164"/>
      <c r="B33" s="35" t="s">
        <v>22</v>
      </c>
      <c r="C33" s="226">
        <f t="shared" si="6"/>
        <v>2960</v>
      </c>
      <c r="D33" s="56">
        <v>1434</v>
      </c>
      <c r="E33" s="56">
        <v>1526</v>
      </c>
      <c r="F33" s="221">
        <f t="shared" si="7"/>
        <v>2049</v>
      </c>
      <c r="G33" s="56">
        <v>1019</v>
      </c>
      <c r="H33" s="56">
        <v>1030</v>
      </c>
      <c r="I33" s="221">
        <f t="shared" si="8"/>
        <v>720</v>
      </c>
      <c r="J33" s="56">
        <v>228</v>
      </c>
      <c r="K33" s="56">
        <v>492</v>
      </c>
      <c r="L33" s="17"/>
      <c r="M33" s="164"/>
      <c r="N33" s="35" t="s">
        <v>20</v>
      </c>
      <c r="O33" s="230">
        <f t="shared" si="10"/>
        <v>8557</v>
      </c>
      <c r="P33" s="56">
        <v>7876</v>
      </c>
      <c r="Q33" s="57">
        <v>16</v>
      </c>
      <c r="R33" s="57">
        <v>16</v>
      </c>
      <c r="S33" s="57" t="s">
        <v>330</v>
      </c>
      <c r="T33" s="57" t="s">
        <v>427</v>
      </c>
      <c r="U33" s="57" t="s">
        <v>427</v>
      </c>
      <c r="V33" s="57">
        <v>665</v>
      </c>
      <c r="W33" s="57" t="s">
        <v>427</v>
      </c>
      <c r="X33" s="57">
        <v>3319</v>
      </c>
      <c r="Y33" s="17"/>
      <c r="Z33" s="17"/>
      <c r="AA33" s="17"/>
    </row>
    <row r="34" spans="1:27" ht="15.75" customHeight="1">
      <c r="A34" s="164"/>
      <c r="B34" s="35" t="s">
        <v>23</v>
      </c>
      <c r="C34" s="226">
        <f t="shared" si="6"/>
        <v>456</v>
      </c>
      <c r="D34" s="56">
        <v>215</v>
      </c>
      <c r="E34" s="56">
        <v>241</v>
      </c>
      <c r="F34" s="221">
        <f t="shared" si="7"/>
        <v>298</v>
      </c>
      <c r="G34" s="56">
        <v>142</v>
      </c>
      <c r="H34" s="56">
        <v>156</v>
      </c>
      <c r="I34" s="221">
        <f t="shared" si="8"/>
        <v>95</v>
      </c>
      <c r="J34" s="56">
        <v>25</v>
      </c>
      <c r="K34" s="56">
        <v>70</v>
      </c>
      <c r="L34" s="17"/>
      <c r="M34" s="164"/>
      <c r="N34" s="35" t="s">
        <v>21</v>
      </c>
      <c r="O34" s="230">
        <f t="shared" si="10"/>
        <v>10259</v>
      </c>
      <c r="P34" s="56">
        <v>9288</v>
      </c>
      <c r="Q34" s="57">
        <v>2</v>
      </c>
      <c r="R34" s="57">
        <v>2</v>
      </c>
      <c r="S34" s="57" t="s">
        <v>425</v>
      </c>
      <c r="T34" s="57" t="s">
        <v>428</v>
      </c>
      <c r="U34" s="57" t="s">
        <v>428</v>
      </c>
      <c r="V34" s="57">
        <v>969</v>
      </c>
      <c r="W34" s="57" t="s">
        <v>426</v>
      </c>
      <c r="X34" s="57">
        <v>1702</v>
      </c>
      <c r="Y34" s="17"/>
      <c r="Z34" s="17"/>
      <c r="AA34" s="17"/>
    </row>
    <row r="35" spans="1:27" ht="15.75" customHeight="1">
      <c r="A35" s="164"/>
      <c r="B35" s="35" t="s">
        <v>24</v>
      </c>
      <c r="C35" s="226">
        <f t="shared" si="6"/>
        <v>162</v>
      </c>
      <c r="D35" s="56">
        <v>85</v>
      </c>
      <c r="E35" s="56">
        <v>77</v>
      </c>
      <c r="F35" s="221">
        <f t="shared" si="7"/>
        <v>96</v>
      </c>
      <c r="G35" s="56">
        <v>51</v>
      </c>
      <c r="H35" s="56">
        <v>45</v>
      </c>
      <c r="I35" s="221">
        <f t="shared" si="8"/>
        <v>26</v>
      </c>
      <c r="J35" s="56">
        <v>10</v>
      </c>
      <c r="K35" s="56">
        <v>16</v>
      </c>
      <c r="L35" s="17"/>
      <c r="M35" s="164"/>
      <c r="N35" s="35" t="s">
        <v>22</v>
      </c>
      <c r="O35" s="230">
        <f t="shared" si="10"/>
        <v>53031</v>
      </c>
      <c r="P35" s="56">
        <v>50605</v>
      </c>
      <c r="Q35" s="57">
        <v>58</v>
      </c>
      <c r="R35" s="57">
        <v>52</v>
      </c>
      <c r="S35" s="57">
        <v>6</v>
      </c>
      <c r="T35" s="57" t="s">
        <v>428</v>
      </c>
      <c r="U35" s="57" t="s">
        <v>426</v>
      </c>
      <c r="V35" s="57">
        <v>2368</v>
      </c>
      <c r="W35" s="57" t="s">
        <v>425</v>
      </c>
      <c r="X35" s="57">
        <v>2370</v>
      </c>
      <c r="Y35" s="17"/>
      <c r="Z35" s="17"/>
      <c r="AA35" s="17"/>
    </row>
    <row r="36" spans="1:27" ht="15.75" customHeight="1">
      <c r="A36" s="164"/>
      <c r="B36" s="58"/>
      <c r="C36" s="36"/>
      <c r="D36" s="33"/>
      <c r="E36" s="33"/>
      <c r="F36" s="33"/>
      <c r="G36" s="33"/>
      <c r="H36" s="33"/>
      <c r="I36" s="33"/>
      <c r="J36" s="33"/>
      <c r="K36" s="33"/>
      <c r="L36" s="17"/>
      <c r="M36" s="164"/>
      <c r="N36" s="35" t="s">
        <v>23</v>
      </c>
      <c r="O36" s="230">
        <f t="shared" si="10"/>
        <v>3795</v>
      </c>
      <c r="P36" s="56">
        <v>3183</v>
      </c>
      <c r="Q36" s="57" t="s">
        <v>429</v>
      </c>
      <c r="R36" s="57" t="s">
        <v>429</v>
      </c>
      <c r="S36" s="57" t="s">
        <v>425</v>
      </c>
      <c r="T36" s="57" t="s">
        <v>426</v>
      </c>
      <c r="U36" s="57" t="s">
        <v>425</v>
      </c>
      <c r="V36" s="57">
        <v>612</v>
      </c>
      <c r="W36" s="57" t="s">
        <v>428</v>
      </c>
      <c r="X36" s="57">
        <v>298</v>
      </c>
      <c r="Y36" s="17"/>
      <c r="Z36" s="17"/>
      <c r="AA36" s="17"/>
    </row>
    <row r="37" spans="1:27" ht="15.75" customHeight="1">
      <c r="A37" s="261" t="s">
        <v>25</v>
      </c>
      <c r="B37" s="262"/>
      <c r="C37" s="226">
        <f aca="true" t="shared" si="11" ref="C37:C42">SUM(D37:E37)</f>
        <v>22841</v>
      </c>
      <c r="D37" s="221">
        <f>SUM(D38:D42)</f>
        <v>11005</v>
      </c>
      <c r="E37" s="221">
        <f aca="true" t="shared" si="12" ref="E37:K37">SUM(E38:E42)</f>
        <v>11836</v>
      </c>
      <c r="F37" s="221">
        <f t="shared" si="12"/>
        <v>13213</v>
      </c>
      <c r="G37" s="221">
        <f t="shared" si="12"/>
        <v>6759</v>
      </c>
      <c r="H37" s="221">
        <f t="shared" si="12"/>
        <v>6454</v>
      </c>
      <c r="I37" s="221">
        <f t="shared" si="12"/>
        <v>4824</v>
      </c>
      <c r="J37" s="221">
        <f t="shared" si="12"/>
        <v>1665</v>
      </c>
      <c r="K37" s="221">
        <f t="shared" si="12"/>
        <v>3159</v>
      </c>
      <c r="L37" s="17"/>
      <c r="M37" s="164"/>
      <c r="N37" s="35" t="s">
        <v>24</v>
      </c>
      <c r="O37" s="230">
        <f t="shared" si="10"/>
        <v>610</v>
      </c>
      <c r="P37" s="56">
        <v>269</v>
      </c>
      <c r="Q37" s="57">
        <v>36</v>
      </c>
      <c r="R37" s="57" t="s">
        <v>330</v>
      </c>
      <c r="S37" s="57" t="s">
        <v>330</v>
      </c>
      <c r="T37" s="57">
        <v>36</v>
      </c>
      <c r="U37" s="57" t="s">
        <v>330</v>
      </c>
      <c r="V37" s="57">
        <v>305</v>
      </c>
      <c r="W37" s="57" t="s">
        <v>330</v>
      </c>
      <c r="X37" s="57">
        <v>592</v>
      </c>
      <c r="Y37" s="17"/>
      <c r="Z37" s="17"/>
      <c r="AA37" s="17"/>
    </row>
    <row r="38" spans="1:27" ht="15.75" customHeight="1">
      <c r="A38" s="164"/>
      <c r="B38" s="35" t="s">
        <v>26</v>
      </c>
      <c r="C38" s="226">
        <f t="shared" si="11"/>
        <v>10043</v>
      </c>
      <c r="D38" s="56">
        <v>4887</v>
      </c>
      <c r="E38" s="56">
        <v>5156</v>
      </c>
      <c r="F38" s="221">
        <f>SUM(G38:H38)</f>
        <v>6331</v>
      </c>
      <c r="G38" s="56">
        <v>3310</v>
      </c>
      <c r="H38" s="56">
        <v>3021</v>
      </c>
      <c r="I38" s="221">
        <f>SUM(J38:K38)</f>
        <v>2231</v>
      </c>
      <c r="J38" s="56">
        <v>784</v>
      </c>
      <c r="K38" s="56">
        <v>1447</v>
      </c>
      <c r="L38" s="17"/>
      <c r="M38" s="164"/>
      <c r="N38" s="35"/>
      <c r="O38" s="36"/>
      <c r="P38" s="33"/>
      <c r="Q38" s="33"/>
      <c r="R38" s="33"/>
      <c r="S38" s="33"/>
      <c r="T38" s="57"/>
      <c r="U38" s="33"/>
      <c r="V38" s="33"/>
      <c r="W38" s="33"/>
      <c r="X38" s="33"/>
      <c r="Y38" s="17"/>
      <c r="Z38" s="17"/>
      <c r="AA38" s="17"/>
    </row>
    <row r="39" spans="1:27" ht="15.75" customHeight="1">
      <c r="A39" s="164"/>
      <c r="B39" s="35" t="s">
        <v>27</v>
      </c>
      <c r="C39" s="226">
        <f t="shared" si="11"/>
        <v>3367</v>
      </c>
      <c r="D39" s="56">
        <v>1571</v>
      </c>
      <c r="E39" s="56">
        <v>1796</v>
      </c>
      <c r="F39" s="221">
        <f>SUM(G39:H39)</f>
        <v>1799</v>
      </c>
      <c r="G39" s="56">
        <v>901</v>
      </c>
      <c r="H39" s="56">
        <v>898</v>
      </c>
      <c r="I39" s="221">
        <f>SUM(J39:K39)</f>
        <v>726</v>
      </c>
      <c r="J39" s="56">
        <v>262</v>
      </c>
      <c r="K39" s="56">
        <v>464</v>
      </c>
      <c r="L39" s="17"/>
      <c r="M39" s="261" t="s">
        <v>25</v>
      </c>
      <c r="N39" s="262"/>
      <c r="O39" s="221">
        <f>SUM(O40:O44)</f>
        <v>367441</v>
      </c>
      <c r="P39" s="229">
        <f>SUM(P40:P44)</f>
        <v>264229</v>
      </c>
      <c r="Q39" s="229">
        <f>SUM(Q40:Q44)</f>
        <v>11771</v>
      </c>
      <c r="R39" s="229">
        <f>SUM(R40:R44)</f>
        <v>10876</v>
      </c>
      <c r="S39" s="229">
        <f>SUM(S40:S44)</f>
        <v>47</v>
      </c>
      <c r="T39" s="229" t="s">
        <v>330</v>
      </c>
      <c r="U39" s="229">
        <f>SUM(U40:U44)</f>
        <v>848</v>
      </c>
      <c r="V39" s="229">
        <f>SUM(V40:V44)</f>
        <v>91441</v>
      </c>
      <c r="W39" s="229">
        <f>SUM(W40:W44)</f>
        <v>145</v>
      </c>
      <c r="X39" s="229">
        <f>SUM(X40:X44)</f>
        <v>1462</v>
      </c>
      <c r="Y39" s="17"/>
      <c r="Z39" s="17"/>
      <c r="AA39" s="17"/>
    </row>
    <row r="40" spans="1:27" ht="15.75" customHeight="1">
      <c r="A40" s="164"/>
      <c r="B40" s="35" t="s">
        <v>28</v>
      </c>
      <c r="C40" s="226">
        <f t="shared" si="11"/>
        <v>2700</v>
      </c>
      <c r="D40" s="56">
        <v>1294</v>
      </c>
      <c r="E40" s="56">
        <v>1406</v>
      </c>
      <c r="F40" s="221">
        <f>SUM(G40:H40)</f>
        <v>1097</v>
      </c>
      <c r="G40" s="56">
        <v>491</v>
      </c>
      <c r="H40" s="56">
        <v>606</v>
      </c>
      <c r="I40" s="221">
        <f>SUM(J40:K40)</f>
        <v>523</v>
      </c>
      <c r="J40" s="56">
        <v>165</v>
      </c>
      <c r="K40" s="56">
        <v>358</v>
      </c>
      <c r="L40" s="17"/>
      <c r="M40" s="164"/>
      <c r="N40" s="35" t="s">
        <v>26</v>
      </c>
      <c r="O40" s="230">
        <f>SUM(P40,Q40,V40)</f>
        <v>204580</v>
      </c>
      <c r="P40" s="57">
        <v>170230</v>
      </c>
      <c r="Q40" s="57">
        <v>1689</v>
      </c>
      <c r="R40" s="57">
        <v>879</v>
      </c>
      <c r="S40" s="57">
        <v>2</v>
      </c>
      <c r="T40" s="57" t="s">
        <v>330</v>
      </c>
      <c r="U40" s="57">
        <v>808</v>
      </c>
      <c r="V40" s="57">
        <v>32661</v>
      </c>
      <c r="W40" s="57" t="s">
        <v>426</v>
      </c>
      <c r="X40" s="57">
        <v>1117</v>
      </c>
      <c r="Y40" s="17"/>
      <c r="Z40" s="17"/>
      <c r="AA40" s="17"/>
    </row>
    <row r="41" spans="1:27" ht="15.75" customHeight="1">
      <c r="A41" s="164"/>
      <c r="B41" s="35" t="s">
        <v>29</v>
      </c>
      <c r="C41" s="226">
        <f t="shared" si="11"/>
        <v>3640</v>
      </c>
      <c r="D41" s="56">
        <v>1772</v>
      </c>
      <c r="E41" s="56">
        <v>1868</v>
      </c>
      <c r="F41" s="221">
        <f>SUM(G41:H41)</f>
        <v>2294</v>
      </c>
      <c r="G41" s="56">
        <v>1167</v>
      </c>
      <c r="H41" s="56">
        <v>1127</v>
      </c>
      <c r="I41" s="221">
        <f>SUM(J41:K41)</f>
        <v>840</v>
      </c>
      <c r="J41" s="56">
        <v>296</v>
      </c>
      <c r="K41" s="56">
        <v>544</v>
      </c>
      <c r="L41" s="17"/>
      <c r="M41" s="164"/>
      <c r="N41" s="35" t="s">
        <v>27</v>
      </c>
      <c r="O41" s="230">
        <f>SUM(P41,Q41,V41)</f>
        <v>39751</v>
      </c>
      <c r="P41" s="57">
        <v>24937</v>
      </c>
      <c r="Q41" s="57">
        <v>8559</v>
      </c>
      <c r="R41" s="57">
        <v>8500</v>
      </c>
      <c r="S41" s="57">
        <v>29</v>
      </c>
      <c r="T41" s="57" t="s">
        <v>430</v>
      </c>
      <c r="U41" s="57">
        <v>30</v>
      </c>
      <c r="V41" s="57">
        <v>6255</v>
      </c>
      <c r="W41" s="57" t="s">
        <v>429</v>
      </c>
      <c r="X41" s="57">
        <v>187</v>
      </c>
      <c r="Y41" s="17"/>
      <c r="Z41" s="17"/>
      <c r="AA41" s="17"/>
    </row>
    <row r="42" spans="1:27" ht="15.75" customHeight="1">
      <c r="A42" s="164"/>
      <c r="B42" s="35" t="s">
        <v>30</v>
      </c>
      <c r="C42" s="226">
        <f t="shared" si="11"/>
        <v>3091</v>
      </c>
      <c r="D42" s="56">
        <v>1481</v>
      </c>
      <c r="E42" s="56">
        <v>1610</v>
      </c>
      <c r="F42" s="221">
        <f>SUM(G42:H42)</f>
        <v>1692</v>
      </c>
      <c r="G42" s="56">
        <v>890</v>
      </c>
      <c r="H42" s="56">
        <v>802</v>
      </c>
      <c r="I42" s="221">
        <f>SUM(J42:K42)</f>
        <v>504</v>
      </c>
      <c r="J42" s="56">
        <v>158</v>
      </c>
      <c r="K42" s="56">
        <v>346</v>
      </c>
      <c r="L42" s="17"/>
      <c r="M42" s="164"/>
      <c r="N42" s="35" t="s">
        <v>28</v>
      </c>
      <c r="O42" s="230">
        <f>SUM(P42,Q42,V42)</f>
        <v>7437</v>
      </c>
      <c r="P42" s="57" t="s">
        <v>429</v>
      </c>
      <c r="Q42" s="57">
        <v>974</v>
      </c>
      <c r="R42" s="57">
        <v>974</v>
      </c>
      <c r="S42" s="57" t="s">
        <v>429</v>
      </c>
      <c r="T42" s="57" t="s">
        <v>429</v>
      </c>
      <c r="U42" s="57" t="s">
        <v>430</v>
      </c>
      <c r="V42" s="57">
        <v>6463</v>
      </c>
      <c r="W42" s="57" t="s">
        <v>330</v>
      </c>
      <c r="X42" s="57">
        <v>4</v>
      </c>
      <c r="Y42" s="17"/>
      <c r="Z42" s="17"/>
      <c r="AA42" s="17"/>
    </row>
    <row r="43" spans="1:27" ht="15.75" customHeight="1">
      <c r="A43" s="164"/>
      <c r="B43" s="58"/>
      <c r="C43" s="36"/>
      <c r="D43" s="33"/>
      <c r="E43" s="33"/>
      <c r="F43" s="33"/>
      <c r="G43" s="33"/>
      <c r="H43" s="33"/>
      <c r="I43" s="33"/>
      <c r="J43" s="33"/>
      <c r="K43" s="33"/>
      <c r="L43" s="17"/>
      <c r="M43" s="164"/>
      <c r="N43" s="35" t="s">
        <v>29</v>
      </c>
      <c r="O43" s="230">
        <f>SUM(P43,Q43,V43)</f>
        <v>77660</v>
      </c>
      <c r="P43" s="57">
        <v>57117</v>
      </c>
      <c r="Q43" s="57">
        <v>539</v>
      </c>
      <c r="R43" s="57">
        <v>513</v>
      </c>
      <c r="S43" s="57">
        <v>16</v>
      </c>
      <c r="T43" s="57" t="s">
        <v>330</v>
      </c>
      <c r="U43" s="57">
        <v>10</v>
      </c>
      <c r="V43" s="57">
        <v>20004</v>
      </c>
      <c r="W43" s="57">
        <v>15</v>
      </c>
      <c r="X43" s="57">
        <v>151</v>
      </c>
      <c r="Y43" s="17"/>
      <c r="Z43" s="17"/>
      <c r="AA43" s="17"/>
    </row>
    <row r="44" spans="1:27" ht="15.75" customHeight="1">
      <c r="A44" s="261" t="s">
        <v>31</v>
      </c>
      <c r="B44" s="262"/>
      <c r="C44" s="226">
        <f>SUM(D44:E44)</f>
        <v>26793</v>
      </c>
      <c r="D44" s="221">
        <f>SUM(D45:D48)</f>
        <v>12929</v>
      </c>
      <c r="E44" s="221">
        <f aca="true" t="shared" si="13" ref="E44:K44">SUM(E45:E48)</f>
        <v>13864</v>
      </c>
      <c r="F44" s="221">
        <f t="shared" si="13"/>
        <v>16699</v>
      </c>
      <c r="G44" s="221">
        <f t="shared" si="13"/>
        <v>8388</v>
      </c>
      <c r="H44" s="221">
        <f t="shared" si="13"/>
        <v>8311</v>
      </c>
      <c r="I44" s="221">
        <f t="shared" si="13"/>
        <v>6524</v>
      </c>
      <c r="J44" s="221">
        <f t="shared" si="13"/>
        <v>2345</v>
      </c>
      <c r="K44" s="221">
        <f t="shared" si="13"/>
        <v>4179</v>
      </c>
      <c r="L44" s="17"/>
      <c r="M44" s="164"/>
      <c r="N44" s="35" t="s">
        <v>30</v>
      </c>
      <c r="O44" s="230">
        <f>SUM(P44,Q44,V44)</f>
        <v>38013</v>
      </c>
      <c r="P44" s="57">
        <v>11945</v>
      </c>
      <c r="Q44" s="57">
        <v>10</v>
      </c>
      <c r="R44" s="57">
        <v>10</v>
      </c>
      <c r="S44" s="57" t="s">
        <v>330</v>
      </c>
      <c r="T44" s="57" t="s">
        <v>426</v>
      </c>
      <c r="U44" s="57" t="s">
        <v>430</v>
      </c>
      <c r="V44" s="57">
        <v>26058</v>
      </c>
      <c r="W44" s="57">
        <v>130</v>
      </c>
      <c r="X44" s="57">
        <v>3</v>
      </c>
      <c r="Y44" s="17"/>
      <c r="Z44" s="17"/>
      <c r="AA44" s="17"/>
    </row>
    <row r="45" spans="1:27" ht="15.75" customHeight="1">
      <c r="A45" s="38"/>
      <c r="B45" s="35" t="s">
        <v>32</v>
      </c>
      <c r="C45" s="226">
        <f>SUM(D45:E45)</f>
        <v>7275</v>
      </c>
      <c r="D45" s="56">
        <v>3451</v>
      </c>
      <c r="E45" s="56">
        <v>3824</v>
      </c>
      <c r="F45" s="221">
        <f>SUM(G45:H45)</f>
        <v>4542</v>
      </c>
      <c r="G45" s="56">
        <v>2131</v>
      </c>
      <c r="H45" s="56">
        <v>2411</v>
      </c>
      <c r="I45" s="221">
        <f>SUM(J45:K45)</f>
        <v>1973</v>
      </c>
      <c r="J45" s="56">
        <v>647</v>
      </c>
      <c r="K45" s="56">
        <v>1326</v>
      </c>
      <c r="L45" s="17"/>
      <c r="M45" s="164"/>
      <c r="N45" s="35"/>
      <c r="O45" s="36"/>
      <c r="P45" s="33"/>
      <c r="Q45" s="33"/>
      <c r="R45" s="33"/>
      <c r="S45" s="33"/>
      <c r="T45" s="33"/>
      <c r="U45" s="33"/>
      <c r="V45" s="33"/>
      <c r="W45" s="33"/>
      <c r="X45" s="33"/>
      <c r="Y45" s="17"/>
      <c r="Z45" s="17"/>
      <c r="AA45" s="17"/>
    </row>
    <row r="46" spans="1:27" ht="15.75" customHeight="1">
      <c r="A46" s="38"/>
      <c r="B46" s="35" t="s">
        <v>33</v>
      </c>
      <c r="C46" s="226">
        <f>SUM(D46:E46)</f>
        <v>4185</v>
      </c>
      <c r="D46" s="56">
        <v>2000</v>
      </c>
      <c r="E46" s="56">
        <v>2185</v>
      </c>
      <c r="F46" s="221">
        <f>SUM(G46:H46)</f>
        <v>2691</v>
      </c>
      <c r="G46" s="56">
        <v>1368</v>
      </c>
      <c r="H46" s="56">
        <v>1323</v>
      </c>
      <c r="I46" s="221">
        <f>SUM(J46:K46)</f>
        <v>1069</v>
      </c>
      <c r="J46" s="56">
        <v>365</v>
      </c>
      <c r="K46" s="56">
        <v>704</v>
      </c>
      <c r="L46" s="17"/>
      <c r="M46" s="261" t="s">
        <v>31</v>
      </c>
      <c r="N46" s="262"/>
      <c r="O46" s="226">
        <f>SUM(O47:O50)</f>
        <v>474284</v>
      </c>
      <c r="P46" s="221">
        <f aca="true" t="shared" si="14" ref="P46:X46">SUM(P47:P50)</f>
        <v>384244</v>
      </c>
      <c r="Q46" s="221">
        <f t="shared" si="14"/>
        <v>14307</v>
      </c>
      <c r="R46" s="221">
        <f t="shared" si="14"/>
        <v>9995</v>
      </c>
      <c r="S46" s="221">
        <f t="shared" si="14"/>
        <v>3</v>
      </c>
      <c r="T46" s="221">
        <f t="shared" si="14"/>
        <v>3921</v>
      </c>
      <c r="U46" s="221">
        <f t="shared" si="14"/>
        <v>388</v>
      </c>
      <c r="V46" s="221">
        <f t="shared" si="14"/>
        <v>75733</v>
      </c>
      <c r="W46" s="221">
        <f t="shared" si="14"/>
        <v>80</v>
      </c>
      <c r="X46" s="221">
        <f t="shared" si="14"/>
        <v>7491</v>
      </c>
      <c r="Y46" s="17"/>
      <c r="Z46" s="17"/>
      <c r="AA46" s="17"/>
    </row>
    <row r="47" spans="1:27" ht="15.75" customHeight="1">
      <c r="A47" s="38"/>
      <c r="B47" s="35" t="s">
        <v>34</v>
      </c>
      <c r="C47" s="226">
        <f>SUM(D47:E47)</f>
        <v>10525</v>
      </c>
      <c r="D47" s="56">
        <v>5118</v>
      </c>
      <c r="E47" s="56">
        <v>5407</v>
      </c>
      <c r="F47" s="221">
        <f>SUM(G47:H47)</f>
        <v>6685</v>
      </c>
      <c r="G47" s="56">
        <v>3376</v>
      </c>
      <c r="H47" s="56">
        <v>3309</v>
      </c>
      <c r="I47" s="221">
        <f>SUM(J47:K47)</f>
        <v>2442</v>
      </c>
      <c r="J47" s="56">
        <v>922</v>
      </c>
      <c r="K47" s="56">
        <v>1520</v>
      </c>
      <c r="L47" s="17"/>
      <c r="M47" s="38"/>
      <c r="N47" s="35" t="s">
        <v>32</v>
      </c>
      <c r="O47" s="230">
        <f>SUM(P47,Q47,V47)</f>
        <v>117457</v>
      </c>
      <c r="P47" s="56">
        <v>87048</v>
      </c>
      <c r="Q47" s="56">
        <v>500</v>
      </c>
      <c r="R47" s="57">
        <v>450</v>
      </c>
      <c r="S47" s="57" t="s">
        <v>429</v>
      </c>
      <c r="T47" s="57">
        <v>50</v>
      </c>
      <c r="U47" s="57" t="s">
        <v>429</v>
      </c>
      <c r="V47" s="57">
        <v>29909</v>
      </c>
      <c r="W47" s="57">
        <v>60</v>
      </c>
      <c r="X47" s="57">
        <v>3795</v>
      </c>
      <c r="Y47" s="17"/>
      <c r="Z47" s="17"/>
      <c r="AA47" s="17"/>
    </row>
    <row r="48" spans="1:27" ht="15.75" customHeight="1">
      <c r="A48" s="38"/>
      <c r="B48" s="35" t="s">
        <v>35</v>
      </c>
      <c r="C48" s="226">
        <f>SUM(D48:E48)</f>
        <v>4808</v>
      </c>
      <c r="D48" s="56">
        <v>2360</v>
      </c>
      <c r="E48" s="56">
        <v>2448</v>
      </c>
      <c r="F48" s="221">
        <f>SUM(G48:H48)</f>
        <v>2781</v>
      </c>
      <c r="G48" s="56">
        <v>1513</v>
      </c>
      <c r="H48" s="56">
        <v>1268</v>
      </c>
      <c r="I48" s="221">
        <f>SUM(J48:K48)</f>
        <v>1040</v>
      </c>
      <c r="J48" s="56">
        <v>411</v>
      </c>
      <c r="K48" s="56">
        <v>629</v>
      </c>
      <c r="L48" s="17"/>
      <c r="M48" s="38"/>
      <c r="N48" s="35" t="s">
        <v>33</v>
      </c>
      <c r="O48" s="230">
        <f>SUM(P48,Q48,V48)</f>
        <v>77713</v>
      </c>
      <c r="P48" s="56">
        <v>66605</v>
      </c>
      <c r="Q48" s="56">
        <v>5013</v>
      </c>
      <c r="R48" s="57">
        <v>4943</v>
      </c>
      <c r="S48" s="57" t="s">
        <v>431</v>
      </c>
      <c r="T48" s="57" t="s">
        <v>330</v>
      </c>
      <c r="U48" s="57">
        <v>70</v>
      </c>
      <c r="V48" s="57">
        <v>6095</v>
      </c>
      <c r="W48" s="57" t="s">
        <v>426</v>
      </c>
      <c r="X48" s="57">
        <v>640</v>
      </c>
      <c r="Y48" s="17"/>
      <c r="Z48" s="17"/>
      <c r="AA48" s="17"/>
    </row>
    <row r="49" spans="1:27" ht="15.75" customHeight="1">
      <c r="A49" s="38"/>
      <c r="B49" s="58"/>
      <c r="C49" s="36"/>
      <c r="D49" s="33"/>
      <c r="E49" s="33"/>
      <c r="F49" s="33"/>
      <c r="G49" s="33"/>
      <c r="H49" s="33"/>
      <c r="I49" s="33"/>
      <c r="J49" s="33"/>
      <c r="K49" s="33"/>
      <c r="L49" s="17"/>
      <c r="M49" s="38"/>
      <c r="N49" s="35" t="s">
        <v>34</v>
      </c>
      <c r="O49" s="230">
        <f>SUM(P49,Q49,V49)</f>
        <v>199223</v>
      </c>
      <c r="P49" s="56">
        <v>158830</v>
      </c>
      <c r="Q49" s="56">
        <v>7190</v>
      </c>
      <c r="R49" s="57">
        <v>3296</v>
      </c>
      <c r="S49" s="57">
        <v>3</v>
      </c>
      <c r="T49" s="57">
        <v>3871</v>
      </c>
      <c r="U49" s="57">
        <v>20</v>
      </c>
      <c r="V49" s="57">
        <v>33203</v>
      </c>
      <c r="W49" s="57">
        <v>20</v>
      </c>
      <c r="X49" s="57">
        <v>2357</v>
      </c>
      <c r="Y49" s="17"/>
      <c r="Z49" s="17"/>
      <c r="AA49" s="17"/>
    </row>
    <row r="50" spans="1:27" ht="15.75" customHeight="1">
      <c r="A50" s="261" t="s">
        <v>36</v>
      </c>
      <c r="B50" s="262"/>
      <c r="C50" s="226">
        <f>SUM(D50:E50)</f>
        <v>24090</v>
      </c>
      <c r="D50" s="221">
        <f>SUM(D51:D56)</f>
        <v>11653</v>
      </c>
      <c r="E50" s="221">
        <f aca="true" t="shared" si="15" ref="E50:K50">SUM(E51:E56)</f>
        <v>12437</v>
      </c>
      <c r="F50" s="221">
        <f t="shared" si="15"/>
        <v>15242</v>
      </c>
      <c r="G50" s="221">
        <f t="shared" si="15"/>
        <v>7696</v>
      </c>
      <c r="H50" s="221">
        <f t="shared" si="15"/>
        <v>7546</v>
      </c>
      <c r="I50" s="221">
        <f t="shared" si="15"/>
        <v>5305</v>
      </c>
      <c r="J50" s="221">
        <f t="shared" si="15"/>
        <v>2027</v>
      </c>
      <c r="K50" s="221">
        <f t="shared" si="15"/>
        <v>3278</v>
      </c>
      <c r="L50" s="17"/>
      <c r="M50" s="38"/>
      <c r="N50" s="35" t="s">
        <v>35</v>
      </c>
      <c r="O50" s="230">
        <f>SUM(P50,Q50,V50)</f>
        <v>79891</v>
      </c>
      <c r="P50" s="56">
        <v>71761</v>
      </c>
      <c r="Q50" s="56">
        <v>1604</v>
      </c>
      <c r="R50" s="57">
        <v>1306</v>
      </c>
      <c r="S50" s="57" t="s">
        <v>426</v>
      </c>
      <c r="T50" s="174" t="s">
        <v>426</v>
      </c>
      <c r="U50" s="57">
        <v>298</v>
      </c>
      <c r="V50" s="57">
        <v>6526</v>
      </c>
      <c r="W50" s="57" t="s">
        <v>431</v>
      </c>
      <c r="X50" s="57">
        <v>699</v>
      </c>
      <c r="Y50" s="17"/>
      <c r="Z50" s="17"/>
      <c r="AA50" s="17"/>
    </row>
    <row r="51" spans="1:27" ht="15.75" customHeight="1">
      <c r="A51" s="164"/>
      <c r="B51" s="35" t="s">
        <v>37</v>
      </c>
      <c r="C51" s="226">
        <f aca="true" t="shared" si="16" ref="C51:C56">SUM(D51:E51)</f>
        <v>3556</v>
      </c>
      <c r="D51" s="56">
        <v>1746</v>
      </c>
      <c r="E51" s="56">
        <v>1810</v>
      </c>
      <c r="F51" s="221">
        <f aca="true" t="shared" si="17" ref="F51:F56">SUM(G51:H51)</f>
        <v>2252</v>
      </c>
      <c r="G51" s="56">
        <v>1141</v>
      </c>
      <c r="H51" s="56">
        <v>1111</v>
      </c>
      <c r="I51" s="221">
        <f aca="true" t="shared" si="18" ref="I51:I56">SUM(J51:K51)</f>
        <v>785</v>
      </c>
      <c r="J51" s="56">
        <v>271</v>
      </c>
      <c r="K51" s="56">
        <v>514</v>
      </c>
      <c r="L51" s="17"/>
      <c r="M51" s="38"/>
      <c r="N51" s="35"/>
      <c r="O51" s="36"/>
      <c r="P51" s="33"/>
      <c r="Q51" s="33"/>
      <c r="R51" s="33"/>
      <c r="S51" s="33"/>
      <c r="T51" s="33"/>
      <c r="U51" s="33"/>
      <c r="V51" s="33"/>
      <c r="W51" s="33"/>
      <c r="X51" s="33"/>
      <c r="Y51" s="17"/>
      <c r="Z51" s="17"/>
      <c r="AA51" s="17"/>
    </row>
    <row r="52" spans="1:27" ht="15.75" customHeight="1">
      <c r="A52" s="164"/>
      <c r="B52" s="35" t="s">
        <v>38</v>
      </c>
      <c r="C52" s="226">
        <f t="shared" si="16"/>
        <v>3347</v>
      </c>
      <c r="D52" s="56">
        <v>1614</v>
      </c>
      <c r="E52" s="56">
        <v>1733</v>
      </c>
      <c r="F52" s="221">
        <f t="shared" si="17"/>
        <v>2123</v>
      </c>
      <c r="G52" s="56">
        <v>1072</v>
      </c>
      <c r="H52" s="56">
        <v>1051</v>
      </c>
      <c r="I52" s="221">
        <f t="shared" si="18"/>
        <v>792</v>
      </c>
      <c r="J52" s="56">
        <v>325</v>
      </c>
      <c r="K52" s="56">
        <v>467</v>
      </c>
      <c r="L52" s="17"/>
      <c r="M52" s="261" t="s">
        <v>36</v>
      </c>
      <c r="N52" s="262"/>
      <c r="O52" s="226">
        <f>SUM(O53:O58)</f>
        <v>405828</v>
      </c>
      <c r="P52" s="221">
        <f aca="true" t="shared" si="19" ref="P52:X52">SUM(P53:P58)</f>
        <v>361767</v>
      </c>
      <c r="Q52" s="221">
        <f t="shared" si="19"/>
        <v>4186</v>
      </c>
      <c r="R52" s="221">
        <f t="shared" si="19"/>
        <v>2257</v>
      </c>
      <c r="S52" s="229">
        <f t="shared" si="19"/>
        <v>1</v>
      </c>
      <c r="T52" s="229">
        <f t="shared" si="19"/>
        <v>1865</v>
      </c>
      <c r="U52" s="229">
        <f t="shared" si="19"/>
        <v>63</v>
      </c>
      <c r="V52" s="229">
        <f t="shared" si="19"/>
        <v>39875</v>
      </c>
      <c r="W52" s="229">
        <f t="shared" si="19"/>
        <v>625</v>
      </c>
      <c r="X52" s="221">
        <f t="shared" si="19"/>
        <v>6631</v>
      </c>
      <c r="Y52" s="17"/>
      <c r="Z52" s="17"/>
      <c r="AA52" s="17"/>
    </row>
    <row r="53" spans="1:27" ht="15.75" customHeight="1">
      <c r="A53" s="164"/>
      <c r="B53" s="35" t="s">
        <v>39</v>
      </c>
      <c r="C53" s="226">
        <f t="shared" si="16"/>
        <v>6622</v>
      </c>
      <c r="D53" s="56">
        <v>3208</v>
      </c>
      <c r="E53" s="56">
        <v>3414</v>
      </c>
      <c r="F53" s="221">
        <f t="shared" si="17"/>
        <v>4432</v>
      </c>
      <c r="G53" s="56">
        <v>2176</v>
      </c>
      <c r="H53" s="56">
        <v>2256</v>
      </c>
      <c r="I53" s="221">
        <f t="shared" si="18"/>
        <v>1414</v>
      </c>
      <c r="J53" s="56">
        <v>476</v>
      </c>
      <c r="K53" s="56">
        <v>938</v>
      </c>
      <c r="L53" s="17"/>
      <c r="M53" s="164"/>
      <c r="N53" s="35" t="s">
        <v>37</v>
      </c>
      <c r="O53" s="230">
        <f aca="true" t="shared" si="20" ref="O53:O58">SUM(P53,Q53,V53)</f>
        <v>51291</v>
      </c>
      <c r="P53" s="56">
        <v>48258</v>
      </c>
      <c r="Q53" s="56">
        <v>75</v>
      </c>
      <c r="R53" s="56">
        <v>63</v>
      </c>
      <c r="S53" s="57">
        <v>1</v>
      </c>
      <c r="T53" s="57" t="s">
        <v>425</v>
      </c>
      <c r="U53" s="57">
        <v>11</v>
      </c>
      <c r="V53" s="57">
        <v>2958</v>
      </c>
      <c r="W53" s="57" t="s">
        <v>426</v>
      </c>
      <c r="X53" s="56">
        <v>477</v>
      </c>
      <c r="Y53" s="17"/>
      <c r="Z53" s="17"/>
      <c r="AA53" s="17"/>
    </row>
    <row r="54" spans="1:27" ht="15.75" customHeight="1">
      <c r="A54" s="164"/>
      <c r="B54" s="35" t="s">
        <v>40</v>
      </c>
      <c r="C54" s="226">
        <f t="shared" si="16"/>
        <v>5060</v>
      </c>
      <c r="D54" s="56">
        <v>2439</v>
      </c>
      <c r="E54" s="56">
        <v>2621</v>
      </c>
      <c r="F54" s="221">
        <f t="shared" si="17"/>
        <v>2940</v>
      </c>
      <c r="G54" s="56">
        <v>1556</v>
      </c>
      <c r="H54" s="56">
        <v>1384</v>
      </c>
      <c r="I54" s="221">
        <f t="shared" si="18"/>
        <v>1143</v>
      </c>
      <c r="J54" s="56">
        <v>482</v>
      </c>
      <c r="K54" s="56">
        <v>661</v>
      </c>
      <c r="L54" s="17"/>
      <c r="M54" s="164"/>
      <c r="N54" s="35" t="s">
        <v>38</v>
      </c>
      <c r="O54" s="230">
        <f t="shared" si="20"/>
        <v>52472</v>
      </c>
      <c r="P54" s="56">
        <v>49824</v>
      </c>
      <c r="Q54" s="56">
        <v>26</v>
      </c>
      <c r="R54" s="56">
        <v>26</v>
      </c>
      <c r="S54" s="57" t="s">
        <v>426</v>
      </c>
      <c r="T54" s="57" t="s">
        <v>426</v>
      </c>
      <c r="U54" s="57" t="s">
        <v>426</v>
      </c>
      <c r="V54" s="57">
        <v>2622</v>
      </c>
      <c r="W54" s="57">
        <v>300</v>
      </c>
      <c r="X54" s="56">
        <v>413</v>
      </c>
      <c r="Y54" s="17"/>
      <c r="Z54" s="17"/>
      <c r="AA54" s="17"/>
    </row>
    <row r="55" spans="1:27" ht="15.75" customHeight="1">
      <c r="A55" s="164"/>
      <c r="B55" s="35" t="s">
        <v>41</v>
      </c>
      <c r="C55" s="226">
        <f t="shared" si="16"/>
        <v>3438</v>
      </c>
      <c r="D55" s="56">
        <v>1652</v>
      </c>
      <c r="E55" s="56">
        <v>1786</v>
      </c>
      <c r="F55" s="221">
        <f t="shared" si="17"/>
        <v>2235</v>
      </c>
      <c r="G55" s="56">
        <v>1087</v>
      </c>
      <c r="H55" s="56">
        <v>1148</v>
      </c>
      <c r="I55" s="221">
        <f t="shared" si="18"/>
        <v>725</v>
      </c>
      <c r="J55" s="56">
        <v>279</v>
      </c>
      <c r="K55" s="56">
        <v>446</v>
      </c>
      <c r="L55" s="17"/>
      <c r="M55" s="164"/>
      <c r="N55" s="35" t="s">
        <v>39</v>
      </c>
      <c r="O55" s="230">
        <f t="shared" si="20"/>
        <v>104889</v>
      </c>
      <c r="P55" s="56">
        <v>91906</v>
      </c>
      <c r="Q55" s="56">
        <v>2273</v>
      </c>
      <c r="R55" s="56">
        <v>387</v>
      </c>
      <c r="S55" s="57" t="s">
        <v>426</v>
      </c>
      <c r="T55" s="57">
        <v>1865</v>
      </c>
      <c r="U55" s="57">
        <v>21</v>
      </c>
      <c r="V55" s="57">
        <v>10710</v>
      </c>
      <c r="W55" s="57" t="s">
        <v>426</v>
      </c>
      <c r="X55" s="56">
        <v>4460</v>
      </c>
      <c r="Y55" s="17"/>
      <c r="Z55" s="17"/>
      <c r="AA55" s="17"/>
    </row>
    <row r="56" spans="1:27" ht="15.75" customHeight="1">
      <c r="A56" s="164"/>
      <c r="B56" s="35" t="s">
        <v>42</v>
      </c>
      <c r="C56" s="226">
        <f t="shared" si="16"/>
        <v>2067</v>
      </c>
      <c r="D56" s="56">
        <v>994</v>
      </c>
      <c r="E56" s="56">
        <v>1073</v>
      </c>
      <c r="F56" s="221">
        <f t="shared" si="17"/>
        <v>1260</v>
      </c>
      <c r="G56" s="56">
        <v>664</v>
      </c>
      <c r="H56" s="56">
        <v>596</v>
      </c>
      <c r="I56" s="221">
        <f t="shared" si="18"/>
        <v>446</v>
      </c>
      <c r="J56" s="56">
        <v>194</v>
      </c>
      <c r="K56" s="56">
        <v>252</v>
      </c>
      <c r="L56" s="17"/>
      <c r="M56" s="164"/>
      <c r="N56" s="35" t="s">
        <v>40</v>
      </c>
      <c r="O56" s="230">
        <f t="shared" si="20"/>
        <v>92278</v>
      </c>
      <c r="P56" s="56">
        <v>87044</v>
      </c>
      <c r="Q56" s="56">
        <v>319</v>
      </c>
      <c r="R56" s="56">
        <v>289</v>
      </c>
      <c r="S56" s="57" t="s">
        <v>431</v>
      </c>
      <c r="T56" s="57" t="s">
        <v>426</v>
      </c>
      <c r="U56" s="57">
        <v>30</v>
      </c>
      <c r="V56" s="57">
        <v>4915</v>
      </c>
      <c r="W56" s="57">
        <v>325</v>
      </c>
      <c r="X56" s="56">
        <v>384</v>
      </c>
      <c r="Y56" s="17"/>
      <c r="Z56" s="17"/>
      <c r="AA56" s="17"/>
    </row>
    <row r="57" spans="1:27" ht="15.75" customHeight="1">
      <c r="A57" s="164"/>
      <c r="B57" s="58"/>
      <c r="C57" s="36"/>
      <c r="D57" s="33"/>
      <c r="E57" s="33"/>
      <c r="F57" s="33"/>
      <c r="G57" s="33"/>
      <c r="H57" s="33"/>
      <c r="I57" s="33"/>
      <c r="J57" s="33"/>
      <c r="K57" s="33"/>
      <c r="L57" s="17"/>
      <c r="M57" s="164"/>
      <c r="N57" s="35" t="s">
        <v>41</v>
      </c>
      <c r="O57" s="230">
        <f t="shared" si="20"/>
        <v>70785</v>
      </c>
      <c r="P57" s="56">
        <v>52458</v>
      </c>
      <c r="Q57" s="56">
        <v>1080</v>
      </c>
      <c r="R57" s="56">
        <v>1080</v>
      </c>
      <c r="S57" s="57" t="s">
        <v>430</v>
      </c>
      <c r="T57" s="57" t="s">
        <v>426</v>
      </c>
      <c r="U57" s="57" t="s">
        <v>426</v>
      </c>
      <c r="V57" s="57">
        <v>17247</v>
      </c>
      <c r="W57" s="57" t="s">
        <v>431</v>
      </c>
      <c r="X57" s="56">
        <v>727</v>
      </c>
      <c r="Y57" s="17"/>
      <c r="Z57" s="17"/>
      <c r="AA57" s="17"/>
    </row>
    <row r="58" spans="1:27" ht="15.75" customHeight="1">
      <c r="A58" s="261" t="s">
        <v>43</v>
      </c>
      <c r="B58" s="262"/>
      <c r="C58" s="226">
        <f>SUM(D58:E58)</f>
        <v>25395</v>
      </c>
      <c r="D58" s="221">
        <f>SUM(D59:D62)</f>
        <v>12142</v>
      </c>
      <c r="E58" s="221">
        <f aca="true" t="shared" si="21" ref="E58:K58">SUM(E59:E62)</f>
        <v>13253</v>
      </c>
      <c r="F58" s="221">
        <f t="shared" si="21"/>
        <v>16668</v>
      </c>
      <c r="G58" s="221">
        <f t="shared" si="21"/>
        <v>8075</v>
      </c>
      <c r="H58" s="221">
        <f t="shared" si="21"/>
        <v>8593</v>
      </c>
      <c r="I58" s="221">
        <f t="shared" si="21"/>
        <v>6017</v>
      </c>
      <c r="J58" s="221">
        <f t="shared" si="21"/>
        <v>1918</v>
      </c>
      <c r="K58" s="221">
        <f t="shared" si="21"/>
        <v>4099</v>
      </c>
      <c r="L58" s="17"/>
      <c r="M58" s="164"/>
      <c r="N58" s="35" t="s">
        <v>42</v>
      </c>
      <c r="O58" s="230">
        <f t="shared" si="20"/>
        <v>34113</v>
      </c>
      <c r="P58" s="56">
        <v>32277</v>
      </c>
      <c r="Q58" s="56">
        <v>413</v>
      </c>
      <c r="R58" s="56">
        <v>412</v>
      </c>
      <c r="S58" s="57" t="s">
        <v>426</v>
      </c>
      <c r="T58" s="57" t="s">
        <v>426</v>
      </c>
      <c r="U58" s="57">
        <v>1</v>
      </c>
      <c r="V58" s="57">
        <v>1423</v>
      </c>
      <c r="W58" s="57" t="s">
        <v>426</v>
      </c>
      <c r="X58" s="56">
        <v>170</v>
      </c>
      <c r="Y58" s="17"/>
      <c r="Z58" s="17"/>
      <c r="AA58" s="17"/>
    </row>
    <row r="59" spans="1:27" ht="15.75" customHeight="1">
      <c r="A59" s="164"/>
      <c r="B59" s="35" t="s">
        <v>44</v>
      </c>
      <c r="C59" s="226">
        <f>SUM(D59:E59)</f>
        <v>8274</v>
      </c>
      <c r="D59" s="56">
        <v>3968</v>
      </c>
      <c r="E59" s="56">
        <v>4306</v>
      </c>
      <c r="F59" s="221">
        <f>SUM(G59:H59)</f>
        <v>5627</v>
      </c>
      <c r="G59" s="56">
        <v>2789</v>
      </c>
      <c r="H59" s="56">
        <v>2838</v>
      </c>
      <c r="I59" s="221">
        <f>SUM(J59:K59)</f>
        <v>1813</v>
      </c>
      <c r="J59" s="56">
        <v>577</v>
      </c>
      <c r="K59" s="56">
        <v>1236</v>
      </c>
      <c r="L59" s="17"/>
      <c r="M59" s="164"/>
      <c r="N59" s="35"/>
      <c r="O59" s="36"/>
      <c r="P59" s="33"/>
      <c r="Q59" s="33"/>
      <c r="R59" s="33"/>
      <c r="S59" s="33"/>
      <c r="T59" s="33"/>
      <c r="U59" s="33"/>
      <c r="V59" s="33"/>
      <c r="W59" s="33"/>
      <c r="X59" s="33"/>
      <c r="Y59" s="17"/>
      <c r="Z59" s="17"/>
      <c r="AA59" s="17"/>
    </row>
    <row r="60" spans="1:27" ht="15.75" customHeight="1">
      <c r="A60" s="164"/>
      <c r="B60" s="35" t="s">
        <v>45</v>
      </c>
      <c r="C60" s="226">
        <f>SUM(D60:E60)</f>
        <v>7675</v>
      </c>
      <c r="D60" s="56">
        <v>3659</v>
      </c>
      <c r="E60" s="56">
        <v>4016</v>
      </c>
      <c r="F60" s="221">
        <f>SUM(G60:H60)</f>
        <v>4996</v>
      </c>
      <c r="G60" s="56">
        <v>2358</v>
      </c>
      <c r="H60" s="56">
        <v>2638</v>
      </c>
      <c r="I60" s="221">
        <f>SUM(J60:K60)</f>
        <v>2072</v>
      </c>
      <c r="J60" s="56">
        <v>694</v>
      </c>
      <c r="K60" s="56">
        <v>1378</v>
      </c>
      <c r="L60" s="17"/>
      <c r="M60" s="261" t="s">
        <v>43</v>
      </c>
      <c r="N60" s="262"/>
      <c r="O60" s="226">
        <f>SUM(O61:O64)</f>
        <v>448651</v>
      </c>
      <c r="P60" s="221">
        <f aca="true" t="shared" si="22" ref="P60:X60">SUM(P61:P64)</f>
        <v>315626</v>
      </c>
      <c r="Q60" s="221">
        <f t="shared" si="22"/>
        <v>53727</v>
      </c>
      <c r="R60" s="221">
        <f t="shared" si="22"/>
        <v>48853</v>
      </c>
      <c r="S60" s="221">
        <f t="shared" si="22"/>
        <v>31</v>
      </c>
      <c r="T60" s="221">
        <f t="shared" si="22"/>
        <v>4407</v>
      </c>
      <c r="U60" s="221">
        <f t="shared" si="22"/>
        <v>436</v>
      </c>
      <c r="V60" s="221">
        <f t="shared" si="22"/>
        <v>79298</v>
      </c>
      <c r="W60" s="221">
        <f t="shared" si="22"/>
        <v>330</v>
      </c>
      <c r="X60" s="221">
        <f t="shared" si="22"/>
        <v>16961</v>
      </c>
      <c r="Y60" s="17"/>
      <c r="Z60" s="17"/>
      <c r="AA60" s="17"/>
    </row>
    <row r="61" spans="1:27" ht="15.75" customHeight="1">
      <c r="A61" s="164"/>
      <c r="B61" s="35" t="s">
        <v>46</v>
      </c>
      <c r="C61" s="226">
        <f>SUM(D61:E61)</f>
        <v>4983</v>
      </c>
      <c r="D61" s="56">
        <v>2393</v>
      </c>
      <c r="E61" s="56">
        <v>2590</v>
      </c>
      <c r="F61" s="221">
        <f>SUM(G61:H61)</f>
        <v>3150</v>
      </c>
      <c r="G61" s="56">
        <v>1505</v>
      </c>
      <c r="H61" s="56">
        <v>1645</v>
      </c>
      <c r="I61" s="221">
        <f>SUM(J61:K61)</f>
        <v>1164</v>
      </c>
      <c r="J61" s="56">
        <v>338</v>
      </c>
      <c r="K61" s="56">
        <v>826</v>
      </c>
      <c r="L61" s="17"/>
      <c r="M61" s="164"/>
      <c r="N61" s="35" t="s">
        <v>44</v>
      </c>
      <c r="O61" s="230">
        <f>SUM(P61,Q61,V61)</f>
        <v>161980</v>
      </c>
      <c r="P61" s="56">
        <v>113300</v>
      </c>
      <c r="Q61" s="56">
        <v>16493</v>
      </c>
      <c r="R61" s="56">
        <v>15512</v>
      </c>
      <c r="S61" s="57">
        <v>31</v>
      </c>
      <c r="T61" s="57">
        <v>940</v>
      </c>
      <c r="U61" s="57">
        <v>10</v>
      </c>
      <c r="V61" s="56">
        <v>32187</v>
      </c>
      <c r="W61" s="56">
        <v>80</v>
      </c>
      <c r="X61" s="56">
        <v>6079</v>
      </c>
      <c r="Y61" s="17"/>
      <c r="Z61" s="17"/>
      <c r="AA61" s="17"/>
    </row>
    <row r="62" spans="1:27" ht="15.75" customHeight="1">
      <c r="A62" s="164"/>
      <c r="B62" s="35" t="s">
        <v>47</v>
      </c>
      <c r="C62" s="226">
        <f>SUM(D62:E62)</f>
        <v>4463</v>
      </c>
      <c r="D62" s="56">
        <v>2122</v>
      </c>
      <c r="E62" s="56">
        <v>2341</v>
      </c>
      <c r="F62" s="221">
        <f>SUM(G62:H62)</f>
        <v>2895</v>
      </c>
      <c r="G62" s="56">
        <v>1423</v>
      </c>
      <c r="H62" s="56">
        <v>1472</v>
      </c>
      <c r="I62" s="221">
        <f>SUM(J62:K62)</f>
        <v>968</v>
      </c>
      <c r="J62" s="56">
        <v>309</v>
      </c>
      <c r="K62" s="56">
        <v>659</v>
      </c>
      <c r="L62" s="17"/>
      <c r="M62" s="164"/>
      <c r="N62" s="35" t="s">
        <v>45</v>
      </c>
      <c r="O62" s="230">
        <f>SUM(P62,Q62,V62)</f>
        <v>104872</v>
      </c>
      <c r="P62" s="56">
        <v>76908</v>
      </c>
      <c r="Q62" s="56">
        <v>8145</v>
      </c>
      <c r="R62" s="56">
        <v>6542</v>
      </c>
      <c r="S62" s="57" t="s">
        <v>431</v>
      </c>
      <c r="T62" s="57">
        <v>1213</v>
      </c>
      <c r="U62" s="57">
        <v>390</v>
      </c>
      <c r="V62" s="56">
        <v>19819</v>
      </c>
      <c r="W62" s="56">
        <v>50</v>
      </c>
      <c r="X62" s="56">
        <v>3465</v>
      </c>
      <c r="Y62" s="17"/>
      <c r="Z62" s="17"/>
      <c r="AA62" s="17"/>
    </row>
    <row r="63" spans="1:27" ht="15.75" customHeight="1">
      <c r="A63" s="164"/>
      <c r="B63" s="58"/>
      <c r="C63" s="36"/>
      <c r="D63" s="33"/>
      <c r="E63" s="33"/>
      <c r="F63" s="221"/>
      <c r="G63" s="33"/>
      <c r="H63" s="33"/>
      <c r="I63" s="33"/>
      <c r="J63" s="33"/>
      <c r="K63" s="33"/>
      <c r="L63" s="17"/>
      <c r="M63" s="164"/>
      <c r="N63" s="35" t="s">
        <v>46</v>
      </c>
      <c r="O63" s="230">
        <f>SUM(P63,Q63,V63)</f>
        <v>93478</v>
      </c>
      <c r="P63" s="56">
        <v>56350</v>
      </c>
      <c r="Q63" s="56">
        <v>16522</v>
      </c>
      <c r="R63" s="56">
        <v>14238</v>
      </c>
      <c r="S63" s="57" t="s">
        <v>425</v>
      </c>
      <c r="T63" s="57">
        <v>2254</v>
      </c>
      <c r="U63" s="57">
        <v>30</v>
      </c>
      <c r="V63" s="56">
        <v>20606</v>
      </c>
      <c r="W63" s="56">
        <v>100</v>
      </c>
      <c r="X63" s="56">
        <v>2795</v>
      </c>
      <c r="Y63" s="17"/>
      <c r="Z63" s="17"/>
      <c r="AA63" s="17"/>
    </row>
    <row r="64" spans="1:27" ht="15.75" customHeight="1">
      <c r="A64" s="261" t="s">
        <v>48</v>
      </c>
      <c r="B64" s="262"/>
      <c r="C64" s="226">
        <f>SUM(D64:E64)</f>
        <v>4092</v>
      </c>
      <c r="D64" s="221">
        <f>D65</f>
        <v>1964</v>
      </c>
      <c r="E64" s="221">
        <f aca="true" t="shared" si="23" ref="E64:K64">E65</f>
        <v>2128</v>
      </c>
      <c r="F64" s="221">
        <f t="shared" si="23"/>
        <v>2490</v>
      </c>
      <c r="G64" s="221">
        <f t="shared" si="23"/>
        <v>1184</v>
      </c>
      <c r="H64" s="221">
        <f t="shared" si="23"/>
        <v>1306</v>
      </c>
      <c r="I64" s="221">
        <f t="shared" si="23"/>
        <v>1253</v>
      </c>
      <c r="J64" s="221">
        <f t="shared" si="23"/>
        <v>454</v>
      </c>
      <c r="K64" s="221">
        <f t="shared" si="23"/>
        <v>799</v>
      </c>
      <c r="L64" s="17"/>
      <c r="M64" s="164"/>
      <c r="N64" s="35" t="s">
        <v>47</v>
      </c>
      <c r="O64" s="230">
        <f>SUM(P64,Q64,V64)</f>
        <v>88321</v>
      </c>
      <c r="P64" s="56">
        <v>69068</v>
      </c>
      <c r="Q64" s="56">
        <v>12567</v>
      </c>
      <c r="R64" s="56">
        <v>12561</v>
      </c>
      <c r="S64" s="57" t="s">
        <v>426</v>
      </c>
      <c r="T64" s="57" t="s">
        <v>426</v>
      </c>
      <c r="U64" s="57">
        <v>6</v>
      </c>
      <c r="V64" s="56">
        <v>6686</v>
      </c>
      <c r="W64" s="56">
        <v>100</v>
      </c>
      <c r="X64" s="56">
        <v>4622</v>
      </c>
      <c r="Y64" s="17"/>
      <c r="Z64" s="17"/>
      <c r="AA64" s="17"/>
    </row>
    <row r="65" spans="1:27" ht="15.75" customHeight="1">
      <c r="A65" s="162"/>
      <c r="B65" s="39" t="s">
        <v>51</v>
      </c>
      <c r="C65" s="227">
        <f>SUM(D65:E65)</f>
        <v>4092</v>
      </c>
      <c r="D65" s="60">
        <v>1964</v>
      </c>
      <c r="E65" s="60">
        <v>2128</v>
      </c>
      <c r="F65" s="228">
        <f>SUM(G65:H65)</f>
        <v>2490</v>
      </c>
      <c r="G65" s="59">
        <v>1184</v>
      </c>
      <c r="H65" s="59">
        <v>1306</v>
      </c>
      <c r="I65" s="228">
        <f>SUM(J65:K65)</f>
        <v>1253</v>
      </c>
      <c r="J65" s="59">
        <v>454</v>
      </c>
      <c r="K65" s="59">
        <v>799</v>
      </c>
      <c r="L65" s="17"/>
      <c r="M65" s="164"/>
      <c r="N65" s="35"/>
      <c r="O65" s="36"/>
      <c r="P65" s="33"/>
      <c r="Q65" s="33"/>
      <c r="R65" s="33"/>
      <c r="S65" s="33"/>
      <c r="T65" s="33"/>
      <c r="U65" s="33"/>
      <c r="V65" s="33"/>
      <c r="W65" s="33"/>
      <c r="X65" s="33"/>
      <c r="Y65" s="17"/>
      <c r="Z65" s="17"/>
      <c r="AA65" s="17"/>
    </row>
    <row r="66" spans="1:27" ht="15.75" customHeight="1">
      <c r="A66" s="62" t="s">
        <v>280</v>
      </c>
      <c r="B66" s="17"/>
      <c r="C66" s="56"/>
      <c r="D66" s="56"/>
      <c r="E66" s="56"/>
      <c r="F66" s="56"/>
      <c r="G66" s="56"/>
      <c r="H66" s="56"/>
      <c r="I66" s="38"/>
      <c r="J66" s="38"/>
      <c r="K66" s="38"/>
      <c r="L66" s="17"/>
      <c r="M66" s="261" t="s">
        <v>48</v>
      </c>
      <c r="N66" s="262"/>
      <c r="O66" s="226">
        <f>O67</f>
        <v>64861</v>
      </c>
      <c r="P66" s="221">
        <f>P67</f>
        <v>31334</v>
      </c>
      <c r="Q66" s="221">
        <f>Q67</f>
        <v>2705</v>
      </c>
      <c r="R66" s="221">
        <f>R67</f>
        <v>2615</v>
      </c>
      <c r="S66" s="221">
        <f>S67</f>
        <v>90</v>
      </c>
      <c r="T66" s="229" t="s">
        <v>426</v>
      </c>
      <c r="U66" s="229" t="s">
        <v>426</v>
      </c>
      <c r="V66" s="221">
        <f>V67</f>
        <v>30822</v>
      </c>
      <c r="W66" s="221">
        <f>W67</f>
        <v>20</v>
      </c>
      <c r="X66" s="221">
        <f>X67</f>
        <v>1789</v>
      </c>
      <c r="Y66" s="17"/>
      <c r="Z66" s="17"/>
      <c r="AA66" s="17"/>
    </row>
    <row r="67" spans="1:27" ht="15.75" customHeight="1">
      <c r="A67" s="63" t="s">
        <v>135</v>
      </c>
      <c r="B67" s="38"/>
      <c r="C67" s="56"/>
      <c r="D67" s="56"/>
      <c r="E67" s="56"/>
      <c r="F67" s="56"/>
      <c r="G67" s="56"/>
      <c r="H67" s="56"/>
      <c r="I67" s="38"/>
      <c r="J67" s="38"/>
      <c r="K67" s="38"/>
      <c r="L67" s="17"/>
      <c r="M67" s="162"/>
      <c r="N67" s="39" t="s">
        <v>51</v>
      </c>
      <c r="O67" s="231">
        <f>SUM(P67,Q67,V67)</f>
        <v>64861</v>
      </c>
      <c r="P67" s="60">
        <v>31334</v>
      </c>
      <c r="Q67" s="60">
        <v>2705</v>
      </c>
      <c r="R67" s="60">
        <v>2615</v>
      </c>
      <c r="S67" s="61">
        <v>90</v>
      </c>
      <c r="T67" s="61" t="s">
        <v>425</v>
      </c>
      <c r="U67" s="61" t="s">
        <v>330</v>
      </c>
      <c r="V67" s="60">
        <v>30822</v>
      </c>
      <c r="W67" s="61">
        <v>20</v>
      </c>
      <c r="X67" s="60">
        <v>1789</v>
      </c>
      <c r="Y67" s="17"/>
      <c r="Z67" s="17"/>
      <c r="AA67" s="17"/>
    </row>
    <row r="68" spans="1:27" ht="15.75" customHeight="1">
      <c r="A68" s="62" t="s">
        <v>151</v>
      </c>
      <c r="B68" s="38"/>
      <c r="C68" s="56"/>
      <c r="D68" s="56"/>
      <c r="E68" s="56"/>
      <c r="F68" s="56"/>
      <c r="G68" s="56"/>
      <c r="H68" s="56"/>
      <c r="I68" s="38"/>
      <c r="J68" s="38"/>
      <c r="K68" s="38"/>
      <c r="L68" s="17"/>
      <c r="M68" s="17" t="s">
        <v>150</v>
      </c>
      <c r="N68" s="38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17"/>
      <c r="Z68" s="17"/>
      <c r="AA68" s="17"/>
    </row>
    <row r="69" spans="1:27" ht="15.75" customHeight="1">
      <c r="A69" s="62" t="s">
        <v>277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17"/>
      <c r="M69" s="17" t="s">
        <v>265</v>
      </c>
      <c r="N69" s="4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17"/>
      <c r="Z69" s="17"/>
      <c r="AA69" s="17"/>
    </row>
    <row r="70" spans="1:27" ht="15.75" customHeight="1">
      <c r="A70" s="62" t="s">
        <v>152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17"/>
      <c r="M70" s="38"/>
      <c r="N70" s="40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17"/>
      <c r="Z70" s="17"/>
      <c r="AA70" s="17"/>
    </row>
    <row r="71" spans="1:27" ht="15.75" customHeight="1">
      <c r="A71" s="17" t="s">
        <v>265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4.25">
      <c r="A72" s="1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4.25">
      <c r="A75" s="6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</sheetData>
  <sheetProtection/>
  <mergeCells count="47">
    <mergeCell ref="M13:N13"/>
    <mergeCell ref="A3:K3"/>
    <mergeCell ref="M3:X3"/>
    <mergeCell ref="M5:N8"/>
    <mergeCell ref="P7:P8"/>
    <mergeCell ref="O7:O8"/>
    <mergeCell ref="A7:B7"/>
    <mergeCell ref="C5:E5"/>
    <mergeCell ref="F5:H5"/>
    <mergeCell ref="O5:V6"/>
    <mergeCell ref="M52:N52"/>
    <mergeCell ref="M60:N60"/>
    <mergeCell ref="M9:N9"/>
    <mergeCell ref="M11:N11"/>
    <mergeCell ref="M66:N66"/>
    <mergeCell ref="Q7:U7"/>
    <mergeCell ref="M23:N23"/>
    <mergeCell ref="M29:N29"/>
    <mergeCell ref="M39:N39"/>
    <mergeCell ref="M46:N46"/>
    <mergeCell ref="A18:B18"/>
    <mergeCell ref="M18:N18"/>
    <mergeCell ref="M20:N20"/>
    <mergeCell ref="A27:B27"/>
    <mergeCell ref="A12:B12"/>
    <mergeCell ref="M14:N14"/>
    <mergeCell ref="M15:N15"/>
    <mergeCell ref="M16:N16"/>
    <mergeCell ref="M17:N17"/>
    <mergeCell ref="M12:N12"/>
    <mergeCell ref="I5:K5"/>
    <mergeCell ref="A9:B9"/>
    <mergeCell ref="A10:B10"/>
    <mergeCell ref="A11:B11"/>
    <mergeCell ref="A5:B6"/>
    <mergeCell ref="W5:W8"/>
    <mergeCell ref="V7:V8"/>
    <mergeCell ref="A21:B21"/>
    <mergeCell ref="A13:B13"/>
    <mergeCell ref="A14:B14"/>
    <mergeCell ref="A15:B15"/>
    <mergeCell ref="A64:B64"/>
    <mergeCell ref="A58:B58"/>
    <mergeCell ref="A37:B37"/>
    <mergeCell ref="A44:B44"/>
    <mergeCell ref="A50:B50"/>
    <mergeCell ref="A16:B1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60" zoomScaleNormal="60" zoomScaleSheetLayoutView="75" zoomScalePageLayoutView="0" workbookViewId="0" topLeftCell="A1">
      <selection activeCell="A3" sqref="A3:K3"/>
    </sheetView>
  </sheetViews>
  <sheetFormatPr defaultColWidth="8.796875" defaultRowHeight="15"/>
  <cols>
    <col min="1" max="1" width="6.5" style="156" customWidth="1"/>
    <col min="2" max="2" width="9.3984375" style="156" customWidth="1"/>
    <col min="3" max="11" width="12.59765625" style="156" customWidth="1"/>
    <col min="12" max="12" width="9" style="156" customWidth="1"/>
    <col min="13" max="13" width="11.19921875" style="156" customWidth="1"/>
    <col min="14" max="14" width="7" style="156" customWidth="1"/>
    <col min="15" max="16" width="18.59765625" style="156" customWidth="1"/>
    <col min="17" max="17" width="24.09765625" style="156" customWidth="1"/>
    <col min="18" max="19" width="18.59765625" style="156" customWidth="1"/>
    <col min="20" max="20" width="20.5" style="156" customWidth="1"/>
    <col min="21" max="16384" width="9" style="156" customWidth="1"/>
  </cols>
  <sheetData>
    <row r="1" spans="1:21" ht="15" customHeight="1">
      <c r="A1" s="158" t="s">
        <v>444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59" t="s">
        <v>445</v>
      </c>
      <c r="U1" s="17"/>
    </row>
    <row r="2" spans="1:21" ht="15" customHeight="1">
      <c r="A2" s="17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53" customFormat="1" ht="21" customHeight="1">
      <c r="A3" s="516" t="s">
        <v>446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184"/>
      <c r="M3" s="184"/>
      <c r="N3" s="184"/>
      <c r="O3" s="184"/>
      <c r="P3" s="184"/>
      <c r="Q3" s="184"/>
      <c r="R3" s="184"/>
      <c r="S3" s="184"/>
      <c r="T3" s="184"/>
      <c r="U3" s="16"/>
    </row>
    <row r="4" spans="1:21" s="153" customFormat="1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6"/>
    </row>
    <row r="5" spans="1:21" s="153" customFormat="1" ht="18" customHeight="1">
      <c r="A5" s="295" t="s">
        <v>293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17"/>
      <c r="M5" s="295" t="s">
        <v>295</v>
      </c>
      <c r="N5" s="315"/>
      <c r="O5" s="315"/>
      <c r="P5" s="315"/>
      <c r="Q5" s="315"/>
      <c r="R5" s="315"/>
      <c r="S5" s="315"/>
      <c r="T5" s="315"/>
      <c r="U5" s="16"/>
    </row>
    <row r="6" spans="1:21" ht="15" customHeight="1" thickBot="1">
      <c r="A6" s="17"/>
      <c r="B6" s="17"/>
      <c r="C6" s="17"/>
      <c r="D6" s="17"/>
      <c r="E6" s="17"/>
      <c r="F6" s="17" t="s">
        <v>189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189</v>
      </c>
      <c r="R6" s="17"/>
      <c r="S6" s="17"/>
      <c r="T6" s="17"/>
      <c r="U6" s="72"/>
    </row>
    <row r="7" spans="1:21" ht="15" customHeight="1">
      <c r="A7" s="334" t="s">
        <v>153</v>
      </c>
      <c r="B7" s="335"/>
      <c r="C7" s="350" t="s">
        <v>61</v>
      </c>
      <c r="D7" s="351"/>
      <c r="E7" s="352"/>
      <c r="F7" s="340" t="s">
        <v>344</v>
      </c>
      <c r="G7" s="341"/>
      <c r="H7" s="342"/>
      <c r="I7" s="340" t="s">
        <v>343</v>
      </c>
      <c r="J7" s="341"/>
      <c r="K7" s="341"/>
      <c r="L7" s="17"/>
      <c r="M7" s="334" t="s">
        <v>281</v>
      </c>
      <c r="N7" s="335"/>
      <c r="O7" s="340" t="s">
        <v>342</v>
      </c>
      <c r="P7" s="341"/>
      <c r="Q7" s="342"/>
      <c r="R7" s="340" t="s">
        <v>341</v>
      </c>
      <c r="S7" s="341"/>
      <c r="T7" s="341"/>
      <c r="U7" s="72"/>
    </row>
    <row r="8" spans="1:21" ht="15" customHeight="1">
      <c r="A8" s="336"/>
      <c r="B8" s="337"/>
      <c r="C8" s="345" t="s">
        <v>62</v>
      </c>
      <c r="D8" s="345" t="s">
        <v>63</v>
      </c>
      <c r="E8" s="343" t="s">
        <v>154</v>
      </c>
      <c r="F8" s="345" t="s">
        <v>62</v>
      </c>
      <c r="G8" s="345" t="s">
        <v>63</v>
      </c>
      <c r="H8" s="343" t="s">
        <v>154</v>
      </c>
      <c r="I8" s="345" t="s">
        <v>62</v>
      </c>
      <c r="J8" s="345" t="s">
        <v>63</v>
      </c>
      <c r="K8" s="348" t="s">
        <v>154</v>
      </c>
      <c r="L8" s="72"/>
      <c r="M8" s="336"/>
      <c r="N8" s="337"/>
      <c r="O8" s="345" t="s">
        <v>340</v>
      </c>
      <c r="P8" s="345" t="s">
        <v>63</v>
      </c>
      <c r="Q8" s="343" t="s">
        <v>155</v>
      </c>
      <c r="R8" s="345" t="s">
        <v>340</v>
      </c>
      <c r="S8" s="345" t="s">
        <v>63</v>
      </c>
      <c r="T8" s="348" t="s">
        <v>155</v>
      </c>
      <c r="U8" s="72"/>
    </row>
    <row r="9" spans="1:21" ht="15" customHeight="1">
      <c r="A9" s="338"/>
      <c r="B9" s="339"/>
      <c r="C9" s="346"/>
      <c r="D9" s="346"/>
      <c r="E9" s="344"/>
      <c r="F9" s="346"/>
      <c r="G9" s="346"/>
      <c r="H9" s="344"/>
      <c r="I9" s="346"/>
      <c r="J9" s="346"/>
      <c r="K9" s="358"/>
      <c r="L9" s="72"/>
      <c r="M9" s="338"/>
      <c r="N9" s="339"/>
      <c r="O9" s="346"/>
      <c r="P9" s="346"/>
      <c r="Q9" s="347"/>
      <c r="R9" s="346"/>
      <c r="S9" s="346"/>
      <c r="T9" s="349"/>
      <c r="U9" s="72"/>
    </row>
    <row r="10" spans="1:21" ht="15" customHeight="1">
      <c r="A10" s="66"/>
      <c r="B10" s="67"/>
      <c r="C10" s="68"/>
      <c r="D10" s="69"/>
      <c r="E10" s="71"/>
      <c r="F10" s="66"/>
      <c r="G10" s="69"/>
      <c r="H10" s="66"/>
      <c r="I10" s="66"/>
      <c r="J10" s="69"/>
      <c r="K10" s="66"/>
      <c r="L10" s="72"/>
      <c r="M10" s="66"/>
      <c r="N10" s="67"/>
      <c r="O10" s="17"/>
      <c r="P10" s="17"/>
      <c r="Q10" s="17"/>
      <c r="R10" s="17"/>
      <c r="S10" s="17"/>
      <c r="T10" s="17"/>
      <c r="U10" s="72"/>
    </row>
    <row r="11" spans="1:21" ht="15" customHeight="1">
      <c r="A11" s="332" t="s">
        <v>307</v>
      </c>
      <c r="B11" s="333"/>
      <c r="C11" s="70">
        <v>38800</v>
      </c>
      <c r="D11" s="57">
        <v>165700</v>
      </c>
      <c r="E11" s="57">
        <f>D11*1000/(C11*10)</f>
        <v>427.0618556701031</v>
      </c>
      <c r="F11" s="57">
        <v>8</v>
      </c>
      <c r="G11" s="57">
        <v>23</v>
      </c>
      <c r="H11" s="57">
        <v>290</v>
      </c>
      <c r="I11" s="57">
        <v>987</v>
      </c>
      <c r="J11" s="57">
        <v>3130</v>
      </c>
      <c r="K11" s="57">
        <v>317</v>
      </c>
      <c r="L11" s="17"/>
      <c r="M11" s="332" t="s">
        <v>307</v>
      </c>
      <c r="N11" s="333"/>
      <c r="O11" s="105">
        <v>252</v>
      </c>
      <c r="P11" s="100">
        <v>4180</v>
      </c>
      <c r="Q11" s="57">
        <v>1660</v>
      </c>
      <c r="R11" s="84">
        <v>459</v>
      </c>
      <c r="S11" s="84">
        <v>8120</v>
      </c>
      <c r="T11" s="57">
        <v>1770</v>
      </c>
      <c r="U11" s="72"/>
    </row>
    <row r="12" spans="1:21" ht="15" customHeight="1">
      <c r="A12" s="353" t="s">
        <v>396</v>
      </c>
      <c r="B12" s="354"/>
      <c r="C12" s="70">
        <v>37300</v>
      </c>
      <c r="D12" s="57">
        <v>178300</v>
      </c>
      <c r="E12" s="57">
        <f>D12*1000/(C12*10)</f>
        <v>478.01608579088474</v>
      </c>
      <c r="F12" s="57">
        <v>21</v>
      </c>
      <c r="G12" s="57">
        <v>32</v>
      </c>
      <c r="H12" s="57">
        <v>152</v>
      </c>
      <c r="I12" s="57">
        <v>1380</v>
      </c>
      <c r="J12" s="57">
        <v>3120</v>
      </c>
      <c r="K12" s="57">
        <v>226</v>
      </c>
      <c r="L12" s="17"/>
      <c r="M12" s="353" t="s">
        <v>396</v>
      </c>
      <c r="N12" s="354"/>
      <c r="O12" s="105">
        <v>266</v>
      </c>
      <c r="P12" s="100">
        <v>4600</v>
      </c>
      <c r="Q12" s="57">
        <v>1730</v>
      </c>
      <c r="R12" s="84">
        <v>469</v>
      </c>
      <c r="S12" s="84">
        <v>8350</v>
      </c>
      <c r="T12" s="57">
        <v>1780</v>
      </c>
      <c r="U12" s="17"/>
    </row>
    <row r="13" spans="1:21" ht="15" customHeight="1">
      <c r="A13" s="353" t="s">
        <v>392</v>
      </c>
      <c r="B13" s="354"/>
      <c r="C13" s="70">
        <v>36700</v>
      </c>
      <c r="D13" s="57">
        <v>179800</v>
      </c>
      <c r="E13" s="57">
        <f>D13*1000/(C13*10)</f>
        <v>489.9182561307902</v>
      </c>
      <c r="F13" s="57">
        <v>57</v>
      </c>
      <c r="G13" s="57">
        <v>133</v>
      </c>
      <c r="H13" s="57">
        <v>233</v>
      </c>
      <c r="I13" s="57">
        <v>1830</v>
      </c>
      <c r="J13" s="57">
        <v>5950</v>
      </c>
      <c r="K13" s="57">
        <v>325</v>
      </c>
      <c r="L13" s="17"/>
      <c r="M13" s="353" t="s">
        <v>392</v>
      </c>
      <c r="N13" s="354"/>
      <c r="O13" s="176">
        <v>262</v>
      </c>
      <c r="P13" s="176">
        <v>4770</v>
      </c>
      <c r="Q13" s="57">
        <v>1820</v>
      </c>
      <c r="R13" s="177">
        <v>459</v>
      </c>
      <c r="S13" s="176">
        <v>8720</v>
      </c>
      <c r="T13" s="57">
        <v>1900</v>
      </c>
      <c r="U13" s="17"/>
    </row>
    <row r="14" spans="1:21" ht="15" customHeight="1">
      <c r="A14" s="353" t="s">
        <v>393</v>
      </c>
      <c r="B14" s="354"/>
      <c r="C14" s="70">
        <v>36900</v>
      </c>
      <c r="D14" s="57">
        <v>172300</v>
      </c>
      <c r="E14" s="57">
        <f>D14*1000/(C14*10)</f>
        <v>466.93766937669375</v>
      </c>
      <c r="F14" s="57">
        <v>304</v>
      </c>
      <c r="G14" s="57">
        <v>991</v>
      </c>
      <c r="H14" s="57">
        <v>326</v>
      </c>
      <c r="I14" s="57">
        <v>1700</v>
      </c>
      <c r="J14" s="57">
        <v>6440</v>
      </c>
      <c r="K14" s="57">
        <v>379</v>
      </c>
      <c r="L14" s="17"/>
      <c r="M14" s="353" t="s">
        <v>393</v>
      </c>
      <c r="N14" s="354"/>
      <c r="O14" s="176">
        <v>257</v>
      </c>
      <c r="P14" s="176">
        <v>4390</v>
      </c>
      <c r="Q14" s="57">
        <v>1710</v>
      </c>
      <c r="R14" s="177">
        <v>476</v>
      </c>
      <c r="S14" s="176">
        <v>8330</v>
      </c>
      <c r="T14" s="57">
        <v>1750</v>
      </c>
      <c r="U14" s="17"/>
    </row>
    <row r="15" spans="1:21" ht="15" customHeight="1">
      <c r="A15" s="353" t="s">
        <v>409</v>
      </c>
      <c r="B15" s="354"/>
      <c r="C15" s="232">
        <v>37400</v>
      </c>
      <c r="D15" s="229">
        <v>194500</v>
      </c>
      <c r="E15" s="229">
        <f>D15*1000/(C15*10)</f>
        <v>520.0534759358288</v>
      </c>
      <c r="F15" s="229">
        <v>321</v>
      </c>
      <c r="G15" s="229">
        <v>703</v>
      </c>
      <c r="H15" s="229">
        <v>219</v>
      </c>
      <c r="I15" s="229">
        <v>1460</v>
      </c>
      <c r="J15" s="229">
        <v>4130</v>
      </c>
      <c r="K15" s="229">
        <v>283</v>
      </c>
      <c r="L15" s="17"/>
      <c r="M15" s="353" t="s">
        <v>409</v>
      </c>
      <c r="N15" s="354"/>
      <c r="O15" s="94">
        <v>257</v>
      </c>
      <c r="P15" s="95">
        <v>4570</v>
      </c>
      <c r="Q15" s="71">
        <v>1780</v>
      </c>
      <c r="R15" s="185">
        <v>449</v>
      </c>
      <c r="S15" s="182">
        <v>8350</v>
      </c>
      <c r="T15" s="71">
        <v>1850</v>
      </c>
      <c r="U15" s="17"/>
    </row>
    <row r="16" spans="1:21" ht="15" customHeight="1">
      <c r="A16" s="72"/>
      <c r="B16" s="73"/>
      <c r="C16" s="74"/>
      <c r="D16" s="75"/>
      <c r="E16" s="229"/>
      <c r="F16" s="75"/>
      <c r="G16" s="75"/>
      <c r="H16" s="75"/>
      <c r="I16" s="75"/>
      <c r="J16" s="75"/>
      <c r="K16" s="75"/>
      <c r="L16" s="17"/>
      <c r="M16" s="72"/>
      <c r="N16" s="73"/>
      <c r="O16" s="17"/>
      <c r="P16" s="17"/>
      <c r="Q16" s="17"/>
      <c r="R16" s="72"/>
      <c r="S16" s="17"/>
      <c r="T16" s="17"/>
      <c r="U16" s="17"/>
    </row>
    <row r="17" spans="1:21" ht="15" customHeight="1">
      <c r="A17" s="261" t="s">
        <v>1</v>
      </c>
      <c r="B17" s="263"/>
      <c r="C17" s="232">
        <v>4040</v>
      </c>
      <c r="D17" s="229">
        <v>21500</v>
      </c>
      <c r="E17" s="229">
        <f aca="true" t="shared" si="0" ref="E17:E24">D17*1000/(C17*10)</f>
        <v>532.1782178217821</v>
      </c>
      <c r="F17" s="229">
        <v>19</v>
      </c>
      <c r="G17" s="229">
        <v>25</v>
      </c>
      <c r="H17" s="229">
        <v>132</v>
      </c>
      <c r="I17" s="229">
        <v>93</v>
      </c>
      <c r="J17" s="229">
        <v>156</v>
      </c>
      <c r="K17" s="229">
        <v>168</v>
      </c>
      <c r="L17" s="17"/>
      <c r="M17" s="355" t="s">
        <v>1</v>
      </c>
      <c r="N17" s="356"/>
      <c r="O17" s="70">
        <v>65</v>
      </c>
      <c r="P17" s="84">
        <v>1250</v>
      </c>
      <c r="Q17" s="57">
        <v>1920</v>
      </c>
      <c r="R17" s="57">
        <v>39</v>
      </c>
      <c r="S17" s="57">
        <v>777</v>
      </c>
      <c r="T17" s="57">
        <v>1990</v>
      </c>
      <c r="U17" s="17"/>
    </row>
    <row r="18" spans="1:21" ht="15" customHeight="1">
      <c r="A18" s="261" t="s">
        <v>2</v>
      </c>
      <c r="B18" s="263"/>
      <c r="C18" s="232">
        <v>1580</v>
      </c>
      <c r="D18" s="229">
        <v>7630</v>
      </c>
      <c r="E18" s="229">
        <f t="shared" si="0"/>
        <v>482.9113924050633</v>
      </c>
      <c r="F18" s="229" t="s">
        <v>435</v>
      </c>
      <c r="G18" s="229" t="s">
        <v>435</v>
      </c>
      <c r="H18" s="229" t="s">
        <v>435</v>
      </c>
      <c r="I18" s="229">
        <v>7</v>
      </c>
      <c r="J18" s="229">
        <v>17</v>
      </c>
      <c r="K18" s="229">
        <v>240</v>
      </c>
      <c r="L18" s="17"/>
      <c r="M18" s="355" t="s">
        <v>2</v>
      </c>
      <c r="N18" s="356"/>
      <c r="O18" s="17">
        <v>4</v>
      </c>
      <c r="P18" s="176">
        <v>63</v>
      </c>
      <c r="Q18" s="57">
        <v>1620</v>
      </c>
      <c r="R18" s="72">
        <v>15</v>
      </c>
      <c r="S18" s="17">
        <v>267</v>
      </c>
      <c r="T18" s="57">
        <v>1780</v>
      </c>
      <c r="U18" s="17"/>
    </row>
    <row r="19" spans="1:21" ht="15" customHeight="1">
      <c r="A19" s="261" t="s">
        <v>3</v>
      </c>
      <c r="B19" s="263"/>
      <c r="C19" s="232">
        <v>3490</v>
      </c>
      <c r="D19" s="229">
        <v>18800</v>
      </c>
      <c r="E19" s="229">
        <f t="shared" si="0"/>
        <v>538.6819484240688</v>
      </c>
      <c r="F19" s="229">
        <v>28</v>
      </c>
      <c r="G19" s="229">
        <v>64</v>
      </c>
      <c r="H19" s="229">
        <v>229</v>
      </c>
      <c r="I19" s="229">
        <v>154</v>
      </c>
      <c r="J19" s="229">
        <v>491</v>
      </c>
      <c r="K19" s="229">
        <v>319</v>
      </c>
      <c r="L19" s="17"/>
      <c r="M19" s="355" t="s">
        <v>3</v>
      </c>
      <c r="N19" s="356"/>
      <c r="O19" s="17">
        <v>19</v>
      </c>
      <c r="P19" s="176">
        <v>332</v>
      </c>
      <c r="Q19" s="57">
        <v>1750</v>
      </c>
      <c r="R19" s="72">
        <v>40</v>
      </c>
      <c r="S19" s="17">
        <v>784</v>
      </c>
      <c r="T19" s="57">
        <v>1960</v>
      </c>
      <c r="U19" s="17"/>
    </row>
    <row r="20" spans="1:21" ht="15" customHeight="1">
      <c r="A20" s="279" t="s">
        <v>60</v>
      </c>
      <c r="B20" s="263"/>
      <c r="C20" s="232">
        <v>1310</v>
      </c>
      <c r="D20" s="229">
        <v>6100</v>
      </c>
      <c r="E20" s="229">
        <f t="shared" si="0"/>
        <v>465.64885496183206</v>
      </c>
      <c r="F20" s="229">
        <v>0</v>
      </c>
      <c r="G20" s="229">
        <v>0</v>
      </c>
      <c r="H20" s="229">
        <v>100</v>
      </c>
      <c r="I20" s="229">
        <v>1</v>
      </c>
      <c r="J20" s="229">
        <v>1</v>
      </c>
      <c r="K20" s="229">
        <v>70</v>
      </c>
      <c r="L20" s="17"/>
      <c r="M20" s="357" t="s">
        <v>60</v>
      </c>
      <c r="N20" s="356"/>
      <c r="O20" s="17">
        <v>11</v>
      </c>
      <c r="P20" s="176">
        <v>160</v>
      </c>
      <c r="Q20" s="57">
        <v>1450</v>
      </c>
      <c r="R20" s="72">
        <v>33</v>
      </c>
      <c r="S20" s="17">
        <v>601</v>
      </c>
      <c r="T20" s="57">
        <v>1820</v>
      </c>
      <c r="U20" s="17"/>
    </row>
    <row r="21" spans="1:21" ht="15" customHeight="1">
      <c r="A21" s="261" t="s">
        <v>5</v>
      </c>
      <c r="B21" s="263"/>
      <c r="C21" s="232">
        <v>1450</v>
      </c>
      <c r="D21" s="229">
        <v>6730</v>
      </c>
      <c r="E21" s="229">
        <f t="shared" si="0"/>
        <v>464.13793103448273</v>
      </c>
      <c r="F21" s="229">
        <v>0</v>
      </c>
      <c r="G21" s="229">
        <v>0</v>
      </c>
      <c r="H21" s="229">
        <v>100</v>
      </c>
      <c r="I21" s="229">
        <v>2</v>
      </c>
      <c r="J21" s="229">
        <v>2</v>
      </c>
      <c r="K21" s="229">
        <v>90</v>
      </c>
      <c r="L21" s="17"/>
      <c r="M21" s="355" t="s">
        <v>5</v>
      </c>
      <c r="N21" s="356"/>
      <c r="O21" s="70">
        <v>9</v>
      </c>
      <c r="P21" s="84">
        <v>145</v>
      </c>
      <c r="Q21" s="57">
        <v>1610</v>
      </c>
      <c r="R21" s="57">
        <v>30</v>
      </c>
      <c r="S21" s="57">
        <v>537</v>
      </c>
      <c r="T21" s="57">
        <v>1790</v>
      </c>
      <c r="U21" s="17"/>
    </row>
    <row r="22" spans="1:21" ht="15" customHeight="1">
      <c r="A22" s="261" t="s">
        <v>6</v>
      </c>
      <c r="B22" s="263"/>
      <c r="C22" s="232">
        <v>2750</v>
      </c>
      <c r="D22" s="229">
        <v>14700</v>
      </c>
      <c r="E22" s="229">
        <f t="shared" si="0"/>
        <v>534.5454545454545</v>
      </c>
      <c r="F22" s="229">
        <v>47</v>
      </c>
      <c r="G22" s="229">
        <v>118</v>
      </c>
      <c r="H22" s="229">
        <v>251</v>
      </c>
      <c r="I22" s="229">
        <v>143</v>
      </c>
      <c r="J22" s="229">
        <v>393</v>
      </c>
      <c r="K22" s="229">
        <v>275</v>
      </c>
      <c r="L22" s="17"/>
      <c r="M22" s="355" t="s">
        <v>6</v>
      </c>
      <c r="N22" s="356"/>
      <c r="O22" s="17">
        <v>15</v>
      </c>
      <c r="P22" s="176">
        <v>256</v>
      </c>
      <c r="Q22" s="57">
        <v>1710</v>
      </c>
      <c r="R22" s="72">
        <v>30</v>
      </c>
      <c r="S22" s="17">
        <v>570</v>
      </c>
      <c r="T22" s="57">
        <v>1900</v>
      </c>
      <c r="U22" s="17"/>
    </row>
    <row r="23" spans="1:21" ht="15" customHeight="1">
      <c r="A23" s="261" t="s">
        <v>7</v>
      </c>
      <c r="B23" s="263"/>
      <c r="C23" s="232">
        <v>2020</v>
      </c>
      <c r="D23" s="229">
        <v>10600</v>
      </c>
      <c r="E23" s="229">
        <f t="shared" si="0"/>
        <v>524.7524752475248</v>
      </c>
      <c r="F23" s="229">
        <v>21</v>
      </c>
      <c r="G23" s="229">
        <v>39</v>
      </c>
      <c r="H23" s="229">
        <v>185</v>
      </c>
      <c r="I23" s="229">
        <v>79</v>
      </c>
      <c r="J23" s="229">
        <v>158</v>
      </c>
      <c r="K23" s="229">
        <v>200</v>
      </c>
      <c r="L23" s="17"/>
      <c r="M23" s="355" t="s">
        <v>7</v>
      </c>
      <c r="N23" s="356"/>
      <c r="O23" s="17">
        <v>5</v>
      </c>
      <c r="P23" s="176">
        <v>88</v>
      </c>
      <c r="Q23" s="57">
        <v>1830</v>
      </c>
      <c r="R23" s="72">
        <v>17</v>
      </c>
      <c r="S23" s="17">
        <v>313</v>
      </c>
      <c r="T23" s="57">
        <v>1840</v>
      </c>
      <c r="U23" s="17"/>
    </row>
    <row r="24" spans="1:21" ht="15" customHeight="1">
      <c r="A24" s="261" t="s">
        <v>8</v>
      </c>
      <c r="B24" s="263"/>
      <c r="C24" s="232">
        <v>3220</v>
      </c>
      <c r="D24" s="229">
        <v>19000</v>
      </c>
      <c r="E24" s="229">
        <f t="shared" si="0"/>
        <v>590.0621118012423</v>
      </c>
      <c r="F24" s="229">
        <v>82</v>
      </c>
      <c r="G24" s="229">
        <v>192</v>
      </c>
      <c r="H24" s="229">
        <v>234</v>
      </c>
      <c r="I24" s="229">
        <v>211</v>
      </c>
      <c r="J24" s="229">
        <v>864</v>
      </c>
      <c r="K24" s="229">
        <v>409</v>
      </c>
      <c r="L24" s="17"/>
      <c r="M24" s="355" t="s">
        <v>8</v>
      </c>
      <c r="N24" s="356"/>
      <c r="O24" s="17">
        <v>4</v>
      </c>
      <c r="P24" s="176">
        <v>64</v>
      </c>
      <c r="Q24" s="57">
        <v>1600</v>
      </c>
      <c r="R24" s="72">
        <v>15</v>
      </c>
      <c r="S24" s="17">
        <v>317</v>
      </c>
      <c r="T24" s="57">
        <v>2110</v>
      </c>
      <c r="U24" s="17"/>
    </row>
    <row r="25" spans="1:21" ht="15" customHeight="1">
      <c r="A25" s="34"/>
      <c r="B25" s="35"/>
      <c r="C25" s="232"/>
      <c r="D25" s="229"/>
      <c r="E25" s="229"/>
      <c r="F25" s="229"/>
      <c r="G25" s="229"/>
      <c r="H25" s="229"/>
      <c r="I25" s="229"/>
      <c r="J25" s="229"/>
      <c r="K25" s="229"/>
      <c r="L25" s="17"/>
      <c r="M25" s="34"/>
      <c r="N25" s="35"/>
      <c r="O25" s="17"/>
      <c r="P25" s="176"/>
      <c r="Q25" s="17"/>
      <c r="R25" s="72"/>
      <c r="S25" s="17"/>
      <c r="T25" s="17"/>
      <c r="U25" s="17"/>
    </row>
    <row r="26" spans="1:21" ht="15" customHeight="1">
      <c r="A26" s="261" t="s">
        <v>9</v>
      </c>
      <c r="B26" s="263"/>
      <c r="C26" s="232">
        <f>C27</f>
        <v>78</v>
      </c>
      <c r="D26" s="229">
        <f>D27</f>
        <v>335</v>
      </c>
      <c r="E26" s="229">
        <f>D26*1000/(C26*10)</f>
        <v>429.4871794871795</v>
      </c>
      <c r="F26" s="229" t="s">
        <v>435</v>
      </c>
      <c r="G26" s="229" t="s">
        <v>435</v>
      </c>
      <c r="H26" s="229" t="s">
        <v>435</v>
      </c>
      <c r="I26" s="229" t="s">
        <v>435</v>
      </c>
      <c r="J26" s="229" t="s">
        <v>435</v>
      </c>
      <c r="K26" s="229" t="s">
        <v>435</v>
      </c>
      <c r="L26" s="71"/>
      <c r="M26" s="355" t="s">
        <v>9</v>
      </c>
      <c r="N26" s="356"/>
      <c r="O26" s="70">
        <v>1</v>
      </c>
      <c r="P26" s="84">
        <v>16</v>
      </c>
      <c r="Q26" s="57">
        <v>1600</v>
      </c>
      <c r="R26" s="57">
        <v>5</v>
      </c>
      <c r="S26" s="57">
        <v>83</v>
      </c>
      <c r="T26" s="57">
        <v>1650</v>
      </c>
      <c r="U26" s="17"/>
    </row>
    <row r="27" spans="1:21" ht="15" customHeight="1">
      <c r="A27" s="164"/>
      <c r="B27" s="35" t="s">
        <v>10</v>
      </c>
      <c r="C27" s="70">
        <v>78</v>
      </c>
      <c r="D27" s="57">
        <v>335</v>
      </c>
      <c r="E27" s="57">
        <f>D27*1000/(C27*10)</f>
        <v>429.4871794871795</v>
      </c>
      <c r="F27" s="229" t="s">
        <v>435</v>
      </c>
      <c r="G27" s="229" t="s">
        <v>435</v>
      </c>
      <c r="H27" s="229" t="s">
        <v>435</v>
      </c>
      <c r="I27" s="249" t="s">
        <v>435</v>
      </c>
      <c r="J27" s="249" t="s">
        <v>435</v>
      </c>
      <c r="K27" s="249" t="s">
        <v>435</v>
      </c>
      <c r="L27" s="17"/>
      <c r="M27" s="355" t="s">
        <v>190</v>
      </c>
      <c r="N27" s="356"/>
      <c r="O27" s="17">
        <v>6</v>
      </c>
      <c r="P27" s="176">
        <v>109</v>
      </c>
      <c r="Q27" s="57">
        <v>1816</v>
      </c>
      <c r="R27" s="72">
        <v>21</v>
      </c>
      <c r="S27" s="17">
        <v>378</v>
      </c>
      <c r="T27" s="57">
        <v>1800</v>
      </c>
      <c r="U27" s="17"/>
    </row>
    <row r="28" spans="1:21" ht="15" customHeight="1">
      <c r="A28" s="164"/>
      <c r="B28" s="35"/>
      <c r="C28" s="77"/>
      <c r="D28" s="78"/>
      <c r="E28" s="78"/>
      <c r="F28" s="78"/>
      <c r="G28" s="78"/>
      <c r="H28" s="78"/>
      <c r="I28" s="78"/>
      <c r="J28" s="78"/>
      <c r="K28" s="78"/>
      <c r="L28" s="17"/>
      <c r="M28" s="355" t="s">
        <v>191</v>
      </c>
      <c r="N28" s="356"/>
      <c r="O28" s="17">
        <v>9</v>
      </c>
      <c r="P28" s="176">
        <v>167</v>
      </c>
      <c r="Q28" s="57">
        <v>1855</v>
      </c>
      <c r="R28" s="72">
        <v>18</v>
      </c>
      <c r="S28" s="17">
        <v>306</v>
      </c>
      <c r="T28" s="57">
        <v>1700</v>
      </c>
      <c r="U28" s="17"/>
    </row>
    <row r="29" spans="1:21" ht="15" customHeight="1">
      <c r="A29" s="291" t="s">
        <v>11</v>
      </c>
      <c r="B29" s="263"/>
      <c r="C29" s="232">
        <f>SUM(C30:C33)</f>
        <v>2446</v>
      </c>
      <c r="D29" s="229">
        <f aca="true" t="shared" si="1" ref="D29:J29">SUM(D30:D33)</f>
        <v>13400</v>
      </c>
      <c r="E29" s="229">
        <f>D29*1000/(C29*10)</f>
        <v>547.8331970564186</v>
      </c>
      <c r="F29" s="229">
        <f t="shared" si="1"/>
        <v>68</v>
      </c>
      <c r="G29" s="229">
        <f t="shared" si="1"/>
        <v>187</v>
      </c>
      <c r="H29" s="229">
        <v>275</v>
      </c>
      <c r="I29" s="229">
        <f>SUM(I30:I33)</f>
        <v>166</v>
      </c>
      <c r="J29" s="229">
        <f t="shared" si="1"/>
        <v>700</v>
      </c>
      <c r="K29" s="229">
        <v>421</v>
      </c>
      <c r="L29" s="17"/>
      <c r="M29" s="355" t="s">
        <v>192</v>
      </c>
      <c r="N29" s="356"/>
      <c r="O29" s="17">
        <v>54</v>
      </c>
      <c r="P29" s="176">
        <v>1034</v>
      </c>
      <c r="Q29" s="57">
        <v>1914</v>
      </c>
      <c r="R29" s="72">
        <v>42</v>
      </c>
      <c r="S29" s="17">
        <v>770</v>
      </c>
      <c r="T29" s="57">
        <v>1833</v>
      </c>
      <c r="U29" s="17"/>
    </row>
    <row r="30" spans="1:21" ht="15" customHeight="1">
      <c r="A30" s="164"/>
      <c r="B30" s="35" t="s">
        <v>12</v>
      </c>
      <c r="C30" s="70">
        <v>543</v>
      </c>
      <c r="D30" s="57">
        <v>3010</v>
      </c>
      <c r="E30" s="57">
        <f>D30*1000/(C30*10)</f>
        <v>554.3278084714549</v>
      </c>
      <c r="F30" s="57">
        <v>10</v>
      </c>
      <c r="G30" s="57">
        <v>28</v>
      </c>
      <c r="H30" s="57">
        <v>280</v>
      </c>
      <c r="I30" s="57">
        <v>25</v>
      </c>
      <c r="J30" s="57">
        <v>104</v>
      </c>
      <c r="K30" s="57">
        <v>416</v>
      </c>
      <c r="L30" s="17"/>
      <c r="M30" s="355" t="s">
        <v>193</v>
      </c>
      <c r="N30" s="356"/>
      <c r="O30" s="70">
        <v>30</v>
      </c>
      <c r="P30" s="84">
        <v>504</v>
      </c>
      <c r="Q30" s="57">
        <v>1680</v>
      </c>
      <c r="R30" s="57">
        <v>44</v>
      </c>
      <c r="S30" s="57">
        <v>816</v>
      </c>
      <c r="T30" s="57">
        <v>1854</v>
      </c>
      <c r="U30" s="17"/>
    </row>
    <row r="31" spans="1:21" ht="15" customHeight="1">
      <c r="A31" s="164"/>
      <c r="B31" s="35" t="s">
        <v>13</v>
      </c>
      <c r="C31" s="70">
        <v>542</v>
      </c>
      <c r="D31" s="57">
        <v>2940</v>
      </c>
      <c r="E31" s="57">
        <f>D31*1000/(C31*10)</f>
        <v>542.4354243542435</v>
      </c>
      <c r="F31" s="57">
        <v>15</v>
      </c>
      <c r="G31" s="57">
        <v>39</v>
      </c>
      <c r="H31" s="57">
        <v>260</v>
      </c>
      <c r="I31" s="57">
        <v>25</v>
      </c>
      <c r="J31" s="57">
        <v>102</v>
      </c>
      <c r="K31" s="57">
        <v>408</v>
      </c>
      <c r="L31" s="17"/>
      <c r="M31" s="355" t="s">
        <v>194</v>
      </c>
      <c r="N31" s="356"/>
      <c r="O31" s="17">
        <v>8</v>
      </c>
      <c r="P31" s="176">
        <v>131</v>
      </c>
      <c r="Q31" s="57">
        <v>1637</v>
      </c>
      <c r="R31" s="72">
        <v>27</v>
      </c>
      <c r="S31" s="17">
        <v>484</v>
      </c>
      <c r="T31" s="57">
        <v>1792</v>
      </c>
      <c r="U31" s="17"/>
    </row>
    <row r="32" spans="1:21" ht="15" customHeight="1">
      <c r="A32" s="164"/>
      <c r="B32" s="35" t="s">
        <v>14</v>
      </c>
      <c r="C32" s="70">
        <v>662</v>
      </c>
      <c r="D32" s="57">
        <v>3420</v>
      </c>
      <c r="E32" s="57">
        <f>D32*1000/(C32*10)</f>
        <v>516.6163141993958</v>
      </c>
      <c r="F32" s="57">
        <v>35</v>
      </c>
      <c r="G32" s="57">
        <v>97</v>
      </c>
      <c r="H32" s="57">
        <v>277</v>
      </c>
      <c r="I32" s="57">
        <v>45</v>
      </c>
      <c r="J32" s="57">
        <v>192</v>
      </c>
      <c r="K32" s="57">
        <v>427</v>
      </c>
      <c r="L32" s="17"/>
      <c r="M32" s="355" t="s">
        <v>195</v>
      </c>
      <c r="N32" s="356"/>
      <c r="O32" s="17">
        <v>13</v>
      </c>
      <c r="P32" s="176">
        <v>188</v>
      </c>
      <c r="Q32" s="57">
        <v>1446</v>
      </c>
      <c r="R32" s="17">
        <v>65</v>
      </c>
      <c r="S32" s="17">
        <v>1162</v>
      </c>
      <c r="T32" s="57">
        <v>1787</v>
      </c>
      <c r="U32" s="17"/>
    </row>
    <row r="33" spans="1:21" ht="15" customHeight="1">
      <c r="A33" s="164"/>
      <c r="B33" s="35" t="s">
        <v>15</v>
      </c>
      <c r="C33" s="70">
        <v>699</v>
      </c>
      <c r="D33" s="57">
        <v>4030</v>
      </c>
      <c r="E33" s="57">
        <f>D33*1000/(C33*10)</f>
        <v>576.5379113018598</v>
      </c>
      <c r="F33" s="57">
        <v>8</v>
      </c>
      <c r="G33" s="57">
        <v>23</v>
      </c>
      <c r="H33" s="57">
        <v>288</v>
      </c>
      <c r="I33" s="57">
        <v>71</v>
      </c>
      <c r="J33" s="57">
        <v>302</v>
      </c>
      <c r="K33" s="57">
        <v>425</v>
      </c>
      <c r="L33" s="17"/>
      <c r="M33" s="355" t="s">
        <v>196</v>
      </c>
      <c r="N33" s="356"/>
      <c r="O33" s="17">
        <v>7</v>
      </c>
      <c r="P33" s="176">
        <v>66</v>
      </c>
      <c r="Q33" s="57">
        <v>942</v>
      </c>
      <c r="R33" s="17">
        <v>8</v>
      </c>
      <c r="S33" s="17">
        <v>144</v>
      </c>
      <c r="T33" s="57">
        <v>1800</v>
      </c>
      <c r="U33" s="17"/>
    </row>
    <row r="34" spans="1:21" ht="15" customHeight="1">
      <c r="A34" s="164"/>
      <c r="B34" s="35"/>
      <c r="C34" s="77"/>
      <c r="D34" s="57"/>
      <c r="E34" s="78"/>
      <c r="F34" s="78"/>
      <c r="G34" s="78"/>
      <c r="H34" s="78"/>
      <c r="I34" s="78"/>
      <c r="J34" s="78"/>
      <c r="K34" s="78"/>
      <c r="L34" s="17"/>
      <c r="M34" s="34"/>
      <c r="N34" s="112"/>
      <c r="O34" s="72"/>
      <c r="P34" s="72"/>
      <c r="Q34" s="72"/>
      <c r="R34" s="72"/>
      <c r="S34" s="72"/>
      <c r="T34" s="72"/>
      <c r="U34" s="17"/>
    </row>
    <row r="35" spans="1:21" ht="15" customHeight="1">
      <c r="A35" s="261" t="s">
        <v>16</v>
      </c>
      <c r="B35" s="263"/>
      <c r="C35" s="232">
        <f>SUM(C36:C43)</f>
        <v>2024</v>
      </c>
      <c r="D35" s="229">
        <f aca="true" t="shared" si="2" ref="D35:J35">SUM(D36:D43)</f>
        <v>11159</v>
      </c>
      <c r="E35" s="229">
        <f>D35*1000/(C35*10)</f>
        <v>551.3339920948616</v>
      </c>
      <c r="F35" s="229">
        <f t="shared" si="2"/>
        <v>19</v>
      </c>
      <c r="G35" s="229">
        <f t="shared" si="2"/>
        <v>42</v>
      </c>
      <c r="H35" s="229">
        <v>221</v>
      </c>
      <c r="I35" s="229">
        <f t="shared" si="2"/>
        <v>74</v>
      </c>
      <c r="J35" s="229">
        <f t="shared" si="2"/>
        <v>275</v>
      </c>
      <c r="K35" s="229">
        <v>371</v>
      </c>
      <c r="L35" s="17"/>
      <c r="M35" s="183"/>
      <c r="N35" s="113"/>
      <c r="O35" s="178"/>
      <c r="P35" s="178"/>
      <c r="Q35" s="178"/>
      <c r="R35" s="178"/>
      <c r="S35" s="178"/>
      <c r="T35" s="178"/>
      <c r="U35" s="17"/>
    </row>
    <row r="36" spans="1:21" ht="15" customHeight="1">
      <c r="A36" s="164"/>
      <c r="B36" s="35" t="s">
        <v>17</v>
      </c>
      <c r="C36" s="70">
        <v>289</v>
      </c>
      <c r="D36" s="57">
        <v>1650</v>
      </c>
      <c r="E36" s="57">
        <f aca="true" t="shared" si="3" ref="E36:E43">D36*1000/(C36*10)</f>
        <v>570.9342560553633</v>
      </c>
      <c r="F36" s="57">
        <v>8</v>
      </c>
      <c r="G36" s="57">
        <v>17</v>
      </c>
      <c r="H36" s="57">
        <v>213</v>
      </c>
      <c r="I36" s="57">
        <v>31</v>
      </c>
      <c r="J36" s="57">
        <v>114</v>
      </c>
      <c r="K36" s="57">
        <v>368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5" customHeight="1">
      <c r="A37" s="164"/>
      <c r="B37" s="35" t="s">
        <v>18</v>
      </c>
      <c r="C37" s="70">
        <v>682</v>
      </c>
      <c r="D37" s="57">
        <v>3860</v>
      </c>
      <c r="E37" s="57">
        <f t="shared" si="3"/>
        <v>565.9824046920821</v>
      </c>
      <c r="F37" s="57">
        <v>11</v>
      </c>
      <c r="G37" s="57">
        <v>24</v>
      </c>
      <c r="H37" s="57">
        <v>218</v>
      </c>
      <c r="I37" s="57">
        <v>24</v>
      </c>
      <c r="J37" s="57">
        <v>90</v>
      </c>
      <c r="K37" s="57">
        <v>375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5" customHeight="1">
      <c r="A38" s="164"/>
      <c r="B38" s="35" t="s">
        <v>19</v>
      </c>
      <c r="C38" s="70">
        <v>505</v>
      </c>
      <c r="D38" s="57">
        <v>2950</v>
      </c>
      <c r="E38" s="57">
        <f t="shared" si="3"/>
        <v>584.1584158415842</v>
      </c>
      <c r="F38" s="57">
        <v>0</v>
      </c>
      <c r="G38" s="57">
        <v>1</v>
      </c>
      <c r="H38" s="57">
        <v>228</v>
      </c>
      <c r="I38" s="57">
        <v>19</v>
      </c>
      <c r="J38" s="57">
        <v>71</v>
      </c>
      <c r="K38" s="57">
        <v>374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5" customHeight="1">
      <c r="A39" s="164"/>
      <c r="B39" s="35" t="s">
        <v>20</v>
      </c>
      <c r="C39" s="70">
        <v>69</v>
      </c>
      <c r="D39" s="57">
        <v>351</v>
      </c>
      <c r="E39" s="57">
        <f t="shared" si="3"/>
        <v>508.69565217391306</v>
      </c>
      <c r="F39" s="249" t="s">
        <v>435</v>
      </c>
      <c r="G39" s="249" t="s">
        <v>435</v>
      </c>
      <c r="H39" s="249" t="s">
        <v>435</v>
      </c>
      <c r="I39" s="249" t="s">
        <v>435</v>
      </c>
      <c r="J39" s="249" t="s">
        <v>435</v>
      </c>
      <c r="K39" s="249" t="s">
        <v>435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5" customHeight="1">
      <c r="A40" s="164"/>
      <c r="B40" s="35" t="s">
        <v>21</v>
      </c>
      <c r="C40" s="70">
        <v>70</v>
      </c>
      <c r="D40" s="57">
        <v>344</v>
      </c>
      <c r="E40" s="57">
        <f t="shared" si="3"/>
        <v>491.42857142857144</v>
      </c>
      <c r="F40" s="249" t="s">
        <v>435</v>
      </c>
      <c r="G40" s="249" t="s">
        <v>435</v>
      </c>
      <c r="H40" s="249" t="s">
        <v>435</v>
      </c>
      <c r="I40" s="249" t="s">
        <v>435</v>
      </c>
      <c r="J40" s="249" t="s">
        <v>435</v>
      </c>
      <c r="K40" s="249" t="s">
        <v>435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8" customHeight="1">
      <c r="A41" s="164"/>
      <c r="B41" s="35" t="s">
        <v>22</v>
      </c>
      <c r="C41" s="70">
        <v>384</v>
      </c>
      <c r="D41" s="57">
        <v>1910</v>
      </c>
      <c r="E41" s="57">
        <f t="shared" si="3"/>
        <v>497.3958333333333</v>
      </c>
      <c r="F41" s="57">
        <v>0</v>
      </c>
      <c r="G41" s="57">
        <v>0</v>
      </c>
      <c r="H41" s="57">
        <v>175</v>
      </c>
      <c r="I41" s="249" t="s">
        <v>435</v>
      </c>
      <c r="J41" s="249" t="s">
        <v>435</v>
      </c>
      <c r="K41" s="249" t="s">
        <v>435</v>
      </c>
      <c r="L41" s="17"/>
      <c r="M41" s="295" t="s">
        <v>294</v>
      </c>
      <c r="N41" s="315"/>
      <c r="O41" s="315"/>
      <c r="P41" s="315"/>
      <c r="Q41" s="315"/>
      <c r="R41" s="315"/>
      <c r="S41" s="315"/>
      <c r="T41" s="315"/>
      <c r="U41" s="17"/>
    </row>
    <row r="42" spans="1:21" ht="15" customHeight="1">
      <c r="A42" s="164"/>
      <c r="B42" s="35" t="s">
        <v>23</v>
      </c>
      <c r="C42" s="70">
        <v>22</v>
      </c>
      <c r="D42" s="57">
        <v>84</v>
      </c>
      <c r="E42" s="57">
        <f t="shared" si="3"/>
        <v>381.8181818181818</v>
      </c>
      <c r="F42" s="249" t="s">
        <v>435</v>
      </c>
      <c r="G42" s="249" t="s">
        <v>435</v>
      </c>
      <c r="H42" s="249" t="s">
        <v>435</v>
      </c>
      <c r="I42" s="249" t="s">
        <v>435</v>
      </c>
      <c r="J42" s="249" t="s">
        <v>435</v>
      </c>
      <c r="K42" s="249" t="s">
        <v>435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5" customHeight="1">
      <c r="A43" s="164"/>
      <c r="B43" s="35" t="s">
        <v>24</v>
      </c>
      <c r="C43" s="70">
        <v>3</v>
      </c>
      <c r="D43" s="57">
        <v>10</v>
      </c>
      <c r="E43" s="57">
        <f t="shared" si="3"/>
        <v>333.3333333333333</v>
      </c>
      <c r="F43" s="249" t="s">
        <v>435</v>
      </c>
      <c r="G43" s="249" t="s">
        <v>435</v>
      </c>
      <c r="H43" s="249" t="s">
        <v>435</v>
      </c>
      <c r="I43" s="249" t="s">
        <v>435</v>
      </c>
      <c r="J43" s="249" t="s">
        <v>435</v>
      </c>
      <c r="K43" s="249" t="s">
        <v>435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5" customHeight="1" thickBot="1">
      <c r="A44" s="164"/>
      <c r="B44" s="35"/>
      <c r="C44" s="77"/>
      <c r="D44" s="57"/>
      <c r="E44" s="78"/>
      <c r="F44" s="78"/>
      <c r="G44" s="78"/>
      <c r="H44" s="78"/>
      <c r="I44" s="78"/>
      <c r="J44" s="78"/>
      <c r="K44" s="78"/>
      <c r="L44" s="17"/>
      <c r="M44" s="17"/>
      <c r="N44" s="17"/>
      <c r="O44" s="17"/>
      <c r="P44" s="17"/>
      <c r="Q44" s="17" t="s">
        <v>189</v>
      </c>
      <c r="R44" s="17"/>
      <c r="S44" s="17"/>
      <c r="T44" s="17"/>
      <c r="U44" s="72"/>
    </row>
    <row r="45" spans="1:21" ht="15" customHeight="1">
      <c r="A45" s="261" t="s">
        <v>25</v>
      </c>
      <c r="B45" s="263"/>
      <c r="C45" s="232">
        <f>SUM(C46:C50)</f>
        <v>2622</v>
      </c>
      <c r="D45" s="229">
        <f aca="true" t="shared" si="4" ref="D45:J45">SUM(D46:D50)</f>
        <v>13884</v>
      </c>
      <c r="E45" s="229">
        <f>D45*1000/(C45*10)</f>
        <v>529.5194508009154</v>
      </c>
      <c r="F45" s="229">
        <f t="shared" si="4"/>
        <v>19</v>
      </c>
      <c r="G45" s="229">
        <f t="shared" si="4"/>
        <v>12</v>
      </c>
      <c r="H45" s="229">
        <v>63</v>
      </c>
      <c r="I45" s="229">
        <f t="shared" si="4"/>
        <v>476</v>
      </c>
      <c r="J45" s="229">
        <f t="shared" si="4"/>
        <v>990</v>
      </c>
      <c r="K45" s="229">
        <v>207</v>
      </c>
      <c r="L45" s="17"/>
      <c r="M45" s="334" t="s">
        <v>281</v>
      </c>
      <c r="N45" s="335"/>
      <c r="O45" s="350" t="s">
        <v>197</v>
      </c>
      <c r="P45" s="351"/>
      <c r="Q45" s="352"/>
      <c r="R45" s="350" t="s">
        <v>198</v>
      </c>
      <c r="S45" s="351"/>
      <c r="T45" s="351"/>
      <c r="U45" s="72"/>
    </row>
    <row r="46" spans="1:21" ht="15" customHeight="1">
      <c r="A46" s="164"/>
      <c r="B46" s="35" t="s">
        <v>26</v>
      </c>
      <c r="C46" s="70">
        <v>1670</v>
      </c>
      <c r="D46" s="57">
        <v>8800</v>
      </c>
      <c r="E46" s="57">
        <f>D46*1000/(C46*10)</f>
        <v>526.9461077844311</v>
      </c>
      <c r="F46" s="57">
        <v>16</v>
      </c>
      <c r="G46" s="57">
        <v>6</v>
      </c>
      <c r="H46" s="57">
        <v>38</v>
      </c>
      <c r="I46" s="57">
        <v>233</v>
      </c>
      <c r="J46" s="57">
        <v>438</v>
      </c>
      <c r="K46" s="57">
        <v>188</v>
      </c>
      <c r="L46" s="17"/>
      <c r="M46" s="336"/>
      <c r="N46" s="337"/>
      <c r="O46" s="345" t="s">
        <v>340</v>
      </c>
      <c r="P46" s="345" t="s">
        <v>63</v>
      </c>
      <c r="Q46" s="343" t="s">
        <v>155</v>
      </c>
      <c r="R46" s="345" t="s">
        <v>340</v>
      </c>
      <c r="S46" s="345" t="s">
        <v>63</v>
      </c>
      <c r="T46" s="348" t="s">
        <v>155</v>
      </c>
      <c r="U46" s="72"/>
    </row>
    <row r="47" spans="1:21" ht="15" customHeight="1">
      <c r="A47" s="164"/>
      <c r="B47" s="35" t="s">
        <v>27</v>
      </c>
      <c r="C47" s="70">
        <v>228</v>
      </c>
      <c r="D47" s="57">
        <v>1200</v>
      </c>
      <c r="E47" s="57">
        <f>D47*1000/(C47*10)</f>
        <v>526.3157894736842</v>
      </c>
      <c r="F47" s="249" t="s">
        <v>435</v>
      </c>
      <c r="G47" s="249" t="s">
        <v>435</v>
      </c>
      <c r="H47" s="249" t="s">
        <v>435</v>
      </c>
      <c r="I47" s="249" t="s">
        <v>435</v>
      </c>
      <c r="J47" s="249" t="s">
        <v>435</v>
      </c>
      <c r="K47" s="249" t="s">
        <v>435</v>
      </c>
      <c r="L47" s="17"/>
      <c r="M47" s="338"/>
      <c r="N47" s="339"/>
      <c r="O47" s="346"/>
      <c r="P47" s="346"/>
      <c r="Q47" s="347"/>
      <c r="R47" s="346"/>
      <c r="S47" s="346"/>
      <c r="T47" s="349"/>
      <c r="U47" s="72"/>
    </row>
    <row r="48" spans="1:21" ht="15" customHeight="1">
      <c r="A48" s="164"/>
      <c r="B48" s="35" t="s">
        <v>28</v>
      </c>
      <c r="C48" s="248" t="s">
        <v>435</v>
      </c>
      <c r="D48" s="249" t="s">
        <v>435</v>
      </c>
      <c r="E48" s="249" t="s">
        <v>435</v>
      </c>
      <c r="F48" s="249" t="s">
        <v>435</v>
      </c>
      <c r="G48" s="249" t="s">
        <v>435</v>
      </c>
      <c r="H48" s="249" t="s">
        <v>435</v>
      </c>
      <c r="I48" s="249" t="s">
        <v>435</v>
      </c>
      <c r="J48" s="249" t="s">
        <v>435</v>
      </c>
      <c r="K48" s="249" t="s">
        <v>435</v>
      </c>
      <c r="L48" s="17"/>
      <c r="M48" s="83"/>
      <c r="N48" s="67"/>
      <c r="O48" s="17"/>
      <c r="P48" s="17"/>
      <c r="Q48" s="17"/>
      <c r="R48" s="17"/>
      <c r="S48" s="17"/>
      <c r="T48" s="17"/>
      <c r="U48" s="72"/>
    </row>
    <row r="49" spans="1:21" ht="15" customHeight="1">
      <c r="A49" s="164"/>
      <c r="B49" s="35" t="s">
        <v>29</v>
      </c>
      <c r="C49" s="70">
        <v>597</v>
      </c>
      <c r="D49" s="57">
        <v>3210</v>
      </c>
      <c r="E49" s="57">
        <f>D49*1000/(C49*10)</f>
        <v>537.6884422110553</v>
      </c>
      <c r="F49" s="57">
        <v>3</v>
      </c>
      <c r="G49" s="57">
        <v>6</v>
      </c>
      <c r="H49" s="57">
        <v>200</v>
      </c>
      <c r="I49" s="57">
        <v>147</v>
      </c>
      <c r="J49" s="57">
        <v>393</v>
      </c>
      <c r="K49" s="57">
        <v>267</v>
      </c>
      <c r="L49" s="17"/>
      <c r="M49" s="332" t="s">
        <v>307</v>
      </c>
      <c r="N49" s="333"/>
      <c r="O49" s="70">
        <v>1340</v>
      </c>
      <c r="P49" s="57">
        <v>1800</v>
      </c>
      <c r="Q49" s="57">
        <v>134</v>
      </c>
      <c r="R49" s="57">
        <v>334</v>
      </c>
      <c r="S49" s="57">
        <v>274</v>
      </c>
      <c r="T49" s="57">
        <v>82</v>
      </c>
      <c r="U49" s="17"/>
    </row>
    <row r="50" spans="1:21" ht="15" customHeight="1">
      <c r="A50" s="164"/>
      <c r="B50" s="35" t="s">
        <v>30</v>
      </c>
      <c r="C50" s="70">
        <v>127</v>
      </c>
      <c r="D50" s="57">
        <v>674</v>
      </c>
      <c r="E50" s="57">
        <f>D50*1000/(C50*10)</f>
        <v>530.7086614173228</v>
      </c>
      <c r="F50" s="57">
        <v>0</v>
      </c>
      <c r="G50" s="249" t="s">
        <v>435</v>
      </c>
      <c r="H50" s="249" t="s">
        <v>435</v>
      </c>
      <c r="I50" s="57">
        <v>96</v>
      </c>
      <c r="J50" s="57">
        <v>159</v>
      </c>
      <c r="K50" s="57">
        <v>166</v>
      </c>
      <c r="L50" s="17"/>
      <c r="M50" s="353" t="s">
        <v>396</v>
      </c>
      <c r="N50" s="354"/>
      <c r="O50" s="176">
        <v>1580</v>
      </c>
      <c r="P50" s="176">
        <v>2400</v>
      </c>
      <c r="Q50" s="84">
        <v>152</v>
      </c>
      <c r="R50" s="177">
        <v>351</v>
      </c>
      <c r="S50" s="176">
        <v>291</v>
      </c>
      <c r="T50" s="57">
        <v>83</v>
      </c>
      <c r="U50" s="17"/>
    </row>
    <row r="51" spans="1:21" ht="15" customHeight="1">
      <c r="A51" s="164"/>
      <c r="B51" s="35"/>
      <c r="C51" s="77"/>
      <c r="D51" s="57"/>
      <c r="E51" s="78"/>
      <c r="F51" s="78"/>
      <c r="G51" s="78"/>
      <c r="H51" s="78"/>
      <c r="I51" s="78"/>
      <c r="J51" s="78"/>
      <c r="K51" s="78"/>
      <c r="L51" s="17"/>
      <c r="M51" s="353" t="s">
        <v>392</v>
      </c>
      <c r="N51" s="354"/>
      <c r="O51" s="176">
        <v>1800</v>
      </c>
      <c r="P51" s="176">
        <v>3190</v>
      </c>
      <c r="Q51" s="84">
        <v>177</v>
      </c>
      <c r="R51" s="177">
        <v>390</v>
      </c>
      <c r="S51" s="176">
        <v>332</v>
      </c>
      <c r="T51" s="57">
        <v>85</v>
      </c>
      <c r="U51" s="17"/>
    </row>
    <row r="52" spans="1:21" ht="15" customHeight="1">
      <c r="A52" s="261" t="s">
        <v>31</v>
      </c>
      <c r="B52" s="263"/>
      <c r="C52" s="232">
        <f>SUM(C53:C56)</f>
        <v>3598</v>
      </c>
      <c r="D52" s="229">
        <f aca="true" t="shared" si="5" ref="D52:J52">SUM(D53:D56)</f>
        <v>18400</v>
      </c>
      <c r="E52" s="229">
        <f>D52*1000/(C52*10)</f>
        <v>511.3952195664258</v>
      </c>
      <c r="F52" s="229">
        <f t="shared" si="5"/>
        <v>3</v>
      </c>
      <c r="G52" s="229">
        <f t="shared" si="5"/>
        <v>5</v>
      </c>
      <c r="H52" s="229">
        <v>166</v>
      </c>
      <c r="I52" s="229">
        <f t="shared" si="5"/>
        <v>8</v>
      </c>
      <c r="J52" s="229">
        <f t="shared" si="5"/>
        <v>13</v>
      </c>
      <c r="K52" s="229">
        <v>162</v>
      </c>
      <c r="L52" s="17"/>
      <c r="M52" s="353" t="s">
        <v>393</v>
      </c>
      <c r="N52" s="354"/>
      <c r="O52" s="176">
        <v>1870</v>
      </c>
      <c r="P52" s="176">
        <v>3330</v>
      </c>
      <c r="Q52" s="84">
        <v>178</v>
      </c>
      <c r="R52" s="177">
        <v>415</v>
      </c>
      <c r="S52" s="176">
        <v>332</v>
      </c>
      <c r="T52" s="57">
        <v>80</v>
      </c>
      <c r="U52" s="17"/>
    </row>
    <row r="53" spans="1:21" ht="15" customHeight="1">
      <c r="A53" s="38"/>
      <c r="B53" s="35" t="s">
        <v>32</v>
      </c>
      <c r="C53" s="70">
        <v>803</v>
      </c>
      <c r="D53" s="57">
        <v>4020</v>
      </c>
      <c r="E53" s="57">
        <f>D53*1000/(C53*10)</f>
        <v>500.62266500622667</v>
      </c>
      <c r="F53" s="249" t="s">
        <v>435</v>
      </c>
      <c r="G53" s="249" t="s">
        <v>435</v>
      </c>
      <c r="H53" s="249" t="s">
        <v>435</v>
      </c>
      <c r="I53" s="57">
        <v>2</v>
      </c>
      <c r="J53" s="57">
        <v>4</v>
      </c>
      <c r="K53" s="57">
        <v>210</v>
      </c>
      <c r="L53" s="17"/>
      <c r="M53" s="353" t="s">
        <v>409</v>
      </c>
      <c r="N53" s="354"/>
      <c r="O53" s="182">
        <v>1660</v>
      </c>
      <c r="P53" s="182">
        <v>3120</v>
      </c>
      <c r="Q53" s="166">
        <v>188</v>
      </c>
      <c r="R53" s="185">
        <v>430</v>
      </c>
      <c r="S53" s="185">
        <v>387</v>
      </c>
      <c r="T53" s="71">
        <v>90</v>
      </c>
      <c r="U53" s="17"/>
    </row>
    <row r="54" spans="1:21" ht="15" customHeight="1">
      <c r="A54" s="38"/>
      <c r="B54" s="35" t="s">
        <v>33</v>
      </c>
      <c r="C54" s="70">
        <v>661</v>
      </c>
      <c r="D54" s="57">
        <v>3480</v>
      </c>
      <c r="E54" s="57">
        <f>D54*1000/(C54*10)</f>
        <v>526.4750378214826</v>
      </c>
      <c r="F54" s="57">
        <v>0</v>
      </c>
      <c r="G54" s="57">
        <v>0</v>
      </c>
      <c r="H54" s="57">
        <v>100</v>
      </c>
      <c r="I54" s="57">
        <v>1</v>
      </c>
      <c r="J54" s="57">
        <v>2</v>
      </c>
      <c r="K54" s="57">
        <v>170</v>
      </c>
      <c r="L54" s="17"/>
      <c r="M54" s="121"/>
      <c r="N54" s="145"/>
      <c r="O54" s="17"/>
      <c r="P54" s="17"/>
      <c r="Q54" s="17"/>
      <c r="R54" s="72"/>
      <c r="S54" s="17"/>
      <c r="T54" s="17"/>
      <c r="U54" s="17"/>
    </row>
    <row r="55" spans="1:21" ht="15" customHeight="1">
      <c r="A55" s="38"/>
      <c r="B55" s="35" t="s">
        <v>34</v>
      </c>
      <c r="C55" s="70">
        <v>1460</v>
      </c>
      <c r="D55" s="57">
        <v>7330</v>
      </c>
      <c r="E55" s="57">
        <f>D55*1000/(C55*10)</f>
        <v>502.05479452054794</v>
      </c>
      <c r="F55" s="57">
        <v>3</v>
      </c>
      <c r="G55" s="57">
        <v>5</v>
      </c>
      <c r="H55" s="57">
        <v>180</v>
      </c>
      <c r="I55" s="57">
        <v>5</v>
      </c>
      <c r="J55" s="57">
        <v>7</v>
      </c>
      <c r="K55" s="57">
        <v>140</v>
      </c>
      <c r="L55" s="17"/>
      <c r="M55" s="355" t="s">
        <v>1</v>
      </c>
      <c r="N55" s="356"/>
      <c r="O55" s="70">
        <v>86</v>
      </c>
      <c r="P55" s="57">
        <v>174</v>
      </c>
      <c r="Q55" s="57">
        <v>202</v>
      </c>
      <c r="R55" s="57">
        <v>28</v>
      </c>
      <c r="S55" s="57">
        <v>26</v>
      </c>
      <c r="T55" s="57">
        <v>93</v>
      </c>
      <c r="U55" s="17"/>
    </row>
    <row r="56" spans="1:21" ht="15" customHeight="1">
      <c r="A56" s="38"/>
      <c r="B56" s="35" t="s">
        <v>35</v>
      </c>
      <c r="C56" s="70">
        <v>674</v>
      </c>
      <c r="D56" s="57">
        <v>3570</v>
      </c>
      <c r="E56" s="57">
        <f>D56*1000/(C56*10)</f>
        <v>529.673590504451</v>
      </c>
      <c r="F56" s="249" t="s">
        <v>435</v>
      </c>
      <c r="G56" s="249" t="s">
        <v>435</v>
      </c>
      <c r="H56" s="249" t="s">
        <v>435</v>
      </c>
      <c r="I56" s="249" t="s">
        <v>435</v>
      </c>
      <c r="J56" s="249" t="s">
        <v>435</v>
      </c>
      <c r="K56" s="249" t="s">
        <v>435</v>
      </c>
      <c r="L56" s="17"/>
      <c r="M56" s="355" t="s">
        <v>2</v>
      </c>
      <c r="N56" s="356"/>
      <c r="O56" s="17">
        <v>62</v>
      </c>
      <c r="P56" s="17">
        <v>99</v>
      </c>
      <c r="Q56" s="57">
        <v>160</v>
      </c>
      <c r="R56" s="72">
        <v>17</v>
      </c>
      <c r="S56" s="17">
        <v>18</v>
      </c>
      <c r="T56" s="57">
        <v>105</v>
      </c>
      <c r="U56" s="17"/>
    </row>
    <row r="57" spans="1:21" ht="15" customHeight="1">
      <c r="A57" s="38"/>
      <c r="B57" s="35"/>
      <c r="C57" s="77"/>
      <c r="D57" s="57"/>
      <c r="E57" s="57"/>
      <c r="F57" s="78"/>
      <c r="G57" s="78"/>
      <c r="H57" s="57"/>
      <c r="I57" s="78"/>
      <c r="J57" s="78"/>
      <c r="K57" s="57"/>
      <c r="L57" s="17"/>
      <c r="M57" s="355" t="s">
        <v>3</v>
      </c>
      <c r="N57" s="356"/>
      <c r="O57" s="17">
        <v>105</v>
      </c>
      <c r="P57" s="17">
        <v>233</v>
      </c>
      <c r="Q57" s="57">
        <v>222</v>
      </c>
      <c r="R57" s="72">
        <v>10</v>
      </c>
      <c r="S57" s="17">
        <v>10</v>
      </c>
      <c r="T57" s="57">
        <v>104</v>
      </c>
      <c r="U57" s="17"/>
    </row>
    <row r="58" spans="1:21" ht="15" customHeight="1">
      <c r="A58" s="261" t="s">
        <v>36</v>
      </c>
      <c r="B58" s="263"/>
      <c r="C58" s="232">
        <f>SUM(C59:C64)</f>
        <v>3442</v>
      </c>
      <c r="D58" s="229">
        <f aca="true" t="shared" si="6" ref="D58:J58">SUM(D59:D64)</f>
        <v>17090</v>
      </c>
      <c r="E58" s="229">
        <f>D58*1000/(C58*10)</f>
        <v>496.5136548518303</v>
      </c>
      <c r="F58" s="229">
        <f t="shared" si="6"/>
        <v>15</v>
      </c>
      <c r="G58" s="229">
        <f t="shared" si="6"/>
        <v>19</v>
      </c>
      <c r="H58" s="229">
        <v>126</v>
      </c>
      <c r="I58" s="229">
        <f t="shared" si="6"/>
        <v>10</v>
      </c>
      <c r="J58" s="229">
        <f t="shared" si="6"/>
        <v>21</v>
      </c>
      <c r="K58" s="229">
        <v>210</v>
      </c>
      <c r="L58" s="17"/>
      <c r="M58" s="357" t="s">
        <v>60</v>
      </c>
      <c r="N58" s="356"/>
      <c r="O58" s="17">
        <v>134</v>
      </c>
      <c r="P58" s="17">
        <v>163</v>
      </c>
      <c r="Q58" s="57">
        <v>122</v>
      </c>
      <c r="R58" s="72">
        <v>65</v>
      </c>
      <c r="S58" s="17">
        <v>51</v>
      </c>
      <c r="T58" s="57">
        <v>78</v>
      </c>
      <c r="U58" s="17"/>
    </row>
    <row r="59" spans="1:21" ht="15" customHeight="1">
      <c r="A59" s="164"/>
      <c r="B59" s="35" t="s">
        <v>37</v>
      </c>
      <c r="C59" s="70">
        <v>501</v>
      </c>
      <c r="D59" s="57">
        <v>2460</v>
      </c>
      <c r="E59" s="57">
        <f aca="true" t="shared" si="7" ref="E59:E64">D59*1000/(C59*10)</f>
        <v>491.0179640718563</v>
      </c>
      <c r="F59" s="57">
        <v>0</v>
      </c>
      <c r="G59" s="57">
        <v>0</v>
      </c>
      <c r="H59" s="57">
        <v>170</v>
      </c>
      <c r="I59" s="249" t="s">
        <v>435</v>
      </c>
      <c r="J59" s="249" t="s">
        <v>435</v>
      </c>
      <c r="K59" s="249" t="s">
        <v>435</v>
      </c>
      <c r="L59" s="17"/>
      <c r="M59" s="355" t="s">
        <v>5</v>
      </c>
      <c r="N59" s="356"/>
      <c r="O59" s="70">
        <v>55</v>
      </c>
      <c r="P59" s="57">
        <v>73</v>
      </c>
      <c r="Q59" s="57">
        <v>132</v>
      </c>
      <c r="R59" s="57">
        <v>104</v>
      </c>
      <c r="S59" s="57">
        <v>96</v>
      </c>
      <c r="T59" s="57">
        <v>92</v>
      </c>
      <c r="U59" s="17"/>
    </row>
    <row r="60" spans="1:21" ht="15" customHeight="1">
      <c r="A60" s="164"/>
      <c r="B60" s="35" t="s">
        <v>38</v>
      </c>
      <c r="C60" s="70">
        <v>469</v>
      </c>
      <c r="D60" s="57">
        <v>2350</v>
      </c>
      <c r="E60" s="57">
        <f t="shared" si="7"/>
        <v>501.0660980810234</v>
      </c>
      <c r="F60" s="249" t="s">
        <v>435</v>
      </c>
      <c r="G60" s="249" t="s">
        <v>435</v>
      </c>
      <c r="H60" s="249" t="s">
        <v>435</v>
      </c>
      <c r="I60" s="57">
        <v>4</v>
      </c>
      <c r="J60" s="57">
        <v>8</v>
      </c>
      <c r="K60" s="57">
        <v>190</v>
      </c>
      <c r="L60" s="17"/>
      <c r="M60" s="355" t="s">
        <v>6</v>
      </c>
      <c r="N60" s="356"/>
      <c r="O60" s="17">
        <v>77</v>
      </c>
      <c r="P60" s="17">
        <v>177</v>
      </c>
      <c r="Q60" s="57">
        <v>230</v>
      </c>
      <c r="R60" s="72">
        <v>12</v>
      </c>
      <c r="S60" s="17">
        <v>12</v>
      </c>
      <c r="T60" s="57">
        <v>103</v>
      </c>
      <c r="U60" s="17"/>
    </row>
    <row r="61" spans="1:21" ht="15" customHeight="1">
      <c r="A61" s="164"/>
      <c r="B61" s="35" t="s">
        <v>39</v>
      </c>
      <c r="C61" s="70">
        <v>853</v>
      </c>
      <c r="D61" s="57">
        <v>4200</v>
      </c>
      <c r="E61" s="57">
        <f t="shared" si="7"/>
        <v>492.37983587338806</v>
      </c>
      <c r="F61" s="249" t="s">
        <v>435</v>
      </c>
      <c r="G61" s="249" t="s">
        <v>435</v>
      </c>
      <c r="H61" s="249" t="s">
        <v>435</v>
      </c>
      <c r="I61" s="57">
        <v>2</v>
      </c>
      <c r="J61" s="57">
        <v>1</v>
      </c>
      <c r="K61" s="57">
        <v>50</v>
      </c>
      <c r="L61" s="17"/>
      <c r="M61" s="355" t="s">
        <v>7</v>
      </c>
      <c r="N61" s="356"/>
      <c r="O61" s="17">
        <v>72</v>
      </c>
      <c r="P61" s="17">
        <v>141</v>
      </c>
      <c r="Q61" s="57">
        <v>196</v>
      </c>
      <c r="R61" s="72">
        <v>4</v>
      </c>
      <c r="S61" s="17">
        <v>5</v>
      </c>
      <c r="T61" s="57">
        <v>113</v>
      </c>
      <c r="U61" s="17"/>
    </row>
    <row r="62" spans="1:21" ht="15" customHeight="1">
      <c r="A62" s="164"/>
      <c r="B62" s="35" t="s">
        <v>40</v>
      </c>
      <c r="C62" s="70">
        <v>839</v>
      </c>
      <c r="D62" s="57">
        <v>4240</v>
      </c>
      <c r="E62" s="57">
        <f t="shared" si="7"/>
        <v>505.3635280095352</v>
      </c>
      <c r="F62" s="249" t="s">
        <v>435</v>
      </c>
      <c r="G62" s="249" t="s">
        <v>435</v>
      </c>
      <c r="H62" s="249" t="s">
        <v>435</v>
      </c>
      <c r="I62" s="57">
        <v>1</v>
      </c>
      <c r="J62" s="57">
        <v>2</v>
      </c>
      <c r="K62" s="57">
        <v>230</v>
      </c>
      <c r="L62" s="17"/>
      <c r="M62" s="355" t="s">
        <v>8</v>
      </c>
      <c r="N62" s="356"/>
      <c r="O62" s="17">
        <v>85</v>
      </c>
      <c r="P62" s="17">
        <v>205</v>
      </c>
      <c r="Q62" s="57">
        <v>241</v>
      </c>
      <c r="R62" s="72">
        <v>2</v>
      </c>
      <c r="S62" s="17">
        <v>2</v>
      </c>
      <c r="T62" s="57">
        <v>100</v>
      </c>
      <c r="U62" s="17"/>
    </row>
    <row r="63" spans="1:21" ht="15" customHeight="1">
      <c r="A63" s="164"/>
      <c r="B63" s="35" t="s">
        <v>41</v>
      </c>
      <c r="C63" s="70">
        <v>480</v>
      </c>
      <c r="D63" s="57">
        <v>2320</v>
      </c>
      <c r="E63" s="57">
        <f t="shared" si="7"/>
        <v>483.3333333333333</v>
      </c>
      <c r="F63" s="57">
        <v>15</v>
      </c>
      <c r="G63" s="57">
        <v>19</v>
      </c>
      <c r="H63" s="57">
        <v>125</v>
      </c>
      <c r="I63" s="57">
        <v>3</v>
      </c>
      <c r="J63" s="57">
        <v>10</v>
      </c>
      <c r="K63" s="57">
        <v>330</v>
      </c>
      <c r="L63" s="17"/>
      <c r="M63" s="34"/>
      <c r="N63" s="35"/>
      <c r="O63" s="17"/>
      <c r="P63" s="17"/>
      <c r="Q63" s="17"/>
      <c r="R63" s="72"/>
      <c r="S63" s="17"/>
      <c r="T63" s="17"/>
      <c r="U63" s="17"/>
    </row>
    <row r="64" spans="1:21" ht="15" customHeight="1">
      <c r="A64" s="164"/>
      <c r="B64" s="35" t="s">
        <v>42</v>
      </c>
      <c r="C64" s="70">
        <v>300</v>
      </c>
      <c r="D64" s="57">
        <v>1520</v>
      </c>
      <c r="E64" s="57">
        <f t="shared" si="7"/>
        <v>506.6666666666667</v>
      </c>
      <c r="F64" s="249" t="s">
        <v>435</v>
      </c>
      <c r="G64" s="249" t="s">
        <v>435</v>
      </c>
      <c r="H64" s="249" t="s">
        <v>435</v>
      </c>
      <c r="I64" s="57">
        <v>0</v>
      </c>
      <c r="J64" s="57">
        <v>0</v>
      </c>
      <c r="K64" s="57">
        <v>230</v>
      </c>
      <c r="L64" s="17"/>
      <c r="M64" s="355" t="s">
        <v>9</v>
      </c>
      <c r="N64" s="356"/>
      <c r="O64" s="70">
        <v>2</v>
      </c>
      <c r="P64" s="57">
        <v>3</v>
      </c>
      <c r="Q64" s="57">
        <v>200</v>
      </c>
      <c r="R64" s="57">
        <v>1</v>
      </c>
      <c r="S64" s="57">
        <v>1</v>
      </c>
      <c r="T64" s="57">
        <v>107</v>
      </c>
      <c r="U64" s="17"/>
    </row>
    <row r="65" spans="1:21" ht="15" customHeight="1">
      <c r="A65" s="164"/>
      <c r="B65" s="35"/>
      <c r="C65" s="77"/>
      <c r="D65" s="57"/>
      <c r="E65" s="78"/>
      <c r="F65" s="78"/>
      <c r="G65" s="78"/>
      <c r="H65" s="78"/>
      <c r="I65" s="78"/>
      <c r="J65" s="78"/>
      <c r="K65" s="78"/>
      <c r="L65" s="17"/>
      <c r="M65" s="355" t="s">
        <v>190</v>
      </c>
      <c r="N65" s="356"/>
      <c r="O65" s="17">
        <v>208</v>
      </c>
      <c r="P65" s="17">
        <v>501</v>
      </c>
      <c r="Q65" s="57">
        <v>240</v>
      </c>
      <c r="R65" s="72">
        <v>2</v>
      </c>
      <c r="S65" s="17">
        <v>2</v>
      </c>
      <c r="T65" s="57">
        <v>100</v>
      </c>
      <c r="U65" s="17"/>
    </row>
    <row r="66" spans="1:21" ht="15" customHeight="1">
      <c r="A66" s="261" t="s">
        <v>43</v>
      </c>
      <c r="B66" s="263"/>
      <c r="C66" s="232">
        <f>SUM(C67:C70)</f>
        <v>3053</v>
      </c>
      <c r="D66" s="229">
        <f aca="true" t="shared" si="8" ref="D66:J66">SUM(D67:D70)</f>
        <v>13870</v>
      </c>
      <c r="E66" s="229">
        <f>D66*1000/(C66*10)</f>
        <v>454.3072387815264</v>
      </c>
      <c r="F66" s="229">
        <f t="shared" si="8"/>
        <v>0</v>
      </c>
      <c r="G66" s="229">
        <f t="shared" si="8"/>
        <v>0</v>
      </c>
      <c r="H66" s="229">
        <v>130</v>
      </c>
      <c r="I66" s="229">
        <f t="shared" si="8"/>
        <v>32</v>
      </c>
      <c r="J66" s="229">
        <f t="shared" si="8"/>
        <v>53</v>
      </c>
      <c r="K66" s="229">
        <v>165</v>
      </c>
      <c r="L66" s="17"/>
      <c r="M66" s="355" t="s">
        <v>191</v>
      </c>
      <c r="N66" s="356"/>
      <c r="O66" s="17">
        <v>81</v>
      </c>
      <c r="P66" s="17">
        <v>180</v>
      </c>
      <c r="Q66" s="57">
        <v>222</v>
      </c>
      <c r="R66" s="72">
        <v>11</v>
      </c>
      <c r="S66" s="17">
        <v>11</v>
      </c>
      <c r="T66" s="57">
        <v>100</v>
      </c>
      <c r="U66" s="17"/>
    </row>
    <row r="67" spans="1:21" ht="15" customHeight="1">
      <c r="A67" s="164"/>
      <c r="B67" s="35" t="s">
        <v>44</v>
      </c>
      <c r="C67" s="70">
        <v>1070</v>
      </c>
      <c r="D67" s="57">
        <v>4860</v>
      </c>
      <c r="E67" s="57">
        <f>D67*1000/(C67*10)</f>
        <v>454.2056074766355</v>
      </c>
      <c r="F67" s="57">
        <v>0</v>
      </c>
      <c r="G67" s="57">
        <v>0</v>
      </c>
      <c r="H67" s="57">
        <v>130</v>
      </c>
      <c r="I67" s="57">
        <v>32</v>
      </c>
      <c r="J67" s="57">
        <v>53</v>
      </c>
      <c r="K67" s="57">
        <v>165</v>
      </c>
      <c r="L67" s="17"/>
      <c r="M67" s="355" t="s">
        <v>192</v>
      </c>
      <c r="N67" s="356"/>
      <c r="O67" s="17">
        <v>195</v>
      </c>
      <c r="P67" s="17">
        <v>418</v>
      </c>
      <c r="Q67" s="57">
        <v>214</v>
      </c>
      <c r="R67" s="72">
        <v>27</v>
      </c>
      <c r="S67" s="17">
        <v>27</v>
      </c>
      <c r="T67" s="57">
        <v>100</v>
      </c>
      <c r="U67" s="17"/>
    </row>
    <row r="68" spans="1:21" ht="15" customHeight="1">
      <c r="A68" s="164"/>
      <c r="B68" s="35" t="s">
        <v>45</v>
      </c>
      <c r="C68" s="70">
        <v>744</v>
      </c>
      <c r="D68" s="57">
        <v>3420</v>
      </c>
      <c r="E68" s="57">
        <f>D68*1000/(C68*10)</f>
        <v>459.6774193548387</v>
      </c>
      <c r="F68" s="249" t="s">
        <v>435</v>
      </c>
      <c r="G68" s="249" t="s">
        <v>435</v>
      </c>
      <c r="H68" s="249" t="s">
        <v>435</v>
      </c>
      <c r="I68" s="57">
        <v>0</v>
      </c>
      <c r="J68" s="57">
        <v>0</v>
      </c>
      <c r="K68" s="57">
        <v>140</v>
      </c>
      <c r="L68" s="17"/>
      <c r="M68" s="355" t="s">
        <v>193</v>
      </c>
      <c r="N68" s="356"/>
      <c r="O68" s="70">
        <v>155</v>
      </c>
      <c r="P68" s="57">
        <v>266</v>
      </c>
      <c r="Q68" s="57">
        <v>171</v>
      </c>
      <c r="R68" s="57">
        <v>24</v>
      </c>
      <c r="S68" s="57">
        <v>26</v>
      </c>
      <c r="T68" s="57">
        <v>108</v>
      </c>
      <c r="U68" s="17"/>
    </row>
    <row r="69" spans="1:21" ht="15" customHeight="1">
      <c r="A69" s="164"/>
      <c r="B69" s="35" t="s">
        <v>46</v>
      </c>
      <c r="C69" s="70">
        <v>569</v>
      </c>
      <c r="D69" s="57">
        <v>2550</v>
      </c>
      <c r="E69" s="57">
        <f>D69*1000/(C69*10)</f>
        <v>448.15465729349734</v>
      </c>
      <c r="F69" s="249" t="s">
        <v>435</v>
      </c>
      <c r="G69" s="249" t="s">
        <v>435</v>
      </c>
      <c r="H69" s="249" t="s">
        <v>435</v>
      </c>
      <c r="I69" s="249" t="s">
        <v>435</v>
      </c>
      <c r="J69" s="249" t="s">
        <v>435</v>
      </c>
      <c r="K69" s="249" t="s">
        <v>435</v>
      </c>
      <c r="L69" s="17"/>
      <c r="M69" s="355" t="s">
        <v>194</v>
      </c>
      <c r="N69" s="356"/>
      <c r="O69" s="17">
        <v>128</v>
      </c>
      <c r="P69" s="17">
        <v>208</v>
      </c>
      <c r="Q69" s="57">
        <v>162</v>
      </c>
      <c r="R69" s="72">
        <v>13</v>
      </c>
      <c r="S69" s="17">
        <v>13</v>
      </c>
      <c r="T69" s="57">
        <v>100</v>
      </c>
      <c r="U69" s="17"/>
    </row>
    <row r="70" spans="1:21" ht="15" customHeight="1">
      <c r="A70" s="164"/>
      <c r="B70" s="35" t="s">
        <v>47</v>
      </c>
      <c r="C70" s="70">
        <v>670</v>
      </c>
      <c r="D70" s="57">
        <v>3040</v>
      </c>
      <c r="E70" s="57">
        <f>D70*1000/(C70*10)</f>
        <v>453.7313432835821</v>
      </c>
      <c r="F70" s="249" t="s">
        <v>435</v>
      </c>
      <c r="G70" s="249" t="s">
        <v>435</v>
      </c>
      <c r="H70" s="249" t="s">
        <v>435</v>
      </c>
      <c r="I70" s="57">
        <v>0</v>
      </c>
      <c r="J70" s="57">
        <v>0</v>
      </c>
      <c r="K70" s="57">
        <v>90</v>
      </c>
      <c r="L70" s="17"/>
      <c r="M70" s="355" t="s">
        <v>195</v>
      </c>
      <c r="N70" s="356"/>
      <c r="O70" s="17">
        <v>194</v>
      </c>
      <c r="P70" s="17">
        <v>252</v>
      </c>
      <c r="Q70" s="57">
        <v>129</v>
      </c>
      <c r="R70" s="72">
        <v>105</v>
      </c>
      <c r="S70" s="17">
        <v>82</v>
      </c>
      <c r="T70" s="57">
        <v>78</v>
      </c>
      <c r="U70" s="17"/>
    </row>
    <row r="71" spans="1:21" ht="15" customHeight="1">
      <c r="A71" s="164"/>
      <c r="B71" s="35"/>
      <c r="C71" s="77"/>
      <c r="D71" s="78"/>
      <c r="E71" s="78"/>
      <c r="F71" s="78"/>
      <c r="G71" s="78"/>
      <c r="H71" s="78"/>
      <c r="I71" s="78"/>
      <c r="J71" s="78"/>
      <c r="K71" s="78"/>
      <c r="L71" s="17"/>
      <c r="M71" s="355" t="s">
        <v>196</v>
      </c>
      <c r="N71" s="356"/>
      <c r="O71" s="17">
        <v>18</v>
      </c>
      <c r="P71" s="17">
        <v>26</v>
      </c>
      <c r="Q71" s="57">
        <v>145</v>
      </c>
      <c r="R71" s="72">
        <v>5</v>
      </c>
      <c r="S71" s="17">
        <v>5</v>
      </c>
      <c r="T71" s="57">
        <v>94</v>
      </c>
      <c r="U71" s="17"/>
    </row>
    <row r="72" spans="1:21" ht="15" customHeight="1">
      <c r="A72" s="261" t="s">
        <v>48</v>
      </c>
      <c r="B72" s="263"/>
      <c r="C72" s="232">
        <f>C73</f>
        <v>288</v>
      </c>
      <c r="D72" s="229">
        <f aca="true" t="shared" si="9" ref="D72:J72">D73</f>
        <v>1300</v>
      </c>
      <c r="E72" s="229">
        <f t="shared" si="9"/>
        <v>451.3888888888889</v>
      </c>
      <c r="F72" s="229" t="s">
        <v>436</v>
      </c>
      <c r="G72" s="229" t="s">
        <v>436</v>
      </c>
      <c r="H72" s="229" t="s">
        <v>435</v>
      </c>
      <c r="I72" s="229">
        <f t="shared" si="9"/>
        <v>1</v>
      </c>
      <c r="J72" s="229">
        <f t="shared" si="9"/>
        <v>0</v>
      </c>
      <c r="K72" s="229">
        <v>50</v>
      </c>
      <c r="L72" s="17"/>
      <c r="M72" s="181"/>
      <c r="N72" s="114"/>
      <c r="O72" s="179"/>
      <c r="P72" s="179"/>
      <c r="Q72" s="179"/>
      <c r="R72" s="179"/>
      <c r="S72" s="179"/>
      <c r="T72" s="179"/>
      <c r="U72" s="17"/>
    </row>
    <row r="73" spans="1:21" ht="15" customHeight="1">
      <c r="A73" s="162"/>
      <c r="B73" s="39" t="s">
        <v>51</v>
      </c>
      <c r="C73" s="80">
        <v>288</v>
      </c>
      <c r="D73" s="61">
        <v>1300</v>
      </c>
      <c r="E73" s="61">
        <f>D73*1000/(C73*10)</f>
        <v>451.3888888888889</v>
      </c>
      <c r="F73" s="250" t="s">
        <v>435</v>
      </c>
      <c r="G73" s="250" t="s">
        <v>435</v>
      </c>
      <c r="H73" s="250" t="s">
        <v>435</v>
      </c>
      <c r="I73" s="61">
        <v>1</v>
      </c>
      <c r="J73" s="61">
        <v>0</v>
      </c>
      <c r="K73" s="61">
        <v>50</v>
      </c>
      <c r="L73" s="17"/>
      <c r="M73" s="180"/>
      <c r="N73" s="180"/>
      <c r="O73" s="72"/>
      <c r="P73" s="72"/>
      <c r="Q73" s="72"/>
      <c r="R73" s="72"/>
      <c r="S73" s="72"/>
      <c r="T73" s="72"/>
      <c r="U73" s="17"/>
    </row>
    <row r="74" spans="1:21" ht="15" customHeight="1">
      <c r="A74" s="17" t="s">
        <v>266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34"/>
      <c r="N74" s="17"/>
      <c r="O74" s="17"/>
      <c r="P74" s="17"/>
      <c r="Q74" s="17"/>
      <c r="R74" s="17"/>
      <c r="S74" s="17"/>
      <c r="T74" s="17"/>
      <c r="U74" s="17"/>
    </row>
    <row r="75" spans="1:21" ht="15" customHeight="1">
      <c r="A75" s="17" t="s">
        <v>289</v>
      </c>
      <c r="B75" s="17"/>
      <c r="C75" s="17"/>
      <c r="D75" s="81"/>
      <c r="E75" s="81"/>
      <c r="F75" s="81"/>
      <c r="G75" s="81"/>
      <c r="H75" s="81"/>
      <c r="I75" s="81"/>
      <c r="J75" s="81"/>
      <c r="K75" s="81"/>
      <c r="L75" s="17"/>
      <c r="M75" s="72"/>
      <c r="N75" s="17"/>
      <c r="O75" s="17"/>
      <c r="P75" s="17"/>
      <c r="Q75" s="17"/>
      <c r="R75" s="17"/>
      <c r="S75" s="17"/>
      <c r="T75" s="17"/>
      <c r="U75" s="17"/>
    </row>
    <row r="76" spans="1:21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4.25">
      <c r="A105" s="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</sheetData>
  <sheetProtection/>
  <mergeCells count="98">
    <mergeCell ref="A18:B18"/>
    <mergeCell ref="A19:B19"/>
    <mergeCell ref="A11:B11"/>
    <mergeCell ref="A58:B58"/>
    <mergeCell ref="A66:B66"/>
    <mergeCell ref="A72:B72"/>
    <mergeCell ref="A45:B45"/>
    <mergeCell ref="A24:B24"/>
    <mergeCell ref="A52:B52"/>
    <mergeCell ref="A20:B20"/>
    <mergeCell ref="A5:K5"/>
    <mergeCell ref="M5:T5"/>
    <mergeCell ref="M41:T41"/>
    <mergeCell ref="A26:B26"/>
    <mergeCell ref="A29:B29"/>
    <mergeCell ref="A35:B35"/>
    <mergeCell ref="A17:B17"/>
    <mergeCell ref="A21:B21"/>
    <mergeCell ref="A22:B22"/>
    <mergeCell ref="A23:B23"/>
    <mergeCell ref="A7:B9"/>
    <mergeCell ref="C7:E7"/>
    <mergeCell ref="F7:H7"/>
    <mergeCell ref="I7:K7"/>
    <mergeCell ref="C8:C9"/>
    <mergeCell ref="D8:D9"/>
    <mergeCell ref="K8:K9"/>
    <mergeCell ref="A13:B13"/>
    <mergeCell ref="A14:B14"/>
    <mergeCell ref="A12:B12"/>
    <mergeCell ref="M12:N12"/>
    <mergeCell ref="M13:N13"/>
    <mergeCell ref="M14:N14"/>
    <mergeCell ref="M15:N15"/>
    <mergeCell ref="M17:N17"/>
    <mergeCell ref="A15:B15"/>
    <mergeCell ref="M29:N29"/>
    <mergeCell ref="M30:N30"/>
    <mergeCell ref="M31:N31"/>
    <mergeCell ref="M24:N24"/>
    <mergeCell ref="M18:N18"/>
    <mergeCell ref="M19:N19"/>
    <mergeCell ref="M20:N20"/>
    <mergeCell ref="M70:N70"/>
    <mergeCell ref="M71:N71"/>
    <mergeCell ref="M52:N52"/>
    <mergeCell ref="M53:N53"/>
    <mergeCell ref="M58:N58"/>
    <mergeCell ref="M60:N60"/>
    <mergeCell ref="M55:N55"/>
    <mergeCell ref="M56:N56"/>
    <mergeCell ref="M57:N57"/>
    <mergeCell ref="M62:N62"/>
    <mergeCell ref="M68:N68"/>
    <mergeCell ref="M69:N69"/>
    <mergeCell ref="M50:N50"/>
    <mergeCell ref="M59:N59"/>
    <mergeCell ref="M64:N64"/>
    <mergeCell ref="M65:N65"/>
    <mergeCell ref="M66:N66"/>
    <mergeCell ref="M61:N61"/>
    <mergeCell ref="M67:N67"/>
    <mergeCell ref="M49:N49"/>
    <mergeCell ref="M51:N51"/>
    <mergeCell ref="M21:N21"/>
    <mergeCell ref="M22:N22"/>
    <mergeCell ref="M23:N23"/>
    <mergeCell ref="M26:N26"/>
    <mergeCell ref="M32:N32"/>
    <mergeCell ref="M33:N33"/>
    <mergeCell ref="M27:N27"/>
    <mergeCell ref="M28:N28"/>
    <mergeCell ref="R46:R47"/>
    <mergeCell ref="S46:S47"/>
    <mergeCell ref="T46:T47"/>
    <mergeCell ref="M45:N47"/>
    <mergeCell ref="O45:Q45"/>
    <mergeCell ref="O46:O47"/>
    <mergeCell ref="P46:P47"/>
    <mergeCell ref="Q46:Q47"/>
    <mergeCell ref="R45:T45"/>
    <mergeCell ref="R7:T7"/>
    <mergeCell ref="O8:O9"/>
    <mergeCell ref="P8:P9"/>
    <mergeCell ref="Q8:Q9"/>
    <mergeCell ref="R8:R9"/>
    <mergeCell ref="S8:S9"/>
    <mergeCell ref="T8:T9"/>
    <mergeCell ref="A3:K3"/>
    <mergeCell ref="M11:N11"/>
    <mergeCell ref="M7:N9"/>
    <mergeCell ref="O7:Q7"/>
    <mergeCell ref="E8:E9"/>
    <mergeCell ref="F8:F9"/>
    <mergeCell ref="G8:G9"/>
    <mergeCell ref="H8:H9"/>
    <mergeCell ref="I8:I9"/>
    <mergeCell ref="J8:J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2" width="9" style="156" customWidth="1"/>
    <col min="3" max="20" width="12.59765625" style="156" customWidth="1"/>
    <col min="21" max="16384" width="9" style="156" customWidth="1"/>
  </cols>
  <sheetData>
    <row r="1" spans="1:20" ht="15" customHeight="1">
      <c r="A1" s="158" t="s">
        <v>345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59" t="s">
        <v>447</v>
      </c>
    </row>
    <row r="2" spans="1:20" ht="15" customHeight="1">
      <c r="A2" s="17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153" customFormat="1" ht="15" customHeight="1">
      <c r="A3" s="173"/>
      <c r="B3" s="172"/>
      <c r="C3" s="1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  <c r="R3" s="17"/>
      <c r="S3" s="17"/>
      <c r="T3" s="17"/>
    </row>
    <row r="4" spans="1:20" s="153" customFormat="1" ht="18" customHeight="1">
      <c r="A4" s="295" t="s">
        <v>296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</row>
    <row r="5" spans="1:20" ht="1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 t="s">
        <v>278</v>
      </c>
      <c r="Q5" s="17"/>
      <c r="R5" s="17"/>
      <c r="S5" s="17"/>
      <c r="T5" s="17"/>
    </row>
    <row r="6" spans="1:20" ht="15" customHeight="1">
      <c r="A6" s="334" t="s">
        <v>281</v>
      </c>
      <c r="B6" s="335"/>
      <c r="C6" s="350" t="s">
        <v>357</v>
      </c>
      <c r="D6" s="351"/>
      <c r="E6" s="352"/>
      <c r="F6" s="350" t="s">
        <v>356</v>
      </c>
      <c r="G6" s="351"/>
      <c r="H6" s="352"/>
      <c r="I6" s="350" t="s">
        <v>355</v>
      </c>
      <c r="J6" s="351"/>
      <c r="K6" s="352"/>
      <c r="L6" s="350" t="s">
        <v>354</v>
      </c>
      <c r="M6" s="351"/>
      <c r="N6" s="352"/>
      <c r="O6" s="350" t="s">
        <v>353</v>
      </c>
      <c r="P6" s="351"/>
      <c r="Q6" s="352"/>
      <c r="R6" s="350" t="s">
        <v>352</v>
      </c>
      <c r="S6" s="351"/>
      <c r="T6" s="351"/>
    </row>
    <row r="7" spans="1:20" ht="15" customHeight="1">
      <c r="A7" s="336"/>
      <c r="B7" s="337"/>
      <c r="C7" s="345" t="s">
        <v>346</v>
      </c>
      <c r="D7" s="345" t="s">
        <v>63</v>
      </c>
      <c r="E7" s="343" t="s">
        <v>156</v>
      </c>
      <c r="F7" s="345" t="s">
        <v>346</v>
      </c>
      <c r="G7" s="345" t="s">
        <v>63</v>
      </c>
      <c r="H7" s="343" t="s">
        <v>156</v>
      </c>
      <c r="I7" s="345" t="s">
        <v>346</v>
      </c>
      <c r="J7" s="345" t="s">
        <v>63</v>
      </c>
      <c r="K7" s="343" t="s">
        <v>156</v>
      </c>
      <c r="L7" s="345" t="s">
        <v>346</v>
      </c>
      <c r="M7" s="345" t="s">
        <v>63</v>
      </c>
      <c r="N7" s="343" t="s">
        <v>156</v>
      </c>
      <c r="O7" s="345" t="s">
        <v>346</v>
      </c>
      <c r="P7" s="345" t="s">
        <v>63</v>
      </c>
      <c r="Q7" s="343" t="s">
        <v>156</v>
      </c>
      <c r="R7" s="345" t="s">
        <v>346</v>
      </c>
      <c r="S7" s="345" t="s">
        <v>63</v>
      </c>
      <c r="T7" s="348" t="s">
        <v>156</v>
      </c>
    </row>
    <row r="8" spans="1:20" ht="15" customHeight="1">
      <c r="A8" s="338"/>
      <c r="B8" s="339"/>
      <c r="C8" s="346"/>
      <c r="D8" s="346"/>
      <c r="E8" s="347"/>
      <c r="F8" s="346"/>
      <c r="G8" s="346"/>
      <c r="H8" s="347"/>
      <c r="I8" s="346"/>
      <c r="J8" s="346"/>
      <c r="K8" s="347"/>
      <c r="L8" s="346"/>
      <c r="M8" s="346"/>
      <c r="N8" s="347"/>
      <c r="O8" s="346"/>
      <c r="P8" s="346"/>
      <c r="Q8" s="347"/>
      <c r="R8" s="346"/>
      <c r="S8" s="346"/>
      <c r="T8" s="349"/>
    </row>
    <row r="9" spans="1:20" ht="15" customHeight="1">
      <c r="A9" s="66"/>
      <c r="B9" s="6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1:20" ht="15" customHeight="1">
      <c r="A10" s="332" t="s">
        <v>307</v>
      </c>
      <c r="B10" s="333"/>
      <c r="C10" s="187">
        <v>213</v>
      </c>
      <c r="D10" s="187">
        <v>5130</v>
      </c>
      <c r="E10" s="187">
        <v>3406</v>
      </c>
      <c r="F10" s="187">
        <v>161</v>
      </c>
      <c r="G10" s="187">
        <v>5700</v>
      </c>
      <c r="H10" s="187">
        <v>4129</v>
      </c>
      <c r="I10" s="187">
        <v>259</v>
      </c>
      <c r="J10" s="187">
        <v>5460</v>
      </c>
      <c r="K10" s="187">
        <v>2696</v>
      </c>
      <c r="L10" s="187">
        <v>25</v>
      </c>
      <c r="M10" s="187">
        <v>397</v>
      </c>
      <c r="N10" s="187">
        <v>196</v>
      </c>
      <c r="O10" s="187">
        <v>168</v>
      </c>
      <c r="P10" s="187">
        <v>2650</v>
      </c>
      <c r="Q10" s="187">
        <v>2031</v>
      </c>
      <c r="R10" s="187">
        <v>94</v>
      </c>
      <c r="S10" s="187">
        <v>778</v>
      </c>
      <c r="T10" s="187">
        <v>477</v>
      </c>
    </row>
    <row r="11" spans="1:20" ht="15" customHeight="1">
      <c r="A11" s="353" t="s">
        <v>396</v>
      </c>
      <c r="B11" s="354"/>
      <c r="C11" s="190">
        <v>206</v>
      </c>
      <c r="D11" s="82">
        <v>5700</v>
      </c>
      <c r="E11" s="82">
        <v>3940</v>
      </c>
      <c r="F11" s="82">
        <v>168</v>
      </c>
      <c r="G11" s="82">
        <v>6410</v>
      </c>
      <c r="H11" s="82">
        <v>4664</v>
      </c>
      <c r="I11" s="82">
        <v>257</v>
      </c>
      <c r="J11" s="82">
        <v>6200</v>
      </c>
      <c r="K11" s="82">
        <v>3139</v>
      </c>
      <c r="L11" s="82">
        <v>24</v>
      </c>
      <c r="M11" s="82">
        <v>378</v>
      </c>
      <c r="N11" s="82">
        <v>200</v>
      </c>
      <c r="O11" s="82">
        <v>223</v>
      </c>
      <c r="P11" s="82">
        <v>3150</v>
      </c>
      <c r="Q11" s="82">
        <v>2503</v>
      </c>
      <c r="R11" s="82">
        <v>85</v>
      </c>
      <c r="S11" s="82">
        <v>625</v>
      </c>
      <c r="T11" s="82">
        <v>377</v>
      </c>
    </row>
    <row r="12" spans="1:20" ht="15" customHeight="1">
      <c r="A12" s="353" t="s">
        <v>392</v>
      </c>
      <c r="B12" s="354"/>
      <c r="C12" s="187">
        <v>204</v>
      </c>
      <c r="D12" s="187">
        <v>5380</v>
      </c>
      <c r="E12" s="82">
        <v>3825</v>
      </c>
      <c r="F12" s="188">
        <v>177</v>
      </c>
      <c r="G12" s="187">
        <v>6450</v>
      </c>
      <c r="H12" s="82">
        <v>4711</v>
      </c>
      <c r="I12" s="188">
        <v>252</v>
      </c>
      <c r="J12" s="188">
        <v>5480</v>
      </c>
      <c r="K12" s="82">
        <v>2808</v>
      </c>
      <c r="L12" s="188">
        <v>25</v>
      </c>
      <c r="M12" s="188">
        <v>501</v>
      </c>
      <c r="N12" s="82">
        <v>309</v>
      </c>
      <c r="O12" s="187">
        <v>191</v>
      </c>
      <c r="P12" s="187">
        <v>2700</v>
      </c>
      <c r="Q12" s="82">
        <v>2038</v>
      </c>
      <c r="R12" s="188">
        <v>88</v>
      </c>
      <c r="S12" s="187">
        <v>664</v>
      </c>
      <c r="T12" s="82">
        <v>397</v>
      </c>
    </row>
    <row r="13" spans="1:20" ht="15" customHeight="1">
      <c r="A13" s="353" t="s">
        <v>393</v>
      </c>
      <c r="B13" s="354"/>
      <c r="C13" s="187">
        <v>203</v>
      </c>
      <c r="D13" s="187">
        <v>5550</v>
      </c>
      <c r="E13" s="82">
        <v>3960</v>
      </c>
      <c r="F13" s="188">
        <v>168</v>
      </c>
      <c r="G13" s="187">
        <v>6000</v>
      </c>
      <c r="H13" s="82">
        <v>4240</v>
      </c>
      <c r="I13" s="188">
        <v>247</v>
      </c>
      <c r="J13" s="188">
        <v>5340</v>
      </c>
      <c r="K13" s="82">
        <v>2550</v>
      </c>
      <c r="L13" s="188">
        <v>28</v>
      </c>
      <c r="M13" s="188">
        <v>606</v>
      </c>
      <c r="N13" s="82">
        <v>398</v>
      </c>
      <c r="O13" s="187">
        <v>177</v>
      </c>
      <c r="P13" s="187">
        <v>2350</v>
      </c>
      <c r="Q13" s="82">
        <v>1770</v>
      </c>
      <c r="R13" s="188">
        <v>89</v>
      </c>
      <c r="S13" s="187">
        <v>614</v>
      </c>
      <c r="T13" s="82">
        <v>360</v>
      </c>
    </row>
    <row r="14" spans="1:20" ht="15" customHeight="1">
      <c r="A14" s="359" t="s">
        <v>412</v>
      </c>
      <c r="B14" s="360"/>
      <c r="C14" s="233">
        <f>SUM(C16:C32)</f>
        <v>202</v>
      </c>
      <c r="D14" s="233">
        <f>SUM(D16:D32)</f>
        <v>5711</v>
      </c>
      <c r="E14" s="233">
        <f aca="true" t="shared" si="0" ref="E14:T14">SUM(E16:E32)</f>
        <v>4027</v>
      </c>
      <c r="F14" s="233">
        <f t="shared" si="0"/>
        <v>170</v>
      </c>
      <c r="G14" s="233">
        <f t="shared" si="0"/>
        <v>6355</v>
      </c>
      <c r="H14" s="233">
        <f t="shared" si="0"/>
        <v>4568</v>
      </c>
      <c r="I14" s="233">
        <f t="shared" si="0"/>
        <v>239</v>
      </c>
      <c r="J14" s="233">
        <f t="shared" si="0"/>
        <v>5512</v>
      </c>
      <c r="K14" s="233">
        <f t="shared" si="0"/>
        <v>2735</v>
      </c>
      <c r="L14" s="233">
        <f t="shared" si="0"/>
        <v>27</v>
      </c>
      <c r="M14" s="233">
        <f t="shared" si="0"/>
        <v>576</v>
      </c>
      <c r="N14" s="233">
        <f t="shared" si="0"/>
        <v>365</v>
      </c>
      <c r="O14" s="233">
        <f t="shared" si="0"/>
        <v>189</v>
      </c>
      <c r="P14" s="233">
        <f t="shared" si="0"/>
        <v>2881</v>
      </c>
      <c r="Q14" s="233">
        <f t="shared" si="0"/>
        <v>2130</v>
      </c>
      <c r="R14" s="233">
        <f t="shared" si="0"/>
        <v>88</v>
      </c>
      <c r="S14" s="233">
        <f t="shared" si="0"/>
        <v>582</v>
      </c>
      <c r="T14" s="233">
        <f t="shared" si="0"/>
        <v>340</v>
      </c>
    </row>
    <row r="15" spans="1:20" ht="15" customHeight="1">
      <c r="A15" s="72"/>
      <c r="B15" s="73"/>
      <c r="C15" s="187"/>
      <c r="D15" s="187"/>
      <c r="E15" s="187"/>
      <c r="F15" s="188"/>
      <c r="G15" s="187"/>
      <c r="H15" s="187"/>
      <c r="I15" s="188"/>
      <c r="J15" s="188"/>
      <c r="K15" s="188"/>
      <c r="L15" s="188"/>
      <c r="M15" s="188"/>
      <c r="N15" s="188"/>
      <c r="O15" s="187"/>
      <c r="P15" s="187"/>
      <c r="Q15" s="187"/>
      <c r="R15" s="188"/>
      <c r="S15" s="187"/>
      <c r="T15" s="187"/>
    </row>
    <row r="16" spans="1:20" ht="15" customHeight="1">
      <c r="A16" s="355" t="s">
        <v>1</v>
      </c>
      <c r="B16" s="356"/>
      <c r="C16" s="190">
        <v>53</v>
      </c>
      <c r="D16" s="82">
        <v>1970</v>
      </c>
      <c r="E16" s="82">
        <v>1870</v>
      </c>
      <c r="F16" s="82">
        <v>20</v>
      </c>
      <c r="G16" s="82">
        <v>961</v>
      </c>
      <c r="H16" s="82">
        <v>836</v>
      </c>
      <c r="I16" s="82">
        <v>42</v>
      </c>
      <c r="J16" s="82">
        <v>1290</v>
      </c>
      <c r="K16" s="82">
        <v>1030</v>
      </c>
      <c r="L16" s="82">
        <v>3</v>
      </c>
      <c r="M16" s="82">
        <v>32</v>
      </c>
      <c r="N16" s="82">
        <v>23</v>
      </c>
      <c r="O16" s="82">
        <v>7</v>
      </c>
      <c r="P16" s="82">
        <v>131</v>
      </c>
      <c r="Q16" s="82">
        <v>76</v>
      </c>
      <c r="R16" s="82">
        <v>14</v>
      </c>
      <c r="S16" s="82">
        <v>114</v>
      </c>
      <c r="T16" s="82">
        <v>85</v>
      </c>
    </row>
    <row r="17" spans="1:20" ht="15" customHeight="1">
      <c r="A17" s="355" t="s">
        <v>2</v>
      </c>
      <c r="B17" s="356"/>
      <c r="C17" s="187">
        <v>11</v>
      </c>
      <c r="D17" s="187">
        <v>243</v>
      </c>
      <c r="E17" s="82">
        <v>131</v>
      </c>
      <c r="F17" s="188">
        <v>9</v>
      </c>
      <c r="G17" s="187">
        <v>262</v>
      </c>
      <c r="H17" s="82">
        <v>181</v>
      </c>
      <c r="I17" s="188">
        <v>15</v>
      </c>
      <c r="J17" s="188">
        <v>353</v>
      </c>
      <c r="K17" s="82">
        <v>114</v>
      </c>
      <c r="L17" s="188">
        <v>4</v>
      </c>
      <c r="M17" s="188">
        <v>56</v>
      </c>
      <c r="N17" s="82">
        <v>38</v>
      </c>
      <c r="O17" s="187">
        <v>3</v>
      </c>
      <c r="P17" s="187">
        <v>31</v>
      </c>
      <c r="Q17" s="82">
        <v>7</v>
      </c>
      <c r="R17" s="188">
        <v>6</v>
      </c>
      <c r="S17" s="187">
        <v>36</v>
      </c>
      <c r="T17" s="82">
        <v>16</v>
      </c>
    </row>
    <row r="18" spans="1:20" ht="15" customHeight="1">
      <c r="A18" s="355" t="s">
        <v>3</v>
      </c>
      <c r="B18" s="356"/>
      <c r="C18" s="187">
        <v>20</v>
      </c>
      <c r="D18" s="187">
        <v>617</v>
      </c>
      <c r="E18" s="82">
        <v>464</v>
      </c>
      <c r="F18" s="188">
        <v>31</v>
      </c>
      <c r="G18" s="187">
        <v>1310</v>
      </c>
      <c r="H18" s="82">
        <v>1160</v>
      </c>
      <c r="I18" s="188">
        <v>22</v>
      </c>
      <c r="J18" s="188">
        <v>595</v>
      </c>
      <c r="K18" s="82">
        <v>402</v>
      </c>
      <c r="L18" s="188">
        <v>6</v>
      </c>
      <c r="M18" s="188">
        <v>247</v>
      </c>
      <c r="N18" s="82">
        <v>217</v>
      </c>
      <c r="O18" s="187">
        <v>13</v>
      </c>
      <c r="P18" s="187">
        <v>178</v>
      </c>
      <c r="Q18" s="82">
        <v>148</v>
      </c>
      <c r="R18" s="188">
        <v>19</v>
      </c>
      <c r="S18" s="187">
        <v>121</v>
      </c>
      <c r="T18" s="82">
        <v>105</v>
      </c>
    </row>
    <row r="19" spans="1:20" ht="15" customHeight="1">
      <c r="A19" s="357" t="s">
        <v>60</v>
      </c>
      <c r="B19" s="356"/>
      <c r="C19" s="187">
        <v>14</v>
      </c>
      <c r="D19" s="187">
        <v>229</v>
      </c>
      <c r="E19" s="82">
        <v>57</v>
      </c>
      <c r="F19" s="188">
        <v>6</v>
      </c>
      <c r="G19" s="187">
        <v>145</v>
      </c>
      <c r="H19" s="82">
        <v>69</v>
      </c>
      <c r="I19" s="188">
        <v>13</v>
      </c>
      <c r="J19" s="188">
        <v>233</v>
      </c>
      <c r="K19" s="82">
        <v>78</v>
      </c>
      <c r="L19" s="188">
        <v>1</v>
      </c>
      <c r="M19" s="188">
        <v>7</v>
      </c>
      <c r="N19" s="82">
        <v>4</v>
      </c>
      <c r="O19" s="187">
        <v>7</v>
      </c>
      <c r="P19" s="187">
        <v>69</v>
      </c>
      <c r="Q19" s="82">
        <v>20</v>
      </c>
      <c r="R19" s="188">
        <v>2</v>
      </c>
      <c r="S19" s="187">
        <v>11</v>
      </c>
      <c r="T19" s="82">
        <v>4</v>
      </c>
    </row>
    <row r="20" spans="1:20" ht="15" customHeight="1">
      <c r="A20" s="355" t="s">
        <v>5</v>
      </c>
      <c r="B20" s="356"/>
      <c r="C20" s="190">
        <v>6</v>
      </c>
      <c r="D20" s="82">
        <v>221</v>
      </c>
      <c r="E20" s="82">
        <v>148</v>
      </c>
      <c r="F20" s="82">
        <v>2</v>
      </c>
      <c r="G20" s="82">
        <v>57</v>
      </c>
      <c r="H20" s="82">
        <v>16</v>
      </c>
      <c r="I20" s="82">
        <v>11</v>
      </c>
      <c r="J20" s="82">
        <v>166</v>
      </c>
      <c r="K20" s="82">
        <v>14</v>
      </c>
      <c r="L20" s="82">
        <v>1</v>
      </c>
      <c r="M20" s="82">
        <v>11</v>
      </c>
      <c r="N20" s="82">
        <v>2</v>
      </c>
      <c r="O20" s="82">
        <v>58</v>
      </c>
      <c r="P20" s="82">
        <v>911</v>
      </c>
      <c r="Q20" s="82">
        <v>811</v>
      </c>
      <c r="R20" s="82">
        <v>4</v>
      </c>
      <c r="S20" s="82">
        <v>20</v>
      </c>
      <c r="T20" s="82">
        <v>1</v>
      </c>
    </row>
    <row r="21" spans="1:20" ht="15" customHeight="1">
      <c r="A21" s="355" t="s">
        <v>6</v>
      </c>
      <c r="B21" s="356"/>
      <c r="C21" s="187">
        <v>12</v>
      </c>
      <c r="D21" s="187">
        <v>334</v>
      </c>
      <c r="E21" s="82">
        <v>244</v>
      </c>
      <c r="F21" s="188">
        <v>17</v>
      </c>
      <c r="G21" s="187">
        <v>550</v>
      </c>
      <c r="H21" s="82">
        <v>457</v>
      </c>
      <c r="I21" s="188">
        <v>13</v>
      </c>
      <c r="J21" s="188">
        <v>349</v>
      </c>
      <c r="K21" s="82">
        <v>221</v>
      </c>
      <c r="L21" s="188">
        <v>2</v>
      </c>
      <c r="M21" s="188">
        <v>63</v>
      </c>
      <c r="N21" s="82">
        <v>53</v>
      </c>
      <c r="O21" s="187">
        <v>5</v>
      </c>
      <c r="P21" s="187">
        <v>65</v>
      </c>
      <c r="Q21" s="82">
        <v>47</v>
      </c>
      <c r="R21" s="188">
        <v>5</v>
      </c>
      <c r="S21" s="187">
        <v>30</v>
      </c>
      <c r="T21" s="82">
        <v>22</v>
      </c>
    </row>
    <row r="22" spans="1:20" ht="15" customHeight="1">
      <c r="A22" s="355" t="s">
        <v>7</v>
      </c>
      <c r="B22" s="356"/>
      <c r="C22" s="187">
        <v>4</v>
      </c>
      <c r="D22" s="187">
        <v>74</v>
      </c>
      <c r="E22" s="82">
        <v>3</v>
      </c>
      <c r="F22" s="188">
        <v>5</v>
      </c>
      <c r="G22" s="187">
        <v>123</v>
      </c>
      <c r="H22" s="82">
        <v>2</v>
      </c>
      <c r="I22" s="188">
        <v>7</v>
      </c>
      <c r="J22" s="188">
        <v>144</v>
      </c>
      <c r="K22" s="82">
        <v>12</v>
      </c>
      <c r="L22" s="188">
        <v>1</v>
      </c>
      <c r="M22" s="188">
        <v>16</v>
      </c>
      <c r="N22" s="82">
        <v>0</v>
      </c>
      <c r="O22" s="187">
        <v>3</v>
      </c>
      <c r="P22" s="187">
        <v>41</v>
      </c>
      <c r="Q22" s="82">
        <v>5</v>
      </c>
      <c r="R22" s="188">
        <v>2</v>
      </c>
      <c r="S22" s="187">
        <v>12</v>
      </c>
      <c r="T22" s="82">
        <v>1</v>
      </c>
    </row>
    <row r="23" spans="1:20" ht="15" customHeight="1">
      <c r="A23" s="355" t="s">
        <v>8</v>
      </c>
      <c r="B23" s="356"/>
      <c r="C23" s="187">
        <v>18</v>
      </c>
      <c r="D23" s="187">
        <v>838</v>
      </c>
      <c r="E23" s="82">
        <v>782</v>
      </c>
      <c r="F23" s="188">
        <v>27</v>
      </c>
      <c r="G23" s="187">
        <v>1480</v>
      </c>
      <c r="H23" s="82">
        <v>1330</v>
      </c>
      <c r="I23" s="188">
        <v>17</v>
      </c>
      <c r="J23" s="188">
        <v>404</v>
      </c>
      <c r="K23" s="82">
        <v>295</v>
      </c>
      <c r="L23" s="188">
        <v>0</v>
      </c>
      <c r="M23" s="188">
        <v>4</v>
      </c>
      <c r="N23" s="82">
        <v>1</v>
      </c>
      <c r="O23" s="187">
        <v>6</v>
      </c>
      <c r="P23" s="187">
        <v>125</v>
      </c>
      <c r="Q23" s="82">
        <v>84</v>
      </c>
      <c r="R23" s="188">
        <v>2</v>
      </c>
      <c r="S23" s="187">
        <v>11</v>
      </c>
      <c r="T23" s="82">
        <v>7</v>
      </c>
    </row>
    <row r="24" spans="1:20" ht="15" customHeight="1">
      <c r="A24" s="34"/>
      <c r="B24" s="35"/>
      <c r="C24" s="187"/>
      <c r="D24" s="187"/>
      <c r="E24" s="187"/>
      <c r="F24" s="188"/>
      <c r="G24" s="187"/>
      <c r="H24" s="187"/>
      <c r="I24" s="188"/>
      <c r="J24" s="188"/>
      <c r="K24" s="188"/>
      <c r="L24" s="188"/>
      <c r="M24" s="188"/>
      <c r="N24" s="188"/>
      <c r="O24" s="187"/>
      <c r="P24" s="187"/>
      <c r="Q24" s="187"/>
      <c r="R24" s="188"/>
      <c r="S24" s="187"/>
      <c r="T24" s="187"/>
    </row>
    <row r="25" spans="1:20" ht="15" customHeight="1">
      <c r="A25" s="355" t="s">
        <v>9</v>
      </c>
      <c r="B25" s="356"/>
      <c r="C25" s="190">
        <v>0</v>
      </c>
      <c r="D25" s="82">
        <v>6</v>
      </c>
      <c r="E25" s="251" t="s">
        <v>435</v>
      </c>
      <c r="F25" s="82">
        <v>1</v>
      </c>
      <c r="G25" s="82">
        <v>13</v>
      </c>
      <c r="H25" s="251" t="s">
        <v>435</v>
      </c>
      <c r="I25" s="82">
        <v>1</v>
      </c>
      <c r="J25" s="82">
        <v>21</v>
      </c>
      <c r="K25" s="251" t="s">
        <v>435</v>
      </c>
      <c r="L25" s="82">
        <v>0</v>
      </c>
      <c r="M25" s="82">
        <v>2</v>
      </c>
      <c r="N25" s="251" t="s">
        <v>435</v>
      </c>
      <c r="O25" s="82">
        <v>1</v>
      </c>
      <c r="P25" s="82">
        <v>4</v>
      </c>
      <c r="Q25" s="251" t="s">
        <v>435</v>
      </c>
      <c r="R25" s="82">
        <v>0</v>
      </c>
      <c r="S25" s="82">
        <v>0</v>
      </c>
      <c r="T25" s="251" t="s">
        <v>435</v>
      </c>
    </row>
    <row r="26" spans="1:20" ht="15" customHeight="1">
      <c r="A26" s="355" t="s">
        <v>190</v>
      </c>
      <c r="B26" s="356"/>
      <c r="C26" s="187">
        <v>5</v>
      </c>
      <c r="D26" s="187">
        <v>101</v>
      </c>
      <c r="E26" s="82">
        <v>41</v>
      </c>
      <c r="F26" s="188">
        <v>8</v>
      </c>
      <c r="G26" s="187">
        <v>181</v>
      </c>
      <c r="H26" s="82">
        <v>104</v>
      </c>
      <c r="I26" s="188">
        <v>10</v>
      </c>
      <c r="J26" s="188">
        <v>232</v>
      </c>
      <c r="K26" s="82">
        <v>85</v>
      </c>
      <c r="L26" s="188">
        <v>0</v>
      </c>
      <c r="M26" s="188">
        <v>8</v>
      </c>
      <c r="N26" s="251" t="s">
        <v>435</v>
      </c>
      <c r="O26" s="187">
        <v>2</v>
      </c>
      <c r="P26" s="187">
        <v>34</v>
      </c>
      <c r="Q26" s="82">
        <v>18</v>
      </c>
      <c r="R26" s="188">
        <v>3</v>
      </c>
      <c r="S26" s="187">
        <v>16</v>
      </c>
      <c r="T26" s="82">
        <v>9</v>
      </c>
    </row>
    <row r="27" spans="1:20" ht="15" customHeight="1">
      <c r="A27" s="355" t="s">
        <v>191</v>
      </c>
      <c r="B27" s="356"/>
      <c r="C27" s="187">
        <v>7</v>
      </c>
      <c r="D27" s="187">
        <v>163</v>
      </c>
      <c r="E27" s="82">
        <v>98</v>
      </c>
      <c r="F27" s="188">
        <v>9</v>
      </c>
      <c r="G27" s="187">
        <v>310</v>
      </c>
      <c r="H27" s="82">
        <v>175</v>
      </c>
      <c r="I27" s="188">
        <v>17</v>
      </c>
      <c r="J27" s="188">
        <v>294</v>
      </c>
      <c r="K27" s="82">
        <v>103</v>
      </c>
      <c r="L27" s="188">
        <v>0</v>
      </c>
      <c r="M27" s="188">
        <v>8</v>
      </c>
      <c r="N27" s="251" t="s">
        <v>435</v>
      </c>
      <c r="O27" s="187">
        <v>4</v>
      </c>
      <c r="P27" s="187">
        <v>66</v>
      </c>
      <c r="Q27" s="82">
        <v>16</v>
      </c>
      <c r="R27" s="188">
        <v>4</v>
      </c>
      <c r="S27" s="187">
        <v>37</v>
      </c>
      <c r="T27" s="82">
        <v>22</v>
      </c>
    </row>
    <row r="28" spans="1:20" ht="15" customHeight="1">
      <c r="A28" s="355" t="s">
        <v>192</v>
      </c>
      <c r="B28" s="356"/>
      <c r="C28" s="187">
        <v>15</v>
      </c>
      <c r="D28" s="187">
        <v>187</v>
      </c>
      <c r="E28" s="82">
        <v>62</v>
      </c>
      <c r="F28" s="188">
        <v>2</v>
      </c>
      <c r="G28" s="187">
        <v>79</v>
      </c>
      <c r="H28" s="82">
        <v>11</v>
      </c>
      <c r="I28" s="188">
        <v>15</v>
      </c>
      <c r="J28" s="188">
        <v>284</v>
      </c>
      <c r="K28" s="82">
        <v>133</v>
      </c>
      <c r="L28" s="188">
        <v>1</v>
      </c>
      <c r="M28" s="188">
        <v>13</v>
      </c>
      <c r="N28" s="82">
        <v>5</v>
      </c>
      <c r="O28" s="187">
        <v>11</v>
      </c>
      <c r="P28" s="187">
        <v>225</v>
      </c>
      <c r="Q28" s="82">
        <v>156</v>
      </c>
      <c r="R28" s="188">
        <v>11</v>
      </c>
      <c r="S28" s="187">
        <v>69</v>
      </c>
      <c r="T28" s="82">
        <v>27</v>
      </c>
    </row>
    <row r="29" spans="1:20" ht="15" customHeight="1">
      <c r="A29" s="355" t="s">
        <v>193</v>
      </c>
      <c r="B29" s="356"/>
      <c r="C29" s="190">
        <v>13</v>
      </c>
      <c r="D29" s="82">
        <v>243</v>
      </c>
      <c r="E29" s="82">
        <v>10</v>
      </c>
      <c r="F29" s="82">
        <v>12</v>
      </c>
      <c r="G29" s="82">
        <v>288</v>
      </c>
      <c r="H29" s="82">
        <v>4</v>
      </c>
      <c r="I29" s="82">
        <v>23</v>
      </c>
      <c r="J29" s="82">
        <v>539</v>
      </c>
      <c r="K29" s="82">
        <v>183</v>
      </c>
      <c r="L29" s="82">
        <v>4</v>
      </c>
      <c r="M29" s="82">
        <v>47</v>
      </c>
      <c r="N29" s="82">
        <v>6</v>
      </c>
      <c r="O29" s="82">
        <v>25</v>
      </c>
      <c r="P29" s="82">
        <v>406</v>
      </c>
      <c r="Q29" s="82">
        <v>290</v>
      </c>
      <c r="R29" s="82">
        <v>5</v>
      </c>
      <c r="S29" s="82">
        <v>30</v>
      </c>
      <c r="T29" s="82">
        <v>1</v>
      </c>
    </row>
    <row r="30" spans="1:20" ht="15" customHeight="1">
      <c r="A30" s="355" t="s">
        <v>194</v>
      </c>
      <c r="B30" s="356"/>
      <c r="C30" s="187">
        <v>12</v>
      </c>
      <c r="D30" s="187">
        <v>220</v>
      </c>
      <c r="E30" s="82">
        <v>3</v>
      </c>
      <c r="F30" s="188">
        <v>11</v>
      </c>
      <c r="G30" s="187">
        <v>276</v>
      </c>
      <c r="H30" s="82">
        <v>60</v>
      </c>
      <c r="I30" s="188">
        <v>13</v>
      </c>
      <c r="J30" s="188">
        <v>277</v>
      </c>
      <c r="K30" s="82">
        <v>18</v>
      </c>
      <c r="L30" s="188">
        <v>3</v>
      </c>
      <c r="M30" s="188">
        <v>41</v>
      </c>
      <c r="N30" s="82">
        <v>8</v>
      </c>
      <c r="O30" s="187">
        <v>23</v>
      </c>
      <c r="P30" s="187">
        <v>313</v>
      </c>
      <c r="Q30" s="82">
        <v>250</v>
      </c>
      <c r="R30" s="188">
        <v>3</v>
      </c>
      <c r="S30" s="187">
        <v>21</v>
      </c>
      <c r="T30" s="82">
        <v>8</v>
      </c>
    </row>
    <row r="31" spans="1:20" ht="15" customHeight="1">
      <c r="A31" s="355" t="s">
        <v>195</v>
      </c>
      <c r="B31" s="356"/>
      <c r="C31" s="187">
        <v>8</v>
      </c>
      <c r="D31" s="187">
        <v>128</v>
      </c>
      <c r="E31" s="82">
        <v>6</v>
      </c>
      <c r="F31" s="187">
        <v>6</v>
      </c>
      <c r="G31" s="187">
        <v>129</v>
      </c>
      <c r="H31" s="82">
        <v>8</v>
      </c>
      <c r="I31" s="187">
        <v>15</v>
      </c>
      <c r="J31" s="187">
        <v>243</v>
      </c>
      <c r="K31" s="82">
        <v>11</v>
      </c>
      <c r="L31" s="187">
        <v>0</v>
      </c>
      <c r="M31" s="187">
        <v>8</v>
      </c>
      <c r="N31" s="82">
        <v>1</v>
      </c>
      <c r="O31" s="187">
        <v>15</v>
      </c>
      <c r="P31" s="187">
        <v>183</v>
      </c>
      <c r="Q31" s="82">
        <v>120</v>
      </c>
      <c r="R31" s="187">
        <v>3</v>
      </c>
      <c r="S31" s="187">
        <v>20</v>
      </c>
      <c r="T31" s="82">
        <v>4</v>
      </c>
    </row>
    <row r="32" spans="1:20" ht="15" customHeight="1">
      <c r="A32" s="355" t="s">
        <v>196</v>
      </c>
      <c r="B32" s="356"/>
      <c r="C32" s="187">
        <v>4</v>
      </c>
      <c r="D32" s="187">
        <v>137</v>
      </c>
      <c r="E32" s="82">
        <v>108</v>
      </c>
      <c r="F32" s="187">
        <v>4</v>
      </c>
      <c r="G32" s="187">
        <v>191</v>
      </c>
      <c r="H32" s="82">
        <v>155</v>
      </c>
      <c r="I32" s="187">
        <v>5</v>
      </c>
      <c r="J32" s="187">
        <v>88</v>
      </c>
      <c r="K32" s="82">
        <v>36</v>
      </c>
      <c r="L32" s="187">
        <v>1</v>
      </c>
      <c r="M32" s="187">
        <v>13</v>
      </c>
      <c r="N32" s="82">
        <v>7</v>
      </c>
      <c r="O32" s="187">
        <v>6</v>
      </c>
      <c r="P32" s="187">
        <v>99</v>
      </c>
      <c r="Q32" s="82">
        <v>82</v>
      </c>
      <c r="R32" s="187">
        <v>5</v>
      </c>
      <c r="S32" s="187">
        <v>34</v>
      </c>
      <c r="T32" s="82">
        <v>28</v>
      </c>
    </row>
    <row r="33" spans="1:20" ht="15" customHeight="1">
      <c r="A33" s="34"/>
      <c r="B33" s="112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ht="15" customHeight="1">
      <c r="A34" s="183"/>
      <c r="B34" s="113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</row>
    <row r="35" spans="1:20" ht="15" customHeight="1">
      <c r="A35" s="191" t="s">
        <v>358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153" customFormat="1" ht="18" customHeight="1">
      <c r="A41" s="520" t="s">
        <v>448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</row>
    <row r="42" spans="1:20" ht="15" customHeight="1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" customHeight="1">
      <c r="A43" s="334" t="s">
        <v>281</v>
      </c>
      <c r="B43" s="335"/>
      <c r="C43" s="350" t="s">
        <v>351</v>
      </c>
      <c r="D43" s="351"/>
      <c r="E43" s="352"/>
      <c r="F43" s="350" t="s">
        <v>199</v>
      </c>
      <c r="G43" s="351"/>
      <c r="H43" s="352"/>
      <c r="I43" s="350" t="s">
        <v>350</v>
      </c>
      <c r="J43" s="351"/>
      <c r="K43" s="352"/>
      <c r="L43" s="350" t="s">
        <v>349</v>
      </c>
      <c r="M43" s="351"/>
      <c r="N43" s="352"/>
      <c r="O43" s="350" t="s">
        <v>348</v>
      </c>
      <c r="P43" s="351"/>
      <c r="Q43" s="352"/>
      <c r="R43" s="350" t="s">
        <v>347</v>
      </c>
      <c r="S43" s="351"/>
      <c r="T43" s="351"/>
    </row>
    <row r="44" spans="1:20" ht="15" customHeight="1">
      <c r="A44" s="336"/>
      <c r="B44" s="337"/>
      <c r="C44" s="345" t="s">
        <v>346</v>
      </c>
      <c r="D44" s="345" t="s">
        <v>63</v>
      </c>
      <c r="E44" s="343" t="s">
        <v>156</v>
      </c>
      <c r="F44" s="345" t="s">
        <v>346</v>
      </c>
      <c r="G44" s="345" t="s">
        <v>63</v>
      </c>
      <c r="H44" s="343" t="s">
        <v>156</v>
      </c>
      <c r="I44" s="345" t="s">
        <v>346</v>
      </c>
      <c r="J44" s="345" t="s">
        <v>63</v>
      </c>
      <c r="K44" s="343" t="s">
        <v>156</v>
      </c>
      <c r="L44" s="345" t="s">
        <v>346</v>
      </c>
      <c r="M44" s="345" t="s">
        <v>63</v>
      </c>
      <c r="N44" s="343" t="s">
        <v>156</v>
      </c>
      <c r="O44" s="345" t="s">
        <v>346</v>
      </c>
      <c r="P44" s="345" t="s">
        <v>63</v>
      </c>
      <c r="Q44" s="343" t="s">
        <v>156</v>
      </c>
      <c r="R44" s="345" t="s">
        <v>346</v>
      </c>
      <c r="S44" s="345" t="s">
        <v>63</v>
      </c>
      <c r="T44" s="348" t="s">
        <v>156</v>
      </c>
    </row>
    <row r="45" spans="1:20" ht="15" customHeight="1">
      <c r="A45" s="338"/>
      <c r="B45" s="339"/>
      <c r="C45" s="346"/>
      <c r="D45" s="346"/>
      <c r="E45" s="347"/>
      <c r="F45" s="346"/>
      <c r="G45" s="346"/>
      <c r="H45" s="347"/>
      <c r="I45" s="346"/>
      <c r="J45" s="346"/>
      <c r="K45" s="347"/>
      <c r="L45" s="346"/>
      <c r="M45" s="346"/>
      <c r="N45" s="347"/>
      <c r="O45" s="346"/>
      <c r="P45" s="346"/>
      <c r="Q45" s="347"/>
      <c r="R45" s="346"/>
      <c r="S45" s="346"/>
      <c r="T45" s="349"/>
    </row>
    <row r="46" spans="1:20" ht="15" customHeight="1">
      <c r="A46" s="66"/>
      <c r="B46" s="6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</row>
    <row r="47" spans="1:20" ht="15" customHeight="1">
      <c r="A47" s="332" t="s">
        <v>307</v>
      </c>
      <c r="B47" s="333"/>
      <c r="C47" s="187">
        <v>737</v>
      </c>
      <c r="D47" s="187">
        <v>28300</v>
      </c>
      <c r="E47" s="187">
        <v>23215</v>
      </c>
      <c r="F47" s="187">
        <v>132</v>
      </c>
      <c r="G47" s="187">
        <v>2920</v>
      </c>
      <c r="H47" s="187">
        <v>2083</v>
      </c>
      <c r="I47" s="187">
        <v>209</v>
      </c>
      <c r="J47" s="187">
        <v>6430</v>
      </c>
      <c r="K47" s="187">
        <v>4498</v>
      </c>
      <c r="L47" s="187">
        <v>284</v>
      </c>
      <c r="M47" s="187">
        <v>8200</v>
      </c>
      <c r="N47" s="187">
        <v>4909</v>
      </c>
      <c r="O47" s="187">
        <v>124</v>
      </c>
      <c r="P47" s="187">
        <v>1970</v>
      </c>
      <c r="Q47" s="187">
        <v>1386</v>
      </c>
      <c r="R47" s="187">
        <v>172</v>
      </c>
      <c r="S47" s="187">
        <v>4320</v>
      </c>
      <c r="T47" s="187">
        <v>2673</v>
      </c>
    </row>
    <row r="48" spans="1:20" ht="15" customHeight="1">
      <c r="A48" s="353" t="s">
        <v>410</v>
      </c>
      <c r="B48" s="354"/>
      <c r="C48" s="190">
        <v>736</v>
      </c>
      <c r="D48" s="82">
        <v>32400</v>
      </c>
      <c r="E48" s="82">
        <v>26532</v>
      </c>
      <c r="F48" s="82">
        <v>111</v>
      </c>
      <c r="G48" s="82">
        <v>2400</v>
      </c>
      <c r="H48" s="82">
        <v>1785</v>
      </c>
      <c r="I48" s="82">
        <v>223</v>
      </c>
      <c r="J48" s="82">
        <v>7070</v>
      </c>
      <c r="K48" s="82">
        <v>4948</v>
      </c>
      <c r="L48" s="82">
        <v>275</v>
      </c>
      <c r="M48" s="82">
        <v>8350</v>
      </c>
      <c r="N48" s="82">
        <v>4994</v>
      </c>
      <c r="O48" s="82">
        <v>112</v>
      </c>
      <c r="P48" s="82">
        <v>1830</v>
      </c>
      <c r="Q48" s="82">
        <v>1302</v>
      </c>
      <c r="R48" s="82">
        <v>173</v>
      </c>
      <c r="S48" s="82">
        <v>4690</v>
      </c>
      <c r="T48" s="82">
        <v>2894</v>
      </c>
    </row>
    <row r="49" spans="1:20" ht="15" customHeight="1">
      <c r="A49" s="353" t="s">
        <v>411</v>
      </c>
      <c r="B49" s="354"/>
      <c r="C49" s="187">
        <v>738</v>
      </c>
      <c r="D49" s="187">
        <v>35000</v>
      </c>
      <c r="E49" s="82">
        <v>29327</v>
      </c>
      <c r="F49" s="188">
        <v>108</v>
      </c>
      <c r="G49" s="187">
        <v>2340</v>
      </c>
      <c r="H49" s="82">
        <v>1737</v>
      </c>
      <c r="I49" s="188">
        <v>221</v>
      </c>
      <c r="J49" s="188">
        <v>7490</v>
      </c>
      <c r="K49" s="82">
        <v>5288</v>
      </c>
      <c r="L49" s="188">
        <v>268</v>
      </c>
      <c r="M49" s="188">
        <v>8110</v>
      </c>
      <c r="N49" s="82">
        <v>4870</v>
      </c>
      <c r="O49" s="187">
        <v>123</v>
      </c>
      <c r="P49" s="187">
        <v>1810</v>
      </c>
      <c r="Q49" s="82">
        <v>1322</v>
      </c>
      <c r="R49" s="188">
        <v>173</v>
      </c>
      <c r="S49" s="187">
        <v>4690</v>
      </c>
      <c r="T49" s="82">
        <v>2898</v>
      </c>
    </row>
    <row r="50" spans="1:20" ht="15" customHeight="1">
      <c r="A50" s="353" t="s">
        <v>393</v>
      </c>
      <c r="B50" s="354"/>
      <c r="C50" s="187">
        <v>725</v>
      </c>
      <c r="D50" s="187">
        <v>31600</v>
      </c>
      <c r="E50" s="82">
        <v>26100</v>
      </c>
      <c r="F50" s="188">
        <v>111</v>
      </c>
      <c r="G50" s="187">
        <v>2200</v>
      </c>
      <c r="H50" s="82">
        <v>1540</v>
      </c>
      <c r="I50" s="188">
        <v>231</v>
      </c>
      <c r="J50" s="188">
        <v>6780</v>
      </c>
      <c r="K50" s="82">
        <v>4710</v>
      </c>
      <c r="L50" s="188">
        <v>251</v>
      </c>
      <c r="M50" s="188">
        <v>7240</v>
      </c>
      <c r="N50" s="82">
        <v>4300</v>
      </c>
      <c r="O50" s="187">
        <v>126</v>
      </c>
      <c r="P50" s="187">
        <v>1730</v>
      </c>
      <c r="Q50" s="82">
        <v>1240</v>
      </c>
      <c r="R50" s="188">
        <v>175</v>
      </c>
      <c r="S50" s="187">
        <v>4690</v>
      </c>
      <c r="T50" s="82">
        <v>2480</v>
      </c>
    </row>
    <row r="51" spans="1:20" ht="15" customHeight="1">
      <c r="A51" s="353" t="s">
        <v>409</v>
      </c>
      <c r="B51" s="354"/>
      <c r="C51" s="233">
        <f>SUM(C53:C69)</f>
        <v>716</v>
      </c>
      <c r="D51" s="233">
        <f aca="true" t="shared" si="1" ref="D51:T51">SUM(D53:D69)</f>
        <v>32776</v>
      </c>
      <c r="E51" s="233">
        <f t="shared" si="1"/>
        <v>27601</v>
      </c>
      <c r="F51" s="233">
        <f t="shared" si="1"/>
        <v>104</v>
      </c>
      <c r="G51" s="233">
        <f t="shared" si="1"/>
        <v>2087</v>
      </c>
      <c r="H51" s="233">
        <f t="shared" si="1"/>
        <v>1424</v>
      </c>
      <c r="I51" s="233">
        <f t="shared" si="1"/>
        <v>235</v>
      </c>
      <c r="J51" s="233">
        <f t="shared" si="1"/>
        <v>7214</v>
      </c>
      <c r="K51" s="233">
        <f t="shared" si="1"/>
        <v>4993</v>
      </c>
      <c r="L51" s="233">
        <f t="shared" si="1"/>
        <v>251</v>
      </c>
      <c r="M51" s="233">
        <f t="shared" si="1"/>
        <v>8421</v>
      </c>
      <c r="N51" s="233">
        <f t="shared" si="1"/>
        <v>5276</v>
      </c>
      <c r="O51" s="233">
        <f t="shared" si="1"/>
        <v>122</v>
      </c>
      <c r="P51" s="233">
        <f t="shared" si="1"/>
        <v>1692</v>
      </c>
      <c r="Q51" s="233">
        <f t="shared" si="1"/>
        <v>1188</v>
      </c>
      <c r="R51" s="233">
        <f t="shared" si="1"/>
        <v>169</v>
      </c>
      <c r="S51" s="233">
        <f t="shared" si="1"/>
        <v>4254</v>
      </c>
      <c r="T51" s="233">
        <f t="shared" si="1"/>
        <v>2304</v>
      </c>
    </row>
    <row r="52" spans="1:20" ht="15" customHeight="1">
      <c r="A52" s="72"/>
      <c r="B52" s="73"/>
      <c r="C52" s="187"/>
      <c r="D52" s="187"/>
      <c r="E52" s="187"/>
      <c r="F52" s="188"/>
      <c r="G52" s="187"/>
      <c r="H52" s="187"/>
      <c r="I52" s="188"/>
      <c r="J52" s="188"/>
      <c r="K52" s="188"/>
      <c r="L52" s="188"/>
      <c r="M52" s="188"/>
      <c r="N52" s="188"/>
      <c r="O52" s="187"/>
      <c r="P52" s="187"/>
      <c r="Q52" s="187"/>
      <c r="R52" s="188"/>
      <c r="S52" s="187"/>
      <c r="T52" s="187"/>
    </row>
    <row r="53" spans="1:20" ht="15" customHeight="1">
      <c r="A53" s="355" t="s">
        <v>1</v>
      </c>
      <c r="B53" s="356"/>
      <c r="C53" s="190">
        <v>160</v>
      </c>
      <c r="D53" s="82">
        <v>8030</v>
      </c>
      <c r="E53" s="82">
        <v>7290</v>
      </c>
      <c r="F53" s="82">
        <v>9</v>
      </c>
      <c r="G53" s="82">
        <v>229</v>
      </c>
      <c r="H53" s="82">
        <v>192</v>
      </c>
      <c r="I53" s="82">
        <v>50</v>
      </c>
      <c r="J53" s="82">
        <v>1570</v>
      </c>
      <c r="K53" s="82">
        <v>1280</v>
      </c>
      <c r="L53" s="82">
        <v>19</v>
      </c>
      <c r="M53" s="82">
        <v>644</v>
      </c>
      <c r="N53" s="82">
        <v>358</v>
      </c>
      <c r="O53" s="82">
        <v>46</v>
      </c>
      <c r="P53" s="82">
        <v>788</v>
      </c>
      <c r="Q53" s="82">
        <v>749</v>
      </c>
      <c r="R53" s="82">
        <v>51</v>
      </c>
      <c r="S53" s="82">
        <v>1500</v>
      </c>
      <c r="T53" s="82">
        <v>1190</v>
      </c>
    </row>
    <row r="54" spans="1:20" ht="15" customHeight="1">
      <c r="A54" s="355" t="s">
        <v>2</v>
      </c>
      <c r="B54" s="356"/>
      <c r="C54" s="187">
        <v>10</v>
      </c>
      <c r="D54" s="187">
        <v>225</v>
      </c>
      <c r="E54" s="82">
        <v>70</v>
      </c>
      <c r="F54" s="188">
        <v>4</v>
      </c>
      <c r="G54" s="187">
        <v>34</v>
      </c>
      <c r="H54" s="82">
        <v>7</v>
      </c>
      <c r="I54" s="188">
        <v>6</v>
      </c>
      <c r="J54" s="188">
        <v>197</v>
      </c>
      <c r="K54" s="82">
        <v>134</v>
      </c>
      <c r="L54" s="188">
        <v>15</v>
      </c>
      <c r="M54" s="188">
        <v>372</v>
      </c>
      <c r="N54" s="82">
        <v>142</v>
      </c>
      <c r="O54" s="187">
        <v>6</v>
      </c>
      <c r="P54" s="187">
        <v>63</v>
      </c>
      <c r="Q54" s="82">
        <v>43</v>
      </c>
      <c r="R54" s="188">
        <v>10</v>
      </c>
      <c r="S54" s="187">
        <v>237</v>
      </c>
      <c r="T54" s="82">
        <v>110</v>
      </c>
    </row>
    <row r="55" spans="1:20" ht="15" customHeight="1">
      <c r="A55" s="355" t="s">
        <v>3</v>
      </c>
      <c r="B55" s="356"/>
      <c r="C55" s="187">
        <v>30</v>
      </c>
      <c r="D55" s="187">
        <v>936</v>
      </c>
      <c r="E55" s="82">
        <v>711</v>
      </c>
      <c r="F55" s="188">
        <v>11</v>
      </c>
      <c r="G55" s="187">
        <v>154</v>
      </c>
      <c r="H55" s="82">
        <v>69</v>
      </c>
      <c r="I55" s="188">
        <v>12</v>
      </c>
      <c r="J55" s="188">
        <v>425</v>
      </c>
      <c r="K55" s="82">
        <v>341</v>
      </c>
      <c r="L55" s="188">
        <v>20</v>
      </c>
      <c r="M55" s="188">
        <v>686</v>
      </c>
      <c r="N55" s="82">
        <v>507</v>
      </c>
      <c r="O55" s="187">
        <v>16</v>
      </c>
      <c r="P55" s="187">
        <v>248</v>
      </c>
      <c r="Q55" s="82">
        <v>191</v>
      </c>
      <c r="R55" s="188">
        <v>17</v>
      </c>
      <c r="S55" s="187">
        <v>518</v>
      </c>
      <c r="T55" s="82">
        <v>345</v>
      </c>
    </row>
    <row r="56" spans="1:20" ht="15" customHeight="1">
      <c r="A56" s="357" t="s">
        <v>60</v>
      </c>
      <c r="B56" s="356"/>
      <c r="C56" s="187">
        <v>11</v>
      </c>
      <c r="D56" s="187">
        <v>272</v>
      </c>
      <c r="E56" s="82">
        <v>35</v>
      </c>
      <c r="F56" s="188">
        <v>2</v>
      </c>
      <c r="G56" s="187">
        <v>19</v>
      </c>
      <c r="H56" s="82">
        <v>7</v>
      </c>
      <c r="I56" s="188">
        <v>5</v>
      </c>
      <c r="J56" s="188">
        <v>98</v>
      </c>
      <c r="K56" s="82">
        <v>54</v>
      </c>
      <c r="L56" s="188">
        <v>14</v>
      </c>
      <c r="M56" s="188">
        <v>290</v>
      </c>
      <c r="N56" s="82">
        <v>65</v>
      </c>
      <c r="O56" s="187">
        <v>1</v>
      </c>
      <c r="P56" s="187">
        <v>13</v>
      </c>
      <c r="Q56" s="82">
        <v>8</v>
      </c>
      <c r="R56" s="188">
        <v>7</v>
      </c>
      <c r="S56" s="187">
        <v>141</v>
      </c>
      <c r="T56" s="82">
        <v>78</v>
      </c>
    </row>
    <row r="57" spans="1:20" ht="15" customHeight="1">
      <c r="A57" s="355" t="s">
        <v>5</v>
      </c>
      <c r="B57" s="356"/>
      <c r="C57" s="190">
        <v>17</v>
      </c>
      <c r="D57" s="82">
        <v>326</v>
      </c>
      <c r="E57" s="82">
        <v>101</v>
      </c>
      <c r="F57" s="82">
        <v>7</v>
      </c>
      <c r="G57" s="82">
        <v>126</v>
      </c>
      <c r="H57" s="82">
        <v>74</v>
      </c>
      <c r="I57" s="82">
        <v>8</v>
      </c>
      <c r="J57" s="82">
        <v>182</v>
      </c>
      <c r="K57" s="82">
        <v>21</v>
      </c>
      <c r="L57" s="82">
        <v>15</v>
      </c>
      <c r="M57" s="82">
        <v>374</v>
      </c>
      <c r="N57" s="82">
        <v>93</v>
      </c>
      <c r="O57" s="82">
        <v>3</v>
      </c>
      <c r="P57" s="82">
        <v>25</v>
      </c>
      <c r="Q57" s="82">
        <v>2</v>
      </c>
      <c r="R57" s="82">
        <v>3</v>
      </c>
      <c r="S57" s="82">
        <v>62</v>
      </c>
      <c r="T57" s="82">
        <v>18</v>
      </c>
    </row>
    <row r="58" spans="1:20" ht="15" customHeight="1">
      <c r="A58" s="355" t="s">
        <v>6</v>
      </c>
      <c r="B58" s="356"/>
      <c r="C58" s="187">
        <v>38</v>
      </c>
      <c r="D58" s="187">
        <v>1210</v>
      </c>
      <c r="E58" s="82">
        <v>929</v>
      </c>
      <c r="F58" s="188">
        <v>9</v>
      </c>
      <c r="G58" s="187">
        <v>142</v>
      </c>
      <c r="H58" s="82">
        <v>92</v>
      </c>
      <c r="I58" s="188">
        <v>9</v>
      </c>
      <c r="J58" s="188">
        <v>282</v>
      </c>
      <c r="K58" s="82">
        <v>227</v>
      </c>
      <c r="L58" s="188">
        <v>14</v>
      </c>
      <c r="M58" s="188">
        <v>470</v>
      </c>
      <c r="N58" s="82">
        <v>341</v>
      </c>
      <c r="O58" s="187">
        <v>7</v>
      </c>
      <c r="P58" s="187">
        <v>108</v>
      </c>
      <c r="Q58" s="82">
        <v>65</v>
      </c>
      <c r="R58" s="188">
        <v>12</v>
      </c>
      <c r="S58" s="187">
        <v>377</v>
      </c>
      <c r="T58" s="82">
        <v>260</v>
      </c>
    </row>
    <row r="59" spans="1:20" ht="15" customHeight="1">
      <c r="A59" s="355" t="s">
        <v>7</v>
      </c>
      <c r="B59" s="356"/>
      <c r="C59" s="187">
        <v>108</v>
      </c>
      <c r="D59" s="187">
        <v>6170</v>
      </c>
      <c r="E59" s="82">
        <v>5850</v>
      </c>
      <c r="F59" s="188">
        <v>5</v>
      </c>
      <c r="G59" s="187">
        <v>88</v>
      </c>
      <c r="H59" s="82">
        <v>39</v>
      </c>
      <c r="I59" s="188">
        <v>13</v>
      </c>
      <c r="J59" s="188">
        <v>428</v>
      </c>
      <c r="K59" s="82">
        <v>266</v>
      </c>
      <c r="L59" s="188">
        <v>8</v>
      </c>
      <c r="M59" s="188">
        <v>168</v>
      </c>
      <c r="N59" s="82">
        <v>17</v>
      </c>
      <c r="O59" s="187">
        <v>2</v>
      </c>
      <c r="P59" s="187">
        <v>21</v>
      </c>
      <c r="Q59" s="82">
        <v>1</v>
      </c>
      <c r="R59" s="188">
        <v>5</v>
      </c>
      <c r="S59" s="187">
        <v>105</v>
      </c>
      <c r="T59" s="82">
        <v>6</v>
      </c>
    </row>
    <row r="60" spans="1:20" ht="15" customHeight="1">
      <c r="A60" s="355" t="s">
        <v>8</v>
      </c>
      <c r="B60" s="356"/>
      <c r="C60" s="187">
        <v>10</v>
      </c>
      <c r="D60" s="187">
        <v>376</v>
      </c>
      <c r="E60" s="82">
        <v>202</v>
      </c>
      <c r="F60" s="188">
        <v>27</v>
      </c>
      <c r="G60" s="187">
        <v>794</v>
      </c>
      <c r="H60" s="82">
        <v>718</v>
      </c>
      <c r="I60" s="188">
        <v>19</v>
      </c>
      <c r="J60" s="188">
        <v>734</v>
      </c>
      <c r="K60" s="82">
        <v>545</v>
      </c>
      <c r="L60" s="188">
        <v>45</v>
      </c>
      <c r="M60" s="188">
        <v>2370</v>
      </c>
      <c r="N60" s="82">
        <v>2250</v>
      </c>
      <c r="O60" s="187">
        <v>6</v>
      </c>
      <c r="P60" s="187">
        <v>68</v>
      </c>
      <c r="Q60" s="82">
        <v>35</v>
      </c>
      <c r="R60" s="188">
        <v>4</v>
      </c>
      <c r="S60" s="187">
        <v>102</v>
      </c>
      <c r="T60" s="82">
        <v>51</v>
      </c>
    </row>
    <row r="61" spans="1:20" ht="15" customHeight="1">
      <c r="A61" s="34"/>
      <c r="B61" s="35"/>
      <c r="C61" s="187"/>
      <c r="D61" s="187"/>
      <c r="E61" s="187"/>
      <c r="F61" s="188"/>
      <c r="G61" s="187"/>
      <c r="H61" s="187"/>
      <c r="I61" s="188"/>
      <c r="J61" s="188"/>
      <c r="K61" s="188"/>
      <c r="L61" s="188"/>
      <c r="M61" s="188"/>
      <c r="N61" s="188"/>
      <c r="O61" s="187"/>
      <c r="P61" s="187"/>
      <c r="Q61" s="187"/>
      <c r="R61" s="188"/>
      <c r="S61" s="187"/>
      <c r="T61" s="187"/>
    </row>
    <row r="62" spans="1:20" ht="15" customHeight="1">
      <c r="A62" s="355" t="s">
        <v>9</v>
      </c>
      <c r="B62" s="356"/>
      <c r="C62" s="190">
        <v>1</v>
      </c>
      <c r="D62" s="82">
        <v>21</v>
      </c>
      <c r="E62" s="251" t="s">
        <v>435</v>
      </c>
      <c r="F62" s="82">
        <v>1</v>
      </c>
      <c r="G62" s="82">
        <v>6</v>
      </c>
      <c r="H62" s="251" t="s">
        <v>435</v>
      </c>
      <c r="I62" s="82">
        <v>1</v>
      </c>
      <c r="J62" s="82">
        <v>28</v>
      </c>
      <c r="K62" s="251" t="s">
        <v>435</v>
      </c>
      <c r="L62" s="82">
        <v>1</v>
      </c>
      <c r="M62" s="82">
        <v>21</v>
      </c>
      <c r="N62" s="251" t="s">
        <v>435</v>
      </c>
      <c r="O62" s="82">
        <v>1</v>
      </c>
      <c r="P62" s="82">
        <v>8</v>
      </c>
      <c r="Q62" s="251" t="s">
        <v>435</v>
      </c>
      <c r="R62" s="82">
        <v>1</v>
      </c>
      <c r="S62" s="82">
        <v>33</v>
      </c>
      <c r="T62" s="82">
        <v>13</v>
      </c>
    </row>
    <row r="63" spans="1:20" ht="15" customHeight="1">
      <c r="A63" s="355" t="s">
        <v>190</v>
      </c>
      <c r="B63" s="356"/>
      <c r="C63" s="187">
        <v>10</v>
      </c>
      <c r="D63" s="187">
        <v>231</v>
      </c>
      <c r="E63" s="82">
        <v>32</v>
      </c>
      <c r="F63" s="188">
        <v>4</v>
      </c>
      <c r="G63" s="187">
        <v>78</v>
      </c>
      <c r="H63" s="82">
        <v>56</v>
      </c>
      <c r="I63" s="188">
        <v>4</v>
      </c>
      <c r="J63" s="188">
        <v>116</v>
      </c>
      <c r="K63" s="82">
        <v>31</v>
      </c>
      <c r="L63" s="188">
        <v>9</v>
      </c>
      <c r="M63" s="188">
        <v>304</v>
      </c>
      <c r="N63" s="82">
        <v>213</v>
      </c>
      <c r="O63" s="187">
        <v>4</v>
      </c>
      <c r="P63" s="187">
        <v>58</v>
      </c>
      <c r="Q63" s="251" t="s">
        <v>435</v>
      </c>
      <c r="R63" s="188">
        <v>6</v>
      </c>
      <c r="S63" s="187">
        <v>176</v>
      </c>
      <c r="T63" s="82">
        <v>67</v>
      </c>
    </row>
    <row r="64" spans="1:20" ht="15" customHeight="1">
      <c r="A64" s="355" t="s">
        <v>191</v>
      </c>
      <c r="B64" s="356"/>
      <c r="C64" s="187">
        <v>17</v>
      </c>
      <c r="D64" s="187">
        <v>506</v>
      </c>
      <c r="E64" s="251" t="s">
        <v>435</v>
      </c>
      <c r="F64" s="188">
        <v>3</v>
      </c>
      <c r="G64" s="187">
        <v>39</v>
      </c>
      <c r="H64" s="82">
        <v>8</v>
      </c>
      <c r="I64" s="188">
        <v>10</v>
      </c>
      <c r="J64" s="188">
        <v>338</v>
      </c>
      <c r="K64" s="82">
        <v>182</v>
      </c>
      <c r="L64" s="188">
        <v>10</v>
      </c>
      <c r="M64" s="188">
        <v>338</v>
      </c>
      <c r="N64" s="82">
        <v>140</v>
      </c>
      <c r="O64" s="187">
        <v>12</v>
      </c>
      <c r="P64" s="187">
        <v>111</v>
      </c>
      <c r="Q64" s="82">
        <v>74</v>
      </c>
      <c r="R64" s="188">
        <v>5</v>
      </c>
      <c r="S64" s="187">
        <v>116</v>
      </c>
      <c r="T64" s="82">
        <v>11</v>
      </c>
    </row>
    <row r="65" spans="1:20" ht="15" customHeight="1">
      <c r="A65" s="355" t="s">
        <v>192</v>
      </c>
      <c r="B65" s="356"/>
      <c r="C65" s="187">
        <v>147</v>
      </c>
      <c r="D65" s="187">
        <v>7285</v>
      </c>
      <c r="E65" s="82">
        <v>6465</v>
      </c>
      <c r="F65" s="188">
        <v>4</v>
      </c>
      <c r="G65" s="187">
        <v>138</v>
      </c>
      <c r="H65" s="82">
        <v>79</v>
      </c>
      <c r="I65" s="188">
        <v>46</v>
      </c>
      <c r="J65" s="188">
        <v>1079</v>
      </c>
      <c r="K65" s="82">
        <v>789</v>
      </c>
      <c r="L65" s="188">
        <v>11</v>
      </c>
      <c r="M65" s="188">
        <v>372</v>
      </c>
      <c r="N65" s="82">
        <v>202</v>
      </c>
      <c r="O65" s="187">
        <v>4</v>
      </c>
      <c r="P65" s="187">
        <v>37</v>
      </c>
      <c r="Q65" s="82">
        <v>2</v>
      </c>
      <c r="R65" s="188">
        <v>13</v>
      </c>
      <c r="S65" s="187">
        <v>209</v>
      </c>
      <c r="T65" s="82">
        <v>53</v>
      </c>
    </row>
    <row r="66" spans="1:20" ht="15" customHeight="1">
      <c r="A66" s="355" t="s">
        <v>193</v>
      </c>
      <c r="B66" s="356"/>
      <c r="C66" s="190">
        <v>83</v>
      </c>
      <c r="D66" s="82">
        <v>4930</v>
      </c>
      <c r="E66" s="82">
        <v>4358</v>
      </c>
      <c r="F66" s="82">
        <v>5</v>
      </c>
      <c r="G66" s="82">
        <v>71</v>
      </c>
      <c r="H66" s="82">
        <v>6</v>
      </c>
      <c r="I66" s="82">
        <v>26</v>
      </c>
      <c r="J66" s="82">
        <v>1104</v>
      </c>
      <c r="K66" s="82">
        <v>864</v>
      </c>
      <c r="L66" s="82">
        <v>17</v>
      </c>
      <c r="M66" s="82">
        <v>344</v>
      </c>
      <c r="N66" s="82">
        <v>21</v>
      </c>
      <c r="O66" s="82">
        <v>5</v>
      </c>
      <c r="P66" s="82">
        <v>52</v>
      </c>
      <c r="Q66" s="82">
        <v>3</v>
      </c>
      <c r="R66" s="82">
        <v>11</v>
      </c>
      <c r="S66" s="82">
        <v>228</v>
      </c>
      <c r="T66" s="82">
        <v>11</v>
      </c>
    </row>
    <row r="67" spans="1:20" ht="15" customHeight="1">
      <c r="A67" s="355" t="s">
        <v>194</v>
      </c>
      <c r="B67" s="356"/>
      <c r="C67" s="187">
        <v>20</v>
      </c>
      <c r="D67" s="187">
        <v>435</v>
      </c>
      <c r="E67" s="82">
        <v>110</v>
      </c>
      <c r="F67" s="188">
        <v>6</v>
      </c>
      <c r="G67" s="187">
        <v>58</v>
      </c>
      <c r="H67" s="82">
        <v>2</v>
      </c>
      <c r="I67" s="188">
        <v>8</v>
      </c>
      <c r="J67" s="188">
        <v>214</v>
      </c>
      <c r="K67" s="82">
        <v>48</v>
      </c>
      <c r="L67" s="188">
        <v>17</v>
      </c>
      <c r="M67" s="188">
        <v>393</v>
      </c>
      <c r="N67" s="82">
        <v>45</v>
      </c>
      <c r="O67" s="187">
        <v>5</v>
      </c>
      <c r="P67" s="187">
        <v>54</v>
      </c>
      <c r="Q67" s="82">
        <v>5</v>
      </c>
      <c r="R67" s="188">
        <v>11</v>
      </c>
      <c r="S67" s="187">
        <v>196</v>
      </c>
      <c r="T67" s="82">
        <v>18</v>
      </c>
    </row>
    <row r="68" spans="1:20" ht="15" customHeight="1">
      <c r="A68" s="355" t="s">
        <v>195</v>
      </c>
      <c r="B68" s="356"/>
      <c r="C68" s="187">
        <v>39</v>
      </c>
      <c r="D68" s="187">
        <v>1391</v>
      </c>
      <c r="E68" s="82">
        <v>1070</v>
      </c>
      <c r="F68" s="187">
        <v>1</v>
      </c>
      <c r="G68" s="187">
        <v>14</v>
      </c>
      <c r="H68" s="82">
        <v>0</v>
      </c>
      <c r="I68" s="187">
        <v>6</v>
      </c>
      <c r="J68" s="187">
        <v>114</v>
      </c>
      <c r="K68" s="82">
        <v>0</v>
      </c>
      <c r="L68" s="187">
        <v>27</v>
      </c>
      <c r="M68" s="187">
        <v>944</v>
      </c>
      <c r="N68" s="82">
        <v>635</v>
      </c>
      <c r="O68" s="187">
        <v>2</v>
      </c>
      <c r="P68" s="187">
        <v>21</v>
      </c>
      <c r="Q68" s="82">
        <v>1</v>
      </c>
      <c r="R68" s="187">
        <v>9</v>
      </c>
      <c r="S68" s="187">
        <v>169</v>
      </c>
      <c r="T68" s="82">
        <v>6</v>
      </c>
    </row>
    <row r="69" spans="1:20" ht="15" customHeight="1">
      <c r="A69" s="355" t="s">
        <v>196</v>
      </c>
      <c r="B69" s="356"/>
      <c r="C69" s="187">
        <v>15</v>
      </c>
      <c r="D69" s="187">
        <v>432</v>
      </c>
      <c r="E69" s="82">
        <v>378</v>
      </c>
      <c r="F69" s="187">
        <v>6</v>
      </c>
      <c r="G69" s="187">
        <v>97</v>
      </c>
      <c r="H69" s="82">
        <v>75</v>
      </c>
      <c r="I69" s="187">
        <v>12</v>
      </c>
      <c r="J69" s="187">
        <v>305</v>
      </c>
      <c r="K69" s="82">
        <v>211</v>
      </c>
      <c r="L69" s="187">
        <v>9</v>
      </c>
      <c r="M69" s="187">
        <v>331</v>
      </c>
      <c r="N69" s="82">
        <v>247</v>
      </c>
      <c r="O69" s="187">
        <v>2</v>
      </c>
      <c r="P69" s="187">
        <v>17</v>
      </c>
      <c r="Q69" s="82">
        <v>9</v>
      </c>
      <c r="R69" s="187">
        <v>4</v>
      </c>
      <c r="S69" s="187">
        <v>85</v>
      </c>
      <c r="T69" s="82">
        <v>67</v>
      </c>
    </row>
    <row r="70" spans="1:20" ht="14.25">
      <c r="A70" s="76"/>
      <c r="B70" s="112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ht="14.25">
      <c r="A71" s="79"/>
      <c r="B71" s="113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</row>
    <row r="72" spans="1:20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</sheetData>
  <sheetProtection/>
  <mergeCells count="94">
    <mergeCell ref="G7:G8"/>
    <mergeCell ref="H7:H8"/>
    <mergeCell ref="A11:B11"/>
    <mergeCell ref="A12:B12"/>
    <mergeCell ref="A13:B13"/>
    <mergeCell ref="A10:B10"/>
    <mergeCell ref="A4:T4"/>
    <mergeCell ref="A6:B8"/>
    <mergeCell ref="C6:E6"/>
    <mergeCell ref="F6:H6"/>
    <mergeCell ref="C7:C8"/>
    <mergeCell ref="D7:D8"/>
    <mergeCell ref="E7:E8"/>
    <mergeCell ref="F7:F8"/>
    <mergeCell ref="A20:B20"/>
    <mergeCell ref="A21:B21"/>
    <mergeCell ref="A14:B14"/>
    <mergeCell ref="A16:B16"/>
    <mergeCell ref="A17:B17"/>
    <mergeCell ref="A22:B22"/>
    <mergeCell ref="A18:B18"/>
    <mergeCell ref="A19:B19"/>
    <mergeCell ref="A29:B29"/>
    <mergeCell ref="A30:B30"/>
    <mergeCell ref="A31:B31"/>
    <mergeCell ref="A23:B23"/>
    <mergeCell ref="A25:B25"/>
    <mergeCell ref="A26:B26"/>
    <mergeCell ref="A27:B27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R43:T43"/>
    <mergeCell ref="O6:Q6"/>
    <mergeCell ref="R6:T6"/>
    <mergeCell ref="O7:O8"/>
    <mergeCell ref="P7:P8"/>
    <mergeCell ref="Q7:Q8"/>
    <mergeCell ref="R7:R8"/>
    <mergeCell ref="S7:S8"/>
    <mergeCell ref="T7:T8"/>
    <mergeCell ref="A41:T41"/>
    <mergeCell ref="T44:T45"/>
    <mergeCell ref="J44:J45"/>
    <mergeCell ref="K44:K45"/>
    <mergeCell ref="R44:R45"/>
    <mergeCell ref="S44:S45"/>
    <mergeCell ref="N44:N45"/>
    <mergeCell ref="O44:O45"/>
    <mergeCell ref="L43:N43"/>
    <mergeCell ref="O43:Q43"/>
    <mergeCell ref="F44:F45"/>
    <mergeCell ref="Q44:Q45"/>
    <mergeCell ref="L44:L45"/>
    <mergeCell ref="M44:M45"/>
    <mergeCell ref="P44:P45"/>
    <mergeCell ref="F43:H43"/>
    <mergeCell ref="I43:K43"/>
    <mergeCell ref="G44:G45"/>
    <mergeCell ref="I44:I45"/>
    <mergeCell ref="A48:B48"/>
    <mergeCell ref="C44:C45"/>
    <mergeCell ref="D44:D45"/>
    <mergeCell ref="E44:E45"/>
    <mergeCell ref="A47:B47"/>
    <mergeCell ref="A43:B45"/>
    <mergeCell ref="C43:E43"/>
    <mergeCell ref="A53:B53"/>
    <mergeCell ref="A54:B54"/>
    <mergeCell ref="A49:B49"/>
    <mergeCell ref="A50:B50"/>
    <mergeCell ref="A51:B51"/>
    <mergeCell ref="H44:H45"/>
    <mergeCell ref="A59:B59"/>
    <mergeCell ref="A60:B60"/>
    <mergeCell ref="A62:B62"/>
    <mergeCell ref="A63:B63"/>
    <mergeCell ref="A55:B55"/>
    <mergeCell ref="A56:B56"/>
    <mergeCell ref="A57:B57"/>
    <mergeCell ref="A58:B58"/>
    <mergeCell ref="A68:B68"/>
    <mergeCell ref="A69:B69"/>
    <mergeCell ref="A64:B64"/>
    <mergeCell ref="A65:B65"/>
    <mergeCell ref="A66:B66"/>
    <mergeCell ref="A67:B6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60" zoomScaleNormal="60" zoomScalePageLayoutView="0" workbookViewId="0" topLeftCell="A1">
      <selection activeCell="T1" sqref="T1"/>
    </sheetView>
  </sheetViews>
  <sheetFormatPr defaultColWidth="8.796875" defaultRowHeight="15"/>
  <cols>
    <col min="1" max="2" width="9" style="156" customWidth="1"/>
    <col min="3" max="20" width="12.59765625" style="156" customWidth="1"/>
    <col min="21" max="16384" width="9" style="156" customWidth="1"/>
  </cols>
  <sheetData>
    <row r="1" spans="1:20" ht="15" customHeight="1">
      <c r="A1" s="158" t="s">
        <v>359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59" t="s">
        <v>432</v>
      </c>
    </row>
    <row r="2" spans="1:20" ht="15" customHeight="1">
      <c r="A2" s="17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153" customFormat="1" ht="15" customHeight="1">
      <c r="A3" s="173"/>
      <c r="B3" s="172"/>
      <c r="C3" s="1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  <c r="R3" s="17"/>
      <c r="S3" s="17"/>
      <c r="T3" s="17"/>
    </row>
    <row r="4" spans="1:20" s="153" customFormat="1" ht="18" customHeight="1">
      <c r="A4" s="295" t="s">
        <v>298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</row>
    <row r="5" spans="1:20" ht="1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 t="s">
        <v>278</v>
      </c>
      <c r="Q5" s="17"/>
      <c r="R5" s="17"/>
      <c r="S5" s="17"/>
      <c r="T5" s="17"/>
    </row>
    <row r="6" spans="1:20" ht="15" customHeight="1">
      <c r="A6" s="334" t="s">
        <v>281</v>
      </c>
      <c r="B6" s="335"/>
      <c r="C6" s="350" t="s">
        <v>371</v>
      </c>
      <c r="D6" s="351"/>
      <c r="E6" s="352"/>
      <c r="F6" s="350" t="s">
        <v>370</v>
      </c>
      <c r="G6" s="351"/>
      <c r="H6" s="352"/>
      <c r="I6" s="350" t="s">
        <v>369</v>
      </c>
      <c r="J6" s="351"/>
      <c r="K6" s="352"/>
      <c r="L6" s="350" t="s">
        <v>368</v>
      </c>
      <c r="M6" s="351"/>
      <c r="N6" s="352"/>
      <c r="O6" s="350" t="s">
        <v>367</v>
      </c>
      <c r="P6" s="351"/>
      <c r="Q6" s="352"/>
      <c r="R6" s="350" t="s">
        <v>366</v>
      </c>
      <c r="S6" s="351"/>
      <c r="T6" s="351"/>
    </row>
    <row r="7" spans="1:20" ht="15" customHeight="1">
      <c r="A7" s="336"/>
      <c r="B7" s="337"/>
      <c r="C7" s="345" t="s">
        <v>346</v>
      </c>
      <c r="D7" s="345" t="s">
        <v>63</v>
      </c>
      <c r="E7" s="343" t="s">
        <v>156</v>
      </c>
      <c r="F7" s="345" t="s">
        <v>346</v>
      </c>
      <c r="G7" s="345" t="s">
        <v>63</v>
      </c>
      <c r="H7" s="343" t="s">
        <v>156</v>
      </c>
      <c r="I7" s="345" t="s">
        <v>346</v>
      </c>
      <c r="J7" s="345" t="s">
        <v>63</v>
      </c>
      <c r="K7" s="343" t="s">
        <v>156</v>
      </c>
      <c r="L7" s="345" t="s">
        <v>346</v>
      </c>
      <c r="M7" s="345" t="s">
        <v>63</v>
      </c>
      <c r="N7" s="343" t="s">
        <v>156</v>
      </c>
      <c r="O7" s="345" t="s">
        <v>346</v>
      </c>
      <c r="P7" s="345" t="s">
        <v>63</v>
      </c>
      <c r="Q7" s="343" t="s">
        <v>156</v>
      </c>
      <c r="R7" s="345" t="s">
        <v>346</v>
      </c>
      <c r="S7" s="345" t="s">
        <v>63</v>
      </c>
      <c r="T7" s="348" t="s">
        <v>156</v>
      </c>
    </row>
    <row r="8" spans="1:20" ht="15" customHeight="1">
      <c r="A8" s="338"/>
      <c r="B8" s="339"/>
      <c r="C8" s="346"/>
      <c r="D8" s="346"/>
      <c r="E8" s="347"/>
      <c r="F8" s="346"/>
      <c r="G8" s="346"/>
      <c r="H8" s="347"/>
      <c r="I8" s="346"/>
      <c r="J8" s="346"/>
      <c r="K8" s="347"/>
      <c r="L8" s="346"/>
      <c r="M8" s="346"/>
      <c r="N8" s="347"/>
      <c r="O8" s="346"/>
      <c r="P8" s="346"/>
      <c r="Q8" s="347"/>
      <c r="R8" s="346"/>
      <c r="S8" s="346"/>
      <c r="T8" s="349"/>
    </row>
    <row r="9" spans="1:20" ht="15" customHeight="1">
      <c r="A9" s="66"/>
      <c r="B9" s="6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1:20" ht="15" customHeight="1">
      <c r="A10" s="332" t="s">
        <v>307</v>
      </c>
      <c r="B10" s="333"/>
      <c r="C10" s="187">
        <v>91</v>
      </c>
      <c r="D10" s="187">
        <v>2000</v>
      </c>
      <c r="E10" s="187">
        <v>590</v>
      </c>
      <c r="F10" s="187">
        <v>102</v>
      </c>
      <c r="G10" s="187">
        <v>2100</v>
      </c>
      <c r="H10" s="187">
        <v>1778</v>
      </c>
      <c r="I10" s="187">
        <v>906</v>
      </c>
      <c r="J10" s="187">
        <v>31500</v>
      </c>
      <c r="K10" s="187">
        <v>21691</v>
      </c>
      <c r="L10" s="187">
        <v>60</v>
      </c>
      <c r="M10" s="187">
        <v>1370</v>
      </c>
      <c r="N10" s="187">
        <v>1032</v>
      </c>
      <c r="O10" s="187">
        <v>82</v>
      </c>
      <c r="P10" s="187">
        <v>1230</v>
      </c>
      <c r="Q10" s="187">
        <v>679</v>
      </c>
      <c r="R10" s="187">
        <v>61</v>
      </c>
      <c r="S10" s="187">
        <v>721</v>
      </c>
      <c r="T10" s="187">
        <v>228</v>
      </c>
    </row>
    <row r="11" spans="1:20" ht="15" customHeight="1">
      <c r="A11" s="353" t="s">
        <v>396</v>
      </c>
      <c r="B11" s="354"/>
      <c r="C11" s="190">
        <v>91</v>
      </c>
      <c r="D11" s="82">
        <v>1940</v>
      </c>
      <c r="E11" s="82">
        <v>577</v>
      </c>
      <c r="F11" s="82">
        <v>96</v>
      </c>
      <c r="G11" s="82">
        <v>1960</v>
      </c>
      <c r="H11" s="82">
        <v>1660</v>
      </c>
      <c r="I11" s="82">
        <v>885</v>
      </c>
      <c r="J11" s="82">
        <v>32200</v>
      </c>
      <c r="K11" s="82">
        <v>21962</v>
      </c>
      <c r="L11" s="82">
        <v>68</v>
      </c>
      <c r="M11" s="82">
        <v>1630</v>
      </c>
      <c r="N11" s="82">
        <v>1232</v>
      </c>
      <c r="O11" s="82">
        <v>86</v>
      </c>
      <c r="P11" s="82">
        <v>1450</v>
      </c>
      <c r="Q11" s="82">
        <v>847</v>
      </c>
      <c r="R11" s="82">
        <v>58</v>
      </c>
      <c r="S11" s="82">
        <v>732</v>
      </c>
      <c r="T11" s="82">
        <v>212</v>
      </c>
    </row>
    <row r="12" spans="1:20" ht="15" customHeight="1">
      <c r="A12" s="353" t="s">
        <v>392</v>
      </c>
      <c r="B12" s="354"/>
      <c r="C12" s="187">
        <v>87</v>
      </c>
      <c r="D12" s="187">
        <v>1980</v>
      </c>
      <c r="E12" s="82">
        <v>581</v>
      </c>
      <c r="F12" s="188">
        <v>95</v>
      </c>
      <c r="G12" s="187">
        <v>1920</v>
      </c>
      <c r="H12" s="82">
        <v>1611</v>
      </c>
      <c r="I12" s="188">
        <v>877</v>
      </c>
      <c r="J12" s="188">
        <v>33500</v>
      </c>
      <c r="K12" s="82">
        <v>22542</v>
      </c>
      <c r="L12" s="188">
        <v>61</v>
      </c>
      <c r="M12" s="188">
        <v>1430</v>
      </c>
      <c r="N12" s="82">
        <v>1055</v>
      </c>
      <c r="O12" s="187">
        <v>90</v>
      </c>
      <c r="P12" s="187">
        <v>1590</v>
      </c>
      <c r="Q12" s="82">
        <v>990</v>
      </c>
      <c r="R12" s="188">
        <v>53</v>
      </c>
      <c r="S12" s="187">
        <v>659</v>
      </c>
      <c r="T12" s="82">
        <v>200</v>
      </c>
    </row>
    <row r="13" spans="1:20" ht="15" customHeight="1">
      <c r="A13" s="353" t="s">
        <v>393</v>
      </c>
      <c r="B13" s="354"/>
      <c r="C13" s="187">
        <v>89</v>
      </c>
      <c r="D13" s="187">
        <v>1920</v>
      </c>
      <c r="E13" s="82">
        <v>549</v>
      </c>
      <c r="F13" s="188">
        <v>107</v>
      </c>
      <c r="G13" s="187">
        <v>1790</v>
      </c>
      <c r="H13" s="82">
        <v>1500</v>
      </c>
      <c r="I13" s="188">
        <v>868</v>
      </c>
      <c r="J13" s="188">
        <v>29900</v>
      </c>
      <c r="K13" s="82">
        <v>19700</v>
      </c>
      <c r="L13" s="188">
        <v>63</v>
      </c>
      <c r="M13" s="188">
        <v>1400</v>
      </c>
      <c r="N13" s="82">
        <v>1030</v>
      </c>
      <c r="O13" s="187">
        <v>99</v>
      </c>
      <c r="P13" s="187">
        <v>1730</v>
      </c>
      <c r="Q13" s="82">
        <v>1130</v>
      </c>
      <c r="R13" s="188">
        <v>53</v>
      </c>
      <c r="S13" s="187">
        <v>649</v>
      </c>
      <c r="T13" s="82">
        <v>187</v>
      </c>
    </row>
    <row r="14" spans="1:20" ht="15" customHeight="1">
      <c r="A14" s="353" t="s">
        <v>409</v>
      </c>
      <c r="B14" s="354"/>
      <c r="C14" s="233">
        <f>SUM(C16:C32)</f>
        <v>89</v>
      </c>
      <c r="D14" s="233">
        <f>SUM(D16:D32)</f>
        <v>1816</v>
      </c>
      <c r="E14" s="233">
        <f aca="true" t="shared" si="0" ref="E14:T14">SUM(E16:E32)</f>
        <v>531</v>
      </c>
      <c r="F14" s="233">
        <f t="shared" si="0"/>
        <v>109</v>
      </c>
      <c r="G14" s="233">
        <f t="shared" si="0"/>
        <v>1971</v>
      </c>
      <c r="H14" s="233">
        <f t="shared" si="0"/>
        <v>1635</v>
      </c>
      <c r="I14" s="233">
        <f t="shared" si="0"/>
        <v>835</v>
      </c>
      <c r="J14" s="233">
        <f t="shared" si="0"/>
        <v>34079</v>
      </c>
      <c r="K14" s="233">
        <f t="shared" si="0"/>
        <v>22815</v>
      </c>
      <c r="L14" s="233">
        <f t="shared" si="0"/>
        <v>60</v>
      </c>
      <c r="M14" s="233">
        <f t="shared" si="0"/>
        <v>1439</v>
      </c>
      <c r="N14" s="233">
        <f t="shared" si="0"/>
        <v>1043</v>
      </c>
      <c r="O14" s="233">
        <f t="shared" si="0"/>
        <v>100</v>
      </c>
      <c r="P14" s="233">
        <f t="shared" si="0"/>
        <v>1993</v>
      </c>
      <c r="Q14" s="233">
        <f t="shared" si="0"/>
        <v>1308</v>
      </c>
      <c r="R14" s="233">
        <f t="shared" si="0"/>
        <v>50</v>
      </c>
      <c r="S14" s="233">
        <f t="shared" si="0"/>
        <v>605</v>
      </c>
      <c r="T14" s="233">
        <f t="shared" si="0"/>
        <v>163</v>
      </c>
    </row>
    <row r="15" spans="1:20" ht="15" customHeight="1">
      <c r="A15" s="72"/>
      <c r="B15" s="73"/>
      <c r="C15" s="187"/>
      <c r="D15" s="187"/>
      <c r="E15" s="187"/>
      <c r="F15" s="188"/>
      <c r="G15" s="187"/>
      <c r="H15" s="187"/>
      <c r="I15" s="188"/>
      <c r="J15" s="188"/>
      <c r="K15" s="188"/>
      <c r="L15" s="188"/>
      <c r="M15" s="188"/>
      <c r="N15" s="188"/>
      <c r="O15" s="187"/>
      <c r="P15" s="187"/>
      <c r="Q15" s="187"/>
      <c r="R15" s="188"/>
      <c r="S15" s="187"/>
      <c r="T15" s="187"/>
    </row>
    <row r="16" spans="1:20" ht="15" customHeight="1">
      <c r="A16" s="355" t="s">
        <v>1</v>
      </c>
      <c r="B16" s="356"/>
      <c r="C16" s="190">
        <v>5</v>
      </c>
      <c r="D16" s="82">
        <v>112</v>
      </c>
      <c r="E16" s="82">
        <v>18</v>
      </c>
      <c r="F16" s="82">
        <v>5</v>
      </c>
      <c r="G16" s="82">
        <v>48</v>
      </c>
      <c r="H16" s="82">
        <v>31</v>
      </c>
      <c r="I16" s="82">
        <v>183</v>
      </c>
      <c r="J16" s="82">
        <v>9140</v>
      </c>
      <c r="K16" s="82">
        <v>7990</v>
      </c>
      <c r="L16" s="82">
        <v>16</v>
      </c>
      <c r="M16" s="82">
        <v>423</v>
      </c>
      <c r="N16" s="82">
        <v>385</v>
      </c>
      <c r="O16" s="82">
        <v>3</v>
      </c>
      <c r="P16" s="82">
        <v>69</v>
      </c>
      <c r="Q16" s="82">
        <v>37</v>
      </c>
      <c r="R16" s="82">
        <v>4</v>
      </c>
      <c r="S16" s="82">
        <v>46</v>
      </c>
      <c r="T16" s="82">
        <v>33</v>
      </c>
    </row>
    <row r="17" spans="1:20" ht="15" customHeight="1">
      <c r="A17" s="355" t="s">
        <v>2</v>
      </c>
      <c r="B17" s="356"/>
      <c r="C17" s="187">
        <v>6</v>
      </c>
      <c r="D17" s="187">
        <v>138</v>
      </c>
      <c r="E17" s="82">
        <v>17</v>
      </c>
      <c r="F17" s="188">
        <v>1</v>
      </c>
      <c r="G17" s="187">
        <v>9</v>
      </c>
      <c r="H17" s="82">
        <v>3</v>
      </c>
      <c r="I17" s="188">
        <v>33</v>
      </c>
      <c r="J17" s="188">
        <v>1090</v>
      </c>
      <c r="K17" s="82">
        <v>494</v>
      </c>
      <c r="L17" s="188">
        <v>3</v>
      </c>
      <c r="M17" s="188">
        <v>50</v>
      </c>
      <c r="N17" s="82">
        <v>29</v>
      </c>
      <c r="O17" s="187">
        <v>7</v>
      </c>
      <c r="P17" s="187">
        <v>120</v>
      </c>
      <c r="Q17" s="82">
        <v>38</v>
      </c>
      <c r="R17" s="188">
        <v>5</v>
      </c>
      <c r="S17" s="187">
        <v>63</v>
      </c>
      <c r="T17" s="82">
        <v>27</v>
      </c>
    </row>
    <row r="18" spans="1:20" ht="15" customHeight="1">
      <c r="A18" s="355" t="s">
        <v>3</v>
      </c>
      <c r="B18" s="356"/>
      <c r="C18" s="187">
        <v>14</v>
      </c>
      <c r="D18" s="187">
        <v>316</v>
      </c>
      <c r="E18" s="82">
        <v>212</v>
      </c>
      <c r="F18" s="188">
        <v>6</v>
      </c>
      <c r="G18" s="187">
        <v>139</v>
      </c>
      <c r="H18" s="82">
        <v>105</v>
      </c>
      <c r="I18" s="188">
        <v>72</v>
      </c>
      <c r="J18" s="188">
        <v>2600</v>
      </c>
      <c r="K18" s="82">
        <v>1850</v>
      </c>
      <c r="L18" s="188">
        <v>7</v>
      </c>
      <c r="M18" s="188">
        <v>189</v>
      </c>
      <c r="N18" s="82">
        <v>143</v>
      </c>
      <c r="O18" s="187">
        <v>33</v>
      </c>
      <c r="P18" s="187">
        <v>921</v>
      </c>
      <c r="Q18" s="82">
        <v>853</v>
      </c>
      <c r="R18" s="188">
        <v>2</v>
      </c>
      <c r="S18" s="187">
        <v>35</v>
      </c>
      <c r="T18" s="82">
        <v>27</v>
      </c>
    </row>
    <row r="19" spans="1:20" ht="15" customHeight="1">
      <c r="A19" s="357" t="s">
        <v>60</v>
      </c>
      <c r="B19" s="356"/>
      <c r="C19" s="187">
        <v>4</v>
      </c>
      <c r="D19" s="187">
        <v>55</v>
      </c>
      <c r="E19" s="82">
        <v>33</v>
      </c>
      <c r="F19" s="188">
        <v>0</v>
      </c>
      <c r="G19" s="187">
        <v>1</v>
      </c>
      <c r="H19" s="82">
        <v>0</v>
      </c>
      <c r="I19" s="188">
        <v>39</v>
      </c>
      <c r="J19" s="188">
        <v>1020</v>
      </c>
      <c r="K19" s="82">
        <v>377</v>
      </c>
      <c r="L19" s="188">
        <v>2</v>
      </c>
      <c r="M19" s="188">
        <v>30</v>
      </c>
      <c r="N19" s="82">
        <v>12</v>
      </c>
      <c r="O19" s="187">
        <v>4</v>
      </c>
      <c r="P19" s="187">
        <v>39</v>
      </c>
      <c r="Q19" s="82">
        <v>24</v>
      </c>
      <c r="R19" s="188">
        <v>4</v>
      </c>
      <c r="S19" s="187">
        <v>39</v>
      </c>
      <c r="T19" s="82">
        <v>21</v>
      </c>
    </row>
    <row r="20" spans="1:20" ht="15" customHeight="1">
      <c r="A20" s="355" t="s">
        <v>5</v>
      </c>
      <c r="B20" s="356"/>
      <c r="C20" s="190">
        <v>3</v>
      </c>
      <c r="D20" s="82">
        <v>64</v>
      </c>
      <c r="E20" s="82">
        <v>7</v>
      </c>
      <c r="F20" s="82">
        <v>1</v>
      </c>
      <c r="G20" s="82">
        <v>5</v>
      </c>
      <c r="H20" s="82">
        <v>4</v>
      </c>
      <c r="I20" s="82">
        <v>22</v>
      </c>
      <c r="J20" s="82">
        <v>585</v>
      </c>
      <c r="K20" s="82">
        <v>62</v>
      </c>
      <c r="L20" s="82">
        <v>3</v>
      </c>
      <c r="M20" s="82">
        <v>51</v>
      </c>
      <c r="N20" s="82">
        <v>36</v>
      </c>
      <c r="O20" s="82">
        <v>4</v>
      </c>
      <c r="P20" s="82">
        <v>41</v>
      </c>
      <c r="Q20" s="82">
        <v>5</v>
      </c>
      <c r="R20" s="82">
        <v>5</v>
      </c>
      <c r="S20" s="82">
        <v>51</v>
      </c>
      <c r="T20" s="82">
        <v>9</v>
      </c>
    </row>
    <row r="21" spans="1:20" ht="15" customHeight="1">
      <c r="A21" s="355" t="s">
        <v>6</v>
      </c>
      <c r="B21" s="356"/>
      <c r="C21" s="187">
        <v>8</v>
      </c>
      <c r="D21" s="187">
        <v>173</v>
      </c>
      <c r="E21" s="82">
        <v>119</v>
      </c>
      <c r="F21" s="188">
        <v>2</v>
      </c>
      <c r="G21" s="187">
        <v>46</v>
      </c>
      <c r="H21" s="82">
        <v>19</v>
      </c>
      <c r="I21" s="188">
        <v>49</v>
      </c>
      <c r="J21" s="188">
        <v>1830</v>
      </c>
      <c r="K21" s="82">
        <v>1310</v>
      </c>
      <c r="L21" s="188">
        <v>3</v>
      </c>
      <c r="M21" s="188">
        <v>76</v>
      </c>
      <c r="N21" s="82">
        <v>50</v>
      </c>
      <c r="O21" s="187">
        <v>5</v>
      </c>
      <c r="P21" s="187">
        <v>126</v>
      </c>
      <c r="Q21" s="82">
        <v>100</v>
      </c>
      <c r="R21" s="188">
        <v>1</v>
      </c>
      <c r="S21" s="187">
        <v>17</v>
      </c>
      <c r="T21" s="82">
        <v>15</v>
      </c>
    </row>
    <row r="22" spans="1:20" ht="15" customHeight="1">
      <c r="A22" s="355" t="s">
        <v>7</v>
      </c>
      <c r="B22" s="356"/>
      <c r="C22" s="187">
        <v>4</v>
      </c>
      <c r="D22" s="187">
        <v>70</v>
      </c>
      <c r="E22" s="82">
        <v>3</v>
      </c>
      <c r="F22" s="188">
        <v>1</v>
      </c>
      <c r="G22" s="187">
        <v>10</v>
      </c>
      <c r="H22" s="82">
        <v>2</v>
      </c>
      <c r="I22" s="188">
        <v>51</v>
      </c>
      <c r="J22" s="188">
        <v>2750</v>
      </c>
      <c r="K22" s="82">
        <v>2350</v>
      </c>
      <c r="L22" s="188">
        <v>1</v>
      </c>
      <c r="M22" s="188">
        <v>13</v>
      </c>
      <c r="N22" s="82">
        <v>1</v>
      </c>
      <c r="O22" s="187">
        <v>3</v>
      </c>
      <c r="P22" s="187">
        <v>30</v>
      </c>
      <c r="Q22" s="251" t="s">
        <v>435</v>
      </c>
      <c r="R22" s="188">
        <v>3</v>
      </c>
      <c r="S22" s="187">
        <v>41</v>
      </c>
      <c r="T22" s="82">
        <v>1</v>
      </c>
    </row>
    <row r="23" spans="1:20" ht="15" customHeight="1">
      <c r="A23" s="355" t="s">
        <v>8</v>
      </c>
      <c r="B23" s="356"/>
      <c r="C23" s="187">
        <v>3</v>
      </c>
      <c r="D23" s="187">
        <v>71</v>
      </c>
      <c r="E23" s="82">
        <v>10</v>
      </c>
      <c r="F23" s="188">
        <v>35</v>
      </c>
      <c r="G23" s="187">
        <v>644</v>
      </c>
      <c r="H23" s="82">
        <v>525</v>
      </c>
      <c r="I23" s="188">
        <v>38</v>
      </c>
      <c r="J23" s="188">
        <v>1540</v>
      </c>
      <c r="K23" s="82">
        <v>933</v>
      </c>
      <c r="L23" s="188">
        <v>9</v>
      </c>
      <c r="M23" s="188">
        <v>218</v>
      </c>
      <c r="N23" s="82">
        <v>175</v>
      </c>
      <c r="O23" s="187">
        <v>11</v>
      </c>
      <c r="P23" s="187">
        <v>227</v>
      </c>
      <c r="Q23" s="82">
        <v>171</v>
      </c>
      <c r="R23" s="188">
        <v>1</v>
      </c>
      <c r="S23" s="187">
        <v>8</v>
      </c>
      <c r="T23" s="82">
        <v>3</v>
      </c>
    </row>
    <row r="24" spans="1:20" ht="15" customHeight="1">
      <c r="A24" s="34"/>
      <c r="B24" s="35"/>
      <c r="C24" s="187"/>
      <c r="D24" s="187"/>
      <c r="E24" s="187"/>
      <c r="F24" s="188"/>
      <c r="G24" s="187"/>
      <c r="H24" s="187"/>
      <c r="I24" s="188"/>
      <c r="J24" s="188"/>
      <c r="K24" s="188"/>
      <c r="L24" s="188"/>
      <c r="M24" s="188"/>
      <c r="N24" s="188"/>
      <c r="O24" s="187"/>
      <c r="P24" s="187"/>
      <c r="Q24" s="187"/>
      <c r="R24" s="188"/>
      <c r="S24" s="187"/>
      <c r="T24" s="187"/>
    </row>
    <row r="25" spans="1:20" ht="15" customHeight="1">
      <c r="A25" s="355" t="s">
        <v>9</v>
      </c>
      <c r="B25" s="356"/>
      <c r="C25" s="190">
        <v>0</v>
      </c>
      <c r="D25" s="82">
        <v>7</v>
      </c>
      <c r="E25" s="251" t="s">
        <v>435</v>
      </c>
      <c r="F25" s="82">
        <v>0</v>
      </c>
      <c r="G25" s="82">
        <v>2</v>
      </c>
      <c r="H25" s="251" t="s">
        <v>435</v>
      </c>
      <c r="I25" s="82">
        <v>2</v>
      </c>
      <c r="J25" s="82">
        <v>58</v>
      </c>
      <c r="K25" s="251" t="s">
        <v>435</v>
      </c>
      <c r="L25" s="82">
        <v>0</v>
      </c>
      <c r="M25" s="82">
        <v>2</v>
      </c>
      <c r="N25" s="251" t="s">
        <v>435</v>
      </c>
      <c r="O25" s="82">
        <v>1</v>
      </c>
      <c r="P25" s="82">
        <v>8</v>
      </c>
      <c r="Q25" s="251" t="s">
        <v>435</v>
      </c>
      <c r="R25" s="82">
        <v>0</v>
      </c>
      <c r="S25" s="82">
        <v>1</v>
      </c>
      <c r="T25" s="251" t="s">
        <v>435</v>
      </c>
    </row>
    <row r="26" spans="1:20" ht="15" customHeight="1">
      <c r="A26" s="355" t="s">
        <v>190</v>
      </c>
      <c r="B26" s="356"/>
      <c r="C26" s="187">
        <v>6</v>
      </c>
      <c r="D26" s="187">
        <v>120</v>
      </c>
      <c r="E26" s="82">
        <v>41</v>
      </c>
      <c r="F26" s="188">
        <v>1</v>
      </c>
      <c r="G26" s="187">
        <v>30</v>
      </c>
      <c r="H26" s="82">
        <v>17</v>
      </c>
      <c r="I26" s="188">
        <v>28</v>
      </c>
      <c r="J26" s="188">
        <v>892</v>
      </c>
      <c r="K26" s="82">
        <v>289</v>
      </c>
      <c r="L26" s="188">
        <v>1</v>
      </c>
      <c r="M26" s="188">
        <v>23</v>
      </c>
      <c r="N26" s="82">
        <v>14</v>
      </c>
      <c r="O26" s="187">
        <v>2</v>
      </c>
      <c r="P26" s="187">
        <v>55</v>
      </c>
      <c r="Q26" s="82">
        <v>34</v>
      </c>
      <c r="R26" s="188">
        <v>0</v>
      </c>
      <c r="S26" s="187">
        <v>6</v>
      </c>
      <c r="T26" s="82">
        <v>2</v>
      </c>
    </row>
    <row r="27" spans="1:20" ht="15" customHeight="1">
      <c r="A27" s="355" t="s">
        <v>191</v>
      </c>
      <c r="B27" s="356"/>
      <c r="C27" s="187">
        <v>3</v>
      </c>
      <c r="D27" s="187">
        <v>49</v>
      </c>
      <c r="E27" s="82">
        <v>3</v>
      </c>
      <c r="F27" s="188">
        <v>56</v>
      </c>
      <c r="G27" s="187">
        <v>994</v>
      </c>
      <c r="H27" s="82">
        <v>925</v>
      </c>
      <c r="I27" s="188">
        <v>23</v>
      </c>
      <c r="J27" s="188">
        <v>890</v>
      </c>
      <c r="K27" s="82">
        <v>172</v>
      </c>
      <c r="L27" s="188">
        <v>7</v>
      </c>
      <c r="M27" s="188">
        <v>212</v>
      </c>
      <c r="N27" s="82">
        <v>174</v>
      </c>
      <c r="O27" s="187">
        <v>1</v>
      </c>
      <c r="P27" s="187">
        <v>39</v>
      </c>
      <c r="Q27" s="82">
        <v>0</v>
      </c>
      <c r="R27" s="188">
        <v>0</v>
      </c>
      <c r="S27" s="187">
        <v>15</v>
      </c>
      <c r="T27" s="251" t="s">
        <v>435</v>
      </c>
    </row>
    <row r="28" spans="1:20" ht="15" customHeight="1">
      <c r="A28" s="355" t="s">
        <v>192</v>
      </c>
      <c r="B28" s="356"/>
      <c r="C28" s="187">
        <v>3</v>
      </c>
      <c r="D28" s="187">
        <v>85</v>
      </c>
      <c r="E28" s="82">
        <v>19</v>
      </c>
      <c r="F28" s="188">
        <v>0</v>
      </c>
      <c r="G28" s="187">
        <v>13</v>
      </c>
      <c r="H28" s="82">
        <v>1</v>
      </c>
      <c r="I28" s="188">
        <v>154</v>
      </c>
      <c r="J28" s="188">
        <v>7603</v>
      </c>
      <c r="K28" s="82">
        <v>6024</v>
      </c>
      <c r="L28" s="188">
        <v>1</v>
      </c>
      <c r="M28" s="188">
        <v>25</v>
      </c>
      <c r="N28" s="82">
        <v>4</v>
      </c>
      <c r="O28" s="187">
        <v>4</v>
      </c>
      <c r="P28" s="187">
        <v>78</v>
      </c>
      <c r="Q28" s="82">
        <v>22</v>
      </c>
      <c r="R28" s="188">
        <v>4</v>
      </c>
      <c r="S28" s="187">
        <v>31</v>
      </c>
      <c r="T28" s="82">
        <v>2</v>
      </c>
    </row>
    <row r="29" spans="1:20" ht="15" customHeight="1">
      <c r="A29" s="355" t="s">
        <v>193</v>
      </c>
      <c r="B29" s="356"/>
      <c r="C29" s="190">
        <v>12</v>
      </c>
      <c r="D29" s="82">
        <v>203</v>
      </c>
      <c r="E29" s="82">
        <v>11</v>
      </c>
      <c r="F29" s="82">
        <v>1</v>
      </c>
      <c r="G29" s="82">
        <v>19</v>
      </c>
      <c r="H29" s="82">
        <v>1</v>
      </c>
      <c r="I29" s="82">
        <v>36</v>
      </c>
      <c r="J29" s="82">
        <v>1219</v>
      </c>
      <c r="K29" s="82">
        <v>383</v>
      </c>
      <c r="L29" s="82">
        <v>2</v>
      </c>
      <c r="M29" s="82">
        <v>35</v>
      </c>
      <c r="N29" s="82">
        <v>6</v>
      </c>
      <c r="O29" s="82">
        <v>10</v>
      </c>
      <c r="P29" s="82">
        <v>104</v>
      </c>
      <c r="Q29" s="82">
        <v>7</v>
      </c>
      <c r="R29" s="82">
        <v>8</v>
      </c>
      <c r="S29" s="82">
        <v>105</v>
      </c>
      <c r="T29" s="82">
        <v>2</v>
      </c>
    </row>
    <row r="30" spans="1:20" ht="15" customHeight="1">
      <c r="A30" s="355" t="s">
        <v>194</v>
      </c>
      <c r="B30" s="356"/>
      <c r="C30" s="187">
        <v>10</v>
      </c>
      <c r="D30" s="187">
        <v>225</v>
      </c>
      <c r="E30" s="82">
        <v>10</v>
      </c>
      <c r="F30" s="188">
        <v>0</v>
      </c>
      <c r="G30" s="187">
        <v>5</v>
      </c>
      <c r="H30" s="251" t="s">
        <v>435</v>
      </c>
      <c r="I30" s="188">
        <v>39</v>
      </c>
      <c r="J30" s="188">
        <v>1271</v>
      </c>
      <c r="K30" s="82">
        <v>273</v>
      </c>
      <c r="L30" s="188">
        <v>3</v>
      </c>
      <c r="M30" s="188">
        <v>53</v>
      </c>
      <c r="N30" s="82">
        <v>8</v>
      </c>
      <c r="O30" s="187">
        <v>7</v>
      </c>
      <c r="P30" s="187">
        <v>91</v>
      </c>
      <c r="Q30" s="82">
        <v>9</v>
      </c>
      <c r="R30" s="188">
        <v>6</v>
      </c>
      <c r="S30" s="187">
        <v>81</v>
      </c>
      <c r="T30" s="82">
        <v>11</v>
      </c>
    </row>
    <row r="31" spans="1:20" ht="15" customHeight="1">
      <c r="A31" s="355" t="s">
        <v>195</v>
      </c>
      <c r="B31" s="356"/>
      <c r="C31" s="187">
        <v>6</v>
      </c>
      <c r="D31" s="187">
        <v>83</v>
      </c>
      <c r="E31" s="82">
        <v>3</v>
      </c>
      <c r="F31" s="187">
        <v>0</v>
      </c>
      <c r="G31" s="187">
        <v>2</v>
      </c>
      <c r="H31" s="82">
        <v>0</v>
      </c>
      <c r="I31" s="187">
        <v>58</v>
      </c>
      <c r="J31" s="187">
        <v>1343</v>
      </c>
      <c r="K31" s="82">
        <v>203</v>
      </c>
      <c r="L31" s="187">
        <v>1</v>
      </c>
      <c r="M31" s="187">
        <v>25</v>
      </c>
      <c r="N31" s="82">
        <v>0</v>
      </c>
      <c r="O31" s="187">
        <v>2</v>
      </c>
      <c r="P31" s="187">
        <v>23</v>
      </c>
      <c r="Q31" s="251" t="s">
        <v>435</v>
      </c>
      <c r="R31" s="187">
        <v>5</v>
      </c>
      <c r="S31" s="187">
        <v>45</v>
      </c>
      <c r="T31" s="251" t="s">
        <v>435</v>
      </c>
    </row>
    <row r="32" spans="1:20" ht="15" customHeight="1">
      <c r="A32" s="355" t="s">
        <v>196</v>
      </c>
      <c r="B32" s="356"/>
      <c r="C32" s="187">
        <v>2</v>
      </c>
      <c r="D32" s="187">
        <v>45</v>
      </c>
      <c r="E32" s="82">
        <v>25</v>
      </c>
      <c r="F32" s="187">
        <v>0</v>
      </c>
      <c r="G32" s="187">
        <v>4</v>
      </c>
      <c r="H32" s="82">
        <v>2</v>
      </c>
      <c r="I32" s="187">
        <v>8</v>
      </c>
      <c r="J32" s="187">
        <v>248</v>
      </c>
      <c r="K32" s="82">
        <v>105</v>
      </c>
      <c r="L32" s="187">
        <v>1</v>
      </c>
      <c r="M32" s="187">
        <v>14</v>
      </c>
      <c r="N32" s="82">
        <v>6</v>
      </c>
      <c r="O32" s="187">
        <v>3</v>
      </c>
      <c r="P32" s="187">
        <v>22</v>
      </c>
      <c r="Q32" s="82">
        <v>8</v>
      </c>
      <c r="R32" s="187">
        <v>2</v>
      </c>
      <c r="S32" s="187">
        <v>21</v>
      </c>
      <c r="T32" s="82">
        <v>10</v>
      </c>
    </row>
    <row r="33" spans="1:20" ht="15" customHeight="1">
      <c r="A33" s="183"/>
      <c r="B33" s="113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</row>
    <row r="34" spans="1:20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153" customFormat="1" ht="18" customHeight="1">
      <c r="A40" s="295" t="s">
        <v>297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</row>
    <row r="41" spans="1:20" ht="15" customHeight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" customHeight="1">
      <c r="A42" s="334" t="s">
        <v>281</v>
      </c>
      <c r="B42" s="335"/>
      <c r="C42" s="350" t="s">
        <v>365</v>
      </c>
      <c r="D42" s="351"/>
      <c r="E42" s="352"/>
      <c r="F42" s="350" t="s">
        <v>364</v>
      </c>
      <c r="G42" s="351"/>
      <c r="H42" s="352"/>
      <c r="I42" s="350" t="s">
        <v>363</v>
      </c>
      <c r="J42" s="351"/>
      <c r="K42" s="352"/>
      <c r="L42" s="350" t="s">
        <v>362</v>
      </c>
      <c r="M42" s="351"/>
      <c r="N42" s="352"/>
      <c r="O42" s="350" t="s">
        <v>361</v>
      </c>
      <c r="P42" s="351"/>
      <c r="Q42" s="352"/>
      <c r="R42" s="350" t="s">
        <v>360</v>
      </c>
      <c r="S42" s="351"/>
      <c r="T42" s="351"/>
    </row>
    <row r="43" spans="1:20" ht="15" customHeight="1">
      <c r="A43" s="336"/>
      <c r="B43" s="337"/>
      <c r="C43" s="345" t="s">
        <v>346</v>
      </c>
      <c r="D43" s="345" t="s">
        <v>63</v>
      </c>
      <c r="E43" s="343" t="s">
        <v>156</v>
      </c>
      <c r="F43" s="345" t="s">
        <v>346</v>
      </c>
      <c r="G43" s="345" t="s">
        <v>63</v>
      </c>
      <c r="H43" s="343" t="s">
        <v>156</v>
      </c>
      <c r="I43" s="345" t="s">
        <v>346</v>
      </c>
      <c r="J43" s="345" t="s">
        <v>63</v>
      </c>
      <c r="K43" s="343" t="s">
        <v>156</v>
      </c>
      <c r="L43" s="345" t="s">
        <v>346</v>
      </c>
      <c r="M43" s="345" t="s">
        <v>63</v>
      </c>
      <c r="N43" s="343" t="s">
        <v>156</v>
      </c>
      <c r="O43" s="345" t="s">
        <v>346</v>
      </c>
      <c r="P43" s="345" t="s">
        <v>63</v>
      </c>
      <c r="Q43" s="343" t="s">
        <v>156</v>
      </c>
      <c r="R43" s="345" t="s">
        <v>346</v>
      </c>
      <c r="S43" s="345" t="s">
        <v>63</v>
      </c>
      <c r="T43" s="348" t="s">
        <v>156</v>
      </c>
    </row>
    <row r="44" spans="1:20" ht="15" customHeight="1">
      <c r="A44" s="338"/>
      <c r="B44" s="339"/>
      <c r="C44" s="346"/>
      <c r="D44" s="346"/>
      <c r="E44" s="347"/>
      <c r="F44" s="346"/>
      <c r="G44" s="346"/>
      <c r="H44" s="347"/>
      <c r="I44" s="346"/>
      <c r="J44" s="346"/>
      <c r="K44" s="347"/>
      <c r="L44" s="346"/>
      <c r="M44" s="346"/>
      <c r="N44" s="347"/>
      <c r="O44" s="346"/>
      <c r="P44" s="346"/>
      <c r="Q44" s="347"/>
      <c r="R44" s="346"/>
      <c r="S44" s="346"/>
      <c r="T44" s="349"/>
    </row>
    <row r="45" spans="1:20" ht="15" customHeight="1">
      <c r="A45" s="66"/>
      <c r="B45" s="6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1:20" ht="15" customHeight="1">
      <c r="A46" s="332" t="s">
        <v>307</v>
      </c>
      <c r="B46" s="333"/>
      <c r="C46" s="187">
        <v>106</v>
      </c>
      <c r="D46" s="187">
        <v>1430</v>
      </c>
      <c r="E46" s="187">
        <v>525</v>
      </c>
      <c r="F46" s="187">
        <v>111</v>
      </c>
      <c r="G46" s="187">
        <v>1290</v>
      </c>
      <c r="H46" s="187">
        <v>1029</v>
      </c>
      <c r="I46" s="187">
        <v>34</v>
      </c>
      <c r="J46" s="187">
        <v>354</v>
      </c>
      <c r="K46" s="187">
        <v>210</v>
      </c>
      <c r="L46" s="187">
        <v>413</v>
      </c>
      <c r="M46" s="187">
        <v>3730</v>
      </c>
      <c r="N46" s="187">
        <v>3394</v>
      </c>
      <c r="O46" s="187">
        <v>47</v>
      </c>
      <c r="P46" s="187">
        <v>243</v>
      </c>
      <c r="Q46" s="187">
        <v>59</v>
      </c>
      <c r="R46" s="187">
        <v>65</v>
      </c>
      <c r="S46" s="187">
        <v>397</v>
      </c>
      <c r="T46" s="187">
        <v>209</v>
      </c>
    </row>
    <row r="47" spans="1:20" ht="15" customHeight="1">
      <c r="A47" s="353" t="s">
        <v>396</v>
      </c>
      <c r="B47" s="354"/>
      <c r="C47" s="190">
        <v>99</v>
      </c>
      <c r="D47" s="82">
        <v>1270</v>
      </c>
      <c r="E47" s="82">
        <v>499</v>
      </c>
      <c r="F47" s="82">
        <v>117</v>
      </c>
      <c r="G47" s="82">
        <v>1590</v>
      </c>
      <c r="H47" s="82">
        <v>1278</v>
      </c>
      <c r="I47" s="82">
        <v>38</v>
      </c>
      <c r="J47" s="82">
        <v>433</v>
      </c>
      <c r="K47" s="82">
        <v>238</v>
      </c>
      <c r="L47" s="82">
        <v>396</v>
      </c>
      <c r="M47" s="82">
        <v>2100</v>
      </c>
      <c r="N47" s="82">
        <v>1844</v>
      </c>
      <c r="O47" s="82">
        <v>46</v>
      </c>
      <c r="P47" s="82">
        <v>213</v>
      </c>
      <c r="Q47" s="82">
        <v>52</v>
      </c>
      <c r="R47" s="82">
        <v>59</v>
      </c>
      <c r="S47" s="82">
        <v>337</v>
      </c>
      <c r="T47" s="82">
        <v>165</v>
      </c>
    </row>
    <row r="48" spans="1:20" ht="15" customHeight="1">
      <c r="A48" s="353" t="s">
        <v>392</v>
      </c>
      <c r="B48" s="354"/>
      <c r="C48" s="187">
        <v>98</v>
      </c>
      <c r="D48" s="187">
        <v>1250</v>
      </c>
      <c r="E48" s="82">
        <v>491</v>
      </c>
      <c r="F48" s="188">
        <v>128</v>
      </c>
      <c r="G48" s="187">
        <v>1470</v>
      </c>
      <c r="H48" s="82">
        <v>870</v>
      </c>
      <c r="I48" s="188">
        <v>49</v>
      </c>
      <c r="J48" s="188">
        <v>530</v>
      </c>
      <c r="K48" s="82">
        <v>283</v>
      </c>
      <c r="L48" s="188">
        <v>413</v>
      </c>
      <c r="M48" s="188">
        <v>3510</v>
      </c>
      <c r="N48" s="82">
        <v>3183</v>
      </c>
      <c r="O48" s="187">
        <v>43</v>
      </c>
      <c r="P48" s="187">
        <v>241</v>
      </c>
      <c r="Q48" s="82">
        <v>66</v>
      </c>
      <c r="R48" s="188">
        <v>60</v>
      </c>
      <c r="S48" s="187">
        <v>366</v>
      </c>
      <c r="T48" s="82">
        <v>189</v>
      </c>
    </row>
    <row r="49" spans="1:20" ht="15" customHeight="1">
      <c r="A49" s="353" t="s">
        <v>393</v>
      </c>
      <c r="B49" s="354"/>
      <c r="C49" s="187">
        <v>95</v>
      </c>
      <c r="D49" s="187">
        <v>1160</v>
      </c>
      <c r="E49" s="82">
        <v>427</v>
      </c>
      <c r="F49" s="188">
        <v>132</v>
      </c>
      <c r="G49" s="187">
        <v>1600</v>
      </c>
      <c r="H49" s="82">
        <v>927</v>
      </c>
      <c r="I49" s="188">
        <v>52</v>
      </c>
      <c r="J49" s="188">
        <v>543</v>
      </c>
      <c r="K49" s="82">
        <v>318</v>
      </c>
      <c r="L49" s="188">
        <v>396</v>
      </c>
      <c r="M49" s="188">
        <v>2520</v>
      </c>
      <c r="N49" s="82">
        <v>2300</v>
      </c>
      <c r="O49" s="187">
        <v>44</v>
      </c>
      <c r="P49" s="187">
        <v>260</v>
      </c>
      <c r="Q49" s="82">
        <v>73</v>
      </c>
      <c r="R49" s="188">
        <v>57</v>
      </c>
      <c r="S49" s="187">
        <v>350</v>
      </c>
      <c r="T49" s="82">
        <v>189</v>
      </c>
    </row>
    <row r="50" spans="1:20" ht="15" customHeight="1">
      <c r="A50" s="353" t="s">
        <v>409</v>
      </c>
      <c r="B50" s="354"/>
      <c r="C50" s="233">
        <f>SUM(C52:C68)</f>
        <v>94</v>
      </c>
      <c r="D50" s="233">
        <v>1000</v>
      </c>
      <c r="E50" s="233">
        <f aca="true" t="shared" si="1" ref="E50:T50">SUM(E52:E68)</f>
        <v>356</v>
      </c>
      <c r="F50" s="233">
        <f t="shared" si="1"/>
        <v>133</v>
      </c>
      <c r="G50" s="233">
        <f t="shared" si="1"/>
        <v>1770</v>
      </c>
      <c r="H50" s="233">
        <f t="shared" si="1"/>
        <v>1237</v>
      </c>
      <c r="I50" s="233">
        <f t="shared" si="1"/>
        <v>53</v>
      </c>
      <c r="J50" s="233">
        <f t="shared" si="1"/>
        <v>626</v>
      </c>
      <c r="K50" s="233">
        <f t="shared" si="1"/>
        <v>387</v>
      </c>
      <c r="L50" s="233">
        <f t="shared" si="1"/>
        <v>397</v>
      </c>
      <c r="M50" s="233">
        <v>3090</v>
      </c>
      <c r="N50" s="233">
        <f t="shared" si="1"/>
        <v>2674</v>
      </c>
      <c r="O50" s="233">
        <f t="shared" si="1"/>
        <v>43</v>
      </c>
      <c r="P50" s="233">
        <f t="shared" si="1"/>
        <v>240</v>
      </c>
      <c r="Q50" s="233">
        <f t="shared" si="1"/>
        <v>72</v>
      </c>
      <c r="R50" s="233">
        <f t="shared" si="1"/>
        <v>59</v>
      </c>
      <c r="S50" s="233">
        <f t="shared" si="1"/>
        <v>386</v>
      </c>
      <c r="T50" s="233">
        <f t="shared" si="1"/>
        <v>193</v>
      </c>
    </row>
    <row r="51" spans="1:20" ht="15" customHeight="1">
      <c r="A51" s="72"/>
      <c r="B51" s="73"/>
      <c r="C51" s="187"/>
      <c r="D51" s="187"/>
      <c r="E51" s="187"/>
      <c r="F51" s="188"/>
      <c r="G51" s="187"/>
      <c r="H51" s="187"/>
      <c r="I51" s="188"/>
      <c r="J51" s="188"/>
      <c r="K51" s="188"/>
      <c r="L51" s="188"/>
      <c r="M51" s="188"/>
      <c r="N51" s="188"/>
      <c r="O51" s="187"/>
      <c r="P51" s="187"/>
      <c r="Q51" s="187"/>
      <c r="R51" s="188"/>
      <c r="S51" s="187"/>
      <c r="T51" s="187"/>
    </row>
    <row r="52" spans="1:20" ht="15" customHeight="1">
      <c r="A52" s="355" t="s">
        <v>1</v>
      </c>
      <c r="B52" s="356"/>
      <c r="C52" s="190">
        <v>16</v>
      </c>
      <c r="D52" s="82">
        <v>198</v>
      </c>
      <c r="E52" s="82">
        <v>146</v>
      </c>
      <c r="F52" s="82">
        <v>96</v>
      </c>
      <c r="G52" s="82">
        <v>1390</v>
      </c>
      <c r="H52" s="82">
        <v>986</v>
      </c>
      <c r="I52" s="82">
        <v>3</v>
      </c>
      <c r="J52" s="82">
        <v>62</v>
      </c>
      <c r="K52" s="82">
        <v>53</v>
      </c>
      <c r="L52" s="82">
        <v>255</v>
      </c>
      <c r="M52" s="82">
        <v>2240</v>
      </c>
      <c r="N52" s="82">
        <v>1960</v>
      </c>
      <c r="O52" s="82">
        <v>5</v>
      </c>
      <c r="P52" s="82">
        <v>28</v>
      </c>
      <c r="Q52" s="82">
        <v>11</v>
      </c>
      <c r="R52" s="82">
        <v>12</v>
      </c>
      <c r="S52" s="82">
        <v>97</v>
      </c>
      <c r="T52" s="82">
        <v>83</v>
      </c>
    </row>
    <row r="53" spans="1:20" ht="15" customHeight="1">
      <c r="A53" s="355" t="s">
        <v>2</v>
      </c>
      <c r="B53" s="356"/>
      <c r="C53" s="187">
        <v>3</v>
      </c>
      <c r="D53" s="187">
        <v>44</v>
      </c>
      <c r="E53" s="82">
        <v>15</v>
      </c>
      <c r="F53" s="188">
        <v>3</v>
      </c>
      <c r="G53" s="187">
        <v>36</v>
      </c>
      <c r="H53" s="82">
        <v>25</v>
      </c>
      <c r="I53" s="188">
        <v>0</v>
      </c>
      <c r="J53" s="188">
        <v>4</v>
      </c>
      <c r="K53" s="82">
        <v>2</v>
      </c>
      <c r="L53" s="192">
        <v>4</v>
      </c>
      <c r="M53" s="192">
        <v>20</v>
      </c>
      <c r="N53" s="82">
        <v>19</v>
      </c>
      <c r="O53" s="193">
        <v>2</v>
      </c>
      <c r="P53" s="193">
        <v>12</v>
      </c>
      <c r="Q53" s="82">
        <v>4</v>
      </c>
      <c r="R53" s="192">
        <v>3</v>
      </c>
      <c r="S53" s="193">
        <v>15</v>
      </c>
      <c r="T53" s="82">
        <v>5</v>
      </c>
    </row>
    <row r="54" spans="1:20" ht="15" customHeight="1">
      <c r="A54" s="355" t="s">
        <v>3</v>
      </c>
      <c r="B54" s="356"/>
      <c r="C54" s="187">
        <v>7</v>
      </c>
      <c r="D54" s="187">
        <v>104</v>
      </c>
      <c r="E54" s="82">
        <v>62</v>
      </c>
      <c r="F54" s="188">
        <v>2</v>
      </c>
      <c r="G54" s="187">
        <v>25</v>
      </c>
      <c r="H54" s="82">
        <v>21</v>
      </c>
      <c r="I54" s="188">
        <v>9</v>
      </c>
      <c r="J54" s="188">
        <v>101</v>
      </c>
      <c r="K54" s="82">
        <v>70</v>
      </c>
      <c r="L54" s="192">
        <v>49</v>
      </c>
      <c r="M54" s="192">
        <v>280</v>
      </c>
      <c r="N54" s="82">
        <v>246</v>
      </c>
      <c r="O54" s="193">
        <v>6</v>
      </c>
      <c r="P54" s="193">
        <v>40</v>
      </c>
      <c r="Q54" s="82">
        <v>20</v>
      </c>
      <c r="R54" s="192">
        <v>8</v>
      </c>
      <c r="S54" s="193">
        <v>54</v>
      </c>
      <c r="T54" s="82">
        <v>32</v>
      </c>
    </row>
    <row r="55" spans="1:20" ht="15" customHeight="1">
      <c r="A55" s="357" t="s">
        <v>60</v>
      </c>
      <c r="B55" s="356"/>
      <c r="C55" s="187">
        <v>8</v>
      </c>
      <c r="D55" s="187">
        <v>84</v>
      </c>
      <c r="E55" s="82">
        <v>45</v>
      </c>
      <c r="F55" s="188">
        <v>1</v>
      </c>
      <c r="G55" s="187">
        <v>9</v>
      </c>
      <c r="H55" s="82">
        <v>5</v>
      </c>
      <c r="I55" s="188">
        <v>1</v>
      </c>
      <c r="J55" s="188">
        <v>5</v>
      </c>
      <c r="K55" s="82">
        <v>3</v>
      </c>
      <c r="L55" s="252" t="s">
        <v>435</v>
      </c>
      <c r="M55" s="252" t="s">
        <v>435</v>
      </c>
      <c r="N55" s="251" t="s">
        <v>435</v>
      </c>
      <c r="O55" s="193">
        <v>2</v>
      </c>
      <c r="P55" s="193">
        <v>8</v>
      </c>
      <c r="Q55" s="82">
        <v>3</v>
      </c>
      <c r="R55" s="192">
        <v>0</v>
      </c>
      <c r="S55" s="193">
        <v>2</v>
      </c>
      <c r="T55" s="82">
        <v>1</v>
      </c>
    </row>
    <row r="56" spans="1:20" ht="15" customHeight="1">
      <c r="A56" s="355" t="s">
        <v>5</v>
      </c>
      <c r="B56" s="356"/>
      <c r="C56" s="190">
        <v>9</v>
      </c>
      <c r="D56" s="82">
        <v>32</v>
      </c>
      <c r="E56" s="82">
        <v>2</v>
      </c>
      <c r="F56" s="82">
        <v>6</v>
      </c>
      <c r="G56" s="82">
        <v>50</v>
      </c>
      <c r="H56" s="82">
        <v>32</v>
      </c>
      <c r="I56" s="82">
        <v>2</v>
      </c>
      <c r="J56" s="82">
        <v>9</v>
      </c>
      <c r="K56" s="82">
        <v>5</v>
      </c>
      <c r="L56" s="251" t="s">
        <v>435</v>
      </c>
      <c r="M56" s="251" t="s">
        <v>435</v>
      </c>
      <c r="N56" s="251" t="s">
        <v>435</v>
      </c>
      <c r="O56" s="82">
        <v>3</v>
      </c>
      <c r="P56" s="82">
        <v>13</v>
      </c>
      <c r="Q56" s="82">
        <v>2</v>
      </c>
      <c r="R56" s="82">
        <v>4</v>
      </c>
      <c r="S56" s="82">
        <v>19</v>
      </c>
      <c r="T56" s="82">
        <v>5</v>
      </c>
    </row>
    <row r="57" spans="1:20" ht="15" customHeight="1">
      <c r="A57" s="355" t="s">
        <v>6</v>
      </c>
      <c r="B57" s="356"/>
      <c r="C57" s="187">
        <v>6</v>
      </c>
      <c r="D57" s="187">
        <v>89</v>
      </c>
      <c r="E57" s="82">
        <v>50</v>
      </c>
      <c r="F57" s="188">
        <v>1</v>
      </c>
      <c r="G57" s="187">
        <v>14</v>
      </c>
      <c r="H57" s="82">
        <v>11</v>
      </c>
      <c r="I57" s="188">
        <v>3</v>
      </c>
      <c r="J57" s="188">
        <v>35</v>
      </c>
      <c r="K57" s="82">
        <v>20</v>
      </c>
      <c r="L57" s="192">
        <v>9</v>
      </c>
      <c r="M57" s="192">
        <v>62</v>
      </c>
      <c r="N57" s="82">
        <v>54</v>
      </c>
      <c r="O57" s="193">
        <v>3</v>
      </c>
      <c r="P57" s="193">
        <v>20</v>
      </c>
      <c r="Q57" s="82">
        <v>12</v>
      </c>
      <c r="R57" s="192">
        <v>4</v>
      </c>
      <c r="S57" s="193">
        <v>30</v>
      </c>
      <c r="T57" s="82">
        <v>19</v>
      </c>
    </row>
    <row r="58" spans="1:20" ht="15" customHeight="1">
      <c r="A58" s="355" t="s">
        <v>7</v>
      </c>
      <c r="B58" s="356"/>
      <c r="C58" s="187">
        <v>3</v>
      </c>
      <c r="D58" s="187">
        <v>32</v>
      </c>
      <c r="E58" s="82">
        <v>1</v>
      </c>
      <c r="F58" s="188">
        <v>1</v>
      </c>
      <c r="G58" s="187">
        <v>12</v>
      </c>
      <c r="H58" s="82">
        <v>6</v>
      </c>
      <c r="I58" s="188">
        <v>1</v>
      </c>
      <c r="J58" s="188">
        <v>7</v>
      </c>
      <c r="K58" s="82">
        <v>0</v>
      </c>
      <c r="L58" s="252" t="s">
        <v>435</v>
      </c>
      <c r="M58" s="252" t="s">
        <v>435</v>
      </c>
      <c r="N58" s="251" t="s">
        <v>435</v>
      </c>
      <c r="O58" s="193">
        <v>1</v>
      </c>
      <c r="P58" s="193">
        <v>5</v>
      </c>
      <c r="Q58" s="82">
        <v>0</v>
      </c>
      <c r="R58" s="192">
        <v>1</v>
      </c>
      <c r="S58" s="193">
        <v>6</v>
      </c>
      <c r="T58" s="82">
        <v>1</v>
      </c>
    </row>
    <row r="59" spans="1:20" ht="15" customHeight="1">
      <c r="A59" s="355" t="s">
        <v>8</v>
      </c>
      <c r="B59" s="356"/>
      <c r="C59" s="187">
        <v>2</v>
      </c>
      <c r="D59" s="187">
        <v>15</v>
      </c>
      <c r="E59" s="82">
        <v>2</v>
      </c>
      <c r="F59" s="188">
        <v>0</v>
      </c>
      <c r="G59" s="187">
        <v>2</v>
      </c>
      <c r="H59" s="251" t="s">
        <v>435</v>
      </c>
      <c r="I59" s="188">
        <v>0</v>
      </c>
      <c r="J59" s="188">
        <v>3</v>
      </c>
      <c r="K59" s="82">
        <v>0</v>
      </c>
      <c r="L59" s="252" t="s">
        <v>435</v>
      </c>
      <c r="M59" s="252" t="s">
        <v>435</v>
      </c>
      <c r="N59" s="251" t="s">
        <v>435</v>
      </c>
      <c r="O59" s="193">
        <v>2</v>
      </c>
      <c r="P59" s="193">
        <v>15</v>
      </c>
      <c r="Q59" s="82">
        <v>10</v>
      </c>
      <c r="R59" s="192">
        <v>4</v>
      </c>
      <c r="S59" s="193">
        <v>23</v>
      </c>
      <c r="T59" s="82">
        <v>2</v>
      </c>
    </row>
    <row r="60" spans="1:20" ht="15" customHeight="1">
      <c r="A60" s="34"/>
      <c r="B60" s="35"/>
      <c r="C60" s="187"/>
      <c r="D60" s="187"/>
      <c r="E60" s="187"/>
      <c r="F60" s="188"/>
      <c r="G60" s="187"/>
      <c r="H60" s="187"/>
      <c r="I60" s="188"/>
      <c r="J60" s="188"/>
      <c r="K60" s="188"/>
      <c r="L60" s="192"/>
      <c r="M60" s="192"/>
      <c r="N60" s="192"/>
      <c r="O60" s="193"/>
      <c r="P60" s="193"/>
      <c r="Q60" s="193"/>
      <c r="R60" s="192"/>
      <c r="S60" s="193"/>
      <c r="T60" s="193"/>
    </row>
    <row r="61" spans="1:20" ht="15" customHeight="1">
      <c r="A61" s="355" t="s">
        <v>9</v>
      </c>
      <c r="B61" s="356"/>
      <c r="C61" s="190">
        <v>3</v>
      </c>
      <c r="D61" s="82">
        <v>37</v>
      </c>
      <c r="E61" s="82">
        <v>14</v>
      </c>
      <c r="F61" s="82">
        <v>0</v>
      </c>
      <c r="G61" s="82">
        <v>0</v>
      </c>
      <c r="H61" s="251" t="s">
        <v>435</v>
      </c>
      <c r="I61" s="82">
        <v>1</v>
      </c>
      <c r="J61" s="82">
        <v>6</v>
      </c>
      <c r="K61" s="251" t="s">
        <v>435</v>
      </c>
      <c r="L61" s="82">
        <v>3</v>
      </c>
      <c r="M61" s="82">
        <v>16</v>
      </c>
      <c r="N61" s="82">
        <v>11</v>
      </c>
      <c r="O61" s="82">
        <v>0</v>
      </c>
      <c r="P61" s="82">
        <v>1</v>
      </c>
      <c r="Q61" s="251" t="s">
        <v>435</v>
      </c>
      <c r="R61" s="82">
        <v>1</v>
      </c>
      <c r="S61" s="82">
        <v>4</v>
      </c>
      <c r="T61" s="251" t="s">
        <v>435</v>
      </c>
    </row>
    <row r="62" spans="1:20" ht="15" customHeight="1">
      <c r="A62" s="355" t="s">
        <v>190</v>
      </c>
      <c r="B62" s="356"/>
      <c r="C62" s="187">
        <v>4</v>
      </c>
      <c r="D62" s="187">
        <v>57</v>
      </c>
      <c r="E62" s="82">
        <v>8</v>
      </c>
      <c r="F62" s="188">
        <v>0</v>
      </c>
      <c r="G62" s="187">
        <v>7</v>
      </c>
      <c r="H62" s="82">
        <v>7</v>
      </c>
      <c r="I62" s="188">
        <v>14</v>
      </c>
      <c r="J62" s="188">
        <v>164</v>
      </c>
      <c r="K62" s="82">
        <v>106</v>
      </c>
      <c r="L62" s="192">
        <v>1</v>
      </c>
      <c r="M62" s="192">
        <v>5</v>
      </c>
      <c r="N62" s="82">
        <v>2</v>
      </c>
      <c r="O62" s="193">
        <v>3</v>
      </c>
      <c r="P62" s="193">
        <v>16</v>
      </c>
      <c r="Q62" s="251" t="s">
        <v>435</v>
      </c>
      <c r="R62" s="192">
        <v>1</v>
      </c>
      <c r="S62" s="193">
        <v>10</v>
      </c>
      <c r="T62" s="251" t="s">
        <v>435</v>
      </c>
    </row>
    <row r="63" spans="1:20" ht="15" customHeight="1">
      <c r="A63" s="355" t="s">
        <v>191</v>
      </c>
      <c r="B63" s="356"/>
      <c r="C63" s="187">
        <v>1</v>
      </c>
      <c r="D63" s="187">
        <v>18</v>
      </c>
      <c r="E63" s="82">
        <v>1</v>
      </c>
      <c r="F63" s="188">
        <v>1</v>
      </c>
      <c r="G63" s="187">
        <v>13</v>
      </c>
      <c r="H63" s="251" t="s">
        <v>435</v>
      </c>
      <c r="I63" s="188">
        <v>3</v>
      </c>
      <c r="J63" s="188">
        <v>50</v>
      </c>
      <c r="K63" s="82">
        <v>28</v>
      </c>
      <c r="L63" s="192">
        <v>36</v>
      </c>
      <c r="M63" s="192">
        <v>216</v>
      </c>
      <c r="N63" s="82">
        <v>169</v>
      </c>
      <c r="O63" s="193">
        <v>1</v>
      </c>
      <c r="P63" s="193">
        <v>9</v>
      </c>
      <c r="Q63" s="82">
        <v>3</v>
      </c>
      <c r="R63" s="192">
        <v>2</v>
      </c>
      <c r="S63" s="193">
        <v>15</v>
      </c>
      <c r="T63" s="82">
        <v>6</v>
      </c>
    </row>
    <row r="64" spans="1:20" ht="15" customHeight="1">
      <c r="A64" s="355" t="s">
        <v>192</v>
      </c>
      <c r="B64" s="356"/>
      <c r="C64" s="187">
        <v>4</v>
      </c>
      <c r="D64" s="187">
        <v>34</v>
      </c>
      <c r="E64" s="82">
        <v>3</v>
      </c>
      <c r="F64" s="188">
        <v>13</v>
      </c>
      <c r="G64" s="187">
        <v>162</v>
      </c>
      <c r="H64" s="82">
        <v>113</v>
      </c>
      <c r="I64" s="188">
        <v>4</v>
      </c>
      <c r="J64" s="188">
        <v>93</v>
      </c>
      <c r="K64" s="82">
        <v>68</v>
      </c>
      <c r="L64" s="192">
        <v>27</v>
      </c>
      <c r="M64" s="192">
        <v>183</v>
      </c>
      <c r="N64" s="82">
        <v>143</v>
      </c>
      <c r="O64" s="193">
        <v>5</v>
      </c>
      <c r="P64" s="193">
        <v>25</v>
      </c>
      <c r="Q64" s="82">
        <v>5</v>
      </c>
      <c r="R64" s="192">
        <v>5</v>
      </c>
      <c r="S64" s="193">
        <v>26</v>
      </c>
      <c r="T64" s="82">
        <v>8</v>
      </c>
    </row>
    <row r="65" spans="1:20" ht="15" customHeight="1">
      <c r="A65" s="355" t="s">
        <v>193</v>
      </c>
      <c r="B65" s="356"/>
      <c r="C65" s="190">
        <v>7</v>
      </c>
      <c r="D65" s="82">
        <v>78</v>
      </c>
      <c r="E65" s="82">
        <v>1</v>
      </c>
      <c r="F65" s="82">
        <v>5</v>
      </c>
      <c r="G65" s="82">
        <v>40</v>
      </c>
      <c r="H65" s="82">
        <v>14</v>
      </c>
      <c r="I65" s="82">
        <v>4</v>
      </c>
      <c r="J65" s="82">
        <v>41</v>
      </c>
      <c r="K65" s="82">
        <v>11</v>
      </c>
      <c r="L65" s="82">
        <v>0</v>
      </c>
      <c r="M65" s="82">
        <v>1</v>
      </c>
      <c r="N65" s="82">
        <v>0</v>
      </c>
      <c r="O65" s="82">
        <v>3</v>
      </c>
      <c r="P65" s="82">
        <v>18</v>
      </c>
      <c r="Q65" s="82">
        <v>0</v>
      </c>
      <c r="R65" s="82">
        <v>6</v>
      </c>
      <c r="S65" s="82">
        <v>36</v>
      </c>
      <c r="T65" s="82">
        <v>8</v>
      </c>
    </row>
    <row r="66" spans="1:20" ht="15" customHeight="1">
      <c r="A66" s="355" t="s">
        <v>194</v>
      </c>
      <c r="B66" s="356"/>
      <c r="C66" s="187">
        <v>5</v>
      </c>
      <c r="D66" s="187">
        <v>68</v>
      </c>
      <c r="E66" s="251" t="s">
        <v>435</v>
      </c>
      <c r="F66" s="188">
        <v>3</v>
      </c>
      <c r="G66" s="187">
        <v>4</v>
      </c>
      <c r="H66" s="82">
        <v>16</v>
      </c>
      <c r="I66" s="188">
        <v>6</v>
      </c>
      <c r="J66" s="188">
        <v>37</v>
      </c>
      <c r="K66" s="82">
        <v>18</v>
      </c>
      <c r="L66" s="252" t="s">
        <v>435</v>
      </c>
      <c r="M66" s="252" t="s">
        <v>435</v>
      </c>
      <c r="N66" s="251" t="s">
        <v>435</v>
      </c>
      <c r="O66" s="193">
        <v>2</v>
      </c>
      <c r="P66" s="193">
        <v>10</v>
      </c>
      <c r="Q66" s="251" t="s">
        <v>435</v>
      </c>
      <c r="R66" s="192">
        <v>3</v>
      </c>
      <c r="S66" s="193">
        <v>15</v>
      </c>
      <c r="T66" s="251" t="s">
        <v>435</v>
      </c>
    </row>
    <row r="67" spans="1:20" ht="15" customHeight="1">
      <c r="A67" s="355" t="s">
        <v>195</v>
      </c>
      <c r="B67" s="356"/>
      <c r="C67" s="187">
        <v>11</v>
      </c>
      <c r="D67" s="187">
        <v>94</v>
      </c>
      <c r="E67" s="82">
        <v>1</v>
      </c>
      <c r="F67" s="187">
        <v>0</v>
      </c>
      <c r="G67" s="187">
        <v>5</v>
      </c>
      <c r="H67" s="251" t="s">
        <v>435</v>
      </c>
      <c r="I67" s="187">
        <v>1</v>
      </c>
      <c r="J67" s="187">
        <v>5</v>
      </c>
      <c r="K67" s="82">
        <v>1</v>
      </c>
      <c r="L67" s="193">
        <v>13</v>
      </c>
      <c r="M67" s="193">
        <v>72</v>
      </c>
      <c r="N67" s="82">
        <v>70</v>
      </c>
      <c r="O67" s="193">
        <v>4</v>
      </c>
      <c r="P67" s="193">
        <v>16</v>
      </c>
      <c r="Q67" s="82">
        <v>0</v>
      </c>
      <c r="R67" s="193">
        <v>3</v>
      </c>
      <c r="S67" s="193">
        <v>24</v>
      </c>
      <c r="T67" s="82">
        <v>20</v>
      </c>
    </row>
    <row r="68" spans="1:20" ht="15" customHeight="1">
      <c r="A68" s="355" t="s">
        <v>196</v>
      </c>
      <c r="B68" s="356"/>
      <c r="C68" s="187">
        <v>5</v>
      </c>
      <c r="D68" s="187">
        <v>17</v>
      </c>
      <c r="E68" s="82">
        <v>5</v>
      </c>
      <c r="F68" s="187">
        <v>1</v>
      </c>
      <c r="G68" s="187">
        <v>1</v>
      </c>
      <c r="H68" s="82">
        <v>1</v>
      </c>
      <c r="I68" s="187">
        <v>1</v>
      </c>
      <c r="J68" s="187">
        <v>4</v>
      </c>
      <c r="K68" s="82">
        <v>2</v>
      </c>
      <c r="L68" s="253" t="s">
        <v>435</v>
      </c>
      <c r="M68" s="253" t="s">
        <v>435</v>
      </c>
      <c r="N68" s="251" t="s">
        <v>435</v>
      </c>
      <c r="O68" s="193">
        <v>1</v>
      </c>
      <c r="P68" s="193">
        <v>4</v>
      </c>
      <c r="Q68" s="82">
        <v>2</v>
      </c>
      <c r="R68" s="193">
        <v>2</v>
      </c>
      <c r="S68" s="193">
        <v>10</v>
      </c>
      <c r="T68" s="82">
        <v>3</v>
      </c>
    </row>
    <row r="69" spans="1:20" ht="14.25">
      <c r="A69" s="79"/>
      <c r="B69" s="113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</row>
    <row r="70" spans="1:20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</sheetData>
  <sheetProtection/>
  <mergeCells count="94">
    <mergeCell ref="A68:B68"/>
    <mergeCell ref="A63:B63"/>
    <mergeCell ref="A64:B64"/>
    <mergeCell ref="A65:B65"/>
    <mergeCell ref="A66:B66"/>
    <mergeCell ref="A57:B57"/>
    <mergeCell ref="A58:B58"/>
    <mergeCell ref="A59:B59"/>
    <mergeCell ref="A61:B61"/>
    <mergeCell ref="A62:B62"/>
    <mergeCell ref="A67:B67"/>
    <mergeCell ref="A50:B50"/>
    <mergeCell ref="A52:B52"/>
    <mergeCell ref="A53:B53"/>
    <mergeCell ref="A54:B54"/>
    <mergeCell ref="A55:B55"/>
    <mergeCell ref="A56:B56"/>
    <mergeCell ref="A48:B48"/>
    <mergeCell ref="A49:B49"/>
    <mergeCell ref="P43:P44"/>
    <mergeCell ref="Q43:Q44"/>
    <mergeCell ref="L43:L44"/>
    <mergeCell ref="M43:M44"/>
    <mergeCell ref="F43:F44"/>
    <mergeCell ref="G43:G44"/>
    <mergeCell ref="H43:H44"/>
    <mergeCell ref="I43:I44"/>
    <mergeCell ref="R42:T42"/>
    <mergeCell ref="C43:C44"/>
    <mergeCell ref="D43:D44"/>
    <mergeCell ref="E43:E44"/>
    <mergeCell ref="T43:T44"/>
    <mergeCell ref="K43:K44"/>
    <mergeCell ref="L42:N42"/>
    <mergeCell ref="O42:Q42"/>
    <mergeCell ref="A47:B47"/>
    <mergeCell ref="R43:R44"/>
    <mergeCell ref="S43:S44"/>
    <mergeCell ref="N43:N44"/>
    <mergeCell ref="O43:O44"/>
    <mergeCell ref="A42:B44"/>
    <mergeCell ref="C42:E42"/>
    <mergeCell ref="F42:H42"/>
    <mergeCell ref="I42:K42"/>
    <mergeCell ref="J43:J44"/>
    <mergeCell ref="O6:Q6"/>
    <mergeCell ref="R6:T6"/>
    <mergeCell ref="O7:O8"/>
    <mergeCell ref="P7:P8"/>
    <mergeCell ref="Q7:Q8"/>
    <mergeCell ref="R7:R8"/>
    <mergeCell ref="S7:S8"/>
    <mergeCell ref="T7:T8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A21:B21"/>
    <mergeCell ref="A22:B22"/>
    <mergeCell ref="A29:B29"/>
    <mergeCell ref="A30:B30"/>
    <mergeCell ref="A31:B31"/>
    <mergeCell ref="A23:B23"/>
    <mergeCell ref="A25:B25"/>
    <mergeCell ref="A26:B26"/>
    <mergeCell ref="A27:B27"/>
    <mergeCell ref="A14:B14"/>
    <mergeCell ref="A16:B16"/>
    <mergeCell ref="A17:B17"/>
    <mergeCell ref="A18:B18"/>
    <mergeCell ref="A19:B19"/>
    <mergeCell ref="A20:B20"/>
    <mergeCell ref="G7:G8"/>
    <mergeCell ref="H7:H8"/>
    <mergeCell ref="A11:B11"/>
    <mergeCell ref="A12:B12"/>
    <mergeCell ref="A13:B13"/>
    <mergeCell ref="A10:B10"/>
    <mergeCell ref="A46:B46"/>
    <mergeCell ref="A4:T4"/>
    <mergeCell ref="A40:T40"/>
    <mergeCell ref="A6:B8"/>
    <mergeCell ref="C6:E6"/>
    <mergeCell ref="F6:H6"/>
    <mergeCell ref="C7:C8"/>
    <mergeCell ref="D7:D8"/>
    <mergeCell ref="E7:E8"/>
    <mergeCell ref="F7:F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="60" zoomScaleNormal="60" zoomScaleSheetLayoutView="75" zoomScalePageLayoutView="0" workbookViewId="0" topLeftCell="A1">
      <selection activeCell="A1" sqref="A1"/>
    </sheetView>
  </sheetViews>
  <sheetFormatPr defaultColWidth="8.796875" defaultRowHeight="15"/>
  <cols>
    <col min="1" max="2" width="9" style="156" customWidth="1"/>
    <col min="3" max="17" width="14.59765625" style="156" customWidth="1"/>
    <col min="18" max="20" width="12.59765625" style="156" customWidth="1"/>
    <col min="21" max="16384" width="9" style="156" customWidth="1"/>
  </cols>
  <sheetData>
    <row r="1" spans="1:21" ht="15.75" customHeight="1">
      <c r="A1" s="158" t="s">
        <v>373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9" t="s">
        <v>449</v>
      </c>
      <c r="S1" s="17"/>
      <c r="U1" s="17"/>
    </row>
    <row r="2" spans="1:21" ht="15.75" customHeight="1">
      <c r="A2" s="17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53" customFormat="1" ht="15.75" customHeight="1">
      <c r="A3" s="173"/>
      <c r="B3" s="172"/>
      <c r="C3" s="1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  <c r="R3" s="17"/>
      <c r="S3" s="17"/>
      <c r="T3" s="17"/>
      <c r="U3" s="16"/>
    </row>
    <row r="4" spans="1:21" s="153" customFormat="1" ht="18" customHeight="1">
      <c r="A4" s="295" t="s">
        <v>300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17"/>
      <c r="S4" s="17"/>
      <c r="T4" s="17"/>
      <c r="U4" s="16"/>
    </row>
    <row r="5" spans="1:21" ht="15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 t="s">
        <v>267</v>
      </c>
      <c r="O5" s="17"/>
      <c r="P5" s="17"/>
      <c r="Q5" s="17"/>
      <c r="R5" s="17"/>
      <c r="S5" s="17"/>
      <c r="T5" s="17"/>
      <c r="U5" s="17"/>
    </row>
    <row r="6" spans="1:21" ht="15.75" customHeight="1">
      <c r="A6" s="334" t="s">
        <v>281</v>
      </c>
      <c r="B6" s="335"/>
      <c r="C6" s="350" t="s">
        <v>384</v>
      </c>
      <c r="D6" s="351"/>
      <c r="E6" s="352"/>
      <c r="F6" s="350" t="s">
        <v>200</v>
      </c>
      <c r="G6" s="351"/>
      <c r="H6" s="352"/>
      <c r="I6" s="350" t="s">
        <v>201</v>
      </c>
      <c r="J6" s="351"/>
      <c r="K6" s="352"/>
      <c r="L6" s="350" t="s">
        <v>383</v>
      </c>
      <c r="M6" s="351"/>
      <c r="N6" s="352"/>
      <c r="O6" s="350" t="s">
        <v>382</v>
      </c>
      <c r="P6" s="351"/>
      <c r="Q6" s="351"/>
      <c r="R6" s="72"/>
      <c r="S6" s="72"/>
      <c r="T6" s="72"/>
      <c r="U6" s="17"/>
    </row>
    <row r="7" spans="1:21" ht="15.75" customHeight="1">
      <c r="A7" s="336"/>
      <c r="B7" s="337"/>
      <c r="C7" s="345" t="s">
        <v>202</v>
      </c>
      <c r="D7" s="345" t="s">
        <v>63</v>
      </c>
      <c r="E7" s="348" t="s">
        <v>156</v>
      </c>
      <c r="F7" s="345" t="s">
        <v>202</v>
      </c>
      <c r="G7" s="345" t="s">
        <v>63</v>
      </c>
      <c r="H7" s="348" t="s">
        <v>156</v>
      </c>
      <c r="I7" s="345" t="s">
        <v>202</v>
      </c>
      <c r="J7" s="345" t="s">
        <v>63</v>
      </c>
      <c r="K7" s="348" t="s">
        <v>156</v>
      </c>
      <c r="L7" s="345" t="s">
        <v>202</v>
      </c>
      <c r="M7" s="345" t="s">
        <v>63</v>
      </c>
      <c r="N7" s="348" t="s">
        <v>156</v>
      </c>
      <c r="O7" s="345" t="s">
        <v>202</v>
      </c>
      <c r="P7" s="345" t="s">
        <v>63</v>
      </c>
      <c r="Q7" s="348" t="s">
        <v>156</v>
      </c>
      <c r="R7" s="301"/>
      <c r="S7" s="301"/>
      <c r="T7" s="367"/>
      <c r="U7" s="17"/>
    </row>
    <row r="8" spans="1:21" ht="15.75" customHeight="1">
      <c r="A8" s="338"/>
      <c r="B8" s="339"/>
      <c r="C8" s="346"/>
      <c r="D8" s="346"/>
      <c r="E8" s="349"/>
      <c r="F8" s="346"/>
      <c r="G8" s="346"/>
      <c r="H8" s="349"/>
      <c r="I8" s="346"/>
      <c r="J8" s="346"/>
      <c r="K8" s="349"/>
      <c r="L8" s="346"/>
      <c r="M8" s="346"/>
      <c r="N8" s="349"/>
      <c r="O8" s="346"/>
      <c r="P8" s="346"/>
      <c r="Q8" s="349"/>
      <c r="R8" s="301"/>
      <c r="S8" s="301"/>
      <c r="T8" s="368"/>
      <c r="U8" s="17"/>
    </row>
    <row r="9" spans="1:21" ht="15.75" customHeight="1">
      <c r="A9" s="66"/>
      <c r="B9" s="6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88"/>
      <c r="T9" s="188"/>
      <c r="U9" s="17"/>
    </row>
    <row r="10" spans="1:21" ht="15.75" customHeight="1">
      <c r="A10" s="332" t="s">
        <v>307</v>
      </c>
      <c r="B10" s="333"/>
      <c r="C10" s="187">
        <v>132</v>
      </c>
      <c r="D10" s="187">
        <v>1430</v>
      </c>
      <c r="E10" s="187">
        <v>1250</v>
      </c>
      <c r="F10" s="187">
        <v>190</v>
      </c>
      <c r="G10" s="187">
        <v>2680</v>
      </c>
      <c r="H10" s="187">
        <v>2473</v>
      </c>
      <c r="I10" s="187">
        <v>373</v>
      </c>
      <c r="J10" s="187">
        <v>3340</v>
      </c>
      <c r="K10" s="187">
        <v>3210</v>
      </c>
      <c r="L10" s="82">
        <v>339</v>
      </c>
      <c r="M10" s="82">
        <v>3060</v>
      </c>
      <c r="N10" s="82">
        <v>2940</v>
      </c>
      <c r="O10" s="187">
        <v>62</v>
      </c>
      <c r="P10" s="187">
        <v>404</v>
      </c>
      <c r="Q10" s="187">
        <v>381</v>
      </c>
      <c r="R10" s="188"/>
      <c r="S10" s="188"/>
      <c r="T10" s="188"/>
      <c r="U10" s="17"/>
    </row>
    <row r="11" spans="1:21" ht="15.75" customHeight="1">
      <c r="A11" s="353" t="s">
        <v>396</v>
      </c>
      <c r="B11" s="354"/>
      <c r="C11" s="190">
        <v>128</v>
      </c>
      <c r="D11" s="187">
        <v>1070</v>
      </c>
      <c r="E11" s="82">
        <v>933</v>
      </c>
      <c r="F11" s="82">
        <v>192</v>
      </c>
      <c r="G11" s="82">
        <v>2580</v>
      </c>
      <c r="H11" s="82">
        <v>2461</v>
      </c>
      <c r="I11" s="82">
        <v>371</v>
      </c>
      <c r="J11" s="82">
        <v>3440</v>
      </c>
      <c r="K11" s="82">
        <v>3251</v>
      </c>
      <c r="L11" s="82">
        <v>337</v>
      </c>
      <c r="M11" s="82">
        <v>3150</v>
      </c>
      <c r="N11" s="82">
        <v>2980</v>
      </c>
      <c r="O11" s="82">
        <v>63</v>
      </c>
      <c r="P11" s="82">
        <v>393</v>
      </c>
      <c r="Q11" s="82">
        <v>376</v>
      </c>
      <c r="R11" s="82"/>
      <c r="S11" s="82"/>
      <c r="T11" s="82"/>
      <c r="U11" s="17"/>
    </row>
    <row r="12" spans="1:21" ht="15.75" customHeight="1">
      <c r="A12" s="353" t="s">
        <v>392</v>
      </c>
      <c r="B12" s="354"/>
      <c r="C12" s="187">
        <v>135</v>
      </c>
      <c r="D12" s="187">
        <v>1120</v>
      </c>
      <c r="E12" s="82">
        <v>969</v>
      </c>
      <c r="F12" s="188">
        <v>200</v>
      </c>
      <c r="G12" s="187">
        <v>2940</v>
      </c>
      <c r="H12" s="82">
        <v>2807</v>
      </c>
      <c r="I12" s="188">
        <v>367</v>
      </c>
      <c r="J12" s="188">
        <v>3570</v>
      </c>
      <c r="K12" s="82">
        <v>3390</v>
      </c>
      <c r="L12" s="82">
        <v>332</v>
      </c>
      <c r="M12" s="82">
        <v>3270</v>
      </c>
      <c r="N12" s="82">
        <v>3090</v>
      </c>
      <c r="O12" s="187">
        <v>60</v>
      </c>
      <c r="P12" s="187">
        <v>360</v>
      </c>
      <c r="Q12" s="82">
        <v>340</v>
      </c>
      <c r="R12" s="188"/>
      <c r="S12" s="188"/>
      <c r="T12" s="82"/>
      <c r="U12" s="17"/>
    </row>
    <row r="13" spans="1:21" ht="15.75" customHeight="1">
      <c r="A13" s="353" t="s">
        <v>393</v>
      </c>
      <c r="B13" s="354"/>
      <c r="C13" s="187">
        <v>153</v>
      </c>
      <c r="D13" s="187">
        <v>1360</v>
      </c>
      <c r="E13" s="82">
        <v>1199</v>
      </c>
      <c r="F13" s="188">
        <v>199</v>
      </c>
      <c r="G13" s="187">
        <v>3630</v>
      </c>
      <c r="H13" s="82">
        <v>3468</v>
      </c>
      <c r="I13" s="188">
        <v>360</v>
      </c>
      <c r="J13" s="188">
        <v>3690</v>
      </c>
      <c r="K13" s="82">
        <v>3490</v>
      </c>
      <c r="L13" s="188">
        <v>325</v>
      </c>
      <c r="M13" s="188">
        <v>3370</v>
      </c>
      <c r="N13" s="82">
        <v>3190</v>
      </c>
      <c r="O13" s="187">
        <v>61</v>
      </c>
      <c r="P13" s="187">
        <v>330</v>
      </c>
      <c r="Q13" s="82">
        <v>310</v>
      </c>
      <c r="R13" s="188"/>
      <c r="S13" s="188"/>
      <c r="T13" s="82"/>
      <c r="U13" s="17"/>
    </row>
    <row r="14" spans="1:21" ht="15.75" customHeight="1">
      <c r="A14" s="363" t="s">
        <v>397</v>
      </c>
      <c r="B14" s="364"/>
      <c r="C14" s="233">
        <f>SUM(C16:C32)</f>
        <v>158</v>
      </c>
      <c r="D14" s="233">
        <v>1180</v>
      </c>
      <c r="E14" s="233">
        <f aca="true" t="shared" si="0" ref="E14:Q14">SUM(E16:E32)</f>
        <v>1067</v>
      </c>
      <c r="F14" s="233">
        <f t="shared" si="0"/>
        <v>200</v>
      </c>
      <c r="G14" s="233">
        <v>3700</v>
      </c>
      <c r="H14" s="233">
        <f t="shared" si="0"/>
        <v>3471</v>
      </c>
      <c r="I14" s="233">
        <f t="shared" si="0"/>
        <v>355</v>
      </c>
      <c r="J14" s="233">
        <v>3860</v>
      </c>
      <c r="K14" s="233">
        <f t="shared" si="0"/>
        <v>3615</v>
      </c>
      <c r="L14" s="233">
        <f t="shared" si="0"/>
        <v>320</v>
      </c>
      <c r="M14" s="233">
        <v>3530</v>
      </c>
      <c r="N14" s="233">
        <f t="shared" si="0"/>
        <v>3500</v>
      </c>
      <c r="O14" s="233">
        <f t="shared" si="0"/>
        <v>58</v>
      </c>
      <c r="P14" s="233">
        <f t="shared" si="0"/>
        <v>314</v>
      </c>
      <c r="Q14" s="233">
        <f t="shared" si="0"/>
        <v>296</v>
      </c>
      <c r="R14" s="188"/>
      <c r="S14" s="188"/>
      <c r="T14" s="82"/>
      <c r="U14" s="17"/>
    </row>
    <row r="15" spans="1:21" ht="15.75" customHeight="1">
      <c r="A15" s="72"/>
      <c r="B15" s="73"/>
      <c r="C15" s="187"/>
      <c r="D15" s="187"/>
      <c r="E15" s="187"/>
      <c r="F15" s="188"/>
      <c r="G15" s="187"/>
      <c r="H15" s="187"/>
      <c r="I15" s="188"/>
      <c r="J15" s="188"/>
      <c r="K15" s="188"/>
      <c r="L15" s="188"/>
      <c r="M15" s="188"/>
      <c r="N15" s="188"/>
      <c r="O15" s="187"/>
      <c r="P15" s="187"/>
      <c r="Q15" s="187"/>
      <c r="R15" s="188"/>
      <c r="S15" s="188"/>
      <c r="T15" s="188"/>
      <c r="U15" s="17"/>
    </row>
    <row r="16" spans="1:21" ht="15.75" customHeight="1">
      <c r="A16" s="355" t="s">
        <v>1</v>
      </c>
      <c r="B16" s="356"/>
      <c r="C16" s="190">
        <v>79</v>
      </c>
      <c r="D16" s="82">
        <v>799</v>
      </c>
      <c r="E16" s="82">
        <v>719</v>
      </c>
      <c r="F16" s="82">
        <v>61</v>
      </c>
      <c r="G16" s="82">
        <v>1100</v>
      </c>
      <c r="H16" s="82">
        <v>1060</v>
      </c>
      <c r="I16" s="82">
        <v>35</v>
      </c>
      <c r="J16" s="82">
        <v>417</v>
      </c>
      <c r="K16" s="82">
        <v>396</v>
      </c>
      <c r="L16" s="82">
        <v>27</v>
      </c>
      <c r="M16" s="82">
        <v>368</v>
      </c>
      <c r="N16" s="82">
        <v>349</v>
      </c>
      <c r="O16" s="82">
        <v>20</v>
      </c>
      <c r="P16" s="82">
        <v>144</v>
      </c>
      <c r="Q16" s="82">
        <v>141</v>
      </c>
      <c r="R16" s="82"/>
      <c r="S16" s="82"/>
      <c r="T16" s="82"/>
      <c r="U16" s="17"/>
    </row>
    <row r="17" spans="1:21" ht="15.75" customHeight="1">
      <c r="A17" s="355" t="s">
        <v>2</v>
      </c>
      <c r="B17" s="356"/>
      <c r="C17" s="193">
        <v>1</v>
      </c>
      <c r="D17" s="193">
        <v>13</v>
      </c>
      <c r="E17" s="82">
        <v>13</v>
      </c>
      <c r="F17" s="192">
        <v>1</v>
      </c>
      <c r="G17" s="193">
        <v>16</v>
      </c>
      <c r="H17" s="82">
        <v>16</v>
      </c>
      <c r="I17" s="253" t="s">
        <v>435</v>
      </c>
      <c r="J17" s="253" t="s">
        <v>435</v>
      </c>
      <c r="K17" s="253" t="s">
        <v>435</v>
      </c>
      <c r="L17" s="255" t="s">
        <v>435</v>
      </c>
      <c r="M17" s="253" t="s">
        <v>435</v>
      </c>
      <c r="N17" s="253" t="s">
        <v>435</v>
      </c>
      <c r="O17" s="187">
        <v>0</v>
      </c>
      <c r="P17" s="187">
        <v>0</v>
      </c>
      <c r="Q17" s="82">
        <v>0</v>
      </c>
      <c r="R17" s="188"/>
      <c r="S17" s="188"/>
      <c r="T17" s="82"/>
      <c r="U17" s="17"/>
    </row>
    <row r="18" spans="1:21" ht="15.75" customHeight="1">
      <c r="A18" s="355" t="s">
        <v>3</v>
      </c>
      <c r="B18" s="356"/>
      <c r="C18" s="193">
        <v>0</v>
      </c>
      <c r="D18" s="193">
        <v>4</v>
      </c>
      <c r="E18" s="82">
        <v>4</v>
      </c>
      <c r="F18" s="192">
        <v>0</v>
      </c>
      <c r="G18" s="193">
        <v>12</v>
      </c>
      <c r="H18" s="82">
        <v>12</v>
      </c>
      <c r="I18" s="192">
        <v>20</v>
      </c>
      <c r="J18" s="192">
        <v>164</v>
      </c>
      <c r="K18" s="82">
        <v>148</v>
      </c>
      <c r="L18" s="188">
        <v>19</v>
      </c>
      <c r="M18" s="188">
        <v>148</v>
      </c>
      <c r="N18" s="82">
        <v>132</v>
      </c>
      <c r="O18" s="187">
        <v>2</v>
      </c>
      <c r="P18" s="187">
        <v>10</v>
      </c>
      <c r="Q18" s="82">
        <v>9</v>
      </c>
      <c r="R18" s="188"/>
      <c r="S18" s="188"/>
      <c r="T18" s="82"/>
      <c r="U18" s="17"/>
    </row>
    <row r="19" spans="1:21" ht="15.75" customHeight="1">
      <c r="A19" s="357" t="s">
        <v>60</v>
      </c>
      <c r="B19" s="356"/>
      <c r="C19" s="193">
        <v>1</v>
      </c>
      <c r="D19" s="193">
        <v>1</v>
      </c>
      <c r="E19" s="82">
        <v>1</v>
      </c>
      <c r="F19" s="192">
        <v>0</v>
      </c>
      <c r="G19" s="253" t="s">
        <v>435</v>
      </c>
      <c r="H19" s="253" t="s">
        <v>435</v>
      </c>
      <c r="I19" s="192">
        <v>0</v>
      </c>
      <c r="J19" s="253" t="s">
        <v>435</v>
      </c>
      <c r="K19" s="253" t="s">
        <v>435</v>
      </c>
      <c r="L19" s="188">
        <v>0</v>
      </c>
      <c r="M19" s="253" t="s">
        <v>435</v>
      </c>
      <c r="N19" s="253" t="s">
        <v>435</v>
      </c>
      <c r="O19" s="193">
        <v>0</v>
      </c>
      <c r="P19" s="253" t="s">
        <v>435</v>
      </c>
      <c r="Q19" s="253" t="s">
        <v>435</v>
      </c>
      <c r="R19" s="188"/>
      <c r="S19" s="188"/>
      <c r="T19" s="82"/>
      <c r="U19" s="17"/>
    </row>
    <row r="20" spans="1:21" ht="15.75" customHeight="1">
      <c r="A20" s="355" t="s">
        <v>5</v>
      </c>
      <c r="B20" s="356"/>
      <c r="C20" s="190">
        <v>25</v>
      </c>
      <c r="D20" s="82">
        <v>155</v>
      </c>
      <c r="E20" s="82">
        <v>136</v>
      </c>
      <c r="F20" s="82">
        <v>3</v>
      </c>
      <c r="G20" s="82">
        <v>25</v>
      </c>
      <c r="H20" s="82">
        <v>21</v>
      </c>
      <c r="I20" s="82">
        <v>1</v>
      </c>
      <c r="J20" s="82">
        <v>2</v>
      </c>
      <c r="K20" s="82">
        <v>1</v>
      </c>
      <c r="L20" s="82">
        <v>1</v>
      </c>
      <c r="M20" s="82">
        <v>2</v>
      </c>
      <c r="N20" s="82">
        <v>1</v>
      </c>
      <c r="O20" s="82">
        <v>0</v>
      </c>
      <c r="P20" s="82">
        <v>2</v>
      </c>
      <c r="Q20" s="82">
        <v>1</v>
      </c>
      <c r="R20" s="82"/>
      <c r="S20" s="82"/>
      <c r="T20" s="82"/>
      <c r="U20" s="17"/>
    </row>
    <row r="21" spans="1:21" ht="15.75" customHeight="1">
      <c r="A21" s="355" t="s">
        <v>6</v>
      </c>
      <c r="B21" s="356"/>
      <c r="C21" s="253" t="s">
        <v>435</v>
      </c>
      <c r="D21" s="253" t="s">
        <v>435</v>
      </c>
      <c r="E21" s="251" t="s">
        <v>435</v>
      </c>
      <c r="F21" s="192">
        <v>101</v>
      </c>
      <c r="G21" s="193">
        <v>1930</v>
      </c>
      <c r="H21" s="82">
        <v>1776</v>
      </c>
      <c r="I21" s="192">
        <v>41</v>
      </c>
      <c r="J21" s="192">
        <v>303</v>
      </c>
      <c r="K21" s="82">
        <v>274</v>
      </c>
      <c r="L21" s="188">
        <v>33</v>
      </c>
      <c r="M21" s="188">
        <v>242</v>
      </c>
      <c r="N21" s="82">
        <v>217</v>
      </c>
      <c r="O21" s="187">
        <v>2</v>
      </c>
      <c r="P21" s="187">
        <v>10</v>
      </c>
      <c r="Q21" s="82">
        <v>9</v>
      </c>
      <c r="R21" s="188"/>
      <c r="S21" s="188"/>
      <c r="T21" s="82"/>
      <c r="U21" s="17"/>
    </row>
    <row r="22" spans="1:21" ht="15.75" customHeight="1">
      <c r="A22" s="355" t="s">
        <v>7</v>
      </c>
      <c r="B22" s="356"/>
      <c r="C22" s="193">
        <v>2</v>
      </c>
      <c r="D22" s="193">
        <v>14</v>
      </c>
      <c r="E22" s="82">
        <v>12</v>
      </c>
      <c r="F22" s="252" t="s">
        <v>435</v>
      </c>
      <c r="G22" s="253" t="s">
        <v>435</v>
      </c>
      <c r="H22" s="253" t="s">
        <v>435</v>
      </c>
      <c r="I22" s="192">
        <v>4</v>
      </c>
      <c r="J22" s="192">
        <v>49</v>
      </c>
      <c r="K22" s="82">
        <v>46</v>
      </c>
      <c r="L22" s="188">
        <v>4</v>
      </c>
      <c r="M22" s="188">
        <v>49</v>
      </c>
      <c r="N22" s="82">
        <v>46</v>
      </c>
      <c r="O22" s="187">
        <v>8</v>
      </c>
      <c r="P22" s="187">
        <v>56</v>
      </c>
      <c r="Q22" s="82">
        <v>54</v>
      </c>
      <c r="R22" s="188"/>
      <c r="S22" s="188"/>
      <c r="T22" s="82"/>
      <c r="U22" s="17"/>
    </row>
    <row r="23" spans="1:21" ht="15.75" customHeight="1">
      <c r="A23" s="355" t="s">
        <v>8</v>
      </c>
      <c r="B23" s="356"/>
      <c r="C23" s="253" t="s">
        <v>435</v>
      </c>
      <c r="D23" s="253" t="s">
        <v>435</v>
      </c>
      <c r="E23" s="251" t="s">
        <v>435</v>
      </c>
      <c r="F23" s="192">
        <v>29</v>
      </c>
      <c r="G23" s="193">
        <v>578</v>
      </c>
      <c r="H23" s="82">
        <v>556</v>
      </c>
      <c r="I23" s="192">
        <v>2</v>
      </c>
      <c r="J23" s="192">
        <v>22</v>
      </c>
      <c r="K23" s="82">
        <v>21</v>
      </c>
      <c r="L23" s="188">
        <v>2</v>
      </c>
      <c r="M23" s="193">
        <v>22</v>
      </c>
      <c r="N23" s="193">
        <v>21</v>
      </c>
      <c r="O23" s="187">
        <v>0</v>
      </c>
      <c r="P23" s="187">
        <v>0</v>
      </c>
      <c r="Q23" s="253" t="s">
        <v>435</v>
      </c>
      <c r="R23" s="188"/>
      <c r="S23" s="188"/>
      <c r="T23" s="82"/>
      <c r="U23" s="17"/>
    </row>
    <row r="24" spans="1:21" ht="15.75" customHeight="1">
      <c r="A24" s="34"/>
      <c r="B24" s="35"/>
      <c r="C24" s="193"/>
      <c r="D24" s="193"/>
      <c r="E24" s="193"/>
      <c r="F24" s="192"/>
      <c r="G24" s="193"/>
      <c r="H24" s="193"/>
      <c r="I24" s="192"/>
      <c r="J24" s="192"/>
      <c r="K24" s="188"/>
      <c r="L24" s="188"/>
      <c r="M24" s="188"/>
      <c r="N24" s="188"/>
      <c r="O24" s="187"/>
      <c r="P24" s="187"/>
      <c r="Q24" s="187"/>
      <c r="R24" s="188"/>
      <c r="S24" s="188"/>
      <c r="T24" s="188"/>
      <c r="U24" s="17"/>
    </row>
    <row r="25" spans="1:21" ht="15.75" customHeight="1">
      <c r="A25" s="355" t="s">
        <v>9</v>
      </c>
      <c r="B25" s="356"/>
      <c r="C25" s="254" t="s">
        <v>435</v>
      </c>
      <c r="D25" s="251" t="s">
        <v>435</v>
      </c>
      <c r="E25" s="251" t="s">
        <v>435</v>
      </c>
      <c r="F25" s="251" t="s">
        <v>435</v>
      </c>
      <c r="G25" s="251" t="s">
        <v>435</v>
      </c>
      <c r="H25" s="251" t="s">
        <v>435</v>
      </c>
      <c r="I25" s="82">
        <v>0</v>
      </c>
      <c r="J25" s="82">
        <v>0</v>
      </c>
      <c r="K25" s="82">
        <v>0</v>
      </c>
      <c r="L25" s="251" t="s">
        <v>435</v>
      </c>
      <c r="M25" s="251" t="s">
        <v>435</v>
      </c>
      <c r="N25" s="251" t="s">
        <v>435</v>
      </c>
      <c r="O25" s="251" t="s">
        <v>435</v>
      </c>
      <c r="P25" s="251" t="s">
        <v>435</v>
      </c>
      <c r="Q25" s="251" t="s">
        <v>435</v>
      </c>
      <c r="R25" s="82"/>
      <c r="S25" s="82"/>
      <c r="T25" s="82"/>
      <c r="U25" s="17"/>
    </row>
    <row r="26" spans="1:21" ht="15.75" customHeight="1">
      <c r="A26" s="355" t="s">
        <v>190</v>
      </c>
      <c r="B26" s="356"/>
      <c r="C26" s="253" t="s">
        <v>435</v>
      </c>
      <c r="D26" s="253" t="s">
        <v>435</v>
      </c>
      <c r="E26" s="251" t="s">
        <v>435</v>
      </c>
      <c r="F26" s="252" t="s">
        <v>435</v>
      </c>
      <c r="G26" s="253" t="s">
        <v>435</v>
      </c>
      <c r="H26" s="251" t="s">
        <v>435</v>
      </c>
      <c r="I26" s="192">
        <v>4</v>
      </c>
      <c r="J26" s="192">
        <v>35</v>
      </c>
      <c r="K26" s="82">
        <v>32</v>
      </c>
      <c r="L26" s="188">
        <v>3</v>
      </c>
      <c r="M26" s="188">
        <v>30</v>
      </c>
      <c r="N26" s="82">
        <v>27</v>
      </c>
      <c r="O26" s="82">
        <v>0</v>
      </c>
      <c r="P26" s="82">
        <v>0</v>
      </c>
      <c r="Q26" s="82">
        <v>0</v>
      </c>
      <c r="R26" s="188"/>
      <c r="S26" s="188"/>
      <c r="T26" s="82"/>
      <c r="U26" s="17"/>
    </row>
    <row r="27" spans="1:21" ht="15.75" customHeight="1">
      <c r="A27" s="355" t="s">
        <v>191</v>
      </c>
      <c r="B27" s="356"/>
      <c r="C27" s="193">
        <v>3</v>
      </c>
      <c r="D27" s="193">
        <v>33</v>
      </c>
      <c r="E27" s="82">
        <v>27</v>
      </c>
      <c r="F27" s="192">
        <v>4</v>
      </c>
      <c r="G27" s="193">
        <v>19</v>
      </c>
      <c r="H27" s="82">
        <v>15</v>
      </c>
      <c r="I27" s="252" t="s">
        <v>435</v>
      </c>
      <c r="J27" s="252" t="s">
        <v>435</v>
      </c>
      <c r="K27" s="252" t="s">
        <v>435</v>
      </c>
      <c r="L27" s="255" t="s">
        <v>435</v>
      </c>
      <c r="M27" s="255" t="s">
        <v>435</v>
      </c>
      <c r="N27" s="251" t="s">
        <v>435</v>
      </c>
      <c r="O27" s="82">
        <v>0</v>
      </c>
      <c r="P27" s="82">
        <v>0</v>
      </c>
      <c r="Q27" s="251" t="s">
        <v>435</v>
      </c>
      <c r="R27" s="188"/>
      <c r="S27" s="188"/>
      <c r="T27" s="82"/>
      <c r="U27" s="17"/>
    </row>
    <row r="28" spans="1:21" ht="15.75" customHeight="1">
      <c r="A28" s="355" t="s">
        <v>192</v>
      </c>
      <c r="B28" s="356"/>
      <c r="C28" s="193">
        <v>3</v>
      </c>
      <c r="D28" s="253" t="s">
        <v>435</v>
      </c>
      <c r="E28" s="251" t="s">
        <v>435</v>
      </c>
      <c r="F28" s="192">
        <v>1</v>
      </c>
      <c r="G28" s="193">
        <v>17</v>
      </c>
      <c r="H28" s="82">
        <v>15</v>
      </c>
      <c r="I28" s="192">
        <v>200</v>
      </c>
      <c r="J28" s="192">
        <v>2279</v>
      </c>
      <c r="K28" s="82">
        <v>2144</v>
      </c>
      <c r="L28" s="192">
        <v>184</v>
      </c>
      <c r="M28" s="193">
        <v>2095</v>
      </c>
      <c r="N28" s="193">
        <v>2160</v>
      </c>
      <c r="O28" s="187">
        <v>7</v>
      </c>
      <c r="P28" s="187">
        <v>39</v>
      </c>
      <c r="Q28" s="82">
        <v>38</v>
      </c>
      <c r="R28" s="188"/>
      <c r="S28" s="188"/>
      <c r="T28" s="82"/>
      <c r="U28" s="17"/>
    </row>
    <row r="29" spans="1:21" ht="15.75" customHeight="1">
      <c r="A29" s="355" t="s">
        <v>193</v>
      </c>
      <c r="B29" s="356"/>
      <c r="C29" s="190">
        <v>21</v>
      </c>
      <c r="D29" s="82">
        <v>154</v>
      </c>
      <c r="E29" s="82">
        <v>145</v>
      </c>
      <c r="F29" s="251" t="s">
        <v>435</v>
      </c>
      <c r="G29" s="251" t="s">
        <v>435</v>
      </c>
      <c r="H29" s="251" t="s">
        <v>435</v>
      </c>
      <c r="I29" s="82">
        <v>48</v>
      </c>
      <c r="J29" s="82">
        <v>584</v>
      </c>
      <c r="K29" s="82">
        <v>553</v>
      </c>
      <c r="L29" s="82">
        <v>47</v>
      </c>
      <c r="M29" s="82">
        <v>578</v>
      </c>
      <c r="N29" s="82">
        <v>547</v>
      </c>
      <c r="O29" s="82">
        <v>4</v>
      </c>
      <c r="P29" s="82">
        <v>17</v>
      </c>
      <c r="Q29" s="82">
        <v>16</v>
      </c>
      <c r="R29" s="82"/>
      <c r="S29" s="82"/>
      <c r="T29" s="82"/>
      <c r="U29" s="17"/>
    </row>
    <row r="30" spans="1:21" ht="15.75" customHeight="1">
      <c r="A30" s="355" t="s">
        <v>194</v>
      </c>
      <c r="B30" s="356"/>
      <c r="C30" s="193">
        <v>0</v>
      </c>
      <c r="D30" s="253" t="s">
        <v>435</v>
      </c>
      <c r="E30" s="251" t="s">
        <v>435</v>
      </c>
      <c r="F30" s="192">
        <v>0</v>
      </c>
      <c r="G30" s="82">
        <v>0</v>
      </c>
      <c r="H30" s="192">
        <v>0</v>
      </c>
      <c r="I30" s="252" t="s">
        <v>435</v>
      </c>
      <c r="J30" s="252" t="s">
        <v>435</v>
      </c>
      <c r="K30" s="252" t="s">
        <v>435</v>
      </c>
      <c r="L30" s="252" t="s">
        <v>435</v>
      </c>
      <c r="M30" s="253" t="s">
        <v>435</v>
      </c>
      <c r="N30" s="253" t="s">
        <v>435</v>
      </c>
      <c r="O30" s="187">
        <v>15</v>
      </c>
      <c r="P30" s="187">
        <v>35</v>
      </c>
      <c r="Q30" s="82">
        <v>27</v>
      </c>
      <c r="R30" s="188"/>
      <c r="S30" s="188"/>
      <c r="T30" s="82"/>
      <c r="U30" s="17"/>
    </row>
    <row r="31" spans="1:21" ht="15.75" customHeight="1">
      <c r="A31" s="355" t="s">
        <v>195</v>
      </c>
      <c r="B31" s="356"/>
      <c r="C31" s="193">
        <v>23</v>
      </c>
      <c r="D31" s="193">
        <v>10</v>
      </c>
      <c r="E31" s="82">
        <v>10</v>
      </c>
      <c r="F31" s="193">
        <v>0</v>
      </c>
      <c r="G31" s="251" t="s">
        <v>435</v>
      </c>
      <c r="H31" s="251" t="s">
        <v>435</v>
      </c>
      <c r="I31" s="253" t="s">
        <v>435</v>
      </c>
      <c r="J31" s="252" t="s">
        <v>435</v>
      </c>
      <c r="K31" s="252" t="s">
        <v>435</v>
      </c>
      <c r="L31" s="253" t="s">
        <v>435</v>
      </c>
      <c r="M31" s="253" t="s">
        <v>435</v>
      </c>
      <c r="N31" s="251" t="s">
        <v>435</v>
      </c>
      <c r="O31" s="187">
        <v>0</v>
      </c>
      <c r="P31" s="187">
        <v>1</v>
      </c>
      <c r="Q31" s="82">
        <v>1</v>
      </c>
      <c r="R31" s="188"/>
      <c r="S31" s="188"/>
      <c r="T31" s="82"/>
      <c r="U31" s="17"/>
    </row>
    <row r="32" spans="1:21" ht="15.75" customHeight="1">
      <c r="A32" s="355" t="s">
        <v>196</v>
      </c>
      <c r="B32" s="356"/>
      <c r="C32" s="193">
        <v>0</v>
      </c>
      <c r="D32" s="193">
        <v>0</v>
      </c>
      <c r="E32" s="251" t="s">
        <v>435</v>
      </c>
      <c r="F32" s="193">
        <v>0</v>
      </c>
      <c r="G32" s="193">
        <v>0</v>
      </c>
      <c r="H32" s="192">
        <v>0</v>
      </c>
      <c r="I32" s="252" t="s">
        <v>435</v>
      </c>
      <c r="J32" s="252" t="s">
        <v>435</v>
      </c>
      <c r="K32" s="252" t="s">
        <v>435</v>
      </c>
      <c r="L32" s="253" t="s">
        <v>435</v>
      </c>
      <c r="M32" s="253" t="s">
        <v>435</v>
      </c>
      <c r="N32" s="251" t="s">
        <v>435</v>
      </c>
      <c r="O32" s="253" t="s">
        <v>435</v>
      </c>
      <c r="P32" s="253" t="s">
        <v>435</v>
      </c>
      <c r="Q32" s="253" t="s">
        <v>435</v>
      </c>
      <c r="R32" s="188"/>
      <c r="S32" s="188"/>
      <c r="T32" s="82"/>
      <c r="U32" s="17"/>
    </row>
    <row r="33" spans="1:21" ht="15.75" customHeight="1">
      <c r="A33" s="34"/>
      <c r="B33" s="112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7"/>
    </row>
    <row r="34" spans="1:21" ht="15.75" customHeight="1">
      <c r="A34" s="183"/>
      <c r="B34" s="113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8"/>
      <c r="S34" s="188"/>
      <c r="T34" s="188"/>
      <c r="U34" s="17"/>
    </row>
    <row r="35" spans="1:21" ht="15.75" customHeight="1">
      <c r="A35" s="17" t="s">
        <v>372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153" customFormat="1" ht="18" customHeight="1">
      <c r="A41" s="295" t="s">
        <v>299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119"/>
      <c r="M41" s="521" t="s">
        <v>301</v>
      </c>
      <c r="N41" s="522"/>
      <c r="O41" s="522"/>
      <c r="P41" s="522"/>
      <c r="Q41" s="522"/>
      <c r="R41" s="522"/>
      <c r="S41" s="17"/>
      <c r="T41" s="17"/>
      <c r="U41" s="16"/>
    </row>
    <row r="42" spans="1:21" ht="15.75" customHeight="1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 t="s">
        <v>268</v>
      </c>
      <c r="Q42" s="17"/>
      <c r="R42" s="17"/>
      <c r="S42" s="17"/>
      <c r="T42" s="17"/>
      <c r="U42" s="17"/>
    </row>
    <row r="43" spans="1:21" ht="15.75" customHeight="1">
      <c r="A43" s="334" t="s">
        <v>281</v>
      </c>
      <c r="B43" s="335"/>
      <c r="C43" s="350" t="s">
        <v>381</v>
      </c>
      <c r="D43" s="351"/>
      <c r="E43" s="352"/>
      <c r="F43" s="350" t="s">
        <v>380</v>
      </c>
      <c r="G43" s="351"/>
      <c r="H43" s="352"/>
      <c r="I43" s="350" t="s">
        <v>379</v>
      </c>
      <c r="J43" s="351"/>
      <c r="K43" s="351"/>
      <c r="L43" s="81"/>
      <c r="M43" s="334" t="s">
        <v>282</v>
      </c>
      <c r="N43" s="373"/>
      <c r="O43" s="350" t="s">
        <v>203</v>
      </c>
      <c r="P43" s="362"/>
      <c r="Q43" s="378" t="s">
        <v>204</v>
      </c>
      <c r="R43" s="351"/>
      <c r="S43" s="72"/>
      <c r="T43" s="72"/>
      <c r="U43" s="72"/>
    </row>
    <row r="44" spans="1:21" ht="15.75" customHeight="1">
      <c r="A44" s="336"/>
      <c r="B44" s="337"/>
      <c r="C44" s="345" t="s">
        <v>202</v>
      </c>
      <c r="D44" s="345" t="s">
        <v>63</v>
      </c>
      <c r="E44" s="348" t="s">
        <v>156</v>
      </c>
      <c r="F44" s="345" t="s">
        <v>202</v>
      </c>
      <c r="G44" s="345" t="s">
        <v>63</v>
      </c>
      <c r="H44" s="348" t="s">
        <v>156</v>
      </c>
      <c r="I44" s="345" t="s">
        <v>202</v>
      </c>
      <c r="J44" s="345" t="s">
        <v>63</v>
      </c>
      <c r="K44" s="348" t="s">
        <v>156</v>
      </c>
      <c r="L44" s="83"/>
      <c r="M44" s="374"/>
      <c r="N44" s="375"/>
      <c r="O44" s="379" t="s">
        <v>312</v>
      </c>
      <c r="P44" s="369" t="s">
        <v>63</v>
      </c>
      <c r="Q44" s="345" t="s">
        <v>202</v>
      </c>
      <c r="R44" s="371" t="s">
        <v>63</v>
      </c>
      <c r="S44" s="301"/>
      <c r="T44" s="301"/>
      <c r="U44" s="367"/>
    </row>
    <row r="45" spans="1:21" ht="15.75" customHeight="1">
      <c r="A45" s="338"/>
      <c r="B45" s="339"/>
      <c r="C45" s="346"/>
      <c r="D45" s="346"/>
      <c r="E45" s="349"/>
      <c r="F45" s="346"/>
      <c r="G45" s="346"/>
      <c r="H45" s="349"/>
      <c r="I45" s="346"/>
      <c r="J45" s="346"/>
      <c r="K45" s="349"/>
      <c r="L45" s="169"/>
      <c r="M45" s="376"/>
      <c r="N45" s="377"/>
      <c r="O45" s="380"/>
      <c r="P45" s="370"/>
      <c r="Q45" s="346"/>
      <c r="R45" s="372"/>
      <c r="S45" s="301"/>
      <c r="T45" s="301"/>
      <c r="U45" s="368"/>
    </row>
    <row r="46" spans="1:21" ht="15.75" customHeight="1">
      <c r="A46" s="66"/>
      <c r="B46" s="67"/>
      <c r="C46" s="187"/>
      <c r="D46" s="187"/>
      <c r="E46" s="187"/>
      <c r="F46" s="187"/>
      <c r="G46" s="187"/>
      <c r="H46" s="187"/>
      <c r="I46" s="187"/>
      <c r="J46" s="187"/>
      <c r="K46" s="187"/>
      <c r="L46" s="188"/>
      <c r="M46" s="66"/>
      <c r="N46" s="67"/>
      <c r="O46" s="187"/>
      <c r="P46" s="187"/>
      <c r="Q46" s="187"/>
      <c r="R46" s="187"/>
      <c r="S46" s="188"/>
      <c r="T46" s="188"/>
      <c r="U46" s="188"/>
    </row>
    <row r="47" spans="1:21" ht="15.75" customHeight="1">
      <c r="A47" s="332" t="s">
        <v>307</v>
      </c>
      <c r="B47" s="333"/>
      <c r="C47" s="187">
        <v>97</v>
      </c>
      <c r="D47" s="187">
        <v>252</v>
      </c>
      <c r="E47" s="187">
        <v>137</v>
      </c>
      <c r="F47" s="187">
        <v>337</v>
      </c>
      <c r="G47" s="187">
        <v>1590</v>
      </c>
      <c r="H47" s="187">
        <v>646</v>
      </c>
      <c r="I47" s="187">
        <v>1570</v>
      </c>
      <c r="J47" s="187">
        <v>350</v>
      </c>
      <c r="K47" s="187">
        <v>295</v>
      </c>
      <c r="L47" s="188"/>
      <c r="M47" s="332" t="s">
        <v>307</v>
      </c>
      <c r="N47" s="333"/>
      <c r="O47" s="187">
        <v>957</v>
      </c>
      <c r="P47" s="187">
        <v>2310</v>
      </c>
      <c r="Q47" s="187">
        <v>50</v>
      </c>
      <c r="R47" s="187">
        <v>104</v>
      </c>
      <c r="S47" s="188"/>
      <c r="T47" s="188"/>
      <c r="U47" s="188"/>
    </row>
    <row r="48" spans="1:21" ht="15.75" customHeight="1">
      <c r="A48" s="353" t="s">
        <v>396</v>
      </c>
      <c r="B48" s="354"/>
      <c r="C48" s="190">
        <v>106</v>
      </c>
      <c r="D48" s="82">
        <v>157</v>
      </c>
      <c r="E48" s="82">
        <v>73</v>
      </c>
      <c r="F48" s="82">
        <v>340</v>
      </c>
      <c r="G48" s="82">
        <v>943</v>
      </c>
      <c r="H48" s="82">
        <v>365</v>
      </c>
      <c r="I48" s="82">
        <v>1500</v>
      </c>
      <c r="J48" s="82">
        <v>534</v>
      </c>
      <c r="K48" s="82">
        <v>445</v>
      </c>
      <c r="L48" s="82"/>
      <c r="M48" s="353" t="s">
        <v>396</v>
      </c>
      <c r="N48" s="354"/>
      <c r="O48" s="82">
        <v>920</v>
      </c>
      <c r="P48" s="82">
        <v>2040</v>
      </c>
      <c r="Q48" s="82">
        <v>50</v>
      </c>
      <c r="R48" s="82">
        <v>111</v>
      </c>
      <c r="S48" s="82"/>
      <c r="T48" s="82"/>
      <c r="U48" s="82"/>
    </row>
    <row r="49" spans="1:21" ht="15.75" customHeight="1">
      <c r="A49" s="353" t="s">
        <v>392</v>
      </c>
      <c r="B49" s="354"/>
      <c r="C49" s="187">
        <v>110</v>
      </c>
      <c r="D49" s="187">
        <v>249</v>
      </c>
      <c r="E49" s="82">
        <v>138</v>
      </c>
      <c r="F49" s="188">
        <v>353</v>
      </c>
      <c r="G49" s="187">
        <v>1470</v>
      </c>
      <c r="H49" s="82">
        <v>583</v>
      </c>
      <c r="I49" s="188">
        <v>1410</v>
      </c>
      <c r="J49" s="188">
        <v>463</v>
      </c>
      <c r="K49" s="82">
        <v>392</v>
      </c>
      <c r="L49" s="82"/>
      <c r="M49" s="353" t="s">
        <v>392</v>
      </c>
      <c r="N49" s="354"/>
      <c r="O49" s="82">
        <v>839</v>
      </c>
      <c r="P49" s="187">
        <v>2300</v>
      </c>
      <c r="Q49" s="187">
        <v>44</v>
      </c>
      <c r="R49" s="82">
        <v>130</v>
      </c>
      <c r="S49" s="188"/>
      <c r="T49" s="188"/>
      <c r="U49" s="82"/>
    </row>
    <row r="50" spans="1:21" ht="15.75" customHeight="1">
      <c r="A50" s="353" t="s">
        <v>393</v>
      </c>
      <c r="B50" s="354"/>
      <c r="C50" s="187">
        <v>115</v>
      </c>
      <c r="D50" s="187">
        <v>193</v>
      </c>
      <c r="E50" s="82">
        <v>104</v>
      </c>
      <c r="F50" s="188">
        <v>355</v>
      </c>
      <c r="G50" s="187">
        <v>1370</v>
      </c>
      <c r="H50" s="82">
        <v>511</v>
      </c>
      <c r="I50" s="188">
        <v>1300</v>
      </c>
      <c r="J50" s="188">
        <v>529</v>
      </c>
      <c r="K50" s="82">
        <v>488</v>
      </c>
      <c r="L50" s="82"/>
      <c r="M50" s="353" t="s">
        <v>393</v>
      </c>
      <c r="N50" s="354"/>
      <c r="O50" s="82">
        <v>842</v>
      </c>
      <c r="P50" s="187">
        <v>2380</v>
      </c>
      <c r="Q50" s="187">
        <v>39</v>
      </c>
      <c r="R50" s="82">
        <v>122</v>
      </c>
      <c r="S50" s="188"/>
      <c r="T50" s="188"/>
      <c r="U50" s="82"/>
    </row>
    <row r="51" spans="1:21" ht="15.75" customHeight="1">
      <c r="A51" s="363" t="s">
        <v>397</v>
      </c>
      <c r="B51" s="364"/>
      <c r="C51" s="233">
        <f>SUM(C53:C69)</f>
        <v>123</v>
      </c>
      <c r="D51" s="233">
        <f aca="true" t="shared" si="1" ref="D51:K51">SUM(D53:D69)</f>
        <v>163</v>
      </c>
      <c r="E51" s="233">
        <f t="shared" si="1"/>
        <v>87</v>
      </c>
      <c r="F51" s="233">
        <f t="shared" si="1"/>
        <v>387</v>
      </c>
      <c r="G51" s="233">
        <v>1390</v>
      </c>
      <c r="H51" s="233">
        <f t="shared" si="1"/>
        <v>530</v>
      </c>
      <c r="I51" s="233">
        <v>1250</v>
      </c>
      <c r="J51" s="233">
        <f t="shared" si="1"/>
        <v>261</v>
      </c>
      <c r="K51" s="233">
        <f t="shared" si="1"/>
        <v>223</v>
      </c>
      <c r="L51" s="82"/>
      <c r="M51" s="363" t="s">
        <v>397</v>
      </c>
      <c r="N51" s="364"/>
      <c r="O51" s="234">
        <f>SUM(O53:O69)</f>
        <v>867</v>
      </c>
      <c r="P51" s="234">
        <v>2170</v>
      </c>
      <c r="Q51" s="234">
        <f>SUM(Q53:Q69)</f>
        <v>30</v>
      </c>
      <c r="R51" s="234">
        <f>SUM(R53:R69)</f>
        <v>85</v>
      </c>
      <c r="S51" s="188"/>
      <c r="T51" s="188"/>
      <c r="U51" s="82"/>
    </row>
    <row r="52" spans="1:21" ht="15.75" customHeight="1">
      <c r="A52" s="72"/>
      <c r="B52" s="73"/>
      <c r="C52" s="187"/>
      <c r="D52" s="187"/>
      <c r="E52" s="187"/>
      <c r="F52" s="188"/>
      <c r="G52" s="187"/>
      <c r="H52" s="187"/>
      <c r="I52" s="188"/>
      <c r="J52" s="188"/>
      <c r="K52" s="188"/>
      <c r="L52" s="188"/>
      <c r="M52" s="72"/>
      <c r="N52" s="73"/>
      <c r="O52" s="188"/>
      <c r="P52" s="187"/>
      <c r="Q52" s="187"/>
      <c r="R52" s="187"/>
      <c r="S52" s="188"/>
      <c r="T52" s="188"/>
      <c r="U52" s="188"/>
    </row>
    <row r="53" spans="1:21" ht="15.75" customHeight="1">
      <c r="A53" s="355" t="s">
        <v>1</v>
      </c>
      <c r="B53" s="356"/>
      <c r="C53" s="190">
        <v>6</v>
      </c>
      <c r="D53" s="82">
        <v>16</v>
      </c>
      <c r="E53" s="82">
        <v>12</v>
      </c>
      <c r="F53" s="82">
        <v>24</v>
      </c>
      <c r="G53" s="82">
        <v>210</v>
      </c>
      <c r="H53" s="82">
        <v>179</v>
      </c>
      <c r="I53" s="82">
        <v>5</v>
      </c>
      <c r="J53" s="82">
        <v>2</v>
      </c>
      <c r="K53" s="82">
        <v>1</v>
      </c>
      <c r="L53" s="82"/>
      <c r="M53" s="365" t="s">
        <v>313</v>
      </c>
      <c r="N53" s="317"/>
      <c r="O53" s="82">
        <v>6</v>
      </c>
      <c r="P53" s="82">
        <v>16</v>
      </c>
      <c r="Q53" s="82">
        <v>2</v>
      </c>
      <c r="R53" s="82">
        <v>1</v>
      </c>
      <c r="S53" s="82"/>
      <c r="T53" s="82"/>
      <c r="U53" s="82"/>
    </row>
    <row r="54" spans="1:21" ht="15.75" customHeight="1">
      <c r="A54" s="355" t="s">
        <v>2</v>
      </c>
      <c r="B54" s="356"/>
      <c r="C54" s="193">
        <v>6</v>
      </c>
      <c r="D54" s="193">
        <v>9</v>
      </c>
      <c r="E54" s="82">
        <v>7</v>
      </c>
      <c r="F54" s="192">
        <v>10</v>
      </c>
      <c r="G54" s="193">
        <v>42</v>
      </c>
      <c r="H54" s="82">
        <v>10</v>
      </c>
      <c r="I54" s="192">
        <v>1</v>
      </c>
      <c r="J54" s="192">
        <v>1</v>
      </c>
      <c r="K54" s="82">
        <v>1</v>
      </c>
      <c r="L54" s="82"/>
      <c r="M54" s="316" t="s">
        <v>378</v>
      </c>
      <c r="N54" s="361"/>
      <c r="O54" s="82">
        <v>4</v>
      </c>
      <c r="P54" s="187">
        <v>9</v>
      </c>
      <c r="Q54" s="251" t="s">
        <v>435</v>
      </c>
      <c r="R54" s="251" t="s">
        <v>435</v>
      </c>
      <c r="S54" s="188"/>
      <c r="T54" s="188"/>
      <c r="U54" s="82"/>
    </row>
    <row r="55" spans="1:21" ht="15.75" customHeight="1">
      <c r="A55" s="355" t="s">
        <v>3</v>
      </c>
      <c r="B55" s="356"/>
      <c r="C55" s="193">
        <v>4</v>
      </c>
      <c r="D55" s="193">
        <v>9</v>
      </c>
      <c r="E55" s="82">
        <v>7</v>
      </c>
      <c r="F55" s="192">
        <v>9</v>
      </c>
      <c r="G55" s="193">
        <v>41</v>
      </c>
      <c r="H55" s="82">
        <v>13</v>
      </c>
      <c r="I55" s="192">
        <v>1</v>
      </c>
      <c r="J55" s="192">
        <v>0</v>
      </c>
      <c r="K55" s="82">
        <v>0</v>
      </c>
      <c r="L55" s="82"/>
      <c r="M55" s="316" t="s">
        <v>377</v>
      </c>
      <c r="N55" s="361"/>
      <c r="O55" s="82">
        <v>26</v>
      </c>
      <c r="P55" s="187">
        <v>70</v>
      </c>
      <c r="Q55" s="187">
        <v>7</v>
      </c>
      <c r="R55" s="82">
        <v>26</v>
      </c>
      <c r="S55" s="188"/>
      <c r="T55" s="188"/>
      <c r="U55" s="82"/>
    </row>
    <row r="56" spans="1:21" ht="15.75" customHeight="1">
      <c r="A56" s="357" t="s">
        <v>60</v>
      </c>
      <c r="B56" s="356"/>
      <c r="C56" s="193">
        <v>6</v>
      </c>
      <c r="D56" s="193">
        <v>9</v>
      </c>
      <c r="E56" s="82">
        <v>2</v>
      </c>
      <c r="F56" s="192">
        <v>20</v>
      </c>
      <c r="G56" s="193">
        <v>55</v>
      </c>
      <c r="H56" s="82">
        <v>9</v>
      </c>
      <c r="I56" s="192">
        <v>160</v>
      </c>
      <c r="J56" s="192">
        <v>48</v>
      </c>
      <c r="K56" s="82">
        <v>41</v>
      </c>
      <c r="L56" s="82"/>
      <c r="M56" s="366" t="s">
        <v>60</v>
      </c>
      <c r="N56" s="361"/>
      <c r="O56" s="82">
        <v>25</v>
      </c>
      <c r="P56" s="187">
        <v>54</v>
      </c>
      <c r="Q56" s="187">
        <v>5</v>
      </c>
      <c r="R56" s="82">
        <v>1</v>
      </c>
      <c r="S56" s="188"/>
      <c r="T56" s="188"/>
      <c r="U56" s="82"/>
    </row>
    <row r="57" spans="1:21" ht="15.75" customHeight="1">
      <c r="A57" s="355" t="s">
        <v>5</v>
      </c>
      <c r="B57" s="356"/>
      <c r="C57" s="190">
        <v>5</v>
      </c>
      <c r="D57" s="82">
        <v>4</v>
      </c>
      <c r="E57" s="82">
        <v>3</v>
      </c>
      <c r="F57" s="82">
        <v>14</v>
      </c>
      <c r="G57" s="82">
        <v>59</v>
      </c>
      <c r="H57" s="82">
        <v>25</v>
      </c>
      <c r="I57" s="82">
        <v>72</v>
      </c>
      <c r="J57" s="82">
        <v>17</v>
      </c>
      <c r="K57" s="82">
        <v>12</v>
      </c>
      <c r="L57" s="82"/>
      <c r="M57" s="316" t="s">
        <v>376</v>
      </c>
      <c r="N57" s="361"/>
      <c r="O57" s="82">
        <v>196</v>
      </c>
      <c r="P57" s="82">
        <v>467</v>
      </c>
      <c r="Q57" s="82">
        <v>0</v>
      </c>
      <c r="R57" s="82">
        <v>0</v>
      </c>
      <c r="S57" s="82"/>
      <c r="T57" s="82"/>
      <c r="U57" s="82"/>
    </row>
    <row r="58" spans="1:21" ht="15.75" customHeight="1">
      <c r="A58" s="355" t="s">
        <v>6</v>
      </c>
      <c r="B58" s="356"/>
      <c r="C58" s="193">
        <v>5</v>
      </c>
      <c r="D58" s="193">
        <v>16</v>
      </c>
      <c r="E58" s="82">
        <v>13</v>
      </c>
      <c r="F58" s="192">
        <v>7</v>
      </c>
      <c r="G58" s="193">
        <v>33</v>
      </c>
      <c r="H58" s="82">
        <v>11</v>
      </c>
      <c r="I58" s="192">
        <v>2</v>
      </c>
      <c r="J58" s="192">
        <v>1</v>
      </c>
      <c r="K58" s="82">
        <v>1</v>
      </c>
      <c r="L58" s="82"/>
      <c r="M58" s="316" t="s">
        <v>375</v>
      </c>
      <c r="N58" s="361"/>
      <c r="O58" s="82">
        <v>37</v>
      </c>
      <c r="P58" s="187">
        <v>95</v>
      </c>
      <c r="Q58" s="187">
        <v>11</v>
      </c>
      <c r="R58" s="82">
        <v>54</v>
      </c>
      <c r="S58" s="188"/>
      <c r="T58" s="188"/>
      <c r="U58" s="82"/>
    </row>
    <row r="59" spans="1:21" ht="15.75" customHeight="1">
      <c r="A59" s="355" t="s">
        <v>7</v>
      </c>
      <c r="B59" s="356"/>
      <c r="C59" s="193">
        <v>3</v>
      </c>
      <c r="D59" s="193">
        <v>8</v>
      </c>
      <c r="E59" s="82">
        <v>2</v>
      </c>
      <c r="F59" s="192">
        <v>12</v>
      </c>
      <c r="G59" s="193">
        <v>46</v>
      </c>
      <c r="H59" s="82">
        <v>17</v>
      </c>
      <c r="I59" s="192">
        <v>0</v>
      </c>
      <c r="J59" s="192">
        <v>0</v>
      </c>
      <c r="K59" s="82">
        <v>0</v>
      </c>
      <c r="L59" s="82"/>
      <c r="M59" s="316" t="s">
        <v>374</v>
      </c>
      <c r="N59" s="361"/>
      <c r="O59" s="82">
        <v>8</v>
      </c>
      <c r="P59" s="187">
        <v>21</v>
      </c>
      <c r="Q59" s="251" t="s">
        <v>435</v>
      </c>
      <c r="R59" s="251" t="s">
        <v>435</v>
      </c>
      <c r="S59" s="188"/>
      <c r="T59" s="188"/>
      <c r="U59" s="82"/>
    </row>
    <row r="60" spans="1:21" ht="15.75" customHeight="1">
      <c r="A60" s="355" t="s">
        <v>8</v>
      </c>
      <c r="B60" s="356"/>
      <c r="C60" s="193">
        <v>1</v>
      </c>
      <c r="D60" s="193">
        <v>3</v>
      </c>
      <c r="E60" s="82">
        <v>0</v>
      </c>
      <c r="F60" s="192">
        <v>6</v>
      </c>
      <c r="G60" s="193">
        <v>36</v>
      </c>
      <c r="H60" s="82">
        <v>6</v>
      </c>
      <c r="I60" s="252" t="s">
        <v>435</v>
      </c>
      <c r="J60" s="252" t="s">
        <v>435</v>
      </c>
      <c r="K60" s="251" t="s">
        <v>435</v>
      </c>
      <c r="L60" s="82"/>
      <c r="M60" s="316" t="s">
        <v>8</v>
      </c>
      <c r="N60" s="361"/>
      <c r="O60" s="251" t="s">
        <v>435</v>
      </c>
      <c r="P60" s="251" t="s">
        <v>435</v>
      </c>
      <c r="Q60" s="251" t="s">
        <v>435</v>
      </c>
      <c r="R60" s="251" t="s">
        <v>435</v>
      </c>
      <c r="S60" s="188"/>
      <c r="T60" s="188"/>
      <c r="U60" s="82"/>
    </row>
    <row r="61" spans="1:21" ht="15.75" customHeight="1">
      <c r="A61" s="34"/>
      <c r="B61" s="35"/>
      <c r="C61" s="193"/>
      <c r="D61" s="193"/>
      <c r="E61" s="193"/>
      <c r="F61" s="192"/>
      <c r="G61" s="193"/>
      <c r="H61" s="193"/>
      <c r="I61" s="192"/>
      <c r="J61" s="192"/>
      <c r="K61" s="192"/>
      <c r="L61" s="188"/>
      <c r="M61" s="151"/>
      <c r="N61" s="194"/>
      <c r="O61" s="188"/>
      <c r="P61" s="187"/>
      <c r="Q61" s="187"/>
      <c r="R61" s="187"/>
      <c r="S61" s="188"/>
      <c r="T61" s="188"/>
      <c r="U61" s="188"/>
    </row>
    <row r="62" spans="1:21" ht="15.75" customHeight="1">
      <c r="A62" s="355" t="s">
        <v>9</v>
      </c>
      <c r="B62" s="356"/>
      <c r="C62" s="190">
        <v>0</v>
      </c>
      <c r="D62" s="251" t="s">
        <v>435</v>
      </c>
      <c r="E62" s="251" t="s">
        <v>435</v>
      </c>
      <c r="F62" s="82">
        <v>1</v>
      </c>
      <c r="G62" s="82">
        <v>6</v>
      </c>
      <c r="H62" s="82">
        <v>1</v>
      </c>
      <c r="I62" s="82">
        <v>1</v>
      </c>
      <c r="J62" s="82">
        <v>0</v>
      </c>
      <c r="K62" s="82">
        <v>0</v>
      </c>
      <c r="L62" s="82"/>
      <c r="M62" s="316" t="s">
        <v>9</v>
      </c>
      <c r="N62" s="361"/>
      <c r="O62" s="251" t="s">
        <v>435</v>
      </c>
      <c r="P62" s="251" t="s">
        <v>435</v>
      </c>
      <c r="Q62" s="251" t="s">
        <v>435</v>
      </c>
      <c r="R62" s="251" t="s">
        <v>435</v>
      </c>
      <c r="S62" s="82"/>
      <c r="T62" s="82"/>
      <c r="U62" s="82"/>
    </row>
    <row r="63" spans="1:21" ht="15.75" customHeight="1">
      <c r="A63" s="355" t="s">
        <v>190</v>
      </c>
      <c r="B63" s="356"/>
      <c r="C63" s="193">
        <v>6</v>
      </c>
      <c r="D63" s="193">
        <v>4</v>
      </c>
      <c r="E63" s="82">
        <v>2</v>
      </c>
      <c r="F63" s="192">
        <v>6</v>
      </c>
      <c r="G63" s="193">
        <v>25</v>
      </c>
      <c r="H63" s="82">
        <v>4</v>
      </c>
      <c r="I63" s="252" t="s">
        <v>435</v>
      </c>
      <c r="J63" s="252" t="s">
        <v>435</v>
      </c>
      <c r="K63" s="251" t="s">
        <v>435</v>
      </c>
      <c r="L63" s="82"/>
      <c r="M63" s="316" t="s">
        <v>190</v>
      </c>
      <c r="N63" s="361"/>
      <c r="O63" s="251" t="s">
        <v>435</v>
      </c>
      <c r="P63" s="251" t="s">
        <v>435</v>
      </c>
      <c r="Q63" s="251" t="s">
        <v>435</v>
      </c>
      <c r="R63" s="251" t="s">
        <v>435</v>
      </c>
      <c r="S63" s="188"/>
      <c r="T63" s="188"/>
      <c r="U63" s="82"/>
    </row>
    <row r="64" spans="1:21" ht="15.75" customHeight="1">
      <c r="A64" s="355" t="s">
        <v>191</v>
      </c>
      <c r="B64" s="356"/>
      <c r="C64" s="193">
        <v>1</v>
      </c>
      <c r="D64" s="193">
        <v>3</v>
      </c>
      <c r="E64" s="82">
        <v>0</v>
      </c>
      <c r="F64" s="192">
        <v>13</v>
      </c>
      <c r="G64" s="193">
        <v>97</v>
      </c>
      <c r="H64" s="82">
        <v>7</v>
      </c>
      <c r="I64" s="192">
        <v>5</v>
      </c>
      <c r="J64" s="192">
        <v>0</v>
      </c>
      <c r="K64" s="82">
        <v>0</v>
      </c>
      <c r="L64" s="82"/>
      <c r="M64" s="316" t="s">
        <v>191</v>
      </c>
      <c r="N64" s="361"/>
      <c r="O64" s="82">
        <v>5</v>
      </c>
      <c r="P64" s="187">
        <v>15</v>
      </c>
      <c r="Q64" s="187">
        <v>0</v>
      </c>
      <c r="R64" s="82">
        <v>0</v>
      </c>
      <c r="S64" s="188"/>
      <c r="T64" s="188"/>
      <c r="U64" s="82"/>
    </row>
    <row r="65" spans="1:21" ht="15.75" customHeight="1">
      <c r="A65" s="355" t="s">
        <v>192</v>
      </c>
      <c r="B65" s="356"/>
      <c r="C65" s="193">
        <v>15</v>
      </c>
      <c r="D65" s="193">
        <v>23</v>
      </c>
      <c r="E65" s="82">
        <v>14</v>
      </c>
      <c r="F65" s="192">
        <v>29</v>
      </c>
      <c r="G65" s="193">
        <v>99</v>
      </c>
      <c r="H65" s="82">
        <v>11</v>
      </c>
      <c r="I65" s="192">
        <v>13</v>
      </c>
      <c r="J65" s="192">
        <v>2</v>
      </c>
      <c r="K65" s="82">
        <v>1</v>
      </c>
      <c r="L65" s="82"/>
      <c r="M65" s="316" t="s">
        <v>192</v>
      </c>
      <c r="N65" s="361"/>
      <c r="O65" s="82">
        <v>7</v>
      </c>
      <c r="P65" s="187">
        <v>17</v>
      </c>
      <c r="Q65" s="187">
        <v>3</v>
      </c>
      <c r="R65" s="82">
        <v>1</v>
      </c>
      <c r="S65" s="188"/>
      <c r="T65" s="188"/>
      <c r="U65" s="82"/>
    </row>
    <row r="66" spans="1:21" ht="15.75" customHeight="1">
      <c r="A66" s="355" t="s">
        <v>193</v>
      </c>
      <c r="B66" s="356"/>
      <c r="C66" s="190">
        <v>15</v>
      </c>
      <c r="D66" s="82">
        <v>26</v>
      </c>
      <c r="E66" s="82">
        <v>6</v>
      </c>
      <c r="F66" s="82">
        <v>107</v>
      </c>
      <c r="G66" s="82">
        <v>321</v>
      </c>
      <c r="H66" s="82">
        <v>177</v>
      </c>
      <c r="I66" s="82">
        <v>34</v>
      </c>
      <c r="J66" s="82">
        <v>22</v>
      </c>
      <c r="K66" s="82">
        <v>22</v>
      </c>
      <c r="L66" s="82"/>
      <c r="M66" s="316" t="s">
        <v>193</v>
      </c>
      <c r="N66" s="361"/>
      <c r="O66" s="82">
        <v>184</v>
      </c>
      <c r="P66" s="82">
        <v>509</v>
      </c>
      <c r="Q66" s="82">
        <v>0</v>
      </c>
      <c r="R66" s="251" t="s">
        <v>435</v>
      </c>
      <c r="S66" s="82"/>
      <c r="T66" s="82"/>
      <c r="U66" s="82"/>
    </row>
    <row r="67" spans="1:21" ht="15.75" customHeight="1">
      <c r="A67" s="355" t="s">
        <v>194</v>
      </c>
      <c r="B67" s="356"/>
      <c r="C67" s="193">
        <v>24</v>
      </c>
      <c r="D67" s="193">
        <v>22</v>
      </c>
      <c r="E67" s="82">
        <v>16</v>
      </c>
      <c r="F67" s="192">
        <v>50</v>
      </c>
      <c r="G67" s="193">
        <v>147</v>
      </c>
      <c r="H67" s="82">
        <v>20</v>
      </c>
      <c r="I67" s="192">
        <v>7</v>
      </c>
      <c r="J67" s="192">
        <v>3</v>
      </c>
      <c r="K67" s="82">
        <v>3</v>
      </c>
      <c r="L67" s="82"/>
      <c r="M67" s="316" t="s">
        <v>194</v>
      </c>
      <c r="N67" s="361"/>
      <c r="O67" s="82">
        <v>80</v>
      </c>
      <c r="P67" s="187">
        <v>196</v>
      </c>
      <c r="Q67" s="251" t="s">
        <v>435</v>
      </c>
      <c r="R67" s="251" t="s">
        <v>435</v>
      </c>
      <c r="S67" s="188"/>
      <c r="T67" s="188"/>
      <c r="U67" s="82"/>
    </row>
    <row r="68" spans="1:21" ht="15.75" customHeight="1">
      <c r="A68" s="355" t="s">
        <v>195</v>
      </c>
      <c r="B68" s="356"/>
      <c r="C68" s="193">
        <v>24</v>
      </c>
      <c r="D68" s="193">
        <v>10</v>
      </c>
      <c r="E68" s="82">
        <v>2</v>
      </c>
      <c r="F68" s="193">
        <v>55</v>
      </c>
      <c r="G68" s="193">
        <v>136</v>
      </c>
      <c r="H68" s="82">
        <v>15</v>
      </c>
      <c r="I68" s="193">
        <v>947</v>
      </c>
      <c r="J68" s="193">
        <v>165</v>
      </c>
      <c r="K68" s="82">
        <v>141</v>
      </c>
      <c r="L68" s="82"/>
      <c r="M68" s="316" t="s">
        <v>195</v>
      </c>
      <c r="N68" s="361"/>
      <c r="O68" s="82">
        <v>125</v>
      </c>
      <c r="P68" s="187">
        <v>299</v>
      </c>
      <c r="Q68" s="187">
        <v>1</v>
      </c>
      <c r="R68" s="82">
        <v>1</v>
      </c>
      <c r="S68" s="188"/>
      <c r="T68" s="188"/>
      <c r="U68" s="82"/>
    </row>
    <row r="69" spans="1:21" ht="15.75" customHeight="1">
      <c r="A69" s="355" t="s">
        <v>196</v>
      </c>
      <c r="B69" s="356"/>
      <c r="C69" s="193">
        <v>2</v>
      </c>
      <c r="D69" s="193">
        <v>1</v>
      </c>
      <c r="E69" s="82">
        <v>1</v>
      </c>
      <c r="F69" s="193">
        <v>24</v>
      </c>
      <c r="G69" s="193">
        <v>34</v>
      </c>
      <c r="H69" s="82">
        <v>25</v>
      </c>
      <c r="I69" s="193">
        <v>1</v>
      </c>
      <c r="J69" s="193">
        <v>0</v>
      </c>
      <c r="K69" s="82">
        <v>0</v>
      </c>
      <c r="L69" s="82"/>
      <c r="M69" s="316" t="s">
        <v>196</v>
      </c>
      <c r="N69" s="361"/>
      <c r="O69" s="82">
        <v>164</v>
      </c>
      <c r="P69" s="187">
        <v>397</v>
      </c>
      <c r="Q69" s="187">
        <v>1</v>
      </c>
      <c r="R69" s="82">
        <v>1</v>
      </c>
      <c r="S69" s="188"/>
      <c r="T69" s="188"/>
      <c r="U69" s="82"/>
    </row>
    <row r="70" spans="1:21" ht="15.75" customHeight="1">
      <c r="A70" s="183"/>
      <c r="B70" s="113"/>
      <c r="C70" s="189"/>
      <c r="D70" s="189"/>
      <c r="E70" s="189"/>
      <c r="F70" s="189"/>
      <c r="G70" s="189"/>
      <c r="H70" s="189"/>
      <c r="I70" s="189"/>
      <c r="J70" s="189"/>
      <c r="K70" s="189"/>
      <c r="L70" s="188"/>
      <c r="M70" s="183"/>
      <c r="N70" s="113"/>
      <c r="O70" s="189"/>
      <c r="P70" s="189"/>
      <c r="Q70" s="189"/>
      <c r="R70" s="189"/>
      <c r="S70" s="188"/>
      <c r="T70" s="188"/>
      <c r="U70" s="188"/>
    </row>
    <row r="71" spans="1:21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 t="s">
        <v>302</v>
      </c>
      <c r="N71" s="17"/>
      <c r="O71" s="17"/>
      <c r="P71" s="17"/>
      <c r="Q71" s="72"/>
      <c r="R71" s="72"/>
      <c r="S71" s="72"/>
      <c r="T71" s="17"/>
      <c r="U71" s="17"/>
    </row>
    <row r="72" spans="1:20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91" t="s">
        <v>437</v>
      </c>
      <c r="N72" s="17"/>
      <c r="O72" s="17"/>
      <c r="P72" s="17"/>
      <c r="Q72" s="17"/>
      <c r="R72" s="17"/>
      <c r="S72" s="17"/>
      <c r="T72" s="17"/>
    </row>
  </sheetData>
  <sheetProtection/>
  <mergeCells count="113">
    <mergeCell ref="A41:K41"/>
    <mergeCell ref="M41:R41"/>
    <mergeCell ref="A6:B8"/>
    <mergeCell ref="C6:E6"/>
    <mergeCell ref="F6:H6"/>
    <mergeCell ref="C7:C8"/>
    <mergeCell ref="D7:D8"/>
    <mergeCell ref="E7:E8"/>
    <mergeCell ref="F7:F8"/>
    <mergeCell ref="G7:G8"/>
    <mergeCell ref="H7:H8"/>
    <mergeCell ref="A11:B11"/>
    <mergeCell ref="A12:B12"/>
    <mergeCell ref="A10:B10"/>
    <mergeCell ref="A4:Q4"/>
    <mergeCell ref="A17:B17"/>
    <mergeCell ref="A18:B18"/>
    <mergeCell ref="A19:B19"/>
    <mergeCell ref="A20:B20"/>
    <mergeCell ref="A13:B13"/>
    <mergeCell ref="A14:B14"/>
    <mergeCell ref="A16:B16"/>
    <mergeCell ref="A31:B31"/>
    <mergeCell ref="A23:B23"/>
    <mergeCell ref="A25:B25"/>
    <mergeCell ref="A26:B26"/>
    <mergeCell ref="A27:B27"/>
    <mergeCell ref="A21:B21"/>
    <mergeCell ref="A22:B22"/>
    <mergeCell ref="A29:B29"/>
    <mergeCell ref="A30:B30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I44:I45"/>
    <mergeCell ref="O44:O45"/>
    <mergeCell ref="O6:Q6"/>
    <mergeCell ref="O7:O8"/>
    <mergeCell ref="P7:P8"/>
    <mergeCell ref="Q7:Q8"/>
    <mergeCell ref="R7:R8"/>
    <mergeCell ref="S7:S8"/>
    <mergeCell ref="T7:T8"/>
    <mergeCell ref="C44:C45"/>
    <mergeCell ref="D44:D45"/>
    <mergeCell ref="E44:E45"/>
    <mergeCell ref="F44:F45"/>
    <mergeCell ref="G44:G45"/>
    <mergeCell ref="H44:H45"/>
    <mergeCell ref="J44:J45"/>
    <mergeCell ref="K44:K45"/>
    <mergeCell ref="P44:P45"/>
    <mergeCell ref="Q44:Q45"/>
    <mergeCell ref="R44:R45"/>
    <mergeCell ref="M43:N45"/>
    <mergeCell ref="Q43:R43"/>
    <mergeCell ref="A47:B47"/>
    <mergeCell ref="M47:N47"/>
    <mergeCell ref="U44:U45"/>
    <mergeCell ref="A48:B48"/>
    <mergeCell ref="S44:S45"/>
    <mergeCell ref="T44:T45"/>
    <mergeCell ref="A43:B45"/>
    <mergeCell ref="C43:E43"/>
    <mergeCell ref="F43:H43"/>
    <mergeCell ref="I43:K43"/>
    <mergeCell ref="A51:B51"/>
    <mergeCell ref="A53:B53"/>
    <mergeCell ref="A54:B54"/>
    <mergeCell ref="A49:B49"/>
    <mergeCell ref="A50:B50"/>
    <mergeCell ref="M50:N50"/>
    <mergeCell ref="A59:B59"/>
    <mergeCell ref="A60:B60"/>
    <mergeCell ref="A62:B62"/>
    <mergeCell ref="A63:B63"/>
    <mergeCell ref="A55:B55"/>
    <mergeCell ref="A56:B56"/>
    <mergeCell ref="A57:B57"/>
    <mergeCell ref="A58:B58"/>
    <mergeCell ref="M66:N66"/>
    <mergeCell ref="M59:N59"/>
    <mergeCell ref="M60:N60"/>
    <mergeCell ref="M62:N62"/>
    <mergeCell ref="A68:B68"/>
    <mergeCell ref="A69:B69"/>
    <mergeCell ref="A64:B64"/>
    <mergeCell ref="A65:B65"/>
    <mergeCell ref="A66:B66"/>
    <mergeCell ref="A67:B67"/>
    <mergeCell ref="M56:N56"/>
    <mergeCell ref="M57:N57"/>
    <mergeCell ref="M64:N64"/>
    <mergeCell ref="M55:N55"/>
    <mergeCell ref="M63:N63"/>
    <mergeCell ref="M65:N65"/>
    <mergeCell ref="M68:N68"/>
    <mergeCell ref="M69:N69"/>
    <mergeCell ref="O43:P43"/>
    <mergeCell ref="M67:N67"/>
    <mergeCell ref="M58:N58"/>
    <mergeCell ref="M51:N51"/>
    <mergeCell ref="M53:N53"/>
    <mergeCell ref="M48:N48"/>
    <mergeCell ref="M49:N49"/>
    <mergeCell ref="M54:N5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7.3984375" style="156" customWidth="1"/>
    <col min="2" max="2" width="5.59765625" style="156" customWidth="1"/>
    <col min="3" max="4" width="4.59765625" style="156" customWidth="1"/>
    <col min="5" max="5" width="9.59765625" style="156" customWidth="1"/>
    <col min="6" max="6" width="3.8984375" style="156" customWidth="1"/>
    <col min="7" max="7" width="5.19921875" style="156" customWidth="1"/>
    <col min="8" max="8" width="9.8984375" style="156" customWidth="1"/>
    <col min="9" max="10" width="2.5" style="156" customWidth="1"/>
    <col min="11" max="11" width="9" style="156" customWidth="1"/>
    <col min="12" max="12" width="3.59765625" style="156" customWidth="1"/>
    <col min="13" max="13" width="5" style="156" customWidth="1"/>
    <col min="14" max="14" width="6" style="156" customWidth="1"/>
    <col min="15" max="15" width="7.09765625" style="156" customWidth="1"/>
    <col min="16" max="16" width="9" style="156" customWidth="1"/>
    <col min="17" max="17" width="6.59765625" style="156" customWidth="1"/>
    <col min="18" max="18" width="9.19921875" style="156" customWidth="1"/>
    <col min="19" max="19" width="5" style="156" customWidth="1"/>
    <col min="20" max="20" width="12.19921875" style="156" customWidth="1"/>
    <col min="21" max="21" width="9" style="156" customWidth="1"/>
    <col min="22" max="22" width="4.59765625" style="156" customWidth="1"/>
    <col min="23" max="23" width="12.5" style="156" customWidth="1"/>
    <col min="24" max="24" width="14" style="156" customWidth="1"/>
    <col min="25" max="25" width="13.19921875" style="156" customWidth="1"/>
    <col min="26" max="26" width="3" style="156" customWidth="1"/>
    <col min="27" max="27" width="8.8984375" style="156" customWidth="1"/>
    <col min="28" max="28" width="5.3984375" style="156" customWidth="1"/>
    <col min="29" max="29" width="6.69921875" style="156" customWidth="1"/>
    <col min="30" max="30" width="8.5" style="156" customWidth="1"/>
    <col min="31" max="34" width="9" style="156" hidden="1" customWidth="1"/>
    <col min="35" max="35" width="2" style="156" customWidth="1"/>
    <col min="36" max="36" width="1.8984375" style="156" customWidth="1"/>
    <col min="37" max="37" width="11.69921875" style="156" customWidth="1"/>
    <col min="38" max="38" width="12.3984375" style="156" customWidth="1"/>
    <col min="39" max="39" width="11.09765625" style="156" customWidth="1"/>
    <col min="40" max="40" width="4.59765625" style="156" customWidth="1"/>
    <col min="41" max="41" width="5.59765625" style="156" customWidth="1"/>
    <col min="42" max="42" width="9.59765625" style="156" customWidth="1"/>
    <col min="43" max="16384" width="9" style="156" customWidth="1"/>
  </cols>
  <sheetData>
    <row r="1" spans="1:45" ht="15" customHeight="1">
      <c r="A1" s="158" t="s">
        <v>385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59" t="s">
        <v>433</v>
      </c>
      <c r="AQ1" s="17"/>
      <c r="AR1" s="17"/>
      <c r="AS1" s="17"/>
    </row>
    <row r="2" spans="1:45" ht="15" customHeight="1">
      <c r="A2" s="17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s="153" customFormat="1" ht="21" customHeight="1">
      <c r="A3" s="516" t="s">
        <v>303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17"/>
      <c r="V3" s="516" t="s">
        <v>205</v>
      </c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16"/>
      <c r="AR3" s="16"/>
      <c r="AS3" s="16"/>
    </row>
    <row r="4" spans="1:45" ht="1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ht="15" customHeight="1" thickBot="1">
      <c r="A5" s="431" t="s">
        <v>206</v>
      </c>
      <c r="B5" s="446"/>
      <c r="C5" s="446"/>
      <c r="D5" s="446" t="s">
        <v>207</v>
      </c>
      <c r="E5" s="446"/>
      <c r="F5" s="446"/>
      <c r="G5" s="446" t="s">
        <v>208</v>
      </c>
      <c r="H5" s="449"/>
      <c r="I5" s="449"/>
      <c r="J5" s="449"/>
      <c r="K5" s="446" t="s">
        <v>209</v>
      </c>
      <c r="L5" s="446"/>
      <c r="M5" s="430"/>
      <c r="N5" s="444" t="s">
        <v>210</v>
      </c>
      <c r="O5" s="445"/>
      <c r="P5" s="445"/>
      <c r="Q5" s="445"/>
      <c r="R5" s="445"/>
      <c r="S5" s="445"/>
      <c r="T5" s="445"/>
      <c r="U5" s="17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 t="s">
        <v>211</v>
      </c>
      <c r="AP5" s="43"/>
      <c r="AQ5" s="17"/>
      <c r="AR5" s="17"/>
      <c r="AS5" s="17"/>
    </row>
    <row r="6" spans="1:45" ht="15" customHeight="1">
      <c r="A6" s="447"/>
      <c r="B6" s="448"/>
      <c r="C6" s="448"/>
      <c r="D6" s="448"/>
      <c r="E6" s="448"/>
      <c r="F6" s="448"/>
      <c r="G6" s="450"/>
      <c r="H6" s="450"/>
      <c r="I6" s="450"/>
      <c r="J6" s="450"/>
      <c r="K6" s="448"/>
      <c r="L6" s="448"/>
      <c r="M6" s="451"/>
      <c r="N6" s="300" t="s">
        <v>212</v>
      </c>
      <c r="O6" s="300"/>
      <c r="P6" s="300"/>
      <c r="Q6" s="300" t="s">
        <v>213</v>
      </c>
      <c r="R6" s="300"/>
      <c r="S6" s="452" t="s">
        <v>214</v>
      </c>
      <c r="T6" s="453"/>
      <c r="U6" s="72"/>
      <c r="V6" s="304" t="s">
        <v>215</v>
      </c>
      <c r="W6" s="411"/>
      <c r="X6" s="300" t="s">
        <v>216</v>
      </c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 t="s">
        <v>217</v>
      </c>
      <c r="AO6" s="411"/>
      <c r="AP6" s="415"/>
      <c r="AQ6" s="72"/>
      <c r="AR6" s="17"/>
      <c r="AS6" s="17"/>
    </row>
    <row r="7" spans="1:45" ht="15" customHeight="1">
      <c r="A7" s="447"/>
      <c r="B7" s="448"/>
      <c r="C7" s="448"/>
      <c r="D7" s="448"/>
      <c r="E7" s="448"/>
      <c r="F7" s="448"/>
      <c r="G7" s="450"/>
      <c r="H7" s="450"/>
      <c r="I7" s="450"/>
      <c r="J7" s="450"/>
      <c r="K7" s="448"/>
      <c r="L7" s="448"/>
      <c r="M7" s="451"/>
      <c r="N7" s="395"/>
      <c r="O7" s="395"/>
      <c r="P7" s="395"/>
      <c r="Q7" s="395"/>
      <c r="R7" s="395"/>
      <c r="S7" s="407"/>
      <c r="T7" s="303"/>
      <c r="U7" s="72"/>
      <c r="V7" s="412"/>
      <c r="W7" s="413"/>
      <c r="X7" s="395" t="s">
        <v>218</v>
      </c>
      <c r="Y7" s="395"/>
      <c r="Z7" s="395" t="s">
        <v>219</v>
      </c>
      <c r="AA7" s="395"/>
      <c r="AB7" s="395"/>
      <c r="AC7" s="395"/>
      <c r="AD7" s="395" t="s">
        <v>390</v>
      </c>
      <c r="AE7" s="395"/>
      <c r="AF7" s="395"/>
      <c r="AG7" s="395"/>
      <c r="AH7" s="395"/>
      <c r="AI7" s="395"/>
      <c r="AJ7" s="395"/>
      <c r="AK7" s="395"/>
      <c r="AL7" s="395" t="s">
        <v>220</v>
      </c>
      <c r="AM7" s="395"/>
      <c r="AN7" s="413"/>
      <c r="AO7" s="413"/>
      <c r="AP7" s="416"/>
      <c r="AQ7" s="72"/>
      <c r="AR7" s="17"/>
      <c r="AS7" s="17"/>
    </row>
    <row r="8" spans="1:45" ht="15" customHeight="1">
      <c r="A8" s="179"/>
      <c r="B8" s="179"/>
      <c r="C8" s="19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72"/>
      <c r="V8" s="412"/>
      <c r="W8" s="413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413"/>
      <c r="AO8" s="413"/>
      <c r="AP8" s="416"/>
      <c r="AQ8" s="72"/>
      <c r="AR8" s="17"/>
      <c r="AS8" s="17"/>
    </row>
    <row r="9" spans="1:45" ht="15" customHeight="1">
      <c r="A9" s="390" t="s">
        <v>307</v>
      </c>
      <c r="B9" s="390"/>
      <c r="C9" s="391"/>
      <c r="D9" s="438">
        <v>2503</v>
      </c>
      <c r="E9" s="438"/>
      <c r="F9" s="438"/>
      <c r="G9" s="438">
        <v>248</v>
      </c>
      <c r="H9" s="438"/>
      <c r="I9" s="438"/>
      <c r="J9" s="438"/>
      <c r="K9" s="438">
        <v>2592</v>
      </c>
      <c r="L9" s="438"/>
      <c r="M9" s="438"/>
      <c r="N9" s="438">
        <f>SUM(Q9:T9)</f>
        <v>84899</v>
      </c>
      <c r="O9" s="438"/>
      <c r="P9" s="438"/>
      <c r="Q9" s="438">
        <v>82757</v>
      </c>
      <c r="R9" s="438"/>
      <c r="S9" s="438">
        <v>2142</v>
      </c>
      <c r="T9" s="438"/>
      <c r="U9" s="72"/>
      <c r="V9" s="412"/>
      <c r="W9" s="413"/>
      <c r="X9" s="395" t="s">
        <v>221</v>
      </c>
      <c r="Y9" s="395" t="s">
        <v>222</v>
      </c>
      <c r="Z9" s="395" t="s">
        <v>221</v>
      </c>
      <c r="AA9" s="395"/>
      <c r="AB9" s="395" t="s">
        <v>222</v>
      </c>
      <c r="AC9" s="395"/>
      <c r="AD9" s="395" t="s">
        <v>157</v>
      </c>
      <c r="AE9" s="395"/>
      <c r="AF9" s="395"/>
      <c r="AG9" s="395"/>
      <c r="AH9" s="395"/>
      <c r="AI9" s="395"/>
      <c r="AJ9" s="395"/>
      <c r="AK9" s="395" t="s">
        <v>222</v>
      </c>
      <c r="AL9" s="395" t="s">
        <v>221</v>
      </c>
      <c r="AM9" s="395" t="s">
        <v>222</v>
      </c>
      <c r="AN9" s="395" t="s">
        <v>157</v>
      </c>
      <c r="AO9" s="395"/>
      <c r="AP9" s="393" t="s">
        <v>222</v>
      </c>
      <c r="AQ9" s="72"/>
      <c r="AR9" s="17"/>
      <c r="AS9" s="17"/>
    </row>
    <row r="10" spans="1:45" ht="15" customHeight="1">
      <c r="A10" s="417" t="s">
        <v>396</v>
      </c>
      <c r="B10" s="390"/>
      <c r="C10" s="391"/>
      <c r="D10" s="438">
        <v>2528</v>
      </c>
      <c r="E10" s="438"/>
      <c r="F10" s="438"/>
      <c r="G10" s="438">
        <v>248</v>
      </c>
      <c r="H10" s="438"/>
      <c r="I10" s="438"/>
      <c r="J10" s="438"/>
      <c r="K10" s="438">
        <v>2311</v>
      </c>
      <c r="L10" s="438"/>
      <c r="M10" s="438"/>
      <c r="N10" s="438">
        <f>SUM(Q10:T10)</f>
        <v>75160</v>
      </c>
      <c r="O10" s="438"/>
      <c r="P10" s="438"/>
      <c r="Q10" s="438">
        <v>72839</v>
      </c>
      <c r="R10" s="438"/>
      <c r="S10" s="438">
        <v>2321</v>
      </c>
      <c r="T10" s="438"/>
      <c r="U10" s="72"/>
      <c r="V10" s="412"/>
      <c r="W10" s="413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3"/>
      <c r="AQ10" s="72"/>
      <c r="AR10" s="17"/>
      <c r="AS10" s="17"/>
    </row>
    <row r="11" spans="1:45" ht="15" customHeight="1">
      <c r="A11" s="417" t="s">
        <v>392</v>
      </c>
      <c r="B11" s="390"/>
      <c r="C11" s="391"/>
      <c r="D11" s="438">
        <v>2526</v>
      </c>
      <c r="E11" s="438"/>
      <c r="F11" s="438"/>
      <c r="G11" s="438">
        <v>241</v>
      </c>
      <c r="H11" s="438"/>
      <c r="I11" s="438"/>
      <c r="J11" s="438"/>
      <c r="K11" s="438">
        <v>2559</v>
      </c>
      <c r="L11" s="438"/>
      <c r="M11" s="438"/>
      <c r="N11" s="438">
        <f>SUM(Q11:T11)</f>
        <v>88813</v>
      </c>
      <c r="O11" s="438"/>
      <c r="P11" s="438"/>
      <c r="Q11" s="438">
        <v>85988</v>
      </c>
      <c r="R11" s="438"/>
      <c r="S11" s="438">
        <v>2825</v>
      </c>
      <c r="T11" s="438"/>
      <c r="U11" s="17"/>
      <c r="V11" s="179"/>
      <c r="W11" s="195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ht="15" customHeight="1">
      <c r="A12" s="417" t="s">
        <v>393</v>
      </c>
      <c r="B12" s="390"/>
      <c r="C12" s="391"/>
      <c r="D12" s="438">
        <v>2528</v>
      </c>
      <c r="E12" s="438"/>
      <c r="F12" s="438"/>
      <c r="G12" s="438">
        <v>241</v>
      </c>
      <c r="H12" s="438"/>
      <c r="I12" s="438"/>
      <c r="J12" s="438"/>
      <c r="K12" s="438">
        <v>2882</v>
      </c>
      <c r="L12" s="438"/>
      <c r="M12" s="438"/>
      <c r="N12" s="438">
        <f>SUM(Q12:T12)</f>
        <v>95618</v>
      </c>
      <c r="O12" s="438"/>
      <c r="P12" s="438"/>
      <c r="Q12" s="438">
        <v>92880</v>
      </c>
      <c r="R12" s="438"/>
      <c r="S12" s="438">
        <v>2738</v>
      </c>
      <c r="T12" s="438"/>
      <c r="U12" s="17"/>
      <c r="V12" s="279" t="s">
        <v>223</v>
      </c>
      <c r="W12" s="414"/>
      <c r="X12" s="182">
        <f>SUM(X14:X30)</f>
        <v>36502</v>
      </c>
      <c r="Y12" s="182">
        <f>SUM(Y14:Y30)</f>
        <v>642</v>
      </c>
      <c r="Z12" s="404">
        <f>SUM(Z14:AA30)</f>
        <v>7547</v>
      </c>
      <c r="AA12" s="404"/>
      <c r="AB12" s="404">
        <f>SUM(AB14:AC30)</f>
        <v>452</v>
      </c>
      <c r="AC12" s="404"/>
      <c r="AD12" s="404">
        <f>SUM(AD14:AJ30)</f>
        <v>8936</v>
      </c>
      <c r="AE12" s="404"/>
      <c r="AF12" s="404"/>
      <c r="AG12" s="404"/>
      <c r="AH12" s="404"/>
      <c r="AI12" s="404"/>
      <c r="AJ12" s="404"/>
      <c r="AK12" s="182">
        <f>SUM(AK14:AK30)</f>
        <v>821</v>
      </c>
      <c r="AL12" s="182">
        <f>SUM(AL14:AL30)</f>
        <v>436</v>
      </c>
      <c r="AM12" s="182">
        <f>SUM(AM14:AM30)</f>
        <v>66</v>
      </c>
      <c r="AN12" s="404">
        <f>SUM(AN14:AO30)</f>
        <v>34944</v>
      </c>
      <c r="AO12" s="404"/>
      <c r="AP12" s="182">
        <f>SUM(AP14:AP30)</f>
        <v>1038</v>
      </c>
      <c r="AQ12" s="196"/>
      <c r="AR12" s="17"/>
      <c r="AS12" s="17"/>
    </row>
    <row r="13" spans="1:45" ht="15" customHeight="1">
      <c r="A13" s="421" t="s">
        <v>397</v>
      </c>
      <c r="B13" s="422"/>
      <c r="C13" s="423"/>
      <c r="D13" s="443">
        <v>2347</v>
      </c>
      <c r="E13" s="443"/>
      <c r="F13" s="443"/>
      <c r="G13" s="439">
        <f>SUM(G15:J31)</f>
        <v>215</v>
      </c>
      <c r="H13" s="439"/>
      <c r="I13" s="439"/>
      <c r="J13" s="439"/>
      <c r="K13" s="439">
        <v>2324</v>
      </c>
      <c r="L13" s="439"/>
      <c r="M13" s="439"/>
      <c r="N13" s="439">
        <f>SUM(N15:P31)</f>
        <v>70776</v>
      </c>
      <c r="O13" s="439"/>
      <c r="P13" s="439"/>
      <c r="Q13" s="439">
        <f>SUM(Q15:R31)</f>
        <v>67938</v>
      </c>
      <c r="R13" s="439"/>
      <c r="S13" s="439">
        <f>SUM(S15:T22,S24:T31)</f>
        <v>2978</v>
      </c>
      <c r="T13" s="439"/>
      <c r="U13" s="17"/>
      <c r="V13" s="72"/>
      <c r="W13" s="197"/>
      <c r="X13" s="17"/>
      <c r="Y13" s="17"/>
      <c r="Z13" s="405"/>
      <c r="AA13" s="405"/>
      <c r="AB13" s="405"/>
      <c r="AC13" s="405"/>
      <c r="AD13" s="409"/>
      <c r="AE13" s="409"/>
      <c r="AF13" s="409"/>
      <c r="AG13" s="409"/>
      <c r="AH13" s="409"/>
      <c r="AI13" s="409"/>
      <c r="AJ13" s="409"/>
      <c r="AK13" s="17"/>
      <c r="AL13" s="17"/>
      <c r="AM13" s="17"/>
      <c r="AN13" s="405"/>
      <c r="AO13" s="405"/>
      <c r="AP13" s="17"/>
      <c r="AQ13" s="17"/>
      <c r="AR13" s="17"/>
      <c r="AS13" s="17"/>
    </row>
    <row r="14" spans="1:45" ht="15" customHeight="1">
      <c r="A14" s="72"/>
      <c r="B14" s="72"/>
      <c r="C14" s="197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17"/>
      <c r="V14" s="355" t="s">
        <v>1</v>
      </c>
      <c r="W14" s="410"/>
      <c r="X14" s="165">
        <v>2823</v>
      </c>
      <c r="Y14" s="165">
        <v>144</v>
      </c>
      <c r="Z14" s="400">
        <v>1797</v>
      </c>
      <c r="AA14" s="400"/>
      <c r="AB14" s="400">
        <v>172</v>
      </c>
      <c r="AC14" s="400"/>
      <c r="AD14" s="400">
        <v>1275</v>
      </c>
      <c r="AE14" s="400"/>
      <c r="AF14" s="400"/>
      <c r="AG14" s="400"/>
      <c r="AH14" s="400"/>
      <c r="AI14" s="400"/>
      <c r="AJ14" s="400"/>
      <c r="AK14" s="165">
        <v>161</v>
      </c>
      <c r="AL14" s="165">
        <v>45</v>
      </c>
      <c r="AM14" s="165">
        <v>11</v>
      </c>
      <c r="AN14" s="400">
        <v>3629</v>
      </c>
      <c r="AO14" s="400"/>
      <c r="AP14" s="165">
        <v>144</v>
      </c>
      <c r="AQ14" s="17"/>
      <c r="AR14" s="17"/>
      <c r="AS14" s="17"/>
    </row>
    <row r="15" spans="1:45" ht="15" customHeight="1">
      <c r="A15" s="366" t="s">
        <v>224</v>
      </c>
      <c r="B15" s="441"/>
      <c r="C15" s="442"/>
      <c r="D15" s="434" t="s">
        <v>435</v>
      </c>
      <c r="E15" s="433"/>
      <c r="F15" s="433"/>
      <c r="G15" s="434" t="s">
        <v>435</v>
      </c>
      <c r="H15" s="433"/>
      <c r="I15" s="433"/>
      <c r="J15" s="433"/>
      <c r="K15" s="434" t="s">
        <v>435</v>
      </c>
      <c r="L15" s="433"/>
      <c r="M15" s="433"/>
      <c r="N15" s="434" t="s">
        <v>435</v>
      </c>
      <c r="O15" s="433"/>
      <c r="P15" s="433"/>
      <c r="Q15" s="434" t="s">
        <v>435</v>
      </c>
      <c r="R15" s="433"/>
      <c r="S15" s="434" t="s">
        <v>435</v>
      </c>
      <c r="T15" s="433"/>
      <c r="U15" s="17"/>
      <c r="V15" s="355" t="s">
        <v>2</v>
      </c>
      <c r="W15" s="410"/>
      <c r="X15" s="165">
        <v>2818</v>
      </c>
      <c r="Y15" s="165">
        <v>45</v>
      </c>
      <c r="Z15" s="400">
        <v>208</v>
      </c>
      <c r="AA15" s="400"/>
      <c r="AB15" s="400">
        <v>6</v>
      </c>
      <c r="AC15" s="400"/>
      <c r="AD15" s="400">
        <v>131</v>
      </c>
      <c r="AE15" s="400"/>
      <c r="AF15" s="400"/>
      <c r="AG15" s="400"/>
      <c r="AH15" s="400"/>
      <c r="AI15" s="400"/>
      <c r="AJ15" s="400"/>
      <c r="AK15" s="165">
        <v>5</v>
      </c>
      <c r="AL15" s="165">
        <v>8</v>
      </c>
      <c r="AM15" s="165">
        <v>6</v>
      </c>
      <c r="AN15" s="400">
        <v>1791</v>
      </c>
      <c r="AO15" s="400"/>
      <c r="AP15" s="165">
        <v>70</v>
      </c>
      <c r="AQ15" s="17"/>
      <c r="AR15" s="17"/>
      <c r="AS15" s="17"/>
    </row>
    <row r="16" spans="1:45" ht="15" customHeight="1">
      <c r="A16" s="366" t="s">
        <v>225</v>
      </c>
      <c r="B16" s="441"/>
      <c r="C16" s="442"/>
      <c r="D16" s="433">
        <v>50</v>
      </c>
      <c r="E16" s="433"/>
      <c r="F16" s="433"/>
      <c r="G16" s="433">
        <v>4</v>
      </c>
      <c r="H16" s="433"/>
      <c r="I16" s="433"/>
      <c r="J16" s="433"/>
      <c r="K16" s="433">
        <v>10</v>
      </c>
      <c r="L16" s="433"/>
      <c r="M16" s="433"/>
      <c r="N16" s="433">
        <f>SUM(Q16:T16)</f>
        <v>294</v>
      </c>
      <c r="O16" s="433"/>
      <c r="P16" s="433"/>
      <c r="Q16" s="433">
        <v>280</v>
      </c>
      <c r="R16" s="433"/>
      <c r="S16" s="433">
        <v>14</v>
      </c>
      <c r="T16" s="433"/>
      <c r="U16" s="17"/>
      <c r="V16" s="355" t="s">
        <v>3</v>
      </c>
      <c r="W16" s="410"/>
      <c r="X16" s="165">
        <v>1973</v>
      </c>
      <c r="Y16" s="165">
        <v>31</v>
      </c>
      <c r="Z16" s="400">
        <v>828</v>
      </c>
      <c r="AA16" s="400"/>
      <c r="AB16" s="400">
        <v>35</v>
      </c>
      <c r="AC16" s="400"/>
      <c r="AD16" s="400">
        <v>980</v>
      </c>
      <c r="AE16" s="400"/>
      <c r="AF16" s="400"/>
      <c r="AG16" s="400"/>
      <c r="AH16" s="400"/>
      <c r="AI16" s="400"/>
      <c r="AJ16" s="400"/>
      <c r="AK16" s="165">
        <v>49</v>
      </c>
      <c r="AL16" s="165">
        <v>41</v>
      </c>
      <c r="AM16" s="165">
        <v>3</v>
      </c>
      <c r="AN16" s="400">
        <v>2353</v>
      </c>
      <c r="AO16" s="400"/>
      <c r="AP16" s="165">
        <v>68</v>
      </c>
      <c r="AQ16" s="17"/>
      <c r="AR16" s="17"/>
      <c r="AS16" s="17"/>
    </row>
    <row r="17" spans="1:45" ht="15" customHeight="1">
      <c r="A17" s="366" t="s">
        <v>226</v>
      </c>
      <c r="B17" s="441"/>
      <c r="C17" s="442"/>
      <c r="D17" s="434" t="s">
        <v>435</v>
      </c>
      <c r="E17" s="433"/>
      <c r="F17" s="433"/>
      <c r="G17" s="434" t="s">
        <v>435</v>
      </c>
      <c r="H17" s="433"/>
      <c r="I17" s="433"/>
      <c r="J17" s="433"/>
      <c r="K17" s="434" t="s">
        <v>435</v>
      </c>
      <c r="L17" s="433"/>
      <c r="M17" s="433"/>
      <c r="N17" s="434" t="s">
        <v>435</v>
      </c>
      <c r="O17" s="433"/>
      <c r="P17" s="433"/>
      <c r="Q17" s="434" t="s">
        <v>435</v>
      </c>
      <c r="R17" s="433"/>
      <c r="S17" s="434" t="s">
        <v>435</v>
      </c>
      <c r="T17" s="433"/>
      <c r="U17" s="17"/>
      <c r="V17" s="357" t="s">
        <v>60</v>
      </c>
      <c r="W17" s="410"/>
      <c r="X17" s="165">
        <v>2778</v>
      </c>
      <c r="Y17" s="165">
        <v>42</v>
      </c>
      <c r="Z17" s="400">
        <v>188</v>
      </c>
      <c r="AA17" s="400"/>
      <c r="AB17" s="400">
        <v>16</v>
      </c>
      <c r="AC17" s="400"/>
      <c r="AD17" s="400">
        <v>105</v>
      </c>
      <c r="AE17" s="400"/>
      <c r="AF17" s="400"/>
      <c r="AG17" s="400"/>
      <c r="AH17" s="400"/>
      <c r="AI17" s="400"/>
      <c r="AJ17" s="400"/>
      <c r="AK17" s="165">
        <v>21</v>
      </c>
      <c r="AL17" s="165">
        <v>7</v>
      </c>
      <c r="AM17" s="165">
        <v>2</v>
      </c>
      <c r="AN17" s="400">
        <v>1553</v>
      </c>
      <c r="AO17" s="400"/>
      <c r="AP17" s="165">
        <v>62</v>
      </c>
      <c r="AQ17" s="17"/>
      <c r="AR17" s="17"/>
      <c r="AS17" s="17"/>
    </row>
    <row r="18" spans="1:45" ht="15" customHeight="1">
      <c r="A18" s="366" t="s">
        <v>227</v>
      </c>
      <c r="B18" s="441"/>
      <c r="C18" s="442"/>
      <c r="D18" s="433">
        <v>176</v>
      </c>
      <c r="E18" s="433"/>
      <c r="F18" s="433"/>
      <c r="G18" s="433">
        <v>14</v>
      </c>
      <c r="H18" s="433"/>
      <c r="I18" s="433"/>
      <c r="J18" s="433"/>
      <c r="K18" s="433">
        <v>137</v>
      </c>
      <c r="L18" s="433"/>
      <c r="M18" s="433"/>
      <c r="N18" s="433">
        <f>SUM(Q18:T18)</f>
        <v>4362</v>
      </c>
      <c r="O18" s="433"/>
      <c r="P18" s="433"/>
      <c r="Q18" s="433">
        <v>4222</v>
      </c>
      <c r="R18" s="433"/>
      <c r="S18" s="433">
        <v>140</v>
      </c>
      <c r="T18" s="433"/>
      <c r="U18" s="17"/>
      <c r="V18" s="355" t="s">
        <v>5</v>
      </c>
      <c r="W18" s="410"/>
      <c r="X18" s="165">
        <v>3278</v>
      </c>
      <c r="Y18" s="165">
        <v>39</v>
      </c>
      <c r="Z18" s="400">
        <v>311</v>
      </c>
      <c r="AA18" s="400"/>
      <c r="AB18" s="400">
        <v>9</v>
      </c>
      <c r="AC18" s="400"/>
      <c r="AD18" s="400">
        <v>170</v>
      </c>
      <c r="AE18" s="400"/>
      <c r="AF18" s="400"/>
      <c r="AG18" s="400"/>
      <c r="AH18" s="400"/>
      <c r="AI18" s="400"/>
      <c r="AJ18" s="400"/>
      <c r="AK18" s="165">
        <v>7</v>
      </c>
      <c r="AL18" s="165">
        <v>33</v>
      </c>
      <c r="AM18" s="165">
        <v>1</v>
      </c>
      <c r="AN18" s="400">
        <v>1740</v>
      </c>
      <c r="AO18" s="400"/>
      <c r="AP18" s="165">
        <v>78</v>
      </c>
      <c r="AQ18" s="17"/>
      <c r="AR18" s="17"/>
      <c r="AS18" s="17"/>
    </row>
    <row r="19" spans="1:45" ht="15" customHeight="1">
      <c r="A19" s="366" t="s">
        <v>228</v>
      </c>
      <c r="B19" s="441"/>
      <c r="C19" s="442"/>
      <c r="D19" s="433">
        <v>419</v>
      </c>
      <c r="E19" s="433"/>
      <c r="F19" s="433"/>
      <c r="G19" s="433">
        <v>43</v>
      </c>
      <c r="H19" s="433"/>
      <c r="I19" s="433"/>
      <c r="J19" s="433"/>
      <c r="K19" s="433">
        <v>619</v>
      </c>
      <c r="L19" s="433"/>
      <c r="M19" s="433"/>
      <c r="N19" s="433">
        <f>SUM(Q19:T19)</f>
        <v>17757</v>
      </c>
      <c r="O19" s="433"/>
      <c r="P19" s="433"/>
      <c r="Q19" s="433">
        <v>16871</v>
      </c>
      <c r="R19" s="433"/>
      <c r="S19" s="433">
        <v>886</v>
      </c>
      <c r="T19" s="433"/>
      <c r="U19" s="17"/>
      <c r="V19" s="355" t="s">
        <v>6</v>
      </c>
      <c r="W19" s="410"/>
      <c r="X19" s="165">
        <v>1064</v>
      </c>
      <c r="Y19" s="165">
        <v>4</v>
      </c>
      <c r="Z19" s="400">
        <v>325</v>
      </c>
      <c r="AA19" s="400"/>
      <c r="AB19" s="400">
        <v>13</v>
      </c>
      <c r="AC19" s="400"/>
      <c r="AD19" s="400">
        <v>973</v>
      </c>
      <c r="AE19" s="400"/>
      <c r="AF19" s="400"/>
      <c r="AG19" s="400"/>
      <c r="AH19" s="400"/>
      <c r="AI19" s="400"/>
      <c r="AJ19" s="400"/>
      <c r="AK19" s="165">
        <v>64</v>
      </c>
      <c r="AL19" s="165">
        <v>31</v>
      </c>
      <c r="AM19" s="165">
        <v>3</v>
      </c>
      <c r="AN19" s="400">
        <v>1605</v>
      </c>
      <c r="AO19" s="400"/>
      <c r="AP19" s="165">
        <v>28</v>
      </c>
      <c r="AQ19" s="17"/>
      <c r="AR19" s="17"/>
      <c r="AS19" s="17"/>
    </row>
    <row r="20" spans="1:45" ht="15" customHeight="1">
      <c r="A20" s="366" t="s">
        <v>229</v>
      </c>
      <c r="B20" s="441"/>
      <c r="C20" s="442"/>
      <c r="D20" s="433">
        <v>118</v>
      </c>
      <c r="E20" s="433"/>
      <c r="F20" s="433"/>
      <c r="G20" s="433">
        <v>9</v>
      </c>
      <c r="H20" s="433"/>
      <c r="I20" s="433"/>
      <c r="J20" s="433"/>
      <c r="K20" s="433">
        <v>4</v>
      </c>
      <c r="L20" s="433"/>
      <c r="M20" s="433"/>
      <c r="N20" s="433">
        <f>SUM(Q20:T20)</f>
        <v>153</v>
      </c>
      <c r="O20" s="433"/>
      <c r="P20" s="433"/>
      <c r="Q20" s="433">
        <v>150</v>
      </c>
      <c r="R20" s="433"/>
      <c r="S20" s="433">
        <v>3</v>
      </c>
      <c r="T20" s="433"/>
      <c r="U20" s="17"/>
      <c r="V20" s="355" t="s">
        <v>7</v>
      </c>
      <c r="W20" s="410"/>
      <c r="X20" s="165">
        <v>1762</v>
      </c>
      <c r="Y20" s="165">
        <v>22</v>
      </c>
      <c r="Z20" s="400">
        <v>264</v>
      </c>
      <c r="AA20" s="400"/>
      <c r="AB20" s="400">
        <v>9</v>
      </c>
      <c r="AC20" s="400"/>
      <c r="AD20" s="400">
        <v>357</v>
      </c>
      <c r="AE20" s="400"/>
      <c r="AF20" s="400"/>
      <c r="AG20" s="400"/>
      <c r="AH20" s="400"/>
      <c r="AI20" s="400"/>
      <c r="AJ20" s="400"/>
      <c r="AK20" s="165">
        <v>22</v>
      </c>
      <c r="AL20" s="165">
        <v>9</v>
      </c>
      <c r="AM20" s="165">
        <v>3</v>
      </c>
      <c r="AN20" s="400">
        <v>1928</v>
      </c>
      <c r="AO20" s="400"/>
      <c r="AP20" s="165">
        <v>24</v>
      </c>
      <c r="AQ20" s="17"/>
      <c r="AR20" s="17"/>
      <c r="AS20" s="17"/>
    </row>
    <row r="21" spans="1:45" ht="15" customHeight="1">
      <c r="A21" s="366" t="s">
        <v>230</v>
      </c>
      <c r="B21" s="441"/>
      <c r="C21" s="442"/>
      <c r="D21" s="434" t="s">
        <v>435</v>
      </c>
      <c r="E21" s="433"/>
      <c r="F21" s="433"/>
      <c r="G21" s="434" t="s">
        <v>435</v>
      </c>
      <c r="H21" s="433"/>
      <c r="I21" s="433"/>
      <c r="J21" s="433"/>
      <c r="K21" s="434" t="s">
        <v>435</v>
      </c>
      <c r="L21" s="433"/>
      <c r="M21" s="433"/>
      <c r="N21" s="434" t="s">
        <v>435</v>
      </c>
      <c r="O21" s="433"/>
      <c r="P21" s="433"/>
      <c r="Q21" s="434" t="s">
        <v>435</v>
      </c>
      <c r="R21" s="433"/>
      <c r="S21" s="434" t="s">
        <v>435</v>
      </c>
      <c r="T21" s="433"/>
      <c r="U21" s="17"/>
      <c r="V21" s="355" t="s">
        <v>8</v>
      </c>
      <c r="W21" s="410"/>
      <c r="X21" s="165">
        <v>550</v>
      </c>
      <c r="Y21" s="165">
        <v>29</v>
      </c>
      <c r="Z21" s="400">
        <v>424</v>
      </c>
      <c r="AA21" s="400"/>
      <c r="AB21" s="400">
        <v>16</v>
      </c>
      <c r="AC21" s="400"/>
      <c r="AD21" s="400">
        <v>1191</v>
      </c>
      <c r="AE21" s="400"/>
      <c r="AF21" s="400"/>
      <c r="AG21" s="400"/>
      <c r="AH21" s="400"/>
      <c r="AI21" s="400"/>
      <c r="AJ21" s="400"/>
      <c r="AK21" s="165">
        <v>133</v>
      </c>
      <c r="AL21" s="165">
        <v>58</v>
      </c>
      <c r="AM21" s="165">
        <v>10</v>
      </c>
      <c r="AN21" s="400">
        <v>2089</v>
      </c>
      <c r="AO21" s="400"/>
      <c r="AP21" s="165">
        <v>75</v>
      </c>
      <c r="AQ21" s="17"/>
      <c r="AR21" s="17"/>
      <c r="AS21" s="17"/>
    </row>
    <row r="22" spans="1:45" ht="15" customHeight="1">
      <c r="A22" s="366" t="s">
        <v>231</v>
      </c>
      <c r="B22" s="441"/>
      <c r="C22" s="442"/>
      <c r="D22" s="434" t="s">
        <v>435</v>
      </c>
      <c r="E22" s="433"/>
      <c r="F22" s="433"/>
      <c r="G22" s="434" t="s">
        <v>435</v>
      </c>
      <c r="H22" s="433"/>
      <c r="I22" s="433"/>
      <c r="J22" s="433"/>
      <c r="K22" s="434" t="s">
        <v>435</v>
      </c>
      <c r="L22" s="433"/>
      <c r="M22" s="433"/>
      <c r="N22" s="434" t="s">
        <v>435</v>
      </c>
      <c r="O22" s="433"/>
      <c r="P22" s="433"/>
      <c r="Q22" s="434" t="s">
        <v>435</v>
      </c>
      <c r="R22" s="433"/>
      <c r="S22" s="434" t="s">
        <v>435</v>
      </c>
      <c r="T22" s="433"/>
      <c r="U22" s="17"/>
      <c r="V22" s="34"/>
      <c r="W22" s="202"/>
      <c r="X22" s="165"/>
      <c r="Y22" s="165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165"/>
      <c r="AL22" s="165"/>
      <c r="AM22" s="165"/>
      <c r="AN22" s="400"/>
      <c r="AO22" s="400"/>
      <c r="AP22" s="165"/>
      <c r="AQ22" s="17"/>
      <c r="AR22" s="17"/>
      <c r="AS22" s="17"/>
    </row>
    <row r="23" spans="1:45" ht="15" customHeight="1">
      <c r="A23" s="366"/>
      <c r="B23" s="441"/>
      <c r="C23" s="442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17"/>
      <c r="V23" s="355" t="s">
        <v>9</v>
      </c>
      <c r="W23" s="410"/>
      <c r="X23" s="165">
        <v>108</v>
      </c>
      <c r="Y23" s="165">
        <v>2</v>
      </c>
      <c r="Z23" s="400">
        <v>11</v>
      </c>
      <c r="AA23" s="400"/>
      <c r="AB23" s="400">
        <v>2</v>
      </c>
      <c r="AC23" s="400"/>
      <c r="AD23" s="400">
        <v>18</v>
      </c>
      <c r="AE23" s="400"/>
      <c r="AF23" s="400"/>
      <c r="AG23" s="400"/>
      <c r="AH23" s="400"/>
      <c r="AI23" s="400"/>
      <c r="AJ23" s="400"/>
      <c r="AK23" s="165">
        <v>1</v>
      </c>
      <c r="AL23" s="165" t="s">
        <v>386</v>
      </c>
      <c r="AM23" s="165" t="s">
        <v>386</v>
      </c>
      <c r="AN23" s="400">
        <v>108</v>
      </c>
      <c r="AO23" s="400"/>
      <c r="AP23" s="165">
        <v>3</v>
      </c>
      <c r="AQ23" s="17"/>
      <c r="AR23" s="17"/>
      <c r="AS23" s="17"/>
    </row>
    <row r="24" spans="1:45" ht="15" customHeight="1">
      <c r="A24" s="366" t="s">
        <v>232</v>
      </c>
      <c r="B24" s="441"/>
      <c r="C24" s="442"/>
      <c r="D24" s="434" t="s">
        <v>435</v>
      </c>
      <c r="E24" s="433"/>
      <c r="F24" s="433"/>
      <c r="G24" s="434" t="s">
        <v>435</v>
      </c>
      <c r="H24" s="433"/>
      <c r="I24" s="433"/>
      <c r="J24" s="433"/>
      <c r="K24" s="434" t="s">
        <v>435</v>
      </c>
      <c r="L24" s="433"/>
      <c r="M24" s="433"/>
      <c r="N24" s="434" t="s">
        <v>435</v>
      </c>
      <c r="O24" s="433"/>
      <c r="P24" s="433"/>
      <c r="Q24" s="434" t="s">
        <v>435</v>
      </c>
      <c r="R24" s="433"/>
      <c r="S24" s="434" t="s">
        <v>435</v>
      </c>
      <c r="T24" s="433"/>
      <c r="U24" s="17"/>
      <c r="V24" s="355" t="s">
        <v>190</v>
      </c>
      <c r="W24" s="410"/>
      <c r="X24" s="165">
        <v>791</v>
      </c>
      <c r="Y24" s="165">
        <v>28</v>
      </c>
      <c r="Z24" s="400">
        <v>461</v>
      </c>
      <c r="AA24" s="400"/>
      <c r="AB24" s="400">
        <v>40</v>
      </c>
      <c r="AC24" s="400"/>
      <c r="AD24" s="400">
        <v>873</v>
      </c>
      <c r="AE24" s="400"/>
      <c r="AF24" s="400"/>
      <c r="AG24" s="400"/>
      <c r="AH24" s="400"/>
      <c r="AI24" s="400"/>
      <c r="AJ24" s="400"/>
      <c r="AK24" s="165">
        <v>109</v>
      </c>
      <c r="AL24" s="165">
        <v>44</v>
      </c>
      <c r="AM24" s="165">
        <v>6</v>
      </c>
      <c r="AN24" s="400">
        <v>2022</v>
      </c>
      <c r="AO24" s="400"/>
      <c r="AP24" s="165">
        <v>78</v>
      </c>
      <c r="AQ24" s="17"/>
      <c r="AR24" s="17"/>
      <c r="AS24" s="17"/>
    </row>
    <row r="25" spans="1:45" ht="15" customHeight="1">
      <c r="A25" s="366" t="s">
        <v>190</v>
      </c>
      <c r="B25" s="441"/>
      <c r="C25" s="442"/>
      <c r="D25" s="434" t="s">
        <v>435</v>
      </c>
      <c r="E25" s="433"/>
      <c r="F25" s="433"/>
      <c r="G25" s="434" t="s">
        <v>435</v>
      </c>
      <c r="H25" s="433"/>
      <c r="I25" s="433"/>
      <c r="J25" s="433"/>
      <c r="K25" s="434" t="s">
        <v>435</v>
      </c>
      <c r="L25" s="433"/>
      <c r="M25" s="433"/>
      <c r="N25" s="434" t="s">
        <v>435</v>
      </c>
      <c r="O25" s="433"/>
      <c r="P25" s="433"/>
      <c r="Q25" s="434" t="s">
        <v>435</v>
      </c>
      <c r="R25" s="433"/>
      <c r="S25" s="434" t="s">
        <v>435</v>
      </c>
      <c r="T25" s="433"/>
      <c r="U25" s="17"/>
      <c r="V25" s="355" t="s">
        <v>191</v>
      </c>
      <c r="W25" s="410"/>
      <c r="X25" s="165">
        <v>1195</v>
      </c>
      <c r="Y25" s="165">
        <v>40</v>
      </c>
      <c r="Z25" s="400">
        <v>452</v>
      </c>
      <c r="AA25" s="400"/>
      <c r="AB25" s="400">
        <v>33</v>
      </c>
      <c r="AC25" s="400"/>
      <c r="AD25" s="400">
        <v>787</v>
      </c>
      <c r="AE25" s="400"/>
      <c r="AF25" s="400"/>
      <c r="AG25" s="400"/>
      <c r="AH25" s="400"/>
      <c r="AI25" s="400"/>
      <c r="AJ25" s="400"/>
      <c r="AK25" s="165">
        <v>101</v>
      </c>
      <c r="AL25" s="165">
        <v>27</v>
      </c>
      <c r="AM25" s="165">
        <v>3</v>
      </c>
      <c r="AN25" s="400">
        <v>1667</v>
      </c>
      <c r="AO25" s="400"/>
      <c r="AP25" s="165">
        <v>68</v>
      </c>
      <c r="AQ25" s="17"/>
      <c r="AR25" s="17"/>
      <c r="AS25" s="17"/>
    </row>
    <row r="26" spans="1:45" ht="15" customHeight="1">
      <c r="A26" s="366" t="s">
        <v>191</v>
      </c>
      <c r="B26" s="441"/>
      <c r="C26" s="442"/>
      <c r="D26" s="433">
        <v>332</v>
      </c>
      <c r="E26" s="433"/>
      <c r="F26" s="433"/>
      <c r="G26" s="433">
        <v>21</v>
      </c>
      <c r="H26" s="433"/>
      <c r="I26" s="433"/>
      <c r="J26" s="433"/>
      <c r="K26" s="433">
        <v>41</v>
      </c>
      <c r="L26" s="433"/>
      <c r="M26" s="433"/>
      <c r="N26" s="433">
        <f>SUM(Q26:T26)</f>
        <v>1497</v>
      </c>
      <c r="O26" s="433"/>
      <c r="P26" s="433"/>
      <c r="Q26" s="433">
        <v>1450</v>
      </c>
      <c r="R26" s="433"/>
      <c r="S26" s="433">
        <v>47</v>
      </c>
      <c r="T26" s="433"/>
      <c r="U26" s="17"/>
      <c r="V26" s="355" t="s">
        <v>192</v>
      </c>
      <c r="W26" s="410"/>
      <c r="X26" s="165">
        <v>2129</v>
      </c>
      <c r="Y26" s="165">
        <v>69</v>
      </c>
      <c r="Z26" s="400">
        <v>665</v>
      </c>
      <c r="AA26" s="400"/>
      <c r="AB26" s="400">
        <v>33</v>
      </c>
      <c r="AC26" s="400"/>
      <c r="AD26" s="400">
        <v>498</v>
      </c>
      <c r="AE26" s="400"/>
      <c r="AF26" s="400"/>
      <c r="AG26" s="400"/>
      <c r="AH26" s="400"/>
      <c r="AI26" s="400"/>
      <c r="AJ26" s="400"/>
      <c r="AK26" s="165">
        <v>53</v>
      </c>
      <c r="AL26" s="165">
        <v>31</v>
      </c>
      <c r="AM26" s="165">
        <v>5</v>
      </c>
      <c r="AN26" s="400">
        <v>2567</v>
      </c>
      <c r="AO26" s="400"/>
      <c r="AP26" s="165">
        <v>88</v>
      </c>
      <c r="AQ26" s="17"/>
      <c r="AR26" s="17"/>
      <c r="AS26" s="17"/>
    </row>
    <row r="27" spans="1:45" ht="15" customHeight="1">
      <c r="A27" s="366" t="s">
        <v>192</v>
      </c>
      <c r="B27" s="441"/>
      <c r="C27" s="442"/>
      <c r="D27" s="433">
        <v>3</v>
      </c>
      <c r="E27" s="433"/>
      <c r="F27" s="433"/>
      <c r="G27" s="433">
        <v>1</v>
      </c>
      <c r="H27" s="433"/>
      <c r="I27" s="433"/>
      <c r="J27" s="433"/>
      <c r="K27" s="433">
        <v>5</v>
      </c>
      <c r="L27" s="433"/>
      <c r="M27" s="433"/>
      <c r="N27" s="433">
        <f>SUM(Q27:T27)</f>
        <v>134</v>
      </c>
      <c r="O27" s="433"/>
      <c r="P27" s="433"/>
      <c r="Q27" s="433">
        <v>132</v>
      </c>
      <c r="R27" s="433"/>
      <c r="S27" s="433">
        <v>2</v>
      </c>
      <c r="T27" s="433"/>
      <c r="U27" s="17"/>
      <c r="V27" s="355" t="s">
        <v>193</v>
      </c>
      <c r="W27" s="410"/>
      <c r="X27" s="165">
        <v>4230</v>
      </c>
      <c r="Y27" s="165">
        <v>43</v>
      </c>
      <c r="Z27" s="400">
        <v>665</v>
      </c>
      <c r="AA27" s="400"/>
      <c r="AB27" s="400">
        <v>29</v>
      </c>
      <c r="AC27" s="400"/>
      <c r="AD27" s="400">
        <v>777</v>
      </c>
      <c r="AE27" s="400"/>
      <c r="AF27" s="400"/>
      <c r="AG27" s="400"/>
      <c r="AH27" s="400"/>
      <c r="AI27" s="400"/>
      <c r="AJ27" s="400"/>
      <c r="AK27" s="165">
        <v>43</v>
      </c>
      <c r="AL27" s="165">
        <v>31</v>
      </c>
      <c r="AM27" s="165">
        <v>4</v>
      </c>
      <c r="AN27" s="400">
        <v>3959</v>
      </c>
      <c r="AO27" s="400"/>
      <c r="AP27" s="165">
        <v>85</v>
      </c>
      <c r="AQ27" s="17"/>
      <c r="AR27" s="17"/>
      <c r="AS27" s="17"/>
    </row>
    <row r="28" spans="1:45" ht="15" customHeight="1">
      <c r="A28" s="366" t="s">
        <v>193</v>
      </c>
      <c r="B28" s="441"/>
      <c r="C28" s="442"/>
      <c r="D28" s="433">
        <v>509</v>
      </c>
      <c r="E28" s="433"/>
      <c r="F28" s="433"/>
      <c r="G28" s="433">
        <v>45</v>
      </c>
      <c r="H28" s="433"/>
      <c r="I28" s="433"/>
      <c r="J28" s="433"/>
      <c r="K28" s="433">
        <v>551</v>
      </c>
      <c r="L28" s="433"/>
      <c r="M28" s="433"/>
      <c r="N28" s="433">
        <f>SUM(Q28:T28)</f>
        <v>16844</v>
      </c>
      <c r="O28" s="433"/>
      <c r="P28" s="433"/>
      <c r="Q28" s="433">
        <v>16370</v>
      </c>
      <c r="R28" s="433"/>
      <c r="S28" s="433">
        <v>474</v>
      </c>
      <c r="T28" s="433"/>
      <c r="U28" s="17"/>
      <c r="V28" s="355" t="s">
        <v>194</v>
      </c>
      <c r="W28" s="410"/>
      <c r="X28" s="165">
        <v>4373</v>
      </c>
      <c r="Y28" s="165">
        <v>72</v>
      </c>
      <c r="Z28" s="400">
        <v>321</v>
      </c>
      <c r="AA28" s="400"/>
      <c r="AB28" s="400">
        <v>21</v>
      </c>
      <c r="AC28" s="400"/>
      <c r="AD28" s="400">
        <v>279</v>
      </c>
      <c r="AE28" s="400"/>
      <c r="AF28" s="400"/>
      <c r="AG28" s="400"/>
      <c r="AH28" s="400"/>
      <c r="AI28" s="400"/>
      <c r="AJ28" s="400"/>
      <c r="AK28" s="165">
        <v>28</v>
      </c>
      <c r="AL28" s="165">
        <v>14</v>
      </c>
      <c r="AM28" s="165">
        <v>3</v>
      </c>
      <c r="AN28" s="400">
        <v>3403</v>
      </c>
      <c r="AO28" s="400"/>
      <c r="AP28" s="165">
        <v>108</v>
      </c>
      <c r="AQ28" s="17"/>
      <c r="AR28" s="17"/>
      <c r="AS28" s="17"/>
    </row>
    <row r="29" spans="1:45" ht="15" customHeight="1">
      <c r="A29" s="366" t="s">
        <v>194</v>
      </c>
      <c r="B29" s="441"/>
      <c r="C29" s="442"/>
      <c r="D29" s="433">
        <v>285</v>
      </c>
      <c r="E29" s="433"/>
      <c r="F29" s="433"/>
      <c r="G29" s="433">
        <v>24</v>
      </c>
      <c r="H29" s="433"/>
      <c r="I29" s="433"/>
      <c r="J29" s="433"/>
      <c r="K29" s="433">
        <v>376</v>
      </c>
      <c r="L29" s="433"/>
      <c r="M29" s="433"/>
      <c r="N29" s="433">
        <f>SUM(Q29:T29)</f>
        <v>12005</v>
      </c>
      <c r="O29" s="433"/>
      <c r="P29" s="433"/>
      <c r="Q29" s="433">
        <v>11303</v>
      </c>
      <c r="R29" s="433"/>
      <c r="S29" s="433">
        <v>702</v>
      </c>
      <c r="T29" s="433"/>
      <c r="U29" s="17"/>
      <c r="V29" s="355" t="s">
        <v>195</v>
      </c>
      <c r="W29" s="410"/>
      <c r="X29" s="165">
        <v>5473</v>
      </c>
      <c r="Y29" s="165">
        <v>27</v>
      </c>
      <c r="Z29" s="400">
        <v>562</v>
      </c>
      <c r="AA29" s="400"/>
      <c r="AB29" s="400">
        <v>16</v>
      </c>
      <c r="AC29" s="400"/>
      <c r="AD29" s="400">
        <v>381</v>
      </c>
      <c r="AE29" s="400"/>
      <c r="AF29" s="400"/>
      <c r="AG29" s="400"/>
      <c r="AH29" s="400"/>
      <c r="AI29" s="400"/>
      <c r="AJ29" s="400"/>
      <c r="AK29" s="165">
        <v>19</v>
      </c>
      <c r="AL29" s="165">
        <v>47</v>
      </c>
      <c r="AM29" s="165">
        <v>5</v>
      </c>
      <c r="AN29" s="400">
        <v>3934</v>
      </c>
      <c r="AO29" s="400"/>
      <c r="AP29" s="165">
        <v>48</v>
      </c>
      <c r="AQ29" s="17"/>
      <c r="AR29" s="17"/>
      <c r="AS29" s="17"/>
    </row>
    <row r="30" spans="1:45" ht="15" customHeight="1">
      <c r="A30" s="366" t="s">
        <v>195</v>
      </c>
      <c r="B30" s="441"/>
      <c r="C30" s="442"/>
      <c r="D30" s="433">
        <v>549</v>
      </c>
      <c r="E30" s="433"/>
      <c r="F30" s="433"/>
      <c r="G30" s="433">
        <v>50</v>
      </c>
      <c r="H30" s="433"/>
      <c r="I30" s="433"/>
      <c r="J30" s="433"/>
      <c r="K30" s="433">
        <v>718</v>
      </c>
      <c r="L30" s="433"/>
      <c r="M30" s="433"/>
      <c r="N30" s="433">
        <v>17730</v>
      </c>
      <c r="O30" s="433"/>
      <c r="P30" s="433"/>
      <c r="Q30" s="433">
        <v>17160</v>
      </c>
      <c r="R30" s="433"/>
      <c r="S30" s="433">
        <v>710</v>
      </c>
      <c r="T30" s="433"/>
      <c r="U30" s="17"/>
      <c r="V30" s="355" t="s">
        <v>196</v>
      </c>
      <c r="W30" s="410"/>
      <c r="X30" s="165">
        <v>1157</v>
      </c>
      <c r="Y30" s="165">
        <v>5</v>
      </c>
      <c r="Z30" s="400">
        <v>65</v>
      </c>
      <c r="AA30" s="400"/>
      <c r="AB30" s="400">
        <v>2</v>
      </c>
      <c r="AC30" s="400"/>
      <c r="AD30" s="400">
        <v>141</v>
      </c>
      <c r="AE30" s="400"/>
      <c r="AF30" s="400"/>
      <c r="AG30" s="400"/>
      <c r="AH30" s="400"/>
      <c r="AI30" s="400"/>
      <c r="AJ30" s="400"/>
      <c r="AK30" s="165">
        <v>5</v>
      </c>
      <c r="AL30" s="165">
        <v>10</v>
      </c>
      <c r="AM30" s="165">
        <v>1</v>
      </c>
      <c r="AN30" s="400">
        <v>596</v>
      </c>
      <c r="AO30" s="400"/>
      <c r="AP30" s="165">
        <v>11</v>
      </c>
      <c r="AQ30" s="17"/>
      <c r="AR30" s="17"/>
      <c r="AS30" s="17"/>
    </row>
    <row r="31" spans="1:45" ht="15" customHeight="1">
      <c r="A31" s="366" t="s">
        <v>196</v>
      </c>
      <c r="B31" s="441"/>
      <c r="C31" s="442"/>
      <c r="D31" s="440">
        <v>6</v>
      </c>
      <c r="E31" s="440"/>
      <c r="F31" s="440"/>
      <c r="G31" s="440">
        <v>4</v>
      </c>
      <c r="H31" s="440"/>
      <c r="I31" s="440"/>
      <c r="J31" s="440"/>
      <c r="K31" s="434" t="s">
        <v>435</v>
      </c>
      <c r="L31" s="433"/>
      <c r="M31" s="433"/>
      <c r="N31" s="434" t="s">
        <v>435</v>
      </c>
      <c r="O31" s="433"/>
      <c r="P31" s="433"/>
      <c r="Q31" s="434" t="s">
        <v>435</v>
      </c>
      <c r="R31" s="433"/>
      <c r="S31" s="434" t="s">
        <v>435</v>
      </c>
      <c r="T31" s="433"/>
      <c r="U31" s="17"/>
      <c r="V31" s="34"/>
      <c r="W31" s="118"/>
      <c r="X31" s="17"/>
      <c r="Y31" s="17"/>
      <c r="Z31" s="405"/>
      <c r="AA31" s="405"/>
      <c r="AB31" s="405"/>
      <c r="AC31" s="405"/>
      <c r="AD31" s="409"/>
      <c r="AE31" s="409"/>
      <c r="AF31" s="409"/>
      <c r="AG31" s="409"/>
      <c r="AH31" s="409"/>
      <c r="AI31" s="409"/>
      <c r="AJ31" s="409"/>
      <c r="AK31" s="17"/>
      <c r="AL31" s="17"/>
      <c r="AM31" s="17"/>
      <c r="AN31" s="405"/>
      <c r="AO31" s="405"/>
      <c r="AP31" s="17"/>
      <c r="AQ31" s="72"/>
      <c r="AR31" s="72"/>
      <c r="AS31" s="72"/>
    </row>
    <row r="32" spans="1:45" ht="15" customHeight="1">
      <c r="A32" s="178"/>
      <c r="B32" s="178"/>
      <c r="C32" s="19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"/>
      <c r="V32" s="178"/>
      <c r="W32" s="19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72"/>
      <c r="AR32" s="72"/>
      <c r="AS32" s="72"/>
    </row>
    <row r="33" spans="1:45" ht="15" customHeight="1">
      <c r="A33" s="72" t="s">
        <v>269</v>
      </c>
      <c r="B33" s="72"/>
      <c r="C33" s="7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72"/>
      <c r="AR33" s="72"/>
      <c r="AS33" s="72"/>
    </row>
    <row r="34" spans="1:45" ht="15" customHeight="1">
      <c r="A34" s="17" t="s">
        <v>290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1:45" s="153" customFormat="1" ht="21" customHeight="1">
      <c r="A36" s="516" t="s">
        <v>451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15"/>
      <c r="M36" s="516" t="s">
        <v>450</v>
      </c>
      <c r="N36" s="523"/>
      <c r="O36" s="523"/>
      <c r="P36" s="523"/>
      <c r="Q36" s="523"/>
      <c r="R36" s="523"/>
      <c r="S36" s="523"/>
      <c r="T36" s="523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6"/>
      <c r="AR36" s="16"/>
      <c r="AS36" s="16"/>
    </row>
    <row r="37" spans="1:45" ht="15" customHeight="1" thickBot="1">
      <c r="A37" s="43"/>
      <c r="B37" s="43"/>
      <c r="C37" s="43"/>
      <c r="D37" s="43"/>
      <c r="E37" s="43"/>
      <c r="F37" s="43"/>
      <c r="G37" s="43"/>
      <c r="H37" s="43"/>
      <c r="I37" s="43"/>
      <c r="J37" s="43" t="s">
        <v>233</v>
      </c>
      <c r="K37" s="43"/>
      <c r="L37" s="17"/>
      <c r="M37" s="43"/>
      <c r="N37" s="43"/>
      <c r="O37" s="43"/>
      <c r="P37" s="43"/>
      <c r="Q37" s="43"/>
      <c r="R37" s="43"/>
      <c r="S37" s="43"/>
      <c r="T37" s="43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ht="15" customHeight="1">
      <c r="A38" s="301" t="s">
        <v>234</v>
      </c>
      <c r="B38" s="302"/>
      <c r="C38" s="304" t="s">
        <v>235</v>
      </c>
      <c r="D38" s="300"/>
      <c r="E38" s="300" t="s">
        <v>236</v>
      </c>
      <c r="F38" s="300" t="s">
        <v>237</v>
      </c>
      <c r="G38" s="300"/>
      <c r="H38" s="435" t="s">
        <v>238</v>
      </c>
      <c r="I38" s="367"/>
      <c r="J38" s="428" t="s">
        <v>239</v>
      </c>
      <c r="K38" s="437"/>
      <c r="L38" s="119"/>
      <c r="M38" s="382" t="s">
        <v>240</v>
      </c>
      <c r="N38" s="382"/>
      <c r="O38" s="428" t="s">
        <v>241</v>
      </c>
      <c r="P38" s="429"/>
      <c r="Q38" s="428" t="s">
        <v>310</v>
      </c>
      <c r="R38" s="429"/>
      <c r="S38" s="382" t="s">
        <v>242</v>
      </c>
      <c r="T38" s="382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ht="15" customHeight="1">
      <c r="A39" s="303"/>
      <c r="B39" s="304"/>
      <c r="C39" s="394"/>
      <c r="D39" s="395"/>
      <c r="E39" s="395"/>
      <c r="F39" s="395"/>
      <c r="G39" s="395"/>
      <c r="H39" s="430"/>
      <c r="I39" s="436"/>
      <c r="J39" s="430"/>
      <c r="K39" s="436"/>
      <c r="L39" s="119"/>
      <c r="M39" s="303"/>
      <c r="N39" s="303"/>
      <c r="O39" s="430"/>
      <c r="P39" s="431"/>
      <c r="Q39" s="430"/>
      <c r="R39" s="431"/>
      <c r="S39" s="303"/>
      <c r="T39" s="303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5" ht="15" customHeight="1">
      <c r="A40" s="17"/>
      <c r="B40" s="19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9"/>
      <c r="N40" s="195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ht="15" customHeight="1">
      <c r="A41" s="332" t="s">
        <v>308</v>
      </c>
      <c r="B41" s="333"/>
      <c r="C41" s="399">
        <v>8710</v>
      </c>
      <c r="D41" s="398"/>
      <c r="E41" s="176">
        <v>4970</v>
      </c>
      <c r="F41" s="398">
        <v>83000</v>
      </c>
      <c r="G41" s="398"/>
      <c r="H41" s="398">
        <v>2362</v>
      </c>
      <c r="I41" s="398"/>
      <c r="J41" s="398">
        <v>136</v>
      </c>
      <c r="K41" s="398"/>
      <c r="L41" s="17"/>
      <c r="M41" s="332" t="s">
        <v>307</v>
      </c>
      <c r="N41" s="333"/>
      <c r="O41" s="396">
        <v>1770</v>
      </c>
      <c r="P41" s="396"/>
      <c r="Q41" s="397" t="s">
        <v>389</v>
      </c>
      <c r="R41" s="397"/>
      <c r="S41" s="396">
        <v>26110</v>
      </c>
      <c r="T41" s="398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ht="15" customHeight="1">
      <c r="A42" s="353" t="s">
        <v>392</v>
      </c>
      <c r="B42" s="354"/>
      <c r="C42" s="399">
        <v>8930</v>
      </c>
      <c r="D42" s="398"/>
      <c r="E42" s="176">
        <v>4960</v>
      </c>
      <c r="F42" s="398">
        <v>85400</v>
      </c>
      <c r="G42" s="398"/>
      <c r="H42" s="398">
        <v>2300</v>
      </c>
      <c r="I42" s="398"/>
      <c r="J42" s="398">
        <v>103</v>
      </c>
      <c r="K42" s="398"/>
      <c r="L42" s="17"/>
      <c r="M42" s="426" t="s">
        <v>438</v>
      </c>
      <c r="N42" s="354"/>
      <c r="O42" s="396">
        <v>1753</v>
      </c>
      <c r="P42" s="396"/>
      <c r="Q42" s="397" t="s">
        <v>388</v>
      </c>
      <c r="R42" s="397"/>
      <c r="S42" s="396">
        <v>26600</v>
      </c>
      <c r="T42" s="39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5" ht="21" customHeight="1">
      <c r="A43" s="353" t="s">
        <v>393</v>
      </c>
      <c r="B43" s="354"/>
      <c r="C43" s="399">
        <v>9110</v>
      </c>
      <c r="D43" s="398"/>
      <c r="E43" s="176">
        <v>5170</v>
      </c>
      <c r="F43" s="398">
        <v>87500</v>
      </c>
      <c r="G43" s="398"/>
      <c r="H43" s="398">
        <v>2443</v>
      </c>
      <c r="I43" s="398"/>
      <c r="J43" s="398">
        <v>83</v>
      </c>
      <c r="K43" s="398"/>
      <c r="L43" s="17"/>
      <c r="M43" s="426" t="s">
        <v>439</v>
      </c>
      <c r="N43" s="354"/>
      <c r="O43" s="396">
        <v>1804</v>
      </c>
      <c r="P43" s="396"/>
      <c r="Q43" s="397" t="s">
        <v>391</v>
      </c>
      <c r="R43" s="397"/>
      <c r="S43" s="396">
        <v>26988</v>
      </c>
      <c r="T43" s="398"/>
      <c r="U43" s="17"/>
      <c r="V43" s="516" t="s">
        <v>453</v>
      </c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17"/>
      <c r="AR43" s="17"/>
      <c r="AS43" s="17"/>
    </row>
    <row r="44" spans="1:45" ht="15" customHeight="1">
      <c r="A44" s="353" t="s">
        <v>394</v>
      </c>
      <c r="B44" s="354"/>
      <c r="C44" s="399">
        <v>8900</v>
      </c>
      <c r="D44" s="398"/>
      <c r="E44" s="176">
        <v>5630</v>
      </c>
      <c r="F44" s="398">
        <v>89100</v>
      </c>
      <c r="G44" s="398"/>
      <c r="H44" s="398">
        <v>2411</v>
      </c>
      <c r="I44" s="398"/>
      <c r="J44" s="398">
        <v>128</v>
      </c>
      <c r="K44" s="398"/>
      <c r="L44" s="17"/>
      <c r="M44" s="426" t="s">
        <v>440</v>
      </c>
      <c r="N44" s="354"/>
      <c r="O44" s="396">
        <v>1858</v>
      </c>
      <c r="P44" s="396"/>
      <c r="Q44" s="397" t="s">
        <v>387</v>
      </c>
      <c r="R44" s="397"/>
      <c r="S44" s="396">
        <v>27759</v>
      </c>
      <c r="T44" s="39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5" customHeight="1">
      <c r="A45" s="363" t="s">
        <v>395</v>
      </c>
      <c r="B45" s="364"/>
      <c r="C45" s="432">
        <v>9240</v>
      </c>
      <c r="D45" s="404"/>
      <c r="E45" s="185">
        <v>5840</v>
      </c>
      <c r="F45" s="404">
        <v>90100</v>
      </c>
      <c r="G45" s="404"/>
      <c r="H45" s="404">
        <v>2796</v>
      </c>
      <c r="I45" s="404"/>
      <c r="J45" s="404">
        <v>137</v>
      </c>
      <c r="K45" s="404"/>
      <c r="L45" s="203"/>
      <c r="M45" s="427" t="s">
        <v>441</v>
      </c>
      <c r="N45" s="364"/>
      <c r="O45" s="424">
        <v>1931</v>
      </c>
      <c r="P45" s="424"/>
      <c r="Q45" s="425" t="s">
        <v>314</v>
      </c>
      <c r="R45" s="425"/>
      <c r="S45" s="424">
        <v>29651</v>
      </c>
      <c r="T45" s="404"/>
      <c r="U45" s="1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17"/>
      <c r="AR45" s="17"/>
      <c r="AS45" s="17"/>
    </row>
    <row r="46" spans="1:45" ht="15" customHeight="1" thickBot="1">
      <c r="A46" s="178"/>
      <c r="B46" s="198"/>
      <c r="C46" s="178"/>
      <c r="D46" s="178"/>
      <c r="E46" s="178"/>
      <c r="F46" s="178"/>
      <c r="G46" s="178"/>
      <c r="H46" s="178"/>
      <c r="I46" s="178"/>
      <c r="J46" s="178"/>
      <c r="K46" s="178"/>
      <c r="L46" s="17"/>
      <c r="M46" s="178"/>
      <c r="N46" s="198"/>
      <c r="O46" s="178"/>
      <c r="P46" s="178"/>
      <c r="Q46" s="178"/>
      <c r="R46" s="178"/>
      <c r="S46" s="178"/>
      <c r="T46" s="178"/>
      <c r="U46" s="17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 t="s">
        <v>211</v>
      </c>
      <c r="AP46" s="43"/>
      <c r="AQ46" s="17"/>
      <c r="AR46" s="17"/>
      <c r="AS46" s="17"/>
    </row>
    <row r="47" spans="1:45" ht="15" customHeight="1">
      <c r="A47" s="17" t="s">
        <v>291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 t="s">
        <v>292</v>
      </c>
      <c r="N47" s="17"/>
      <c r="O47" s="17"/>
      <c r="P47" s="17"/>
      <c r="Q47" s="17"/>
      <c r="R47" s="17"/>
      <c r="S47" s="17"/>
      <c r="T47" s="17"/>
      <c r="U47" s="17"/>
      <c r="V47" s="304" t="s">
        <v>215</v>
      </c>
      <c r="W47" s="411"/>
      <c r="X47" s="406" t="s">
        <v>243</v>
      </c>
      <c r="Y47" s="295"/>
      <c r="Z47" s="295"/>
      <c r="AA47" s="525" t="s">
        <v>454</v>
      </c>
      <c r="AB47" s="382"/>
      <c r="AC47" s="382"/>
      <c r="AD47" s="382"/>
      <c r="AE47" s="108"/>
      <c r="AF47" s="108"/>
      <c r="AG47" s="108"/>
      <c r="AH47" s="108"/>
      <c r="AI47" s="381" t="s">
        <v>244</v>
      </c>
      <c r="AJ47" s="382"/>
      <c r="AK47" s="382"/>
      <c r="AL47" s="408"/>
      <c r="AM47" s="295" t="s">
        <v>245</v>
      </c>
      <c r="AN47" s="295"/>
      <c r="AO47" s="295"/>
      <c r="AP47" s="295"/>
      <c r="AQ47" s="17"/>
      <c r="AR47" s="17"/>
      <c r="AS47" s="17"/>
    </row>
    <row r="48" spans="1:45" ht="15" customHeight="1">
      <c r="A48" s="17" t="s">
        <v>246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 t="s">
        <v>247</v>
      </c>
      <c r="N48" s="17"/>
      <c r="O48" s="17"/>
      <c r="P48" s="17"/>
      <c r="Q48" s="17"/>
      <c r="R48" s="17"/>
      <c r="S48" s="17"/>
      <c r="T48" s="17"/>
      <c r="U48" s="17"/>
      <c r="V48" s="412"/>
      <c r="W48" s="413"/>
      <c r="X48" s="406"/>
      <c r="Y48" s="295"/>
      <c r="Z48" s="295"/>
      <c r="AA48" s="406"/>
      <c r="AB48" s="301"/>
      <c r="AC48" s="301"/>
      <c r="AD48" s="301"/>
      <c r="AE48" s="81"/>
      <c r="AF48" s="81"/>
      <c r="AG48" s="81"/>
      <c r="AH48" s="81"/>
      <c r="AI48" s="406"/>
      <c r="AJ48" s="301"/>
      <c r="AK48" s="301"/>
      <c r="AL48" s="302"/>
      <c r="AM48" s="295"/>
      <c r="AN48" s="295"/>
      <c r="AO48" s="295"/>
      <c r="AP48" s="295"/>
      <c r="AQ48" s="72"/>
      <c r="AR48" s="17"/>
      <c r="AS48" s="17"/>
    </row>
    <row r="49" spans="1:45" ht="1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412"/>
      <c r="W49" s="413"/>
      <c r="X49" s="407"/>
      <c r="Y49" s="303"/>
      <c r="Z49" s="303"/>
      <c r="AA49" s="407"/>
      <c r="AB49" s="303"/>
      <c r="AC49" s="303"/>
      <c r="AD49" s="303"/>
      <c r="AE49" s="117"/>
      <c r="AF49" s="117"/>
      <c r="AG49" s="117"/>
      <c r="AH49" s="117"/>
      <c r="AI49" s="407"/>
      <c r="AJ49" s="303"/>
      <c r="AK49" s="303"/>
      <c r="AL49" s="304"/>
      <c r="AM49" s="303"/>
      <c r="AN49" s="303"/>
      <c r="AO49" s="303"/>
      <c r="AP49" s="303"/>
      <c r="AQ49" s="72"/>
      <c r="AR49" s="17"/>
      <c r="AS49" s="17"/>
    </row>
    <row r="50" spans="1:45" s="153" customFormat="1" ht="18" customHeight="1">
      <c r="A50" s="523" t="s">
        <v>452</v>
      </c>
      <c r="B50" s="524"/>
      <c r="C50" s="524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17"/>
      <c r="V50" s="412"/>
      <c r="W50" s="413"/>
      <c r="X50" s="395" t="s">
        <v>221</v>
      </c>
      <c r="Y50" s="395" t="s">
        <v>158</v>
      </c>
      <c r="Z50" s="395"/>
      <c r="AA50" s="395" t="s">
        <v>157</v>
      </c>
      <c r="AB50" s="395"/>
      <c r="AC50" s="395" t="s">
        <v>158</v>
      </c>
      <c r="AD50" s="395"/>
      <c r="AE50" s="116"/>
      <c r="AF50" s="116"/>
      <c r="AG50" s="116"/>
      <c r="AH50" s="116"/>
      <c r="AI50" s="395" t="s">
        <v>157</v>
      </c>
      <c r="AJ50" s="395"/>
      <c r="AK50" s="395"/>
      <c r="AL50" s="395" t="s">
        <v>222</v>
      </c>
      <c r="AM50" s="395" t="s">
        <v>157</v>
      </c>
      <c r="AN50" s="395"/>
      <c r="AO50" s="395" t="s">
        <v>158</v>
      </c>
      <c r="AP50" s="393"/>
      <c r="AQ50" s="199"/>
      <c r="AR50" s="16"/>
      <c r="AS50" s="16"/>
    </row>
    <row r="51" spans="1:45" ht="15" customHeight="1" thickBo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248</v>
      </c>
      <c r="U51" s="17"/>
      <c r="V51" s="412"/>
      <c r="W51" s="413"/>
      <c r="X51" s="395"/>
      <c r="Y51" s="395"/>
      <c r="Z51" s="395"/>
      <c r="AA51" s="395"/>
      <c r="AB51" s="395"/>
      <c r="AC51" s="395"/>
      <c r="AD51" s="395"/>
      <c r="AE51" s="116"/>
      <c r="AF51" s="116"/>
      <c r="AG51" s="116"/>
      <c r="AH51" s="116"/>
      <c r="AI51" s="395"/>
      <c r="AJ51" s="395"/>
      <c r="AK51" s="395"/>
      <c r="AL51" s="395"/>
      <c r="AM51" s="395"/>
      <c r="AN51" s="395"/>
      <c r="AO51" s="395"/>
      <c r="AP51" s="393"/>
      <c r="AQ51" s="72"/>
      <c r="AR51" s="17"/>
      <c r="AS51" s="17"/>
    </row>
    <row r="52" spans="1:45" ht="15" customHeight="1">
      <c r="A52" s="304" t="s">
        <v>249</v>
      </c>
      <c r="B52" s="300"/>
      <c r="C52" s="300"/>
      <c r="D52" s="300" t="s">
        <v>250</v>
      </c>
      <c r="E52" s="300"/>
      <c r="F52" s="300" t="s">
        <v>251</v>
      </c>
      <c r="G52" s="300"/>
      <c r="H52" s="300"/>
      <c r="I52" s="381" t="s">
        <v>252</v>
      </c>
      <c r="J52" s="382"/>
      <c r="K52" s="382"/>
      <c r="L52" s="383"/>
      <c r="M52" s="407" t="s">
        <v>253</v>
      </c>
      <c r="N52" s="303"/>
      <c r="O52" s="303"/>
      <c r="P52" s="303"/>
      <c r="Q52" s="303"/>
      <c r="R52" s="303"/>
      <c r="S52" s="303"/>
      <c r="T52" s="303"/>
      <c r="U52" s="72"/>
      <c r="V52" s="179"/>
      <c r="W52" s="195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72"/>
      <c r="AR52" s="17"/>
      <c r="AS52" s="17"/>
    </row>
    <row r="53" spans="1:45" ht="15" customHeight="1">
      <c r="A53" s="394"/>
      <c r="B53" s="395"/>
      <c r="C53" s="395"/>
      <c r="D53" s="395"/>
      <c r="E53" s="395"/>
      <c r="F53" s="395"/>
      <c r="G53" s="395"/>
      <c r="H53" s="395"/>
      <c r="I53" s="384"/>
      <c r="J53" s="385"/>
      <c r="K53" s="385"/>
      <c r="L53" s="386"/>
      <c r="M53" s="395" t="s">
        <v>177</v>
      </c>
      <c r="N53" s="395"/>
      <c r="O53" s="395"/>
      <c r="P53" s="395" t="s">
        <v>254</v>
      </c>
      <c r="Q53" s="395"/>
      <c r="R53" s="395" t="s">
        <v>255</v>
      </c>
      <c r="S53" s="395"/>
      <c r="T53" s="393" t="s">
        <v>256</v>
      </c>
      <c r="U53" s="72"/>
      <c r="V53" s="279" t="s">
        <v>223</v>
      </c>
      <c r="W53" s="414"/>
      <c r="X53" s="182">
        <f>SUM(X55:X71)</f>
        <v>24533</v>
      </c>
      <c r="Y53" s="404">
        <f>SUM(Y55:Z71)</f>
        <v>2099</v>
      </c>
      <c r="Z53" s="404"/>
      <c r="AA53" s="404">
        <f>SUM(AA55:AB71)</f>
        <v>18984</v>
      </c>
      <c r="AB53" s="404"/>
      <c r="AC53" s="404">
        <f>SUM(AC55:AD71)</f>
        <v>383</v>
      </c>
      <c r="AD53" s="404"/>
      <c r="AE53" s="256"/>
      <c r="AF53" s="256"/>
      <c r="AG53" s="256"/>
      <c r="AH53" s="256"/>
      <c r="AI53" s="404">
        <f>SUM(AI55:AK71)</f>
        <v>19320</v>
      </c>
      <c r="AJ53" s="404"/>
      <c r="AK53" s="404"/>
      <c r="AL53" s="182">
        <f>SUM(AL55:AL71)</f>
        <v>1225</v>
      </c>
      <c r="AM53" s="404">
        <f>SUM(AM55:AN71)</f>
        <v>24005</v>
      </c>
      <c r="AN53" s="404"/>
      <c r="AO53" s="404">
        <f>SUM(AO55:AP71)</f>
        <v>439</v>
      </c>
      <c r="AP53" s="404"/>
      <c r="AQ53" s="17"/>
      <c r="AR53" s="17"/>
      <c r="AS53" s="17"/>
    </row>
    <row r="54" spans="1:45" ht="15" customHeight="1">
      <c r="A54" s="394"/>
      <c r="B54" s="395"/>
      <c r="C54" s="395"/>
      <c r="D54" s="395"/>
      <c r="E54" s="395"/>
      <c r="F54" s="395"/>
      <c r="G54" s="395"/>
      <c r="H54" s="395"/>
      <c r="I54" s="387"/>
      <c r="J54" s="388"/>
      <c r="K54" s="388"/>
      <c r="L54" s="389"/>
      <c r="M54" s="395"/>
      <c r="N54" s="395"/>
      <c r="O54" s="395"/>
      <c r="P54" s="395"/>
      <c r="Q54" s="395"/>
      <c r="R54" s="395"/>
      <c r="S54" s="395"/>
      <c r="T54" s="393"/>
      <c r="U54" s="72"/>
      <c r="V54" s="72"/>
      <c r="W54" s="197"/>
      <c r="X54" s="17"/>
      <c r="Y54" s="405"/>
      <c r="Z54" s="405"/>
      <c r="AA54" s="405"/>
      <c r="AB54" s="405"/>
      <c r="AC54" s="405"/>
      <c r="AD54" s="405"/>
      <c r="AE54" s="17"/>
      <c r="AF54" s="17"/>
      <c r="AG54" s="17"/>
      <c r="AH54" s="17"/>
      <c r="AI54" s="405"/>
      <c r="AJ54" s="405"/>
      <c r="AK54" s="405"/>
      <c r="AL54" s="17"/>
      <c r="AM54" s="405"/>
      <c r="AN54" s="405"/>
      <c r="AO54" s="402"/>
      <c r="AP54" s="403"/>
      <c r="AQ54" s="17"/>
      <c r="AR54" s="17"/>
      <c r="AS54" s="17"/>
    </row>
    <row r="55" spans="1:45" ht="15" customHeight="1">
      <c r="A55" s="179"/>
      <c r="B55" s="179"/>
      <c r="C55" s="1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55" t="s">
        <v>1</v>
      </c>
      <c r="W55" s="410"/>
      <c r="X55" s="165">
        <v>3048</v>
      </c>
      <c r="Y55" s="400">
        <v>400</v>
      </c>
      <c r="Z55" s="400"/>
      <c r="AA55" s="400">
        <v>1747</v>
      </c>
      <c r="AB55" s="400"/>
      <c r="AC55" s="400">
        <v>62</v>
      </c>
      <c r="AD55" s="400"/>
      <c r="AE55" s="165"/>
      <c r="AF55" s="165"/>
      <c r="AG55" s="165"/>
      <c r="AH55" s="165"/>
      <c r="AI55" s="400">
        <v>2945</v>
      </c>
      <c r="AJ55" s="400"/>
      <c r="AK55" s="400"/>
      <c r="AL55" s="165">
        <v>170</v>
      </c>
      <c r="AM55" s="400">
        <v>3489</v>
      </c>
      <c r="AN55" s="400"/>
      <c r="AO55" s="400">
        <v>59</v>
      </c>
      <c r="AP55" s="401"/>
      <c r="AQ55" s="17"/>
      <c r="AR55" s="17"/>
      <c r="AS55" s="17"/>
    </row>
    <row r="56" spans="1:45" ht="15" customHeight="1">
      <c r="A56" s="390" t="s">
        <v>307</v>
      </c>
      <c r="B56" s="390"/>
      <c r="C56" s="391"/>
      <c r="D56" s="17"/>
      <c r="E56" s="165">
        <v>33627</v>
      </c>
      <c r="F56" s="165"/>
      <c r="G56" s="165"/>
      <c r="H56" s="165">
        <v>8876</v>
      </c>
      <c r="I56" s="165"/>
      <c r="J56" s="165"/>
      <c r="K56" s="163">
        <v>3134</v>
      </c>
      <c r="L56" s="163"/>
      <c r="M56" s="392">
        <f>SUM(P56:T56)</f>
        <v>38369</v>
      </c>
      <c r="N56" s="392"/>
      <c r="O56" s="392"/>
      <c r="P56" s="392">
        <v>35677</v>
      </c>
      <c r="Q56" s="392"/>
      <c r="R56" s="392">
        <v>2049</v>
      </c>
      <c r="S56" s="392"/>
      <c r="T56" s="165">
        <v>643</v>
      </c>
      <c r="U56" s="17"/>
      <c r="V56" s="355" t="s">
        <v>2</v>
      </c>
      <c r="W56" s="410"/>
      <c r="X56" s="165">
        <v>1312</v>
      </c>
      <c r="Y56" s="400">
        <v>87</v>
      </c>
      <c r="Z56" s="400"/>
      <c r="AA56" s="400">
        <v>1785</v>
      </c>
      <c r="AB56" s="400"/>
      <c r="AC56" s="400">
        <v>27</v>
      </c>
      <c r="AD56" s="400"/>
      <c r="AE56" s="165"/>
      <c r="AF56" s="165"/>
      <c r="AG56" s="165"/>
      <c r="AH56" s="165"/>
      <c r="AI56" s="400">
        <v>740</v>
      </c>
      <c r="AJ56" s="400"/>
      <c r="AK56" s="400"/>
      <c r="AL56" s="165">
        <v>34</v>
      </c>
      <c r="AM56" s="400">
        <v>1576</v>
      </c>
      <c r="AN56" s="400"/>
      <c r="AO56" s="400">
        <v>18</v>
      </c>
      <c r="AP56" s="401"/>
      <c r="AQ56" s="17"/>
      <c r="AR56" s="17"/>
      <c r="AS56" s="17"/>
    </row>
    <row r="57" spans="1:45" ht="15" customHeight="1">
      <c r="A57" s="417" t="s">
        <v>396</v>
      </c>
      <c r="B57" s="390"/>
      <c r="C57" s="391"/>
      <c r="D57" s="17"/>
      <c r="E57" s="165">
        <v>33061</v>
      </c>
      <c r="F57" s="165"/>
      <c r="G57" s="165"/>
      <c r="H57" s="165">
        <v>9130</v>
      </c>
      <c r="I57" s="165"/>
      <c r="J57" s="165"/>
      <c r="K57" s="163">
        <v>3205</v>
      </c>
      <c r="L57" s="163"/>
      <c r="M57" s="392">
        <f>SUM(P57:T57)</f>
        <v>38986</v>
      </c>
      <c r="N57" s="392"/>
      <c r="O57" s="392"/>
      <c r="P57" s="392">
        <v>36446</v>
      </c>
      <c r="Q57" s="392"/>
      <c r="R57" s="392">
        <v>1760</v>
      </c>
      <c r="S57" s="392"/>
      <c r="T57" s="165">
        <v>780</v>
      </c>
      <c r="U57" s="17"/>
      <c r="V57" s="355" t="s">
        <v>3</v>
      </c>
      <c r="W57" s="410"/>
      <c r="X57" s="165">
        <v>2303</v>
      </c>
      <c r="Y57" s="400">
        <v>154</v>
      </c>
      <c r="Z57" s="400"/>
      <c r="AA57" s="400">
        <v>709</v>
      </c>
      <c r="AB57" s="400"/>
      <c r="AC57" s="400">
        <v>14</v>
      </c>
      <c r="AD57" s="400"/>
      <c r="AE57" s="165"/>
      <c r="AF57" s="165"/>
      <c r="AG57" s="165"/>
      <c r="AH57" s="165"/>
      <c r="AI57" s="400">
        <v>2207</v>
      </c>
      <c r="AJ57" s="400"/>
      <c r="AK57" s="400"/>
      <c r="AL57" s="165">
        <v>84</v>
      </c>
      <c r="AM57" s="400">
        <v>2226</v>
      </c>
      <c r="AN57" s="400"/>
      <c r="AO57" s="400">
        <v>32</v>
      </c>
      <c r="AP57" s="401"/>
      <c r="AQ57" s="17"/>
      <c r="AR57" s="17"/>
      <c r="AS57" s="17"/>
    </row>
    <row r="58" spans="1:45" ht="15" customHeight="1">
      <c r="A58" s="417" t="s">
        <v>392</v>
      </c>
      <c r="B58" s="390"/>
      <c r="C58" s="391"/>
      <c r="D58" s="17"/>
      <c r="E58" s="165">
        <v>33896</v>
      </c>
      <c r="F58" s="165"/>
      <c r="G58" s="165"/>
      <c r="H58" s="165">
        <v>8727</v>
      </c>
      <c r="I58" s="165"/>
      <c r="J58" s="165"/>
      <c r="K58" s="163">
        <v>1874</v>
      </c>
      <c r="L58" s="163"/>
      <c r="M58" s="392">
        <f>SUM(P58:T58)</f>
        <v>40749</v>
      </c>
      <c r="N58" s="392"/>
      <c r="O58" s="392"/>
      <c r="P58" s="392">
        <v>38372</v>
      </c>
      <c r="Q58" s="392"/>
      <c r="R58" s="392">
        <v>1598</v>
      </c>
      <c r="S58" s="392"/>
      <c r="T58" s="165">
        <v>779</v>
      </c>
      <c r="U58" s="17"/>
      <c r="V58" s="357" t="s">
        <v>60</v>
      </c>
      <c r="W58" s="410"/>
      <c r="X58" s="165">
        <v>915</v>
      </c>
      <c r="Y58" s="400">
        <v>79</v>
      </c>
      <c r="Z58" s="400"/>
      <c r="AA58" s="400">
        <v>1479</v>
      </c>
      <c r="AB58" s="400"/>
      <c r="AC58" s="400">
        <v>42</v>
      </c>
      <c r="AD58" s="400"/>
      <c r="AE58" s="165"/>
      <c r="AF58" s="165"/>
      <c r="AG58" s="165"/>
      <c r="AH58" s="165"/>
      <c r="AI58" s="400">
        <v>324</v>
      </c>
      <c r="AJ58" s="400"/>
      <c r="AK58" s="400"/>
      <c r="AL58" s="165">
        <v>52</v>
      </c>
      <c r="AM58" s="400">
        <v>871</v>
      </c>
      <c r="AN58" s="400"/>
      <c r="AO58" s="400">
        <v>39</v>
      </c>
      <c r="AP58" s="401"/>
      <c r="AQ58" s="17"/>
      <c r="AR58" s="17"/>
      <c r="AS58" s="17"/>
    </row>
    <row r="59" spans="1:45" ht="15" customHeight="1">
      <c r="A59" s="417" t="s">
        <v>393</v>
      </c>
      <c r="B59" s="390"/>
      <c r="C59" s="391"/>
      <c r="D59" s="17"/>
      <c r="E59" s="165">
        <v>34504</v>
      </c>
      <c r="F59" s="165"/>
      <c r="G59" s="165"/>
      <c r="H59" s="165">
        <v>6298</v>
      </c>
      <c r="I59" s="165"/>
      <c r="J59" s="165"/>
      <c r="K59" s="163">
        <v>1810</v>
      </c>
      <c r="L59" s="163"/>
      <c r="M59" s="392">
        <f>SUM(P59:T59)</f>
        <v>38992</v>
      </c>
      <c r="N59" s="392"/>
      <c r="O59" s="392"/>
      <c r="P59" s="392">
        <v>36605</v>
      </c>
      <c r="Q59" s="392"/>
      <c r="R59" s="392">
        <v>1703</v>
      </c>
      <c r="S59" s="392"/>
      <c r="T59" s="165">
        <v>684</v>
      </c>
      <c r="U59" s="17"/>
      <c r="V59" s="355" t="s">
        <v>5</v>
      </c>
      <c r="W59" s="410"/>
      <c r="X59" s="165">
        <v>1237</v>
      </c>
      <c r="Y59" s="400">
        <v>45</v>
      </c>
      <c r="Z59" s="400"/>
      <c r="AA59" s="400">
        <v>1876</v>
      </c>
      <c r="AB59" s="400"/>
      <c r="AC59" s="400">
        <v>39</v>
      </c>
      <c r="AD59" s="400"/>
      <c r="AE59" s="165"/>
      <c r="AF59" s="165"/>
      <c r="AG59" s="165"/>
      <c r="AH59" s="165"/>
      <c r="AI59" s="400">
        <v>352</v>
      </c>
      <c r="AJ59" s="400"/>
      <c r="AK59" s="400"/>
      <c r="AL59" s="165">
        <v>19</v>
      </c>
      <c r="AM59" s="400">
        <v>977</v>
      </c>
      <c r="AN59" s="400"/>
      <c r="AO59" s="400">
        <v>8</v>
      </c>
      <c r="AP59" s="401"/>
      <c r="AQ59" s="17"/>
      <c r="AR59" s="17"/>
      <c r="AS59" s="17"/>
    </row>
    <row r="60" spans="1:45" ht="15" customHeight="1">
      <c r="A60" s="421" t="s">
        <v>397</v>
      </c>
      <c r="B60" s="422"/>
      <c r="C60" s="423"/>
      <c r="D60" s="203"/>
      <c r="E60" s="222">
        <f>SUM(E62:E65,E67:E70,E72:E75)</f>
        <v>35512</v>
      </c>
      <c r="F60" s="222"/>
      <c r="G60" s="222"/>
      <c r="H60" s="222">
        <f>SUM(H62:H65,H67:H70,H72:H75)</f>
        <v>5206</v>
      </c>
      <c r="I60" s="222"/>
      <c r="J60" s="222"/>
      <c r="K60" s="222">
        <f>SUM(K62:K65,K67:K70,K72:K75)</f>
        <v>1376</v>
      </c>
      <c r="L60" s="223"/>
      <c r="M60" s="455">
        <f>SUM(P60:T60)</f>
        <v>39342</v>
      </c>
      <c r="N60" s="455"/>
      <c r="O60" s="455"/>
      <c r="P60" s="455">
        <f>SUM(P62:Q65,P67:Q70,P72:Q75)</f>
        <v>37517</v>
      </c>
      <c r="Q60" s="455"/>
      <c r="R60" s="455">
        <f>SUM(R62:S65,R67:S70,R72:S75)</f>
        <v>1282</v>
      </c>
      <c r="S60" s="455"/>
      <c r="T60" s="222">
        <f>SUM(T62:T65,T67:T70,T72:T75)</f>
        <v>543</v>
      </c>
      <c r="U60" s="17"/>
      <c r="V60" s="355" t="s">
        <v>6</v>
      </c>
      <c r="W60" s="410"/>
      <c r="X60" s="165">
        <v>1446</v>
      </c>
      <c r="Y60" s="400">
        <v>107</v>
      </c>
      <c r="Z60" s="400"/>
      <c r="AA60" s="400">
        <v>324</v>
      </c>
      <c r="AB60" s="400"/>
      <c r="AC60" s="400" t="s">
        <v>386</v>
      </c>
      <c r="AD60" s="400"/>
      <c r="AE60" s="165"/>
      <c r="AF60" s="165"/>
      <c r="AG60" s="165"/>
      <c r="AH60" s="165"/>
      <c r="AI60" s="400">
        <v>1525</v>
      </c>
      <c r="AJ60" s="400"/>
      <c r="AK60" s="400"/>
      <c r="AL60" s="165">
        <v>59</v>
      </c>
      <c r="AM60" s="400">
        <v>1628</v>
      </c>
      <c r="AN60" s="400"/>
      <c r="AO60" s="400">
        <v>8</v>
      </c>
      <c r="AP60" s="401"/>
      <c r="AQ60" s="17"/>
      <c r="AR60" s="17"/>
      <c r="AS60" s="17"/>
    </row>
    <row r="61" spans="1:45" ht="15" customHeight="1">
      <c r="A61" s="332"/>
      <c r="B61" s="332"/>
      <c r="C61" s="197"/>
      <c r="D61" s="17"/>
      <c r="E61" s="165"/>
      <c r="F61" s="165"/>
      <c r="G61" s="165"/>
      <c r="H61" s="165"/>
      <c r="I61" s="165"/>
      <c r="J61" s="165"/>
      <c r="K61" s="163"/>
      <c r="L61" s="163"/>
      <c r="M61" s="392"/>
      <c r="N61" s="392"/>
      <c r="O61" s="392"/>
      <c r="P61" s="392"/>
      <c r="Q61" s="392"/>
      <c r="R61" s="392"/>
      <c r="S61" s="392"/>
      <c r="T61" s="165"/>
      <c r="U61" s="17"/>
      <c r="V61" s="355" t="s">
        <v>7</v>
      </c>
      <c r="W61" s="410"/>
      <c r="X61" s="165">
        <v>1081</v>
      </c>
      <c r="Y61" s="400">
        <v>76</v>
      </c>
      <c r="Z61" s="400"/>
      <c r="AA61" s="400">
        <v>587</v>
      </c>
      <c r="AB61" s="400"/>
      <c r="AC61" s="400">
        <v>14</v>
      </c>
      <c r="AD61" s="400"/>
      <c r="AE61" s="165"/>
      <c r="AF61" s="165"/>
      <c r="AG61" s="165"/>
      <c r="AH61" s="165"/>
      <c r="AI61" s="400">
        <v>1050</v>
      </c>
      <c r="AJ61" s="400"/>
      <c r="AK61" s="400"/>
      <c r="AL61" s="165">
        <v>68</v>
      </c>
      <c r="AM61" s="400">
        <v>1256</v>
      </c>
      <c r="AN61" s="400"/>
      <c r="AO61" s="400">
        <v>15</v>
      </c>
      <c r="AP61" s="401"/>
      <c r="AQ61" s="17"/>
      <c r="AR61" s="17"/>
      <c r="AS61" s="17"/>
    </row>
    <row r="62" spans="1:45" ht="15" customHeight="1">
      <c r="A62" s="390" t="s">
        <v>309</v>
      </c>
      <c r="B62" s="390"/>
      <c r="C62" s="391"/>
      <c r="D62" s="17"/>
      <c r="E62" s="165">
        <v>2940</v>
      </c>
      <c r="F62" s="165"/>
      <c r="G62" s="165"/>
      <c r="H62" s="165">
        <v>286</v>
      </c>
      <c r="I62" s="165"/>
      <c r="J62" s="165"/>
      <c r="K62" s="163">
        <v>112</v>
      </c>
      <c r="L62" s="163"/>
      <c r="M62" s="392">
        <f>SUM(P62:T62)</f>
        <v>3114</v>
      </c>
      <c r="N62" s="392"/>
      <c r="O62" s="392"/>
      <c r="P62" s="392">
        <v>2907</v>
      </c>
      <c r="Q62" s="392"/>
      <c r="R62" s="392">
        <v>158</v>
      </c>
      <c r="S62" s="392"/>
      <c r="T62" s="165">
        <v>49</v>
      </c>
      <c r="U62" s="17"/>
      <c r="V62" s="355" t="s">
        <v>8</v>
      </c>
      <c r="W62" s="410"/>
      <c r="X62" s="165">
        <v>1503</v>
      </c>
      <c r="Y62" s="400">
        <v>191</v>
      </c>
      <c r="Z62" s="400"/>
      <c r="AA62" s="400">
        <v>149</v>
      </c>
      <c r="AB62" s="400"/>
      <c r="AC62" s="400">
        <v>2</v>
      </c>
      <c r="AD62" s="400"/>
      <c r="AE62" s="165"/>
      <c r="AF62" s="165"/>
      <c r="AG62" s="165"/>
      <c r="AH62" s="165"/>
      <c r="AI62" s="400">
        <v>1413</v>
      </c>
      <c r="AJ62" s="400"/>
      <c r="AK62" s="400"/>
      <c r="AL62" s="165">
        <v>93</v>
      </c>
      <c r="AM62" s="400">
        <v>752</v>
      </c>
      <c r="AN62" s="400"/>
      <c r="AO62" s="400">
        <v>6</v>
      </c>
      <c r="AP62" s="401"/>
      <c r="AQ62" s="17"/>
      <c r="AR62" s="17"/>
      <c r="AS62" s="17"/>
    </row>
    <row r="63" spans="1:45" ht="15" customHeight="1">
      <c r="A63" s="417" t="s">
        <v>398</v>
      </c>
      <c r="B63" s="390"/>
      <c r="C63" s="391"/>
      <c r="D63" s="17"/>
      <c r="E63" s="165">
        <v>2806</v>
      </c>
      <c r="F63" s="165"/>
      <c r="G63" s="165"/>
      <c r="H63" s="165">
        <v>289</v>
      </c>
      <c r="I63" s="165"/>
      <c r="J63" s="165"/>
      <c r="K63" s="163">
        <v>83</v>
      </c>
      <c r="L63" s="163"/>
      <c r="M63" s="392">
        <f>SUM(P63:T63)</f>
        <v>3012</v>
      </c>
      <c r="N63" s="392"/>
      <c r="O63" s="392"/>
      <c r="P63" s="392">
        <v>2918</v>
      </c>
      <c r="Q63" s="392"/>
      <c r="R63" s="392">
        <v>47</v>
      </c>
      <c r="S63" s="392"/>
      <c r="T63" s="165">
        <v>47</v>
      </c>
      <c r="U63" s="17"/>
      <c r="V63" s="34"/>
      <c r="W63" s="202"/>
      <c r="X63" s="165"/>
      <c r="Y63" s="400"/>
      <c r="Z63" s="400"/>
      <c r="AA63" s="400"/>
      <c r="AB63" s="400"/>
      <c r="AC63" s="400"/>
      <c r="AD63" s="400"/>
      <c r="AE63" s="165"/>
      <c r="AF63" s="165"/>
      <c r="AG63" s="165"/>
      <c r="AH63" s="165"/>
      <c r="AI63" s="400"/>
      <c r="AJ63" s="400"/>
      <c r="AK63" s="400"/>
      <c r="AL63" s="165"/>
      <c r="AM63" s="400"/>
      <c r="AN63" s="400"/>
      <c r="AO63" s="400"/>
      <c r="AP63" s="401"/>
      <c r="AQ63" s="17"/>
      <c r="AR63" s="17"/>
      <c r="AS63" s="17"/>
    </row>
    <row r="64" spans="1:45" ht="15" customHeight="1">
      <c r="A64" s="417" t="s">
        <v>399</v>
      </c>
      <c r="B64" s="390"/>
      <c r="C64" s="391"/>
      <c r="D64" s="17"/>
      <c r="E64" s="165">
        <v>3087</v>
      </c>
      <c r="F64" s="165"/>
      <c r="G64" s="165"/>
      <c r="H64" s="165">
        <v>245</v>
      </c>
      <c r="I64" s="165"/>
      <c r="J64" s="165"/>
      <c r="K64" s="163">
        <v>132</v>
      </c>
      <c r="L64" s="163"/>
      <c r="M64" s="392">
        <f>SUM(P64:T64)</f>
        <v>3200</v>
      </c>
      <c r="N64" s="392"/>
      <c r="O64" s="392"/>
      <c r="P64" s="392">
        <v>2947</v>
      </c>
      <c r="Q64" s="392"/>
      <c r="R64" s="392">
        <v>199</v>
      </c>
      <c r="S64" s="392"/>
      <c r="T64" s="165">
        <v>54</v>
      </c>
      <c r="U64" s="17"/>
      <c r="V64" s="355" t="s">
        <v>9</v>
      </c>
      <c r="W64" s="410"/>
      <c r="X64" s="165">
        <v>41</v>
      </c>
      <c r="Y64" s="400">
        <v>10</v>
      </c>
      <c r="Z64" s="400"/>
      <c r="AA64" s="400">
        <v>45</v>
      </c>
      <c r="AB64" s="400"/>
      <c r="AC64" s="400">
        <v>5</v>
      </c>
      <c r="AD64" s="400"/>
      <c r="AE64" s="165"/>
      <c r="AF64" s="165"/>
      <c r="AG64" s="165"/>
      <c r="AH64" s="165"/>
      <c r="AI64" s="400">
        <v>27</v>
      </c>
      <c r="AJ64" s="400"/>
      <c r="AK64" s="400"/>
      <c r="AL64" s="165">
        <v>6</v>
      </c>
      <c r="AM64" s="400">
        <v>45</v>
      </c>
      <c r="AN64" s="400"/>
      <c r="AO64" s="400">
        <v>6</v>
      </c>
      <c r="AP64" s="401"/>
      <c r="AQ64" s="17"/>
      <c r="AR64" s="17"/>
      <c r="AS64" s="17"/>
    </row>
    <row r="65" spans="1:45" ht="15" customHeight="1">
      <c r="A65" s="417" t="s">
        <v>400</v>
      </c>
      <c r="B65" s="390"/>
      <c r="C65" s="391"/>
      <c r="D65" s="17"/>
      <c r="E65" s="165">
        <v>3087</v>
      </c>
      <c r="F65" s="165"/>
      <c r="G65" s="165"/>
      <c r="H65" s="165">
        <v>286</v>
      </c>
      <c r="I65" s="165"/>
      <c r="J65" s="165"/>
      <c r="K65" s="163">
        <v>103</v>
      </c>
      <c r="L65" s="163"/>
      <c r="M65" s="392">
        <f>SUM(P65:T65)</f>
        <v>3270</v>
      </c>
      <c r="N65" s="392"/>
      <c r="O65" s="392"/>
      <c r="P65" s="392">
        <v>3072</v>
      </c>
      <c r="Q65" s="392"/>
      <c r="R65" s="392">
        <v>150</v>
      </c>
      <c r="S65" s="392"/>
      <c r="T65" s="165">
        <v>48</v>
      </c>
      <c r="U65" s="17"/>
      <c r="V65" s="355" t="s">
        <v>190</v>
      </c>
      <c r="W65" s="410"/>
      <c r="X65" s="165">
        <v>1517</v>
      </c>
      <c r="Y65" s="400">
        <v>147</v>
      </c>
      <c r="Z65" s="400"/>
      <c r="AA65" s="400">
        <v>474</v>
      </c>
      <c r="AB65" s="400"/>
      <c r="AC65" s="400">
        <v>18</v>
      </c>
      <c r="AD65" s="400"/>
      <c r="AE65" s="165"/>
      <c r="AF65" s="165"/>
      <c r="AG65" s="165"/>
      <c r="AH65" s="165"/>
      <c r="AI65" s="400">
        <v>1377</v>
      </c>
      <c r="AJ65" s="400"/>
      <c r="AK65" s="400"/>
      <c r="AL65" s="165">
        <v>133</v>
      </c>
      <c r="AM65" s="400">
        <v>1218</v>
      </c>
      <c r="AN65" s="400"/>
      <c r="AO65" s="400">
        <v>34</v>
      </c>
      <c r="AP65" s="401"/>
      <c r="AQ65" s="17"/>
      <c r="AR65" s="17"/>
      <c r="AS65" s="17"/>
    </row>
    <row r="66" spans="1:45" ht="15" customHeight="1">
      <c r="A66" s="332"/>
      <c r="B66" s="332"/>
      <c r="C66" s="201"/>
      <c r="D66" s="17"/>
      <c r="E66" s="165"/>
      <c r="F66" s="165"/>
      <c r="G66" s="165"/>
      <c r="H66" s="165"/>
      <c r="I66" s="165"/>
      <c r="J66" s="165"/>
      <c r="K66" s="163"/>
      <c r="L66" s="163"/>
      <c r="M66" s="392"/>
      <c r="N66" s="392"/>
      <c r="O66" s="392"/>
      <c r="P66" s="392"/>
      <c r="Q66" s="392"/>
      <c r="R66" s="392"/>
      <c r="S66" s="392"/>
      <c r="T66" s="165"/>
      <c r="U66" s="17"/>
      <c r="V66" s="355" t="s">
        <v>191</v>
      </c>
      <c r="W66" s="410"/>
      <c r="X66" s="165">
        <v>1351</v>
      </c>
      <c r="Y66" s="400">
        <v>184</v>
      </c>
      <c r="Z66" s="400"/>
      <c r="AA66" s="400">
        <v>446</v>
      </c>
      <c r="AB66" s="400"/>
      <c r="AC66" s="400">
        <v>11</v>
      </c>
      <c r="AD66" s="400"/>
      <c r="AE66" s="165"/>
      <c r="AF66" s="165"/>
      <c r="AG66" s="165"/>
      <c r="AH66" s="165"/>
      <c r="AI66" s="400">
        <v>1213</v>
      </c>
      <c r="AJ66" s="400"/>
      <c r="AK66" s="400"/>
      <c r="AL66" s="165">
        <v>156</v>
      </c>
      <c r="AM66" s="400">
        <v>1082</v>
      </c>
      <c r="AN66" s="400"/>
      <c r="AO66" s="400">
        <v>45</v>
      </c>
      <c r="AP66" s="401"/>
      <c r="AQ66" s="17"/>
      <c r="AR66" s="17"/>
      <c r="AS66" s="17"/>
    </row>
    <row r="67" spans="1:45" ht="15" customHeight="1">
      <c r="A67" s="417" t="s">
        <v>401</v>
      </c>
      <c r="B67" s="390"/>
      <c r="C67" s="391"/>
      <c r="D67" s="17"/>
      <c r="E67" s="165">
        <v>3245</v>
      </c>
      <c r="F67" s="165"/>
      <c r="G67" s="165"/>
      <c r="H67" s="165">
        <v>365</v>
      </c>
      <c r="I67" s="165"/>
      <c r="J67" s="165"/>
      <c r="K67" s="163">
        <v>150</v>
      </c>
      <c r="L67" s="163"/>
      <c r="M67" s="392">
        <f>SUM(P67:T67)</f>
        <v>3460</v>
      </c>
      <c r="N67" s="392"/>
      <c r="O67" s="392"/>
      <c r="P67" s="392">
        <v>3302</v>
      </c>
      <c r="Q67" s="392"/>
      <c r="R67" s="392">
        <v>107</v>
      </c>
      <c r="S67" s="392"/>
      <c r="T67" s="165">
        <v>51</v>
      </c>
      <c r="U67" s="17"/>
      <c r="V67" s="355" t="s">
        <v>192</v>
      </c>
      <c r="W67" s="410"/>
      <c r="X67" s="165">
        <v>1671</v>
      </c>
      <c r="Y67" s="400">
        <v>219</v>
      </c>
      <c r="Z67" s="400"/>
      <c r="AA67" s="400">
        <v>540</v>
      </c>
      <c r="AB67" s="400"/>
      <c r="AC67" s="400">
        <v>13</v>
      </c>
      <c r="AD67" s="400"/>
      <c r="AE67" s="165"/>
      <c r="AF67" s="165"/>
      <c r="AG67" s="165"/>
      <c r="AH67" s="165"/>
      <c r="AI67" s="400">
        <v>1891</v>
      </c>
      <c r="AJ67" s="400"/>
      <c r="AK67" s="400"/>
      <c r="AL67" s="165">
        <v>120</v>
      </c>
      <c r="AM67" s="400">
        <v>2244</v>
      </c>
      <c r="AN67" s="400"/>
      <c r="AO67" s="400">
        <v>32</v>
      </c>
      <c r="AP67" s="401"/>
      <c r="AQ67" s="17"/>
      <c r="AR67" s="17"/>
      <c r="AS67" s="17"/>
    </row>
    <row r="68" spans="1:45" ht="15" customHeight="1">
      <c r="A68" s="417" t="s">
        <v>402</v>
      </c>
      <c r="B68" s="390"/>
      <c r="C68" s="391"/>
      <c r="D68" s="17"/>
      <c r="E68" s="165">
        <v>3092</v>
      </c>
      <c r="F68" s="165"/>
      <c r="G68" s="165"/>
      <c r="H68" s="165">
        <v>540</v>
      </c>
      <c r="I68" s="165"/>
      <c r="J68" s="165"/>
      <c r="K68" s="163">
        <v>111</v>
      </c>
      <c r="L68" s="163"/>
      <c r="M68" s="392">
        <f>SUM(P68:T68)</f>
        <v>3521</v>
      </c>
      <c r="N68" s="392"/>
      <c r="O68" s="392"/>
      <c r="P68" s="392">
        <v>3374</v>
      </c>
      <c r="Q68" s="392"/>
      <c r="R68" s="392">
        <v>99</v>
      </c>
      <c r="S68" s="392"/>
      <c r="T68" s="165">
        <v>48</v>
      </c>
      <c r="U68" s="17"/>
      <c r="V68" s="355" t="s">
        <v>193</v>
      </c>
      <c r="W68" s="410"/>
      <c r="X68" s="165">
        <v>2668</v>
      </c>
      <c r="Y68" s="400">
        <v>181</v>
      </c>
      <c r="Z68" s="400"/>
      <c r="AA68" s="400">
        <v>2612</v>
      </c>
      <c r="AB68" s="400"/>
      <c r="AC68" s="400">
        <v>45</v>
      </c>
      <c r="AD68" s="400"/>
      <c r="AE68" s="165"/>
      <c r="AF68" s="165"/>
      <c r="AG68" s="165"/>
      <c r="AH68" s="165"/>
      <c r="AI68" s="400">
        <v>1922</v>
      </c>
      <c r="AJ68" s="400"/>
      <c r="AK68" s="400"/>
      <c r="AL68" s="165">
        <v>115</v>
      </c>
      <c r="AM68" s="400">
        <v>2224</v>
      </c>
      <c r="AN68" s="400"/>
      <c r="AO68" s="400">
        <v>52</v>
      </c>
      <c r="AP68" s="401"/>
      <c r="AQ68" s="17"/>
      <c r="AR68" s="17"/>
      <c r="AS68" s="17"/>
    </row>
    <row r="69" spans="1:45" ht="15" customHeight="1">
      <c r="A69" s="417" t="s">
        <v>403</v>
      </c>
      <c r="B69" s="390"/>
      <c r="C69" s="391"/>
      <c r="D69" s="17"/>
      <c r="E69" s="165">
        <v>3102</v>
      </c>
      <c r="F69" s="165"/>
      <c r="G69" s="165"/>
      <c r="H69" s="165">
        <v>550</v>
      </c>
      <c r="I69" s="165"/>
      <c r="J69" s="165"/>
      <c r="K69" s="163">
        <v>148</v>
      </c>
      <c r="L69" s="163"/>
      <c r="M69" s="392">
        <f>SUM(P69:T69)</f>
        <v>3504</v>
      </c>
      <c r="N69" s="392"/>
      <c r="O69" s="392"/>
      <c r="P69" s="392">
        <v>3347</v>
      </c>
      <c r="Q69" s="392"/>
      <c r="R69" s="392">
        <v>108</v>
      </c>
      <c r="S69" s="392"/>
      <c r="T69" s="165">
        <v>49</v>
      </c>
      <c r="U69" s="17"/>
      <c r="V69" s="355" t="s">
        <v>194</v>
      </c>
      <c r="W69" s="410"/>
      <c r="X69" s="165">
        <v>2044</v>
      </c>
      <c r="Y69" s="400">
        <v>145</v>
      </c>
      <c r="Z69" s="400"/>
      <c r="AA69" s="400">
        <v>2630</v>
      </c>
      <c r="AB69" s="400"/>
      <c r="AC69" s="400">
        <v>53</v>
      </c>
      <c r="AD69" s="400"/>
      <c r="AE69" s="165"/>
      <c r="AF69" s="165"/>
      <c r="AG69" s="165"/>
      <c r="AH69" s="165"/>
      <c r="AI69" s="400">
        <v>1377</v>
      </c>
      <c r="AJ69" s="400"/>
      <c r="AK69" s="400"/>
      <c r="AL69" s="165">
        <v>88</v>
      </c>
      <c r="AM69" s="400">
        <v>2213</v>
      </c>
      <c r="AN69" s="400"/>
      <c r="AO69" s="400">
        <v>65</v>
      </c>
      <c r="AP69" s="401"/>
      <c r="AQ69" s="17"/>
      <c r="AR69" s="17"/>
      <c r="AS69" s="17"/>
    </row>
    <row r="70" spans="1:45" ht="15" customHeight="1">
      <c r="A70" s="417" t="s">
        <v>404</v>
      </c>
      <c r="B70" s="390"/>
      <c r="C70" s="391"/>
      <c r="D70" s="17"/>
      <c r="E70" s="165">
        <v>2879</v>
      </c>
      <c r="F70" s="165"/>
      <c r="G70" s="165"/>
      <c r="H70" s="165">
        <v>644</v>
      </c>
      <c r="I70" s="165"/>
      <c r="J70" s="165"/>
      <c r="K70" s="163">
        <v>160</v>
      </c>
      <c r="L70" s="163"/>
      <c r="M70" s="392">
        <f>SUM(P70:T70)</f>
        <v>3363</v>
      </c>
      <c r="N70" s="392"/>
      <c r="O70" s="392"/>
      <c r="P70" s="392">
        <v>3144</v>
      </c>
      <c r="Q70" s="392"/>
      <c r="R70" s="392">
        <v>177</v>
      </c>
      <c r="S70" s="392"/>
      <c r="T70" s="165">
        <v>42</v>
      </c>
      <c r="U70" s="17"/>
      <c r="V70" s="355" t="s">
        <v>195</v>
      </c>
      <c r="W70" s="410"/>
      <c r="X70" s="165">
        <v>2191</v>
      </c>
      <c r="Y70" s="400">
        <v>69</v>
      </c>
      <c r="Z70" s="400"/>
      <c r="AA70" s="400">
        <v>3194</v>
      </c>
      <c r="AB70" s="400"/>
      <c r="AC70" s="400">
        <v>32</v>
      </c>
      <c r="AD70" s="400"/>
      <c r="AE70" s="165"/>
      <c r="AF70" s="165"/>
      <c r="AG70" s="165"/>
      <c r="AH70" s="165"/>
      <c r="AI70" s="400">
        <v>893</v>
      </c>
      <c r="AJ70" s="400"/>
      <c r="AK70" s="400"/>
      <c r="AL70" s="165">
        <v>23</v>
      </c>
      <c r="AM70" s="400">
        <v>2001</v>
      </c>
      <c r="AN70" s="400"/>
      <c r="AO70" s="400">
        <v>16</v>
      </c>
      <c r="AP70" s="401"/>
      <c r="AQ70" s="17"/>
      <c r="AR70" s="17"/>
      <c r="AS70" s="17"/>
    </row>
    <row r="71" spans="1:45" ht="15" customHeight="1">
      <c r="A71" s="180"/>
      <c r="B71" s="180"/>
      <c r="C71" s="200"/>
      <c r="D71" s="17"/>
      <c r="E71" s="165"/>
      <c r="F71" s="165"/>
      <c r="G71" s="165"/>
      <c r="H71" s="165"/>
      <c r="I71" s="165"/>
      <c r="J71" s="165"/>
      <c r="K71" s="163"/>
      <c r="L71" s="163"/>
      <c r="M71" s="392"/>
      <c r="N71" s="392"/>
      <c r="O71" s="392"/>
      <c r="P71" s="392"/>
      <c r="Q71" s="392"/>
      <c r="R71" s="392"/>
      <c r="S71" s="392"/>
      <c r="T71" s="165"/>
      <c r="U71" s="17"/>
      <c r="V71" s="355" t="s">
        <v>196</v>
      </c>
      <c r="W71" s="410"/>
      <c r="X71" s="165">
        <v>205</v>
      </c>
      <c r="Y71" s="400">
        <v>5</v>
      </c>
      <c r="Z71" s="400"/>
      <c r="AA71" s="400">
        <v>387</v>
      </c>
      <c r="AB71" s="400"/>
      <c r="AC71" s="400">
        <v>6</v>
      </c>
      <c r="AD71" s="400"/>
      <c r="AE71" s="165"/>
      <c r="AF71" s="165"/>
      <c r="AG71" s="165"/>
      <c r="AH71" s="165"/>
      <c r="AI71" s="400">
        <v>64</v>
      </c>
      <c r="AJ71" s="400"/>
      <c r="AK71" s="400"/>
      <c r="AL71" s="165">
        <v>5</v>
      </c>
      <c r="AM71" s="400">
        <v>203</v>
      </c>
      <c r="AN71" s="400"/>
      <c r="AO71" s="400">
        <v>4</v>
      </c>
      <c r="AP71" s="401"/>
      <c r="AQ71" s="17"/>
      <c r="AR71" s="17"/>
      <c r="AS71" s="17"/>
    </row>
    <row r="72" spans="1:45" ht="15" customHeight="1">
      <c r="A72" s="417" t="s">
        <v>405</v>
      </c>
      <c r="B72" s="390"/>
      <c r="C72" s="391"/>
      <c r="D72" s="17"/>
      <c r="E72" s="165">
        <v>2860</v>
      </c>
      <c r="F72" s="165"/>
      <c r="G72" s="165"/>
      <c r="H72" s="165">
        <v>800</v>
      </c>
      <c r="I72" s="165"/>
      <c r="J72" s="165"/>
      <c r="K72" s="163">
        <v>65</v>
      </c>
      <c r="L72" s="163"/>
      <c r="M72" s="392">
        <f>SUM(P72:T72)</f>
        <v>3595</v>
      </c>
      <c r="N72" s="392"/>
      <c r="O72" s="392"/>
      <c r="P72" s="392">
        <v>3452</v>
      </c>
      <c r="Q72" s="392"/>
      <c r="R72" s="392">
        <v>104</v>
      </c>
      <c r="S72" s="392"/>
      <c r="T72" s="165">
        <v>39</v>
      </c>
      <c r="U72" s="17"/>
      <c r="V72" s="34"/>
      <c r="W72" s="118"/>
      <c r="X72" s="17"/>
      <c r="Y72" s="405"/>
      <c r="Z72" s="405"/>
      <c r="AA72" s="405"/>
      <c r="AB72" s="405"/>
      <c r="AC72" s="405"/>
      <c r="AD72" s="405"/>
      <c r="AE72" s="17"/>
      <c r="AF72" s="17"/>
      <c r="AG72" s="17"/>
      <c r="AH72" s="17"/>
      <c r="AI72" s="405"/>
      <c r="AJ72" s="405"/>
      <c r="AK72" s="405"/>
      <c r="AL72" s="17"/>
      <c r="AM72" s="405"/>
      <c r="AN72" s="405"/>
      <c r="AO72" s="402"/>
      <c r="AP72" s="403"/>
      <c r="AQ72" s="17"/>
      <c r="AR72" s="17"/>
      <c r="AS72" s="17"/>
    </row>
    <row r="73" spans="1:45" ht="15" customHeight="1">
      <c r="A73" s="417" t="s">
        <v>406</v>
      </c>
      <c r="B73" s="390"/>
      <c r="C73" s="391"/>
      <c r="D73" s="17"/>
      <c r="E73" s="165">
        <v>2857</v>
      </c>
      <c r="F73" s="165"/>
      <c r="G73" s="165"/>
      <c r="H73" s="165">
        <v>501</v>
      </c>
      <c r="I73" s="165"/>
      <c r="J73" s="165"/>
      <c r="K73" s="163">
        <v>70</v>
      </c>
      <c r="L73" s="163"/>
      <c r="M73" s="392">
        <f>SUM(P73:T73)</f>
        <v>3288</v>
      </c>
      <c r="N73" s="392"/>
      <c r="O73" s="392"/>
      <c r="P73" s="392">
        <v>3185</v>
      </c>
      <c r="Q73" s="392"/>
      <c r="R73" s="392">
        <v>64</v>
      </c>
      <c r="S73" s="392"/>
      <c r="T73" s="165">
        <v>39</v>
      </c>
      <c r="U73" s="17"/>
      <c r="V73" s="72"/>
      <c r="W73" s="197"/>
      <c r="X73" s="72"/>
      <c r="Y73" s="72"/>
      <c r="Z73" s="72"/>
      <c r="AA73" s="72"/>
      <c r="AB73" s="72"/>
      <c r="AC73" s="405"/>
      <c r="AD73" s="405"/>
      <c r="AE73" s="72"/>
      <c r="AF73" s="72"/>
      <c r="AG73" s="72"/>
      <c r="AH73" s="72"/>
      <c r="AI73" s="405"/>
      <c r="AJ73" s="405"/>
      <c r="AK73" s="405"/>
      <c r="AL73" s="72"/>
      <c r="AM73" s="405"/>
      <c r="AN73" s="405"/>
      <c r="AO73" s="72"/>
      <c r="AP73" s="72"/>
      <c r="AQ73" s="17"/>
      <c r="AR73" s="17"/>
      <c r="AS73" s="17"/>
    </row>
    <row r="74" spans="1:45" ht="15" customHeight="1">
      <c r="A74" s="417" t="s">
        <v>407</v>
      </c>
      <c r="B74" s="390"/>
      <c r="C74" s="391"/>
      <c r="D74" s="17"/>
      <c r="E74" s="165">
        <v>2718</v>
      </c>
      <c r="F74" s="165"/>
      <c r="G74" s="165"/>
      <c r="H74" s="165">
        <v>313</v>
      </c>
      <c r="I74" s="165"/>
      <c r="J74" s="165"/>
      <c r="K74" s="163">
        <v>91</v>
      </c>
      <c r="L74" s="163"/>
      <c r="M74" s="392">
        <f>SUM(P74:T74)</f>
        <v>2940</v>
      </c>
      <c r="N74" s="392"/>
      <c r="O74" s="392"/>
      <c r="P74" s="392">
        <v>2888</v>
      </c>
      <c r="Q74" s="392"/>
      <c r="R74" s="392">
        <v>14</v>
      </c>
      <c r="S74" s="392"/>
      <c r="T74" s="165">
        <v>38</v>
      </c>
      <c r="U74" s="17"/>
      <c r="V74" s="178"/>
      <c r="W74" s="19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"/>
      <c r="AR74" s="17"/>
      <c r="AS74" s="17"/>
    </row>
    <row r="75" spans="1:45" ht="15" customHeight="1">
      <c r="A75" s="417" t="s">
        <v>408</v>
      </c>
      <c r="B75" s="390"/>
      <c r="C75" s="391"/>
      <c r="D75" s="72"/>
      <c r="E75" s="163">
        <v>2839</v>
      </c>
      <c r="F75" s="163"/>
      <c r="G75" s="163"/>
      <c r="H75" s="163">
        <v>387</v>
      </c>
      <c r="I75" s="163"/>
      <c r="J75" s="163"/>
      <c r="K75" s="163">
        <v>151</v>
      </c>
      <c r="L75" s="163"/>
      <c r="M75" s="392">
        <f>SUM(P75:T75)</f>
        <v>3075</v>
      </c>
      <c r="N75" s="392"/>
      <c r="O75" s="392"/>
      <c r="P75" s="392">
        <v>2981</v>
      </c>
      <c r="Q75" s="392"/>
      <c r="R75" s="392">
        <v>55</v>
      </c>
      <c r="S75" s="392"/>
      <c r="T75" s="165">
        <v>39</v>
      </c>
      <c r="U75" s="17"/>
      <c r="V75" s="17"/>
      <c r="W75" s="17" t="s">
        <v>270</v>
      </c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45" ht="15" customHeight="1">
      <c r="A76" s="418"/>
      <c r="B76" s="419"/>
      <c r="C76" s="420"/>
      <c r="D76" s="178"/>
      <c r="E76" s="178"/>
      <c r="F76" s="178"/>
      <c r="G76" s="178"/>
      <c r="H76" s="178"/>
      <c r="I76" s="178"/>
      <c r="J76" s="178"/>
      <c r="K76" s="178"/>
      <c r="L76" s="178"/>
      <c r="M76" s="454"/>
      <c r="N76" s="454"/>
      <c r="O76" s="454"/>
      <c r="P76" s="454"/>
      <c r="Q76" s="454"/>
      <c r="R76" s="454"/>
      <c r="S76" s="454"/>
      <c r="T76" s="178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</row>
    <row r="77" spans="1:45" ht="15" customHeight="1">
      <c r="A77" s="17" t="s">
        <v>159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</row>
  </sheetData>
  <sheetProtection/>
  <mergeCells count="588">
    <mergeCell ref="A36:K36"/>
    <mergeCell ref="A61:B61"/>
    <mergeCell ref="R71:S71"/>
    <mergeCell ref="R76:S76"/>
    <mergeCell ref="R72:S72"/>
    <mergeCell ref="R73:S73"/>
    <mergeCell ref="R74:S74"/>
    <mergeCell ref="R75:S75"/>
    <mergeCell ref="R67:S67"/>
    <mergeCell ref="R68:S68"/>
    <mergeCell ref="R69:S69"/>
    <mergeCell ref="R70:S70"/>
    <mergeCell ref="R63:S63"/>
    <mergeCell ref="R64:S64"/>
    <mergeCell ref="R65:S65"/>
    <mergeCell ref="R66:S66"/>
    <mergeCell ref="P71:Q71"/>
    <mergeCell ref="P70:Q70"/>
    <mergeCell ref="P72:Q72"/>
    <mergeCell ref="P73:Q73"/>
    <mergeCell ref="P74:Q74"/>
    <mergeCell ref="P75:Q75"/>
    <mergeCell ref="P76:Q76"/>
    <mergeCell ref="P65:Q65"/>
    <mergeCell ref="P66:Q66"/>
    <mergeCell ref="P67:Q67"/>
    <mergeCell ref="P68:Q68"/>
    <mergeCell ref="P69:Q69"/>
    <mergeCell ref="P60:Q60"/>
    <mergeCell ref="R58:S58"/>
    <mergeCell ref="P61:Q61"/>
    <mergeCell ref="P62:Q62"/>
    <mergeCell ref="P63:Q63"/>
    <mergeCell ref="P64:Q64"/>
    <mergeCell ref="R59:S59"/>
    <mergeCell ref="R60:S60"/>
    <mergeCell ref="R61:S61"/>
    <mergeCell ref="R62:S62"/>
    <mergeCell ref="P57:Q57"/>
    <mergeCell ref="R57:S57"/>
    <mergeCell ref="P58:Q58"/>
    <mergeCell ref="M57:O57"/>
    <mergeCell ref="M58:O58"/>
    <mergeCell ref="P59:Q59"/>
    <mergeCell ref="M73:O73"/>
    <mergeCell ref="M74:O74"/>
    <mergeCell ref="M75:O75"/>
    <mergeCell ref="M76:O76"/>
    <mergeCell ref="M59:O59"/>
    <mergeCell ref="M60:O60"/>
    <mergeCell ref="M67:O67"/>
    <mergeCell ref="M68:O68"/>
    <mergeCell ref="M69:O69"/>
    <mergeCell ref="M70:O70"/>
    <mergeCell ref="M71:O71"/>
    <mergeCell ref="M72:O72"/>
    <mergeCell ref="M61:O61"/>
    <mergeCell ref="M62:O62"/>
    <mergeCell ref="M63:O63"/>
    <mergeCell ref="M64:O64"/>
    <mergeCell ref="M65:O65"/>
    <mergeCell ref="M66:O66"/>
    <mergeCell ref="V43:AP43"/>
    <mergeCell ref="A5:C7"/>
    <mergeCell ref="D5:F7"/>
    <mergeCell ref="G5:J7"/>
    <mergeCell ref="A10:C10"/>
    <mergeCell ref="K5:M7"/>
    <mergeCell ref="Q6:R7"/>
    <mergeCell ref="S6:T7"/>
    <mergeCell ref="K9:M9"/>
    <mergeCell ref="N9:P9"/>
    <mergeCell ref="Q9:R9"/>
    <mergeCell ref="S9:T9"/>
    <mergeCell ref="V3:AP3"/>
    <mergeCell ref="M36:T36"/>
    <mergeCell ref="N11:P11"/>
    <mergeCell ref="N12:P12"/>
    <mergeCell ref="N13:P13"/>
    <mergeCell ref="K17:M17"/>
    <mergeCell ref="K18:M18"/>
    <mergeCell ref="K19:M19"/>
    <mergeCell ref="A9:C9"/>
    <mergeCell ref="N5:T5"/>
    <mergeCell ref="A3:T3"/>
    <mergeCell ref="A11:C11"/>
    <mergeCell ref="A12:C12"/>
    <mergeCell ref="D9:F9"/>
    <mergeCell ref="G9:J9"/>
    <mergeCell ref="Q10:R10"/>
    <mergeCell ref="Q11:R11"/>
    <mergeCell ref="Q12:R12"/>
    <mergeCell ref="A17:C17"/>
    <mergeCell ref="A18:C18"/>
    <mergeCell ref="A19:C19"/>
    <mergeCell ref="A20:C20"/>
    <mergeCell ref="A13:C13"/>
    <mergeCell ref="N6:P7"/>
    <mergeCell ref="A15:C15"/>
    <mergeCell ref="A16:C16"/>
    <mergeCell ref="K16:M16"/>
    <mergeCell ref="N10:P10"/>
    <mergeCell ref="D16:F16"/>
    <mergeCell ref="D17:F17"/>
    <mergeCell ref="A27:C27"/>
    <mergeCell ref="A30:C30"/>
    <mergeCell ref="A23:C23"/>
    <mergeCell ref="A24:C24"/>
    <mergeCell ref="A25:C25"/>
    <mergeCell ref="A26:C26"/>
    <mergeCell ref="A21:C21"/>
    <mergeCell ref="A22:C22"/>
    <mergeCell ref="D10:F10"/>
    <mergeCell ref="D11:F11"/>
    <mergeCell ref="D12:F12"/>
    <mergeCell ref="D13:F13"/>
    <mergeCell ref="D14:F14"/>
    <mergeCell ref="D15:F15"/>
    <mergeCell ref="D20:F20"/>
    <mergeCell ref="D21:F21"/>
    <mergeCell ref="A31:C31"/>
    <mergeCell ref="A28:C28"/>
    <mergeCell ref="A29:C29"/>
    <mergeCell ref="D31:F31"/>
    <mergeCell ref="D30:F30"/>
    <mergeCell ref="D28:F28"/>
    <mergeCell ref="D29:F29"/>
    <mergeCell ref="D22:F22"/>
    <mergeCell ref="G10:J10"/>
    <mergeCell ref="G11:J11"/>
    <mergeCell ref="G12:J12"/>
    <mergeCell ref="G13:J13"/>
    <mergeCell ref="G14:J14"/>
    <mergeCell ref="G15:J15"/>
    <mergeCell ref="G16:J16"/>
    <mergeCell ref="D26:F26"/>
    <mergeCell ref="D27:F27"/>
    <mergeCell ref="G17:J17"/>
    <mergeCell ref="G18:J18"/>
    <mergeCell ref="G19:J19"/>
    <mergeCell ref="G20:J20"/>
    <mergeCell ref="D25:F25"/>
    <mergeCell ref="D18:F18"/>
    <mergeCell ref="D19:F19"/>
    <mergeCell ref="D23:F23"/>
    <mergeCell ref="D24:F24"/>
    <mergeCell ref="G31:J31"/>
    <mergeCell ref="G25:J25"/>
    <mergeCell ref="G26:J26"/>
    <mergeCell ref="G27:J27"/>
    <mergeCell ref="K10:M10"/>
    <mergeCell ref="K11:M11"/>
    <mergeCell ref="K12:M12"/>
    <mergeCell ref="K13:M13"/>
    <mergeCell ref="K14:M14"/>
    <mergeCell ref="K15:M15"/>
    <mergeCell ref="K20:M20"/>
    <mergeCell ref="G29:J29"/>
    <mergeCell ref="G30:J30"/>
    <mergeCell ref="G28:J28"/>
    <mergeCell ref="G21:J21"/>
    <mergeCell ref="G22:J22"/>
    <mergeCell ref="G23:J23"/>
    <mergeCell ref="K29:M29"/>
    <mergeCell ref="K30:M30"/>
    <mergeCell ref="G24:J24"/>
    <mergeCell ref="N20:P20"/>
    <mergeCell ref="K25:M25"/>
    <mergeCell ref="K26:M26"/>
    <mergeCell ref="K27:M27"/>
    <mergeCell ref="K28:M28"/>
    <mergeCell ref="K21:M21"/>
    <mergeCell ref="K22:M22"/>
    <mergeCell ref="K23:M23"/>
    <mergeCell ref="K24:M24"/>
    <mergeCell ref="N24:P24"/>
    <mergeCell ref="K31:M31"/>
    <mergeCell ref="N14:P14"/>
    <mergeCell ref="N15:P15"/>
    <mergeCell ref="N16:P16"/>
    <mergeCell ref="N17:P17"/>
    <mergeCell ref="N18:P18"/>
    <mergeCell ref="N19:P19"/>
    <mergeCell ref="N31:P31"/>
    <mergeCell ref="N29:P29"/>
    <mergeCell ref="N30:P30"/>
    <mergeCell ref="Q13:R13"/>
    <mergeCell ref="Q14:R14"/>
    <mergeCell ref="Q15:R15"/>
    <mergeCell ref="N25:P25"/>
    <mergeCell ref="N26:P26"/>
    <mergeCell ref="N27:P27"/>
    <mergeCell ref="Q16:R16"/>
    <mergeCell ref="Q17:R17"/>
    <mergeCell ref="Q18:R18"/>
    <mergeCell ref="Q19:R19"/>
    <mergeCell ref="N28:P28"/>
    <mergeCell ref="N21:P21"/>
    <mergeCell ref="N22:P22"/>
    <mergeCell ref="N23:P23"/>
    <mergeCell ref="Q30:R30"/>
    <mergeCell ref="Q31:R31"/>
    <mergeCell ref="Q24:R24"/>
    <mergeCell ref="Q25:R25"/>
    <mergeCell ref="Q26:R26"/>
    <mergeCell ref="Q27:R27"/>
    <mergeCell ref="S10:T10"/>
    <mergeCell ref="S11:T11"/>
    <mergeCell ref="S12:T12"/>
    <mergeCell ref="S13:T13"/>
    <mergeCell ref="Q28:R28"/>
    <mergeCell ref="Q29:R29"/>
    <mergeCell ref="Q20:R20"/>
    <mergeCell ref="Q21:R21"/>
    <mergeCell ref="Q22:R22"/>
    <mergeCell ref="Q23:R23"/>
    <mergeCell ref="S17:T17"/>
    <mergeCell ref="S18:T18"/>
    <mergeCell ref="S19:T19"/>
    <mergeCell ref="S20:T20"/>
    <mergeCell ref="S14:T14"/>
    <mergeCell ref="S15:T15"/>
    <mergeCell ref="S16:T16"/>
    <mergeCell ref="S25:T25"/>
    <mergeCell ref="S26:T26"/>
    <mergeCell ref="S27:T27"/>
    <mergeCell ref="S28:T28"/>
    <mergeCell ref="S21:T21"/>
    <mergeCell ref="S22:T22"/>
    <mergeCell ref="S23:T23"/>
    <mergeCell ref="S24:T24"/>
    <mergeCell ref="S29:T29"/>
    <mergeCell ref="S30:T30"/>
    <mergeCell ref="S31:T31"/>
    <mergeCell ref="A38:B39"/>
    <mergeCell ref="C38:D39"/>
    <mergeCell ref="E38:E39"/>
    <mergeCell ref="F38:G39"/>
    <mergeCell ref="H38:I39"/>
    <mergeCell ref="J38:K39"/>
    <mergeCell ref="M38:N39"/>
    <mergeCell ref="Q38:R39"/>
    <mergeCell ref="S38:T39"/>
    <mergeCell ref="A42:B42"/>
    <mergeCell ref="C42:D42"/>
    <mergeCell ref="F42:G42"/>
    <mergeCell ref="H42:I42"/>
    <mergeCell ref="J42:K42"/>
    <mergeCell ref="M42:N42"/>
    <mergeCell ref="O42:P42"/>
    <mergeCell ref="A41:B41"/>
    <mergeCell ref="A43:B43"/>
    <mergeCell ref="A44:B44"/>
    <mergeCell ref="A45:B45"/>
    <mergeCell ref="O38:P39"/>
    <mergeCell ref="F43:G43"/>
    <mergeCell ref="F44:G44"/>
    <mergeCell ref="F45:G45"/>
    <mergeCell ref="C43:D43"/>
    <mergeCell ref="C44:D44"/>
    <mergeCell ref="C45:D45"/>
    <mergeCell ref="J43:K43"/>
    <mergeCell ref="J44:K44"/>
    <mergeCell ref="J45:K45"/>
    <mergeCell ref="H43:I43"/>
    <mergeCell ref="H44:I44"/>
    <mergeCell ref="H45:I45"/>
    <mergeCell ref="O43:P43"/>
    <mergeCell ref="O44:P44"/>
    <mergeCell ref="O45:P45"/>
    <mergeCell ref="M43:N43"/>
    <mergeCell ref="M44:N44"/>
    <mergeCell ref="M45:N45"/>
    <mergeCell ref="S43:T43"/>
    <mergeCell ref="S44:T44"/>
    <mergeCell ref="S45:T45"/>
    <mergeCell ref="Q42:R42"/>
    <mergeCell ref="Q43:R43"/>
    <mergeCell ref="Q44:R44"/>
    <mergeCell ref="Q45:R45"/>
    <mergeCell ref="AA50:AB51"/>
    <mergeCell ref="Y53:Z53"/>
    <mergeCell ref="V6:W10"/>
    <mergeCell ref="A60:C60"/>
    <mergeCell ref="M52:T52"/>
    <mergeCell ref="A57:C57"/>
    <mergeCell ref="A58:C58"/>
    <mergeCell ref="A59:C59"/>
    <mergeCell ref="M53:O54"/>
    <mergeCell ref="P53:Q54"/>
    <mergeCell ref="Z7:AC8"/>
    <mergeCell ref="V28:W28"/>
    <mergeCell ref="V29:W29"/>
    <mergeCell ref="V30:W30"/>
    <mergeCell ref="V26:W26"/>
    <mergeCell ref="V27:W27"/>
    <mergeCell ref="V20:W20"/>
    <mergeCell ref="Z25:AA25"/>
    <mergeCell ref="Z26:AA26"/>
    <mergeCell ref="Z27:AA27"/>
    <mergeCell ref="A76:C76"/>
    <mergeCell ref="A68:C68"/>
    <mergeCell ref="A69:C69"/>
    <mergeCell ref="A70:C70"/>
    <mergeCell ref="A72:C72"/>
    <mergeCell ref="A73:C73"/>
    <mergeCell ref="A64:C64"/>
    <mergeCell ref="A65:C65"/>
    <mergeCell ref="A62:C62"/>
    <mergeCell ref="A63:C63"/>
    <mergeCell ref="A74:C74"/>
    <mergeCell ref="A75:C75"/>
    <mergeCell ref="A66:B66"/>
    <mergeCell ref="A67:C67"/>
    <mergeCell ref="R53:S54"/>
    <mergeCell ref="S42:T42"/>
    <mergeCell ref="X7:Y8"/>
    <mergeCell ref="AD12:AJ12"/>
    <mergeCell ref="AD7:AK8"/>
    <mergeCell ref="AD19:AJ19"/>
    <mergeCell ref="Z21:AA21"/>
    <mergeCell ref="Z22:AA22"/>
    <mergeCell ref="Z23:AA23"/>
    <mergeCell ref="Z24:AA24"/>
    <mergeCell ref="AB9:AC10"/>
    <mergeCell ref="V21:W21"/>
    <mergeCell ref="V23:W23"/>
    <mergeCell ref="V24:W24"/>
    <mergeCell ref="V25:W25"/>
    <mergeCell ref="V12:W12"/>
    <mergeCell ref="AB19:AC19"/>
    <mergeCell ref="AB14:AC14"/>
    <mergeCell ref="AB15:AC15"/>
    <mergeCell ref="AB16:AC16"/>
    <mergeCell ref="AP9:AP10"/>
    <mergeCell ref="V17:W17"/>
    <mergeCell ref="V18:W18"/>
    <mergeCell ref="V19:W19"/>
    <mergeCell ref="V14:W14"/>
    <mergeCell ref="V15:W15"/>
    <mergeCell ref="V16:W16"/>
    <mergeCell ref="AB12:AC12"/>
    <mergeCell ref="AB13:AC13"/>
    <mergeCell ref="Z9:AA10"/>
    <mergeCell ref="AL7:AM8"/>
    <mergeCell ref="AN6:AP8"/>
    <mergeCell ref="X6:AM6"/>
    <mergeCell ref="AK9:AK10"/>
    <mergeCell ref="AL9:AL10"/>
    <mergeCell ref="AM9:AM10"/>
    <mergeCell ref="AN9:AO10"/>
    <mergeCell ref="AD9:AJ10"/>
    <mergeCell ref="X9:X10"/>
    <mergeCell ref="Y9:Y10"/>
    <mergeCell ref="V60:W60"/>
    <mergeCell ref="V61:W61"/>
    <mergeCell ref="X50:X51"/>
    <mergeCell ref="V55:W55"/>
    <mergeCell ref="V56:W56"/>
    <mergeCell ref="V57:W57"/>
    <mergeCell ref="V58:W58"/>
    <mergeCell ref="V59:W59"/>
    <mergeCell ref="V68:W68"/>
    <mergeCell ref="V69:W69"/>
    <mergeCell ref="V70:W70"/>
    <mergeCell ref="V47:W51"/>
    <mergeCell ref="V53:W53"/>
    <mergeCell ref="V62:W62"/>
    <mergeCell ref="V64:W64"/>
    <mergeCell ref="V65:W65"/>
    <mergeCell ref="V66:W66"/>
    <mergeCell ref="V67:W67"/>
    <mergeCell ref="Z30:AA30"/>
    <mergeCell ref="Z31:AA31"/>
    <mergeCell ref="V71:W71"/>
    <mergeCell ref="Z12:AA12"/>
    <mergeCell ref="Z13:AA13"/>
    <mergeCell ref="Z14:AA14"/>
    <mergeCell ref="Z15:AA15"/>
    <mergeCell ref="Z16:AA16"/>
    <mergeCell ref="Z17:AA17"/>
    <mergeCell ref="Z18:AA18"/>
    <mergeCell ref="AB17:AC17"/>
    <mergeCell ref="AB18:AC18"/>
    <mergeCell ref="Z28:AA28"/>
    <mergeCell ref="Z29:AA29"/>
    <mergeCell ref="Z19:AA19"/>
    <mergeCell ref="Z20:AA20"/>
    <mergeCell ref="AB27:AC27"/>
    <mergeCell ref="AB28:AC28"/>
    <mergeCell ref="AB29:AC29"/>
    <mergeCell ref="AB20:AC20"/>
    <mergeCell ref="AB21:AC21"/>
    <mergeCell ref="AB22:AC22"/>
    <mergeCell ref="AB23:AC23"/>
    <mergeCell ref="AB24:AC24"/>
    <mergeCell ref="AB25:AC25"/>
    <mergeCell ref="AB26:AC26"/>
    <mergeCell ref="AD21:AJ21"/>
    <mergeCell ref="AD22:AJ22"/>
    <mergeCell ref="AD28:AJ28"/>
    <mergeCell ref="AB31:AC31"/>
    <mergeCell ref="AD13:AJ13"/>
    <mergeCell ref="AD14:AJ14"/>
    <mergeCell ref="AD15:AJ15"/>
    <mergeCell ref="AD16:AJ16"/>
    <mergeCell ref="AD17:AJ17"/>
    <mergeCell ref="AD27:AJ27"/>
    <mergeCell ref="AD29:AJ29"/>
    <mergeCell ref="AD30:AJ30"/>
    <mergeCell ref="AD23:AJ23"/>
    <mergeCell ref="AD24:AJ24"/>
    <mergeCell ref="AD25:AJ25"/>
    <mergeCell ref="AD26:AJ26"/>
    <mergeCell ref="AD20:AJ20"/>
    <mergeCell ref="AN12:AO12"/>
    <mergeCell ref="AN13:AO13"/>
    <mergeCell ref="AN14:AO14"/>
    <mergeCell ref="AN15:AO15"/>
    <mergeCell ref="AN16:AO16"/>
    <mergeCell ref="AN17:AO17"/>
    <mergeCell ref="AD18:AJ18"/>
    <mergeCell ref="AN18:AO18"/>
    <mergeCell ref="AN19:AO19"/>
    <mergeCell ref="AN24:AO24"/>
    <mergeCell ref="AN25:AO25"/>
    <mergeCell ref="AN26:AO26"/>
    <mergeCell ref="AN27:AO27"/>
    <mergeCell ref="AN20:AO20"/>
    <mergeCell ref="AN21:AO21"/>
    <mergeCell ref="AN22:AO22"/>
    <mergeCell ref="AN23:AO23"/>
    <mergeCell ref="AI50:AK51"/>
    <mergeCell ref="AL50:AL51"/>
    <mergeCell ref="AM50:AN51"/>
    <mergeCell ref="Y50:Z51"/>
    <mergeCell ref="AN28:AO28"/>
    <mergeCell ref="AN29:AO29"/>
    <mergeCell ref="AN30:AO30"/>
    <mergeCell ref="AN31:AO31"/>
    <mergeCell ref="AD31:AJ31"/>
    <mergeCell ref="AB30:AC30"/>
    <mergeCell ref="AA53:AB53"/>
    <mergeCell ref="AC53:AD53"/>
    <mergeCell ref="AI53:AK53"/>
    <mergeCell ref="AM53:AN53"/>
    <mergeCell ref="AO50:AP51"/>
    <mergeCell ref="X47:Z49"/>
    <mergeCell ref="AA47:AD49"/>
    <mergeCell ref="AI47:AL49"/>
    <mergeCell ref="AM47:AP49"/>
    <mergeCell ref="AC50:AD51"/>
    <mergeCell ref="Y58:Z58"/>
    <mergeCell ref="Y59:Z59"/>
    <mergeCell ref="Y60:Z60"/>
    <mergeCell ref="Y61:Z61"/>
    <mergeCell ref="Y54:Z54"/>
    <mergeCell ref="Y55:Z55"/>
    <mergeCell ref="Y56:Z56"/>
    <mergeCell ref="Y57:Z57"/>
    <mergeCell ref="Y66:Z66"/>
    <mergeCell ref="Y67:Z67"/>
    <mergeCell ref="Y68:Z68"/>
    <mergeCell ref="Y69:Z69"/>
    <mergeCell ref="Y62:Z62"/>
    <mergeCell ref="Y63:Z63"/>
    <mergeCell ref="Y64:Z64"/>
    <mergeCell ref="Y65:Z65"/>
    <mergeCell ref="Y70:Z70"/>
    <mergeCell ref="Y71:Z71"/>
    <mergeCell ref="AA54:AB54"/>
    <mergeCell ref="AA55:AB55"/>
    <mergeCell ref="AA56:AB56"/>
    <mergeCell ref="AA57:AB57"/>
    <mergeCell ref="AA58:AB58"/>
    <mergeCell ref="AA59:AB59"/>
    <mergeCell ref="AA60:AB60"/>
    <mergeCell ref="AA61:AB61"/>
    <mergeCell ref="AA66:AB66"/>
    <mergeCell ref="AA67:AB67"/>
    <mergeCell ref="AA68:AB68"/>
    <mergeCell ref="AA69:AB69"/>
    <mergeCell ref="AA62:AB62"/>
    <mergeCell ref="AA63:AB63"/>
    <mergeCell ref="AA64:AB64"/>
    <mergeCell ref="AA65:AB65"/>
    <mergeCell ref="AA70:AB70"/>
    <mergeCell ref="AA71:AB71"/>
    <mergeCell ref="AC54:AD54"/>
    <mergeCell ref="AC55:AD55"/>
    <mergeCell ref="AC56:AD56"/>
    <mergeCell ref="AC57:AD57"/>
    <mergeCell ref="AC58:AD58"/>
    <mergeCell ref="AC59:AD59"/>
    <mergeCell ref="AC60:AD60"/>
    <mergeCell ref="AC61:AD61"/>
    <mergeCell ref="AI60:AK60"/>
    <mergeCell ref="AI61:AK61"/>
    <mergeCell ref="AC70:AD70"/>
    <mergeCell ref="AC71:AD71"/>
    <mergeCell ref="AC72:AD72"/>
    <mergeCell ref="AC73:AD73"/>
    <mergeCell ref="AC66:AD66"/>
    <mergeCell ref="AC67:AD67"/>
    <mergeCell ref="AC68:AD68"/>
    <mergeCell ref="AC69:AD69"/>
    <mergeCell ref="AI54:AK54"/>
    <mergeCell ref="AI55:AK55"/>
    <mergeCell ref="AI56:AK56"/>
    <mergeCell ref="AI57:AK57"/>
    <mergeCell ref="AI58:AK58"/>
    <mergeCell ref="AI59:AK59"/>
    <mergeCell ref="AI62:AK62"/>
    <mergeCell ref="AI63:AK63"/>
    <mergeCell ref="AI64:AK64"/>
    <mergeCell ref="AI65:AK65"/>
    <mergeCell ref="AA72:AB72"/>
    <mergeCell ref="Y72:Z72"/>
    <mergeCell ref="AC62:AD62"/>
    <mergeCell ref="AC63:AD63"/>
    <mergeCell ref="AC64:AD64"/>
    <mergeCell ref="AC65:AD65"/>
    <mergeCell ref="AI70:AK70"/>
    <mergeCell ref="AI71:AK71"/>
    <mergeCell ref="AI72:AK72"/>
    <mergeCell ref="AI73:AK73"/>
    <mergeCell ref="AI66:AK66"/>
    <mergeCell ref="AI67:AK67"/>
    <mergeCell ref="AI68:AK68"/>
    <mergeCell ref="AI69:AK69"/>
    <mergeCell ref="AM58:AN58"/>
    <mergeCell ref="AM59:AN59"/>
    <mergeCell ref="AM60:AN60"/>
    <mergeCell ref="AM61:AN61"/>
    <mergeCell ref="AM54:AN54"/>
    <mergeCell ref="AM55:AN55"/>
    <mergeCell ref="AM56:AN56"/>
    <mergeCell ref="AM57:AN57"/>
    <mergeCell ref="AM72:AN72"/>
    <mergeCell ref="AM73:AN73"/>
    <mergeCell ref="AM66:AN66"/>
    <mergeCell ref="AM67:AN67"/>
    <mergeCell ref="AM68:AN68"/>
    <mergeCell ref="AM69:AN69"/>
    <mergeCell ref="AO53:AP53"/>
    <mergeCell ref="AO54:AP54"/>
    <mergeCell ref="AO55:AP55"/>
    <mergeCell ref="AO56:AP56"/>
    <mergeCell ref="AM70:AN70"/>
    <mergeCell ref="AM71:AN71"/>
    <mergeCell ref="AM62:AN62"/>
    <mergeCell ref="AM63:AN63"/>
    <mergeCell ref="AM64:AN64"/>
    <mergeCell ref="AM65:AN65"/>
    <mergeCell ref="AO61:AP61"/>
    <mergeCell ref="AO62:AP62"/>
    <mergeCell ref="AO63:AP63"/>
    <mergeCell ref="AO64:AP64"/>
    <mergeCell ref="AO57:AP57"/>
    <mergeCell ref="AO58:AP58"/>
    <mergeCell ref="AO59:AP59"/>
    <mergeCell ref="AO60:AP60"/>
    <mergeCell ref="AO69:AP69"/>
    <mergeCell ref="AO70:AP70"/>
    <mergeCell ref="AO71:AP71"/>
    <mergeCell ref="AO72:AP72"/>
    <mergeCell ref="AO65:AP65"/>
    <mergeCell ref="AO66:AP66"/>
    <mergeCell ref="AO67:AP67"/>
    <mergeCell ref="AO68:AP68"/>
    <mergeCell ref="M41:N41"/>
    <mergeCell ref="O41:P41"/>
    <mergeCell ref="Q41:R41"/>
    <mergeCell ref="S41:T41"/>
    <mergeCell ref="C41:D41"/>
    <mergeCell ref="F41:G41"/>
    <mergeCell ref="H41:I41"/>
    <mergeCell ref="J41:K41"/>
    <mergeCell ref="I52:L54"/>
    <mergeCell ref="A50:T50"/>
    <mergeCell ref="A56:C56"/>
    <mergeCell ref="M56:O56"/>
    <mergeCell ref="P56:Q56"/>
    <mergeCell ref="R56:S56"/>
    <mergeCell ref="T53:T54"/>
    <mergeCell ref="A52:C54"/>
    <mergeCell ref="D52:E54"/>
    <mergeCell ref="F52:H5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PageLayoutView="0" workbookViewId="0" topLeftCell="A1">
      <selection activeCell="A1" sqref="A1:D1"/>
    </sheetView>
  </sheetViews>
  <sheetFormatPr defaultColWidth="10.59765625" defaultRowHeight="22.5" customHeight="1"/>
  <cols>
    <col min="1" max="1" width="3.59765625" style="4" customWidth="1"/>
    <col min="2" max="3" width="2.09765625" style="4" customWidth="1"/>
    <col min="4" max="4" width="22.59765625" style="4" customWidth="1"/>
    <col min="5" max="13" width="14.5" style="4" customWidth="1"/>
    <col min="14" max="14" width="20.5" style="4" bestFit="1" customWidth="1"/>
    <col min="15" max="16384" width="10.59765625" style="4" customWidth="1"/>
  </cols>
  <sheetData>
    <row r="1" spans="1:14" s="156" customFormat="1" ht="22.5" customHeight="1">
      <c r="A1" s="456" t="s">
        <v>257</v>
      </c>
      <c r="B1" s="456"/>
      <c r="C1" s="456"/>
      <c r="D1" s="456"/>
      <c r="E1" s="17"/>
      <c r="F1" s="17"/>
      <c r="G1" s="17"/>
      <c r="H1" s="17"/>
      <c r="I1" s="17"/>
      <c r="J1" s="17"/>
      <c r="K1" s="17"/>
      <c r="L1" s="17"/>
      <c r="M1" s="17"/>
      <c r="N1" s="159" t="s">
        <v>434</v>
      </c>
    </row>
    <row r="2" spans="1:15" s="156" customFormat="1" ht="22.5" customHeight="1">
      <c r="A2" s="17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53" customFormat="1" ht="22.5" customHeight="1">
      <c r="A3" s="516" t="s">
        <v>455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17"/>
    </row>
    <row r="4" spans="1:15" s="153" customFormat="1" ht="22.5" customHeight="1">
      <c r="A4" s="520" t="s">
        <v>456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17"/>
    </row>
    <row r="5" spans="1:15" s="153" customFormat="1" ht="22.5" customHeight="1">
      <c r="A5" s="6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4" ht="22.5" customHeight="1" thickBot="1">
      <c r="A6" s="486" t="s">
        <v>258</v>
      </c>
      <c r="B6" s="486"/>
      <c r="C6" s="486"/>
      <c r="D6" s="486"/>
      <c r="N6" s="5" t="s">
        <v>160</v>
      </c>
    </row>
    <row r="7" spans="1:14" ht="22.5" customHeight="1">
      <c r="A7" s="487" t="s">
        <v>66</v>
      </c>
      <c r="B7" s="488"/>
      <c r="C7" s="488"/>
      <c r="D7" s="489"/>
      <c r="E7" s="492" t="s">
        <v>414</v>
      </c>
      <c r="F7" s="492" t="s">
        <v>415</v>
      </c>
      <c r="G7" s="492" t="s">
        <v>416</v>
      </c>
      <c r="H7" s="492" t="s">
        <v>417</v>
      </c>
      <c r="I7" s="492" t="s">
        <v>418</v>
      </c>
      <c r="J7" s="494" t="s">
        <v>67</v>
      </c>
      <c r="K7" s="495"/>
      <c r="L7" s="495"/>
      <c r="M7" s="495"/>
      <c r="N7" s="495"/>
    </row>
    <row r="8" spans="1:14" ht="22.5" customHeight="1">
      <c r="A8" s="490"/>
      <c r="B8" s="490"/>
      <c r="C8" s="490"/>
      <c r="D8" s="491"/>
      <c r="E8" s="493"/>
      <c r="F8" s="493"/>
      <c r="G8" s="493"/>
      <c r="H8" s="493"/>
      <c r="I8" s="493"/>
      <c r="J8" s="6" t="s">
        <v>419</v>
      </c>
      <c r="K8" s="6" t="s">
        <v>68</v>
      </c>
      <c r="L8" s="6" t="s">
        <v>69</v>
      </c>
      <c r="M8" s="6" t="s">
        <v>70</v>
      </c>
      <c r="N8" s="257" t="s">
        <v>420</v>
      </c>
    </row>
    <row r="9" spans="1:14" ht="22.5" customHeight="1">
      <c r="A9" s="459" t="s">
        <v>413</v>
      </c>
      <c r="B9" s="462" t="s">
        <v>271</v>
      </c>
      <c r="C9" s="463"/>
      <c r="D9" s="473"/>
      <c r="E9" s="98">
        <v>4.6</v>
      </c>
      <c r="F9" s="99">
        <v>4.79</v>
      </c>
      <c r="G9" s="99">
        <v>4.52</v>
      </c>
      <c r="H9" s="99">
        <v>4.57</v>
      </c>
      <c r="I9" s="99">
        <v>4.55</v>
      </c>
      <c r="J9" s="101">
        <v>4.07</v>
      </c>
      <c r="K9" s="101">
        <v>4.35</v>
      </c>
      <c r="L9" s="101">
        <v>5.12</v>
      </c>
      <c r="M9" s="101">
        <v>5.9</v>
      </c>
      <c r="N9" s="101">
        <v>5.15</v>
      </c>
    </row>
    <row r="10" spans="1:14" ht="22.5" customHeight="1">
      <c r="A10" s="471"/>
      <c r="B10" s="465" t="s">
        <v>71</v>
      </c>
      <c r="C10" s="466"/>
      <c r="D10" s="467"/>
      <c r="E10" s="87">
        <v>88.5</v>
      </c>
      <c r="F10" s="91">
        <v>87.4</v>
      </c>
      <c r="G10" s="88">
        <v>88.7</v>
      </c>
      <c r="H10" s="88">
        <v>92.5</v>
      </c>
      <c r="I10" s="88">
        <v>94</v>
      </c>
      <c r="J10" s="102">
        <v>35.7</v>
      </c>
      <c r="K10" s="102">
        <v>71.3</v>
      </c>
      <c r="L10" s="102">
        <v>115.2</v>
      </c>
      <c r="M10" s="102">
        <v>170.2</v>
      </c>
      <c r="N10" s="102">
        <v>297.6</v>
      </c>
    </row>
    <row r="11" spans="1:14" ht="22.5" customHeight="1">
      <c r="A11" s="471"/>
      <c r="B11" s="465" t="s">
        <v>72</v>
      </c>
      <c r="C11" s="466"/>
      <c r="D11" s="467"/>
      <c r="E11" s="105">
        <v>1057</v>
      </c>
      <c r="F11" s="100">
        <v>1039</v>
      </c>
      <c r="G11" s="100">
        <v>1137</v>
      </c>
      <c r="H11" s="100">
        <v>1075</v>
      </c>
      <c r="I11" s="100">
        <v>1098</v>
      </c>
      <c r="J11" s="106">
        <v>384</v>
      </c>
      <c r="K11" s="106">
        <v>1109</v>
      </c>
      <c r="L11" s="106">
        <v>1240</v>
      </c>
      <c r="M11" s="106">
        <v>1820</v>
      </c>
      <c r="N11" s="106">
        <v>2751</v>
      </c>
    </row>
    <row r="12" spans="1:14" ht="22.5" customHeight="1">
      <c r="A12" s="482"/>
      <c r="B12" s="483" t="s">
        <v>272</v>
      </c>
      <c r="C12" s="484"/>
      <c r="D12" s="485"/>
      <c r="E12" s="96">
        <v>122</v>
      </c>
      <c r="F12" s="97">
        <v>124</v>
      </c>
      <c r="G12" s="97">
        <v>139</v>
      </c>
      <c r="H12" s="97">
        <v>153</v>
      </c>
      <c r="I12" s="103">
        <v>147</v>
      </c>
      <c r="J12" s="104">
        <v>62</v>
      </c>
      <c r="K12" s="104">
        <v>119</v>
      </c>
      <c r="L12" s="104">
        <v>240</v>
      </c>
      <c r="M12" s="104">
        <v>302</v>
      </c>
      <c r="N12" s="104">
        <v>309</v>
      </c>
    </row>
    <row r="13" spans="1:14" ht="22.5" customHeight="1">
      <c r="A13" s="474" t="s">
        <v>136</v>
      </c>
      <c r="B13" s="476" t="s">
        <v>259</v>
      </c>
      <c r="C13" s="477"/>
      <c r="D13" s="478"/>
      <c r="E13" s="88">
        <v>1335.1</v>
      </c>
      <c r="F13" s="88">
        <v>1483.8</v>
      </c>
      <c r="G13" s="88">
        <v>1611</v>
      </c>
      <c r="H13" s="88">
        <v>1770.7</v>
      </c>
      <c r="I13" s="88">
        <v>1640.2</v>
      </c>
      <c r="J13" s="102">
        <v>662</v>
      </c>
      <c r="K13" s="102">
        <v>1483.1</v>
      </c>
      <c r="L13" s="102">
        <v>1236.5</v>
      </c>
      <c r="M13" s="102">
        <v>2960.3</v>
      </c>
      <c r="N13" s="102">
        <v>2132.2</v>
      </c>
    </row>
    <row r="14" spans="1:14" ht="22.5" customHeight="1">
      <c r="A14" s="474"/>
      <c r="B14" s="12"/>
      <c r="C14" s="11"/>
      <c r="D14" s="13" t="s">
        <v>73</v>
      </c>
      <c r="E14" s="88">
        <v>586.1</v>
      </c>
      <c r="F14" s="88">
        <v>767.4</v>
      </c>
      <c r="G14" s="88">
        <v>843.6</v>
      </c>
      <c r="H14" s="88">
        <v>808.1</v>
      </c>
      <c r="I14" s="88">
        <v>786.5</v>
      </c>
      <c r="J14" s="102">
        <v>394.8</v>
      </c>
      <c r="K14" s="102">
        <v>558.4</v>
      </c>
      <c r="L14" s="102">
        <v>914.1</v>
      </c>
      <c r="M14" s="102">
        <v>2007.4</v>
      </c>
      <c r="N14" s="102">
        <v>1812.9</v>
      </c>
    </row>
    <row r="15" spans="1:14" ht="22.5" customHeight="1">
      <c r="A15" s="474"/>
      <c r="B15" s="466" t="s">
        <v>74</v>
      </c>
      <c r="C15" s="466"/>
      <c r="D15" s="467"/>
      <c r="E15" s="235">
        <f aca="true" t="shared" si="0" ref="E15:N15">SUM(E16,E19)</f>
        <v>5019</v>
      </c>
      <c r="F15" s="236">
        <f t="shared" si="0"/>
        <v>5263.4</v>
      </c>
      <c r="G15" s="236">
        <f t="shared" si="0"/>
        <v>5330.299999999999</v>
      </c>
      <c r="H15" s="236">
        <f t="shared" si="0"/>
        <v>5632.8</v>
      </c>
      <c r="I15" s="236">
        <f t="shared" si="0"/>
        <v>5902.2</v>
      </c>
      <c r="J15" s="237">
        <f t="shared" si="0"/>
        <v>5255.7</v>
      </c>
      <c r="K15" s="237">
        <f t="shared" si="0"/>
        <v>5220.1</v>
      </c>
      <c r="L15" s="237">
        <f t="shared" si="0"/>
        <v>7627.400000000001</v>
      </c>
      <c r="M15" s="237">
        <f t="shared" si="0"/>
        <v>7144.6</v>
      </c>
      <c r="N15" s="237">
        <f t="shared" si="0"/>
        <v>7830.6</v>
      </c>
    </row>
    <row r="16" spans="1:14" ht="22.5" customHeight="1">
      <c r="A16" s="474"/>
      <c r="B16" s="479" t="s">
        <v>75</v>
      </c>
      <c r="C16" s="480"/>
      <c r="D16" s="481"/>
      <c r="E16" s="235">
        <f aca="true" t="shared" si="1" ref="E16:N16">SUM(E17-E18)</f>
        <v>619</v>
      </c>
      <c r="F16" s="236">
        <f t="shared" si="1"/>
        <v>700.4000000000001</v>
      </c>
      <c r="G16" s="236">
        <f t="shared" si="1"/>
        <v>701.4000000000001</v>
      </c>
      <c r="H16" s="236">
        <f t="shared" si="1"/>
        <v>707.7</v>
      </c>
      <c r="I16" s="236">
        <f t="shared" si="1"/>
        <v>776.3</v>
      </c>
      <c r="J16" s="237">
        <f t="shared" si="1"/>
        <v>149.3</v>
      </c>
      <c r="K16" s="237">
        <f t="shared" si="1"/>
        <v>578.5999999999999</v>
      </c>
      <c r="L16" s="237">
        <f t="shared" si="1"/>
        <v>906.6999999999998</v>
      </c>
      <c r="M16" s="237">
        <f t="shared" si="1"/>
        <v>1457.0000000000005</v>
      </c>
      <c r="N16" s="237">
        <f t="shared" si="1"/>
        <v>3018.1000000000004</v>
      </c>
    </row>
    <row r="17" spans="1:14" ht="22.5" customHeight="1">
      <c r="A17" s="474"/>
      <c r="B17" s="479" t="s">
        <v>76</v>
      </c>
      <c r="C17" s="480"/>
      <c r="D17" s="481"/>
      <c r="E17" s="235">
        <v>1637</v>
      </c>
      <c r="F17" s="236">
        <v>1763.9</v>
      </c>
      <c r="G17" s="236">
        <v>1865</v>
      </c>
      <c r="H17" s="236">
        <v>1923.4</v>
      </c>
      <c r="I17" s="236">
        <v>2042.5</v>
      </c>
      <c r="J17" s="237">
        <v>579.5</v>
      </c>
      <c r="K17" s="237">
        <v>1567.3</v>
      </c>
      <c r="L17" s="237">
        <v>1980.1</v>
      </c>
      <c r="M17" s="237">
        <v>4154.1</v>
      </c>
      <c r="N17" s="237">
        <v>7269.3</v>
      </c>
    </row>
    <row r="18" spans="1:14" ht="22.5" customHeight="1">
      <c r="A18" s="474"/>
      <c r="B18" s="479" t="s">
        <v>77</v>
      </c>
      <c r="C18" s="480"/>
      <c r="D18" s="481"/>
      <c r="E18" s="235">
        <v>1018</v>
      </c>
      <c r="F18" s="236">
        <v>1063.5</v>
      </c>
      <c r="G18" s="236">
        <v>1163.6</v>
      </c>
      <c r="H18" s="236">
        <v>1215.7</v>
      </c>
      <c r="I18" s="236">
        <v>1266.2</v>
      </c>
      <c r="J18" s="237">
        <v>430.2</v>
      </c>
      <c r="K18" s="237">
        <v>988.7</v>
      </c>
      <c r="L18" s="237">
        <v>1073.4</v>
      </c>
      <c r="M18" s="237">
        <v>2697.1</v>
      </c>
      <c r="N18" s="237">
        <v>4251.2</v>
      </c>
    </row>
    <row r="19" spans="1:14" ht="22.5" customHeight="1">
      <c r="A19" s="474"/>
      <c r="B19" s="479" t="s">
        <v>78</v>
      </c>
      <c r="C19" s="480"/>
      <c r="D19" s="481"/>
      <c r="E19" s="235">
        <f aca="true" t="shared" si="2" ref="E19:N19">E20-E21</f>
        <v>4400</v>
      </c>
      <c r="F19" s="236">
        <f t="shared" si="2"/>
        <v>4563</v>
      </c>
      <c r="G19" s="236">
        <f t="shared" si="2"/>
        <v>4628.9</v>
      </c>
      <c r="H19" s="236">
        <f t="shared" si="2"/>
        <v>4925.1</v>
      </c>
      <c r="I19" s="236">
        <f t="shared" si="2"/>
        <v>5125.9</v>
      </c>
      <c r="J19" s="237">
        <f t="shared" si="2"/>
        <v>5106.4</v>
      </c>
      <c r="K19" s="237">
        <f t="shared" si="2"/>
        <v>4641.5</v>
      </c>
      <c r="L19" s="237">
        <f t="shared" si="2"/>
        <v>6720.700000000001</v>
      </c>
      <c r="M19" s="237">
        <f t="shared" si="2"/>
        <v>5687.6</v>
      </c>
      <c r="N19" s="237">
        <f t="shared" si="2"/>
        <v>4812.5</v>
      </c>
    </row>
    <row r="20" spans="1:14" ht="22.5" customHeight="1">
      <c r="A20" s="474"/>
      <c r="B20" s="479" t="s">
        <v>79</v>
      </c>
      <c r="C20" s="480"/>
      <c r="D20" s="481"/>
      <c r="E20" s="235">
        <v>4658.4</v>
      </c>
      <c r="F20" s="236">
        <v>4845.4</v>
      </c>
      <c r="G20" s="236">
        <v>4943</v>
      </c>
      <c r="H20" s="236">
        <v>5294.1</v>
      </c>
      <c r="I20" s="236">
        <v>5540.5</v>
      </c>
      <c r="J20" s="237">
        <v>5272.5</v>
      </c>
      <c r="K20" s="237">
        <v>5080.2</v>
      </c>
      <c r="L20" s="237">
        <v>7018.1</v>
      </c>
      <c r="M20" s="237">
        <v>6674.6</v>
      </c>
      <c r="N20" s="237">
        <v>5604.6</v>
      </c>
    </row>
    <row r="21" spans="1:14" ht="22.5" customHeight="1">
      <c r="A21" s="474"/>
      <c r="B21" s="479" t="s">
        <v>80</v>
      </c>
      <c r="C21" s="480"/>
      <c r="D21" s="481"/>
      <c r="E21" s="235">
        <v>258.4</v>
      </c>
      <c r="F21" s="236">
        <v>282.4</v>
      </c>
      <c r="G21" s="236">
        <v>314.1</v>
      </c>
      <c r="H21" s="236">
        <v>369</v>
      </c>
      <c r="I21" s="236">
        <v>414.6</v>
      </c>
      <c r="J21" s="237">
        <v>166.1</v>
      </c>
      <c r="K21" s="237">
        <v>438.7</v>
      </c>
      <c r="L21" s="237">
        <v>297.4</v>
      </c>
      <c r="M21" s="237">
        <v>987</v>
      </c>
      <c r="N21" s="237">
        <v>792.1</v>
      </c>
    </row>
    <row r="22" spans="1:14" ht="22.5" customHeight="1">
      <c r="A22" s="474"/>
      <c r="B22" s="466" t="s">
        <v>81</v>
      </c>
      <c r="C22" s="466"/>
      <c r="D22" s="467"/>
      <c r="E22" s="235">
        <v>728</v>
      </c>
      <c r="F22" s="236">
        <v>770.2</v>
      </c>
      <c r="G22" s="236">
        <v>884.9</v>
      </c>
      <c r="H22" s="236">
        <v>911.3</v>
      </c>
      <c r="I22" s="236">
        <v>992.9</v>
      </c>
      <c r="J22" s="237">
        <v>911.8</v>
      </c>
      <c r="K22" s="237">
        <v>840.2</v>
      </c>
      <c r="L22" s="237">
        <v>1283.7</v>
      </c>
      <c r="M22" s="237">
        <v>1199.8</v>
      </c>
      <c r="N22" s="237">
        <v>1377.8</v>
      </c>
    </row>
    <row r="23" spans="1:14" ht="22.5" customHeight="1">
      <c r="A23" s="474"/>
      <c r="B23" s="466" t="s">
        <v>273</v>
      </c>
      <c r="C23" s="466"/>
      <c r="D23" s="467"/>
      <c r="E23" s="235">
        <v>910.4</v>
      </c>
      <c r="F23" s="236">
        <v>941.5</v>
      </c>
      <c r="G23" s="236">
        <v>1227.2</v>
      </c>
      <c r="H23" s="236">
        <v>1480.1</v>
      </c>
      <c r="I23" s="236">
        <v>1655</v>
      </c>
      <c r="J23" s="237">
        <v>2994.3</v>
      </c>
      <c r="K23" s="237">
        <v>1993.9</v>
      </c>
      <c r="L23" s="237">
        <v>1086.9</v>
      </c>
      <c r="M23" s="237">
        <v>762.7</v>
      </c>
      <c r="N23" s="237">
        <v>692.9</v>
      </c>
    </row>
    <row r="24" spans="1:14" ht="22.5" customHeight="1">
      <c r="A24" s="474"/>
      <c r="B24" s="466" t="s">
        <v>82</v>
      </c>
      <c r="C24" s="466"/>
      <c r="D24" s="467"/>
      <c r="E24" s="235">
        <f aca="true" t="shared" si="3" ref="E24:J24">E15-E22+E23</f>
        <v>5201.4</v>
      </c>
      <c r="F24" s="236">
        <f t="shared" si="3"/>
        <v>5434.7</v>
      </c>
      <c r="G24" s="236">
        <f t="shared" si="3"/>
        <v>5672.599999999999</v>
      </c>
      <c r="H24" s="236">
        <f t="shared" si="3"/>
        <v>6201.6</v>
      </c>
      <c r="I24" s="236">
        <f t="shared" si="3"/>
        <v>6564.3</v>
      </c>
      <c r="J24" s="237">
        <f t="shared" si="3"/>
        <v>7338.2</v>
      </c>
      <c r="K24" s="237">
        <v>5473.8</v>
      </c>
      <c r="L24" s="237">
        <f>L15-L22+L23</f>
        <v>7430.6</v>
      </c>
      <c r="M24" s="237">
        <f>M15-M22+M23</f>
        <v>6707.5</v>
      </c>
      <c r="N24" s="237">
        <f>N15-N22+N23</f>
        <v>7145.7</v>
      </c>
    </row>
    <row r="25" spans="1:14" ht="22.5" customHeight="1">
      <c r="A25" s="474"/>
      <c r="B25" s="466" t="s">
        <v>83</v>
      </c>
      <c r="C25" s="466"/>
      <c r="D25" s="467"/>
      <c r="E25" s="235">
        <v>3994.5</v>
      </c>
      <c r="F25" s="236">
        <v>4165.6</v>
      </c>
      <c r="G25" s="236">
        <v>4516.8</v>
      </c>
      <c r="H25" s="236">
        <v>4519.9</v>
      </c>
      <c r="I25" s="236">
        <v>4764</v>
      </c>
      <c r="J25" s="237">
        <v>4494.9</v>
      </c>
      <c r="K25" s="237">
        <v>4427.7</v>
      </c>
      <c r="L25" s="237">
        <v>5247.4</v>
      </c>
      <c r="M25" s="237">
        <v>5811</v>
      </c>
      <c r="N25" s="237">
        <v>5553.1</v>
      </c>
    </row>
    <row r="26" spans="1:14" ht="22.5" customHeight="1">
      <c r="A26" s="475"/>
      <c r="B26" s="469" t="s">
        <v>84</v>
      </c>
      <c r="C26" s="469"/>
      <c r="D26" s="470"/>
      <c r="E26" s="238">
        <f aca="true" t="shared" si="4" ref="E26:N26">E24-E25</f>
        <v>1206.8999999999996</v>
      </c>
      <c r="F26" s="239">
        <f t="shared" si="4"/>
        <v>1269.0999999999995</v>
      </c>
      <c r="G26" s="239">
        <f t="shared" si="4"/>
        <v>1155.7999999999993</v>
      </c>
      <c r="H26" s="239">
        <f t="shared" si="4"/>
        <v>1681.7000000000007</v>
      </c>
      <c r="I26" s="239">
        <f t="shared" si="4"/>
        <v>1800.3000000000002</v>
      </c>
      <c r="J26" s="237">
        <f t="shared" si="4"/>
        <v>2843.3</v>
      </c>
      <c r="K26" s="237">
        <f t="shared" si="4"/>
        <v>1046.1000000000004</v>
      </c>
      <c r="L26" s="237">
        <f t="shared" si="4"/>
        <v>2183.2000000000007</v>
      </c>
      <c r="M26" s="237">
        <f t="shared" si="4"/>
        <v>896.5</v>
      </c>
      <c r="N26" s="237">
        <f t="shared" si="4"/>
        <v>1592.5999999999995</v>
      </c>
    </row>
    <row r="27" spans="1:14" ht="22.5" customHeight="1">
      <c r="A27" s="459" t="s">
        <v>421</v>
      </c>
      <c r="B27" s="462" t="s">
        <v>161</v>
      </c>
      <c r="C27" s="463"/>
      <c r="D27" s="473"/>
      <c r="E27" s="240">
        <v>117.4</v>
      </c>
      <c r="F27" s="241">
        <v>126.9</v>
      </c>
      <c r="G27" s="241">
        <v>127.4</v>
      </c>
      <c r="H27" s="241">
        <v>97.4</v>
      </c>
      <c r="I27" s="241">
        <v>124.8</v>
      </c>
      <c r="J27" s="242">
        <v>107.1</v>
      </c>
      <c r="K27" s="242">
        <v>114.2</v>
      </c>
      <c r="L27" s="242">
        <v>132.5</v>
      </c>
      <c r="M27" s="242">
        <v>170.6</v>
      </c>
      <c r="N27" s="242">
        <v>179.2</v>
      </c>
    </row>
    <row r="28" spans="1:14" ht="22.5" customHeight="1">
      <c r="A28" s="471"/>
      <c r="B28" s="465" t="s">
        <v>139</v>
      </c>
      <c r="C28" s="466"/>
      <c r="D28" s="467"/>
      <c r="E28" s="236">
        <f aca="true" t="shared" si="5" ref="E28:N28">SUM(E29:E30)</f>
        <v>11145.6</v>
      </c>
      <c r="F28" s="236">
        <f t="shared" si="5"/>
        <v>11282.5</v>
      </c>
      <c r="G28" s="236">
        <f t="shared" si="5"/>
        <v>12610.4</v>
      </c>
      <c r="H28" s="236">
        <f t="shared" si="5"/>
        <v>12781.7</v>
      </c>
      <c r="I28" s="236">
        <f t="shared" si="5"/>
        <v>14765.1</v>
      </c>
      <c r="J28" s="237">
        <f t="shared" si="5"/>
        <v>11494.7</v>
      </c>
      <c r="K28" s="237">
        <f t="shared" si="5"/>
        <v>12944.2</v>
      </c>
      <c r="L28" s="237">
        <f t="shared" si="5"/>
        <v>14537</v>
      </c>
      <c r="M28" s="237">
        <f t="shared" si="5"/>
        <v>25153.2</v>
      </c>
      <c r="N28" s="237">
        <f t="shared" si="5"/>
        <v>24314.9</v>
      </c>
    </row>
    <row r="29" spans="1:14" ht="22.5" customHeight="1">
      <c r="A29" s="471"/>
      <c r="B29" s="8"/>
      <c r="C29" s="10"/>
      <c r="D29" s="7" t="s">
        <v>85</v>
      </c>
      <c r="E29" s="235">
        <v>6993.8</v>
      </c>
      <c r="F29" s="236">
        <v>7304</v>
      </c>
      <c r="G29" s="236">
        <v>7786.5</v>
      </c>
      <c r="H29" s="236">
        <v>8433</v>
      </c>
      <c r="I29" s="236">
        <v>8966.2</v>
      </c>
      <c r="J29" s="237">
        <v>8620.6</v>
      </c>
      <c r="K29" s="237">
        <v>7521.3</v>
      </c>
      <c r="L29" s="237">
        <v>9823.3</v>
      </c>
      <c r="M29" s="237">
        <v>11142.6</v>
      </c>
      <c r="N29" s="237">
        <v>13074.9</v>
      </c>
    </row>
    <row r="30" spans="1:14" ht="22.5" customHeight="1">
      <c r="A30" s="471"/>
      <c r="B30" s="8"/>
      <c r="C30" s="10"/>
      <c r="D30" s="7" t="s">
        <v>86</v>
      </c>
      <c r="E30" s="235">
        <v>4151.8</v>
      </c>
      <c r="F30" s="236">
        <v>3978.5</v>
      </c>
      <c r="G30" s="236">
        <v>4823.9</v>
      </c>
      <c r="H30" s="236">
        <v>4348.7</v>
      </c>
      <c r="I30" s="236">
        <v>5798.9</v>
      </c>
      <c r="J30" s="237">
        <v>2874.1</v>
      </c>
      <c r="K30" s="237">
        <v>5422.9</v>
      </c>
      <c r="L30" s="237">
        <v>4713.7</v>
      </c>
      <c r="M30" s="237">
        <v>14010.6</v>
      </c>
      <c r="N30" s="237">
        <v>11240</v>
      </c>
    </row>
    <row r="31" spans="1:14" ht="22.5" customHeight="1">
      <c r="A31" s="471"/>
      <c r="B31" s="465" t="s">
        <v>140</v>
      </c>
      <c r="C31" s="466"/>
      <c r="D31" s="467"/>
      <c r="E31" s="236">
        <f aca="true" t="shared" si="6" ref="E31:N31">SUM(E32:E33)</f>
        <v>11120</v>
      </c>
      <c r="F31" s="236">
        <f t="shared" si="6"/>
        <v>11293.7</v>
      </c>
      <c r="G31" s="236">
        <f t="shared" si="6"/>
        <v>12611.2</v>
      </c>
      <c r="H31" s="236">
        <f t="shared" si="6"/>
        <v>12761.599999999999</v>
      </c>
      <c r="I31" s="236">
        <f t="shared" si="6"/>
        <v>14762.5</v>
      </c>
      <c r="J31" s="237">
        <f t="shared" si="6"/>
        <v>11463.5</v>
      </c>
      <c r="K31" s="237">
        <f t="shared" si="6"/>
        <v>12947.900000000001</v>
      </c>
      <c r="L31" s="237">
        <f t="shared" si="6"/>
        <v>14502</v>
      </c>
      <c r="M31" s="237">
        <f t="shared" si="6"/>
        <v>25180.2</v>
      </c>
      <c r="N31" s="237">
        <f t="shared" si="6"/>
        <v>24397.1</v>
      </c>
    </row>
    <row r="32" spans="1:14" ht="22.5" customHeight="1">
      <c r="A32" s="471"/>
      <c r="B32" s="8"/>
      <c r="C32" s="10"/>
      <c r="D32" s="7" t="s">
        <v>87</v>
      </c>
      <c r="E32" s="89">
        <v>5161.5</v>
      </c>
      <c r="F32" s="88">
        <v>5286</v>
      </c>
      <c r="G32" s="88">
        <v>5812.8</v>
      </c>
      <c r="H32" s="88">
        <v>5906.7</v>
      </c>
      <c r="I32" s="88">
        <v>6300.2</v>
      </c>
      <c r="J32" s="102">
        <v>5101.7</v>
      </c>
      <c r="K32" s="102">
        <v>5700.6</v>
      </c>
      <c r="L32" s="102">
        <v>6637.5</v>
      </c>
      <c r="M32" s="102">
        <v>8893.5</v>
      </c>
      <c r="N32" s="102">
        <v>10183.5</v>
      </c>
    </row>
    <row r="33" spans="1:14" ht="22.5" customHeight="1">
      <c r="A33" s="471"/>
      <c r="B33" s="8"/>
      <c r="C33" s="10"/>
      <c r="D33" s="7" t="s">
        <v>88</v>
      </c>
      <c r="E33" s="89">
        <v>5958.5</v>
      </c>
      <c r="F33" s="88">
        <v>6007.7</v>
      </c>
      <c r="G33" s="88">
        <v>6798.4</v>
      </c>
      <c r="H33" s="88">
        <v>6854.9</v>
      </c>
      <c r="I33" s="88">
        <v>8462.3</v>
      </c>
      <c r="J33" s="102">
        <v>6361.8</v>
      </c>
      <c r="K33" s="102">
        <v>7247.3</v>
      </c>
      <c r="L33" s="102">
        <v>7864.5</v>
      </c>
      <c r="M33" s="102">
        <v>16286.7</v>
      </c>
      <c r="N33" s="102">
        <v>14213.6</v>
      </c>
    </row>
    <row r="34" spans="1:14" ht="22.5" customHeight="1">
      <c r="A34" s="472"/>
      <c r="B34" s="468" t="s">
        <v>162</v>
      </c>
      <c r="C34" s="469"/>
      <c r="D34" s="469"/>
      <c r="E34" s="207">
        <v>143.3</v>
      </c>
      <c r="F34" s="208">
        <v>110.8</v>
      </c>
      <c r="G34" s="208">
        <v>126.6</v>
      </c>
      <c r="H34" s="208">
        <v>117.4</v>
      </c>
      <c r="I34" s="208">
        <v>130.5</v>
      </c>
      <c r="J34" s="206">
        <v>138.5</v>
      </c>
      <c r="K34" s="206">
        <v>110.2</v>
      </c>
      <c r="L34" s="206">
        <v>167.4</v>
      </c>
      <c r="M34" s="206">
        <v>143.5</v>
      </c>
      <c r="N34" s="206">
        <v>130.8</v>
      </c>
    </row>
    <row r="35" spans="1:14" ht="22.5" customHeight="1">
      <c r="A35" s="459" t="s">
        <v>422</v>
      </c>
      <c r="B35" s="462" t="s">
        <v>163</v>
      </c>
      <c r="C35" s="463"/>
      <c r="D35" s="464"/>
      <c r="E35" s="87">
        <v>864.6</v>
      </c>
      <c r="F35" s="91">
        <v>875.1</v>
      </c>
      <c r="G35" s="91">
        <v>994.9</v>
      </c>
      <c r="H35" s="91">
        <v>989</v>
      </c>
      <c r="I35" s="91">
        <v>1054</v>
      </c>
      <c r="J35" s="102">
        <v>1118.1</v>
      </c>
      <c r="K35" s="102">
        <v>1015.5</v>
      </c>
      <c r="L35" s="102">
        <v>1035</v>
      </c>
      <c r="M35" s="102">
        <v>1010.6</v>
      </c>
      <c r="N35" s="102">
        <v>1086.7</v>
      </c>
    </row>
    <row r="36" spans="1:14" ht="22.5" customHeight="1">
      <c r="A36" s="460"/>
      <c r="B36" s="465" t="s">
        <v>89</v>
      </c>
      <c r="C36" s="466"/>
      <c r="D36" s="467"/>
      <c r="E36" s="87">
        <v>24.6</v>
      </c>
      <c r="F36" s="91">
        <v>25.7</v>
      </c>
      <c r="G36" s="91">
        <v>23.4</v>
      </c>
      <c r="H36" s="91">
        <v>23.3</v>
      </c>
      <c r="I36" s="91">
        <v>23.1</v>
      </c>
      <c r="J36" s="205">
        <v>23.5</v>
      </c>
      <c r="K36" s="205">
        <v>22.4</v>
      </c>
      <c r="L36" s="205">
        <v>24.9</v>
      </c>
      <c r="M36" s="205">
        <v>22.2</v>
      </c>
      <c r="N36" s="205">
        <v>22.7</v>
      </c>
    </row>
    <row r="37" spans="1:14" ht="22.5" customHeight="1">
      <c r="A37" s="461"/>
      <c r="B37" s="468" t="s">
        <v>90</v>
      </c>
      <c r="C37" s="469"/>
      <c r="D37" s="470"/>
      <c r="E37" s="90">
        <v>76.8</v>
      </c>
      <c r="F37" s="90">
        <v>76.7</v>
      </c>
      <c r="G37" s="90">
        <v>79.6</v>
      </c>
      <c r="H37" s="90">
        <v>72.9</v>
      </c>
      <c r="I37" s="90">
        <v>72.6</v>
      </c>
      <c r="J37" s="204">
        <v>61.3</v>
      </c>
      <c r="K37" s="204">
        <v>80.9</v>
      </c>
      <c r="L37" s="204">
        <v>70.6</v>
      </c>
      <c r="M37" s="204">
        <v>86.6</v>
      </c>
      <c r="N37" s="204">
        <v>77.7</v>
      </c>
    </row>
    <row r="38" spans="1:14" ht="22.5" customHeight="1">
      <c r="A38" s="457" t="s">
        <v>260</v>
      </c>
      <c r="B38" s="457"/>
      <c r="C38" s="457"/>
      <c r="D38" s="457"/>
      <c r="E38" s="457"/>
      <c r="F38" s="457"/>
      <c r="G38" s="457"/>
      <c r="H38" s="457"/>
      <c r="I38" s="9"/>
      <c r="J38" s="9"/>
      <c r="K38" s="9"/>
      <c r="L38" s="9"/>
      <c r="M38" s="9"/>
      <c r="N38" s="9"/>
    </row>
    <row r="39" spans="1:9" ht="22.5" customHeight="1">
      <c r="A39" s="458" t="s">
        <v>304</v>
      </c>
      <c r="B39" s="458"/>
      <c r="C39" s="458"/>
      <c r="D39" s="458"/>
      <c r="E39" s="458"/>
      <c r="F39" s="458"/>
      <c r="G39" s="458"/>
      <c r="H39" s="458"/>
      <c r="I39" s="458"/>
    </row>
    <row r="105" ht="22.5" customHeight="1">
      <c r="A105" s="209"/>
    </row>
  </sheetData>
  <sheetProtection/>
  <mergeCells count="41">
    <mergeCell ref="J7:N7"/>
    <mergeCell ref="B17:D17"/>
    <mergeCell ref="A3:N3"/>
    <mergeCell ref="A4:N4"/>
    <mergeCell ref="A6:D6"/>
    <mergeCell ref="A7:D8"/>
    <mergeCell ref="E7:E8"/>
    <mergeCell ref="F7:F8"/>
    <mergeCell ref="G7:G8"/>
    <mergeCell ref="H7:H8"/>
    <mergeCell ref="I7:I8"/>
    <mergeCell ref="B19:D19"/>
    <mergeCell ref="B20:D20"/>
    <mergeCell ref="B21:D21"/>
    <mergeCell ref="B22:D22"/>
    <mergeCell ref="B26:D26"/>
    <mergeCell ref="A9:A12"/>
    <mergeCell ref="B9:D9"/>
    <mergeCell ref="B10:D10"/>
    <mergeCell ref="B11:D11"/>
    <mergeCell ref="B12:D12"/>
    <mergeCell ref="A27:A34"/>
    <mergeCell ref="B27:D27"/>
    <mergeCell ref="B28:D28"/>
    <mergeCell ref="B31:D31"/>
    <mergeCell ref="B34:D34"/>
    <mergeCell ref="A13:A26"/>
    <mergeCell ref="B13:D13"/>
    <mergeCell ref="B15:D15"/>
    <mergeCell ref="B16:D16"/>
    <mergeCell ref="B18:D18"/>
    <mergeCell ref="A1:D1"/>
    <mergeCell ref="A38:H38"/>
    <mergeCell ref="A39:I39"/>
    <mergeCell ref="A35:A37"/>
    <mergeCell ref="B35:D35"/>
    <mergeCell ref="B36:D36"/>
    <mergeCell ref="B37:D37"/>
    <mergeCell ref="B23:D23"/>
    <mergeCell ref="B24:D24"/>
    <mergeCell ref="B25:D2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2" width="3.59765625" style="3" customWidth="1"/>
    <col min="3" max="4" width="17.59765625" style="3" customWidth="1"/>
    <col min="5" max="8" width="12.59765625" style="3" customWidth="1"/>
    <col min="9" max="9" width="8.5" style="3" customWidth="1"/>
    <col min="10" max="10" width="3.59765625" style="3" customWidth="1"/>
    <col min="11" max="11" width="2.59765625" style="3" customWidth="1"/>
    <col min="12" max="13" width="17.59765625" style="3" customWidth="1"/>
    <col min="14" max="17" width="12.59765625" style="3" customWidth="1"/>
    <col min="18" max="16384" width="10.59765625" style="3" customWidth="1"/>
  </cols>
  <sheetData>
    <row r="1" spans="1:17" s="2" customFormat="1" ht="19.5" customHeight="1">
      <c r="A1" s="1" t="s">
        <v>263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526" t="s">
        <v>457</v>
      </c>
    </row>
    <row r="2" spans="1:17" ht="19.5" customHeight="1">
      <c r="A2" s="500"/>
      <c r="B2" s="500"/>
      <c r="C2" s="500"/>
      <c r="D2" s="500"/>
      <c r="E2" s="500"/>
      <c r="F2" s="500"/>
      <c r="G2" s="500"/>
      <c r="H2" s="500"/>
      <c r="I2" s="121"/>
      <c r="J2" s="500"/>
      <c r="K2" s="500"/>
      <c r="L2" s="500"/>
      <c r="M2" s="500"/>
      <c r="N2" s="500"/>
      <c r="O2" s="500"/>
      <c r="P2" s="500"/>
      <c r="Q2" s="500"/>
    </row>
    <row r="3" spans="1:18" ht="19.5" customHeight="1">
      <c r="A3" s="501" t="s">
        <v>261</v>
      </c>
      <c r="B3" s="501"/>
      <c r="C3" s="501"/>
      <c r="D3" s="501"/>
      <c r="E3" s="501"/>
      <c r="F3" s="501"/>
      <c r="G3" s="501"/>
      <c r="H3" s="501"/>
      <c r="I3" s="123"/>
      <c r="J3" s="501" t="s">
        <v>262</v>
      </c>
      <c r="K3" s="501"/>
      <c r="L3" s="501"/>
      <c r="M3" s="501"/>
      <c r="N3" s="501"/>
      <c r="O3" s="501"/>
      <c r="P3" s="501"/>
      <c r="Q3" s="501"/>
      <c r="R3" s="213"/>
    </row>
    <row r="4" spans="1:18" ht="18" customHeight="1" thickBot="1">
      <c r="A4" s="124" t="s">
        <v>258</v>
      </c>
      <c r="B4" s="121"/>
      <c r="C4" s="121"/>
      <c r="D4" s="121"/>
      <c r="E4" s="121"/>
      <c r="F4" s="121"/>
      <c r="G4" s="121"/>
      <c r="H4" s="121" t="s">
        <v>276</v>
      </c>
      <c r="I4" s="121"/>
      <c r="J4" s="124" t="s">
        <v>258</v>
      </c>
      <c r="K4" s="121"/>
      <c r="L4" s="121"/>
      <c r="M4" s="121"/>
      <c r="N4" s="121"/>
      <c r="O4" s="121"/>
      <c r="P4" s="121"/>
      <c r="Q4" s="121"/>
      <c r="R4" s="213"/>
    </row>
    <row r="5" spans="1:18" ht="20.25" customHeight="1">
      <c r="A5" s="502" t="s">
        <v>91</v>
      </c>
      <c r="B5" s="502"/>
      <c r="C5" s="503"/>
      <c r="D5" s="125" t="s">
        <v>305</v>
      </c>
      <c r="E5" s="125" t="s">
        <v>306</v>
      </c>
      <c r="F5" s="125" t="s">
        <v>288</v>
      </c>
      <c r="G5" s="125" t="s">
        <v>275</v>
      </c>
      <c r="H5" s="212" t="s">
        <v>164</v>
      </c>
      <c r="I5" s="143"/>
      <c r="J5" s="502" t="s">
        <v>91</v>
      </c>
      <c r="K5" s="502"/>
      <c r="L5" s="503"/>
      <c r="M5" s="125" t="s">
        <v>305</v>
      </c>
      <c r="N5" s="125" t="s">
        <v>306</v>
      </c>
      <c r="O5" s="125" t="s">
        <v>288</v>
      </c>
      <c r="P5" s="125" t="s">
        <v>275</v>
      </c>
      <c r="Q5" s="212" t="s">
        <v>164</v>
      </c>
      <c r="R5" s="213"/>
    </row>
    <row r="6" spans="1:18" ht="20.25" customHeight="1">
      <c r="A6" s="126"/>
      <c r="B6" s="504" t="s">
        <v>92</v>
      </c>
      <c r="C6" s="505"/>
      <c r="D6" s="243">
        <f>SUM(D10,D19,D20,D21)</f>
        <v>1637</v>
      </c>
      <c r="E6" s="244">
        <f>SUM(E10,E19,E20,E21)</f>
        <v>1763.8999999999999</v>
      </c>
      <c r="F6" s="244">
        <f>SUM(F10,F19,F20,F21)</f>
        <v>1865.04</v>
      </c>
      <c r="G6" s="244">
        <f>SUM(G10,G19,G20,G21)</f>
        <v>1923.3999999999996</v>
      </c>
      <c r="H6" s="244">
        <f>SUM(H10,H19,H20,H21)</f>
        <v>2042.5000000000002</v>
      </c>
      <c r="I6" s="143"/>
      <c r="J6" s="126"/>
      <c r="K6" s="504" t="s">
        <v>92</v>
      </c>
      <c r="L6" s="505"/>
      <c r="M6" s="243">
        <f>SUM(M10,M15)</f>
        <v>4658.4</v>
      </c>
      <c r="N6" s="244">
        <f>SUM(N10,N15)</f>
        <v>4845.4</v>
      </c>
      <c r="O6" s="244">
        <f>SUM(O10,O15)</f>
        <v>4943.000000000001</v>
      </c>
      <c r="P6" s="244">
        <f>SUM(P10,P15)</f>
        <v>5294.099999999999</v>
      </c>
      <c r="Q6" s="244">
        <f>SUM(Q10,Q15)</f>
        <v>5540.500000000001</v>
      </c>
      <c r="R6" s="213"/>
    </row>
    <row r="7" spans="1:18" ht="9.75" customHeight="1">
      <c r="A7" s="126"/>
      <c r="B7" s="127"/>
      <c r="C7" s="126"/>
      <c r="D7" s="128"/>
      <c r="E7" s="122"/>
      <c r="F7" s="122"/>
      <c r="G7" s="122"/>
      <c r="H7" s="122"/>
      <c r="I7" s="123"/>
      <c r="J7" s="506" t="s">
        <v>315</v>
      </c>
      <c r="K7" s="496"/>
      <c r="L7" s="497"/>
      <c r="M7" s="128"/>
      <c r="N7" s="122"/>
      <c r="O7" s="122"/>
      <c r="P7" s="122"/>
      <c r="Q7" s="122"/>
      <c r="R7" s="213"/>
    </row>
    <row r="8" spans="1:18" ht="20.25" customHeight="1">
      <c r="A8" s="506" t="s">
        <v>316</v>
      </c>
      <c r="B8" s="129"/>
      <c r="C8" s="130" t="s">
        <v>93</v>
      </c>
      <c r="D8" s="131">
        <v>1442.1</v>
      </c>
      <c r="E8" s="132">
        <v>1533.5</v>
      </c>
      <c r="F8" s="132">
        <v>1637.4</v>
      </c>
      <c r="G8" s="132">
        <v>1677.3</v>
      </c>
      <c r="H8" s="132">
        <v>1787.5</v>
      </c>
      <c r="I8" s="123"/>
      <c r="J8" s="506"/>
      <c r="K8" s="129"/>
      <c r="L8" s="130" t="s">
        <v>93</v>
      </c>
      <c r="M8" s="131">
        <v>4641.3</v>
      </c>
      <c r="N8" s="132">
        <v>4829</v>
      </c>
      <c r="O8" s="132">
        <v>4921.9</v>
      </c>
      <c r="P8" s="132">
        <v>5275.6</v>
      </c>
      <c r="Q8" s="132">
        <v>5523.7</v>
      </c>
      <c r="R8" s="213"/>
    </row>
    <row r="9" spans="1:17" ht="9.75" customHeight="1">
      <c r="A9" s="506"/>
      <c r="B9" s="129"/>
      <c r="C9" s="130"/>
      <c r="D9" s="131"/>
      <c r="E9" s="132"/>
      <c r="F9" s="132"/>
      <c r="G9" s="132"/>
      <c r="H9" s="132"/>
      <c r="I9" s="123"/>
      <c r="J9" s="506"/>
      <c r="K9" s="129"/>
      <c r="L9" s="130"/>
      <c r="M9" s="131"/>
      <c r="N9" s="132"/>
      <c r="O9" s="132"/>
      <c r="P9" s="132"/>
      <c r="Q9" s="132"/>
    </row>
    <row r="10" spans="1:17" ht="20.25" customHeight="1">
      <c r="A10" s="506"/>
      <c r="B10" s="496" t="s">
        <v>94</v>
      </c>
      <c r="C10" s="507"/>
      <c r="D10" s="245">
        <f>SUM(D11:D18)</f>
        <v>1245.1</v>
      </c>
      <c r="E10" s="132">
        <f>SUM(E11:E18)</f>
        <v>1348.8999999999999</v>
      </c>
      <c r="F10" s="132">
        <f>SUM(F11:F18)</f>
        <v>1452.54</v>
      </c>
      <c r="G10" s="132">
        <f>SUM(G11:G18)</f>
        <v>1449.4999999999995</v>
      </c>
      <c r="H10" s="132">
        <f>SUM(H11:H18)</f>
        <v>1561.9</v>
      </c>
      <c r="I10" s="123"/>
      <c r="J10" s="506"/>
      <c r="K10" s="496" t="s">
        <v>283</v>
      </c>
      <c r="L10" s="497"/>
      <c r="M10" s="131">
        <f>SUM(M11:M14)</f>
        <v>747.0999999999999</v>
      </c>
      <c r="N10" s="132">
        <f>SUM(N11:N14)</f>
        <v>677.4</v>
      </c>
      <c r="O10" s="132">
        <f>SUM(O11:O14)</f>
        <v>644.3</v>
      </c>
      <c r="P10" s="132">
        <f>SUM(P11:P14)</f>
        <v>735.7</v>
      </c>
      <c r="Q10" s="132">
        <f>SUM(Q11:Q14)</f>
        <v>748.3000000000001</v>
      </c>
    </row>
    <row r="11" spans="1:17" ht="20.25" customHeight="1">
      <c r="A11" s="506"/>
      <c r="B11" s="127"/>
      <c r="C11" s="186" t="s">
        <v>95</v>
      </c>
      <c r="D11" s="210">
        <v>984.1</v>
      </c>
      <c r="E11" s="134">
        <v>1095</v>
      </c>
      <c r="F11" s="134">
        <v>1146.5</v>
      </c>
      <c r="G11" s="134">
        <v>1116.6</v>
      </c>
      <c r="H11" s="134">
        <v>1297</v>
      </c>
      <c r="I11" s="123"/>
      <c r="J11" s="506"/>
      <c r="K11" s="127"/>
      <c r="L11" s="130" t="s">
        <v>96</v>
      </c>
      <c r="M11" s="131">
        <v>50.2</v>
      </c>
      <c r="N11" s="132">
        <v>28.1</v>
      </c>
      <c r="O11" s="132">
        <v>19.9</v>
      </c>
      <c r="P11" s="132">
        <v>23.1</v>
      </c>
      <c r="Q11" s="132">
        <v>48.2</v>
      </c>
    </row>
    <row r="12" spans="1:17" ht="20.25" customHeight="1">
      <c r="A12" s="506"/>
      <c r="B12" s="127"/>
      <c r="C12" s="130" t="s">
        <v>97</v>
      </c>
      <c r="D12" s="133">
        <v>1.4</v>
      </c>
      <c r="E12" s="134">
        <v>4.6</v>
      </c>
      <c r="F12" s="134">
        <v>17.14</v>
      </c>
      <c r="G12" s="134">
        <v>20</v>
      </c>
      <c r="H12" s="134">
        <v>6.6</v>
      </c>
      <c r="I12" s="123"/>
      <c r="J12" s="506"/>
      <c r="K12" s="127"/>
      <c r="L12" s="130" t="s">
        <v>98</v>
      </c>
      <c r="M12" s="131">
        <v>243.9</v>
      </c>
      <c r="N12" s="132">
        <v>224</v>
      </c>
      <c r="O12" s="132">
        <v>206.2</v>
      </c>
      <c r="P12" s="132">
        <v>274.7</v>
      </c>
      <c r="Q12" s="132">
        <v>247.9</v>
      </c>
    </row>
    <row r="13" spans="1:17" ht="20.25" customHeight="1">
      <c r="A13" s="506"/>
      <c r="B13" s="127"/>
      <c r="C13" s="130" t="s">
        <v>274</v>
      </c>
      <c r="D13" s="133">
        <v>12.8</v>
      </c>
      <c r="E13" s="134">
        <v>13.8</v>
      </c>
      <c r="F13" s="134">
        <v>24.7</v>
      </c>
      <c r="G13" s="134">
        <v>15.1</v>
      </c>
      <c r="H13" s="134">
        <v>20.4</v>
      </c>
      <c r="I13" s="123"/>
      <c r="J13" s="506"/>
      <c r="K13" s="127"/>
      <c r="L13" s="130" t="s">
        <v>284</v>
      </c>
      <c r="M13" s="131">
        <v>417.2</v>
      </c>
      <c r="N13" s="132">
        <v>387.9</v>
      </c>
      <c r="O13" s="132">
        <v>379.9</v>
      </c>
      <c r="P13" s="132">
        <v>389.9</v>
      </c>
      <c r="Q13" s="132">
        <v>418.6</v>
      </c>
    </row>
    <row r="14" spans="1:17" ht="20.25" customHeight="1">
      <c r="A14" s="506"/>
      <c r="B14" s="127"/>
      <c r="C14" s="130" t="s">
        <v>99</v>
      </c>
      <c r="D14" s="133">
        <v>10</v>
      </c>
      <c r="E14" s="134">
        <v>17.8</v>
      </c>
      <c r="F14" s="134">
        <v>13.1</v>
      </c>
      <c r="G14" s="134">
        <v>16.1</v>
      </c>
      <c r="H14" s="134">
        <v>14.9</v>
      </c>
      <c r="I14" s="123"/>
      <c r="J14" s="506"/>
      <c r="K14" s="127"/>
      <c r="L14" s="130" t="s">
        <v>100</v>
      </c>
      <c r="M14" s="131">
        <v>35.8</v>
      </c>
      <c r="N14" s="132">
        <v>37.4</v>
      </c>
      <c r="O14" s="132">
        <v>38.3</v>
      </c>
      <c r="P14" s="132">
        <v>48</v>
      </c>
      <c r="Q14" s="132">
        <v>33.6</v>
      </c>
    </row>
    <row r="15" spans="1:17" ht="20.25" customHeight="1">
      <c r="A15" s="506"/>
      <c r="B15" s="127"/>
      <c r="C15" s="130" t="s">
        <v>101</v>
      </c>
      <c r="D15" s="133">
        <v>145.2</v>
      </c>
      <c r="E15" s="134">
        <v>147.7</v>
      </c>
      <c r="F15" s="134">
        <v>156.5</v>
      </c>
      <c r="G15" s="134">
        <v>171.8</v>
      </c>
      <c r="H15" s="134">
        <v>156.9</v>
      </c>
      <c r="I15" s="123"/>
      <c r="J15" s="506"/>
      <c r="K15" s="496" t="s">
        <v>285</v>
      </c>
      <c r="L15" s="497"/>
      <c r="M15" s="131">
        <f>SUM(M16:M18)</f>
        <v>3911.3</v>
      </c>
      <c r="N15" s="132">
        <f>SUM(N16:N18)</f>
        <v>4168</v>
      </c>
      <c r="O15" s="132">
        <f>SUM(O16:O18)</f>
        <v>4298.700000000001</v>
      </c>
      <c r="P15" s="132">
        <f>SUM(P16:P18)</f>
        <v>4558.4</v>
      </c>
      <c r="Q15" s="132">
        <f>SUM(Q16:Q18)</f>
        <v>4792.200000000001</v>
      </c>
    </row>
    <row r="16" spans="1:17" ht="20.25" customHeight="1">
      <c r="A16" s="506"/>
      <c r="B16" s="127"/>
      <c r="C16" s="130" t="s">
        <v>102</v>
      </c>
      <c r="D16" s="133">
        <v>10.5</v>
      </c>
      <c r="E16" s="134">
        <v>11.3</v>
      </c>
      <c r="F16" s="134">
        <v>14</v>
      </c>
      <c r="G16" s="134">
        <v>15.8</v>
      </c>
      <c r="H16" s="134">
        <v>15.3</v>
      </c>
      <c r="I16" s="123"/>
      <c r="J16" s="506"/>
      <c r="K16" s="127"/>
      <c r="L16" s="130" t="s">
        <v>103</v>
      </c>
      <c r="M16" s="131">
        <v>285.5</v>
      </c>
      <c r="N16" s="132">
        <v>341.1</v>
      </c>
      <c r="O16" s="132">
        <v>195.9</v>
      </c>
      <c r="P16" s="132">
        <v>167.6</v>
      </c>
      <c r="Q16" s="132">
        <v>194.4</v>
      </c>
    </row>
    <row r="17" spans="1:17" ht="20.25" customHeight="1">
      <c r="A17" s="506"/>
      <c r="B17" s="127"/>
      <c r="C17" s="130" t="s">
        <v>64</v>
      </c>
      <c r="D17" s="133">
        <v>48.1</v>
      </c>
      <c r="E17" s="134">
        <v>37.8</v>
      </c>
      <c r="F17" s="134">
        <v>43</v>
      </c>
      <c r="G17" s="134">
        <v>49.8</v>
      </c>
      <c r="H17" s="134">
        <v>37.2</v>
      </c>
      <c r="I17" s="123"/>
      <c r="J17" s="506"/>
      <c r="K17" s="127"/>
      <c r="L17" s="130" t="s">
        <v>286</v>
      </c>
      <c r="M17" s="131">
        <v>1396.2</v>
      </c>
      <c r="N17" s="132">
        <v>1542</v>
      </c>
      <c r="O17" s="132">
        <v>1683.5</v>
      </c>
      <c r="P17" s="132">
        <v>2054.8</v>
      </c>
      <c r="Q17" s="132">
        <v>2031</v>
      </c>
    </row>
    <row r="18" spans="1:17" ht="20.25" customHeight="1">
      <c r="A18" s="506"/>
      <c r="B18" s="127"/>
      <c r="C18" s="130" t="s">
        <v>104</v>
      </c>
      <c r="D18" s="133">
        <v>33</v>
      </c>
      <c r="E18" s="134">
        <v>20.9</v>
      </c>
      <c r="F18" s="134">
        <v>37.6</v>
      </c>
      <c r="G18" s="134">
        <v>44.3</v>
      </c>
      <c r="H18" s="134">
        <v>13.6</v>
      </c>
      <c r="I18" s="123"/>
      <c r="J18" s="135"/>
      <c r="K18" s="136"/>
      <c r="L18" s="137" t="s">
        <v>65</v>
      </c>
      <c r="M18" s="131">
        <v>2229.6</v>
      </c>
      <c r="N18" s="132">
        <v>2284.9</v>
      </c>
      <c r="O18" s="132">
        <v>2419.3</v>
      </c>
      <c r="P18" s="132">
        <v>2336</v>
      </c>
      <c r="Q18" s="132">
        <v>2566.8</v>
      </c>
    </row>
    <row r="19" spans="1:17" ht="20.25" customHeight="1">
      <c r="A19" s="506"/>
      <c r="B19" s="496" t="s">
        <v>105</v>
      </c>
      <c r="C19" s="497"/>
      <c r="D19" s="133" t="s">
        <v>329</v>
      </c>
      <c r="E19" s="134" t="s">
        <v>329</v>
      </c>
      <c r="F19" s="134" t="s">
        <v>329</v>
      </c>
      <c r="G19" s="134" t="s">
        <v>329</v>
      </c>
      <c r="H19" s="134" t="s">
        <v>329</v>
      </c>
      <c r="I19" s="123"/>
      <c r="J19" s="508" t="s">
        <v>106</v>
      </c>
      <c r="K19" s="504" t="s">
        <v>92</v>
      </c>
      <c r="L19" s="505"/>
      <c r="M19" s="243">
        <f>SUM(M21:M24)</f>
        <v>728</v>
      </c>
      <c r="N19" s="244">
        <f>SUM(N21:N24)</f>
        <v>770.2</v>
      </c>
      <c r="O19" s="244">
        <f>SUM(O21:O24)</f>
        <v>884.9</v>
      </c>
      <c r="P19" s="244">
        <f>SUM(P21:P24)</f>
        <v>911.3</v>
      </c>
      <c r="Q19" s="244">
        <f>SUM(Q21:Q24)</f>
        <v>992.9</v>
      </c>
    </row>
    <row r="20" spans="1:17" ht="20.25" customHeight="1">
      <c r="A20" s="506"/>
      <c r="B20" s="496" t="s">
        <v>107</v>
      </c>
      <c r="C20" s="497"/>
      <c r="D20" s="133">
        <v>380.5</v>
      </c>
      <c r="E20" s="134">
        <v>399.2</v>
      </c>
      <c r="F20" s="134">
        <v>399.3</v>
      </c>
      <c r="G20" s="134">
        <v>459.5</v>
      </c>
      <c r="H20" s="134">
        <v>464.7</v>
      </c>
      <c r="I20" s="123"/>
      <c r="J20" s="509"/>
      <c r="K20" s="127"/>
      <c r="L20" s="126"/>
      <c r="M20" s="128"/>
      <c r="N20" s="122"/>
      <c r="O20" s="122"/>
      <c r="P20" s="122"/>
      <c r="Q20" s="122"/>
    </row>
    <row r="21" spans="1:17" ht="20.25" customHeight="1">
      <c r="A21" s="135"/>
      <c r="B21" s="498" t="s">
        <v>108</v>
      </c>
      <c r="C21" s="499"/>
      <c r="D21" s="138">
        <v>11.4</v>
      </c>
      <c r="E21" s="139">
        <v>15.8</v>
      </c>
      <c r="F21" s="139">
        <v>13.2</v>
      </c>
      <c r="G21" s="139">
        <v>14.4</v>
      </c>
      <c r="H21" s="139">
        <v>15.9</v>
      </c>
      <c r="I21" s="123"/>
      <c r="J21" s="509"/>
      <c r="K21" s="496" t="s">
        <v>109</v>
      </c>
      <c r="L21" s="497"/>
      <c r="M21" s="131">
        <v>119.2</v>
      </c>
      <c r="N21" s="132">
        <v>120.2</v>
      </c>
      <c r="O21" s="132">
        <v>171.1</v>
      </c>
      <c r="P21" s="132">
        <v>166.1</v>
      </c>
      <c r="Q21" s="132">
        <v>210</v>
      </c>
    </row>
    <row r="22" spans="1:17" ht="20.25" customHeight="1">
      <c r="A22" s="126"/>
      <c r="B22" s="140"/>
      <c r="C22" s="93" t="s">
        <v>110</v>
      </c>
      <c r="D22" s="246">
        <f>SUM(D27:D40)</f>
        <v>1017.9999999999999</v>
      </c>
      <c r="E22" s="247">
        <f>SUM(E27:E40)</f>
        <v>1063.5</v>
      </c>
      <c r="F22" s="247">
        <f>SUM(F27:F40)</f>
        <v>1163.5999999999997</v>
      </c>
      <c r="G22" s="247">
        <f>SUM(G27:G40)</f>
        <v>1215.6999999999998</v>
      </c>
      <c r="H22" s="247">
        <f>SUM(H27:H40)</f>
        <v>1266.1999999999998</v>
      </c>
      <c r="I22" s="123"/>
      <c r="J22" s="509"/>
      <c r="K22" s="496" t="s">
        <v>111</v>
      </c>
      <c r="L22" s="497"/>
      <c r="M22" s="131">
        <v>71</v>
      </c>
      <c r="N22" s="132">
        <v>73.9</v>
      </c>
      <c r="O22" s="132">
        <v>60.9</v>
      </c>
      <c r="P22" s="132">
        <v>78.6</v>
      </c>
      <c r="Q22" s="132">
        <v>77.7</v>
      </c>
    </row>
    <row r="23" spans="1:17" ht="20.25" customHeight="1">
      <c r="A23" s="126"/>
      <c r="B23" s="121"/>
      <c r="C23" s="126"/>
      <c r="D23" s="128"/>
      <c r="E23" s="122"/>
      <c r="F23" s="122"/>
      <c r="G23" s="122"/>
      <c r="H23" s="122"/>
      <c r="I23" s="123"/>
      <c r="J23" s="509"/>
      <c r="K23" s="496" t="s">
        <v>112</v>
      </c>
      <c r="L23" s="497"/>
      <c r="M23" s="131">
        <v>191.8</v>
      </c>
      <c r="N23" s="132">
        <v>195.7</v>
      </c>
      <c r="O23" s="132">
        <v>184.9</v>
      </c>
      <c r="P23" s="132">
        <v>209.2</v>
      </c>
      <c r="Q23" s="132">
        <v>214.3</v>
      </c>
    </row>
    <row r="24" spans="1:17" ht="20.25" customHeight="1">
      <c r="A24" s="506" t="s">
        <v>317</v>
      </c>
      <c r="B24" s="127"/>
      <c r="C24" s="130" t="s">
        <v>93</v>
      </c>
      <c r="D24" s="131">
        <v>719.7</v>
      </c>
      <c r="E24" s="132">
        <v>701</v>
      </c>
      <c r="F24" s="132">
        <v>761.2</v>
      </c>
      <c r="G24" s="132">
        <v>799</v>
      </c>
      <c r="H24" s="132">
        <v>855.2</v>
      </c>
      <c r="I24" s="123"/>
      <c r="J24" s="509"/>
      <c r="K24" s="496" t="s">
        <v>113</v>
      </c>
      <c r="L24" s="497"/>
      <c r="M24" s="131">
        <v>346</v>
      </c>
      <c r="N24" s="132">
        <v>380.4</v>
      </c>
      <c r="O24" s="132">
        <v>468</v>
      </c>
      <c r="P24" s="132">
        <v>457.4</v>
      </c>
      <c r="Q24" s="132">
        <v>490.9</v>
      </c>
    </row>
    <row r="25" spans="1:17" ht="20.25" customHeight="1">
      <c r="A25" s="509"/>
      <c r="B25" s="129"/>
      <c r="C25" s="130" t="s">
        <v>114</v>
      </c>
      <c r="D25" s="131">
        <v>296.6</v>
      </c>
      <c r="E25" s="132">
        <v>353.8</v>
      </c>
      <c r="F25" s="132">
        <v>397.5</v>
      </c>
      <c r="G25" s="132">
        <v>420.4</v>
      </c>
      <c r="H25" s="132">
        <v>413.2</v>
      </c>
      <c r="I25" s="123"/>
      <c r="J25" s="510"/>
      <c r="K25" s="136"/>
      <c r="L25" s="135"/>
      <c r="M25" s="141"/>
      <c r="N25" s="142"/>
      <c r="O25" s="142"/>
      <c r="P25" s="142"/>
      <c r="Q25" s="142"/>
    </row>
    <row r="26" spans="1:17" ht="20.25" customHeight="1">
      <c r="A26" s="509"/>
      <c r="B26" s="129"/>
      <c r="C26" s="130"/>
      <c r="D26" s="127"/>
      <c r="E26" s="143"/>
      <c r="F26" s="132"/>
      <c r="G26" s="132"/>
      <c r="H26" s="132"/>
      <c r="I26" s="123"/>
      <c r="J26" s="144"/>
      <c r="K26" s="504" t="s">
        <v>92</v>
      </c>
      <c r="L26" s="513"/>
      <c r="M26" s="243">
        <f>SUM(M31:M41)</f>
        <v>3994.4999999999995</v>
      </c>
      <c r="N26" s="244">
        <f>SUM(N31:N41)</f>
        <v>4165.6</v>
      </c>
      <c r="O26" s="244">
        <f>SUM(O31:O41)</f>
        <v>4516.799999999999</v>
      </c>
      <c r="P26" s="244">
        <f>SUM(P31:P41)</f>
        <v>4519.9</v>
      </c>
      <c r="Q26" s="244">
        <f>SUM(Q31:Q41)</f>
        <v>4764</v>
      </c>
    </row>
    <row r="27" spans="1:17" ht="20.25" customHeight="1">
      <c r="A27" s="509"/>
      <c r="B27" s="129"/>
      <c r="C27" s="130" t="s">
        <v>115</v>
      </c>
      <c r="D27" s="131">
        <v>9.5</v>
      </c>
      <c r="E27" s="132">
        <v>8.8</v>
      </c>
      <c r="F27" s="132">
        <v>14.4</v>
      </c>
      <c r="G27" s="132">
        <v>6.1</v>
      </c>
      <c r="H27" s="132">
        <v>6.8</v>
      </c>
      <c r="I27" s="123"/>
      <c r="J27" s="126"/>
      <c r="K27" s="129"/>
      <c r="L27" s="130"/>
      <c r="M27" s="131"/>
      <c r="N27" s="132"/>
      <c r="O27" s="132"/>
      <c r="P27" s="132"/>
      <c r="Q27" s="132"/>
    </row>
    <row r="28" spans="1:17" ht="20.25" customHeight="1">
      <c r="A28" s="509"/>
      <c r="B28" s="121"/>
      <c r="C28" s="130" t="s">
        <v>137</v>
      </c>
      <c r="D28" s="131">
        <v>49</v>
      </c>
      <c r="E28" s="132">
        <v>49.4</v>
      </c>
      <c r="F28" s="132">
        <v>48.4</v>
      </c>
      <c r="G28" s="132">
        <v>44.4</v>
      </c>
      <c r="H28" s="132">
        <v>46.4</v>
      </c>
      <c r="I28" s="123"/>
      <c r="J28" s="506" t="s">
        <v>318</v>
      </c>
      <c r="K28" s="496" t="s">
        <v>93</v>
      </c>
      <c r="L28" s="497"/>
      <c r="M28" s="131">
        <v>3476.3</v>
      </c>
      <c r="N28" s="132">
        <v>3575.6</v>
      </c>
      <c r="O28" s="132">
        <v>3900.1</v>
      </c>
      <c r="P28" s="132">
        <v>3871.7</v>
      </c>
      <c r="Q28" s="132">
        <v>4082.6</v>
      </c>
    </row>
    <row r="29" spans="1:17" ht="20.25" customHeight="1">
      <c r="A29" s="509"/>
      <c r="B29" s="121"/>
      <c r="C29" s="130" t="s">
        <v>116</v>
      </c>
      <c r="D29" s="131">
        <v>18</v>
      </c>
      <c r="E29" s="132">
        <v>13.9</v>
      </c>
      <c r="F29" s="132">
        <v>19.5</v>
      </c>
      <c r="G29" s="132">
        <v>28.1</v>
      </c>
      <c r="H29" s="132">
        <v>31</v>
      </c>
      <c r="I29" s="123"/>
      <c r="J29" s="506"/>
      <c r="K29" s="496" t="s">
        <v>114</v>
      </c>
      <c r="L29" s="497"/>
      <c r="M29" s="131">
        <v>306.8</v>
      </c>
      <c r="N29" s="132">
        <v>369.6</v>
      </c>
      <c r="O29" s="132">
        <v>379.2</v>
      </c>
      <c r="P29" s="132">
        <v>401.1</v>
      </c>
      <c r="Q29" s="132">
        <v>438.2</v>
      </c>
    </row>
    <row r="30" spans="1:17" ht="20.25" customHeight="1">
      <c r="A30" s="509"/>
      <c r="B30" s="121"/>
      <c r="C30" s="130" t="s">
        <v>117</v>
      </c>
      <c r="D30" s="131">
        <v>82.2</v>
      </c>
      <c r="E30" s="132">
        <v>85.5</v>
      </c>
      <c r="F30" s="132">
        <v>96.1</v>
      </c>
      <c r="G30" s="132">
        <v>94.9</v>
      </c>
      <c r="H30" s="132">
        <v>99.8</v>
      </c>
      <c r="I30" s="123"/>
      <c r="J30" s="506"/>
      <c r="K30" s="121"/>
      <c r="L30" s="145"/>
      <c r="M30" s="146"/>
      <c r="N30" s="121"/>
      <c r="O30" s="121"/>
      <c r="P30" s="121"/>
      <c r="Q30" s="121"/>
    </row>
    <row r="31" spans="1:17" ht="20.25" customHeight="1">
      <c r="A31" s="509"/>
      <c r="B31" s="121"/>
      <c r="C31" s="130" t="s">
        <v>118</v>
      </c>
      <c r="D31" s="131">
        <v>240.3</v>
      </c>
      <c r="E31" s="132">
        <v>213.2</v>
      </c>
      <c r="F31" s="132">
        <v>207.7</v>
      </c>
      <c r="G31" s="132">
        <v>236.5</v>
      </c>
      <c r="H31" s="132">
        <v>245.4</v>
      </c>
      <c r="I31" s="123"/>
      <c r="J31" s="506"/>
      <c r="K31" s="496" t="s">
        <v>119</v>
      </c>
      <c r="L31" s="497"/>
      <c r="M31" s="131">
        <v>980.7</v>
      </c>
      <c r="N31" s="132">
        <v>1069.8</v>
      </c>
      <c r="O31" s="132">
        <v>1054.7</v>
      </c>
      <c r="P31" s="121">
        <v>1053.9</v>
      </c>
      <c r="Q31" s="132">
        <v>1098.2</v>
      </c>
    </row>
    <row r="32" spans="1:17" ht="20.25" customHeight="1">
      <c r="A32" s="509"/>
      <c r="B32" s="121"/>
      <c r="C32" s="130" t="s">
        <v>120</v>
      </c>
      <c r="D32" s="131">
        <v>78.6</v>
      </c>
      <c r="E32" s="132">
        <v>77.4</v>
      </c>
      <c r="F32" s="132">
        <v>78.2</v>
      </c>
      <c r="G32" s="132">
        <v>86.9</v>
      </c>
      <c r="H32" s="132">
        <v>92.9</v>
      </c>
      <c r="I32" s="123"/>
      <c r="J32" s="506"/>
      <c r="K32" s="496" t="s">
        <v>121</v>
      </c>
      <c r="L32" s="497"/>
      <c r="M32" s="131">
        <v>388.4</v>
      </c>
      <c r="N32" s="132">
        <v>277</v>
      </c>
      <c r="O32" s="132">
        <v>315.9</v>
      </c>
      <c r="P32" s="132">
        <v>263.2</v>
      </c>
      <c r="Q32" s="132">
        <v>311.7</v>
      </c>
    </row>
    <row r="33" spans="1:17" ht="20.25" customHeight="1">
      <c r="A33" s="509"/>
      <c r="B33" s="121"/>
      <c r="C33" s="130" t="s">
        <v>138</v>
      </c>
      <c r="D33" s="131">
        <v>41.2</v>
      </c>
      <c r="E33" s="132">
        <v>42.6</v>
      </c>
      <c r="F33" s="132">
        <v>46.9</v>
      </c>
      <c r="G33" s="132">
        <v>48.2</v>
      </c>
      <c r="H33" s="132">
        <v>51.6</v>
      </c>
      <c r="I33" s="123"/>
      <c r="J33" s="506"/>
      <c r="K33" s="496" t="s">
        <v>287</v>
      </c>
      <c r="L33" s="497"/>
      <c r="M33" s="131">
        <v>172.2</v>
      </c>
      <c r="N33" s="132">
        <v>188.4</v>
      </c>
      <c r="O33" s="132">
        <v>209.6</v>
      </c>
      <c r="P33" s="132">
        <v>207.6</v>
      </c>
      <c r="Q33" s="132">
        <v>227.9</v>
      </c>
    </row>
    <row r="34" spans="1:17" ht="20.25" customHeight="1">
      <c r="A34" s="509"/>
      <c r="B34" s="121"/>
      <c r="C34" s="130" t="s">
        <v>122</v>
      </c>
      <c r="D34" s="131">
        <v>37</v>
      </c>
      <c r="E34" s="132">
        <v>37.2</v>
      </c>
      <c r="F34" s="132">
        <v>46.3</v>
      </c>
      <c r="G34" s="132">
        <v>39</v>
      </c>
      <c r="H34" s="132">
        <v>38.9</v>
      </c>
      <c r="I34" s="123"/>
      <c r="J34" s="506"/>
      <c r="K34" s="496" t="s">
        <v>123</v>
      </c>
      <c r="L34" s="497"/>
      <c r="M34" s="131">
        <v>137.6</v>
      </c>
      <c r="N34" s="132">
        <v>198.5</v>
      </c>
      <c r="O34" s="132">
        <v>205.1</v>
      </c>
      <c r="P34" s="132">
        <v>222</v>
      </c>
      <c r="Q34" s="132">
        <v>213.8</v>
      </c>
    </row>
    <row r="35" spans="1:17" ht="20.25" customHeight="1">
      <c r="A35" s="509"/>
      <c r="B35" s="121"/>
      <c r="C35" s="130" t="s">
        <v>165</v>
      </c>
      <c r="D35" s="131">
        <v>216.2</v>
      </c>
      <c r="E35" s="132">
        <v>252.2</v>
      </c>
      <c r="F35" s="132">
        <v>307.2</v>
      </c>
      <c r="G35" s="132">
        <v>313.4</v>
      </c>
      <c r="H35" s="132">
        <v>319.1</v>
      </c>
      <c r="I35" s="123"/>
      <c r="J35" s="506"/>
      <c r="K35" s="496" t="s">
        <v>124</v>
      </c>
      <c r="L35" s="497"/>
      <c r="M35" s="131">
        <v>246.8</v>
      </c>
      <c r="N35" s="132">
        <v>236.6</v>
      </c>
      <c r="O35" s="132">
        <v>254.7</v>
      </c>
      <c r="P35" s="132">
        <v>291.5</v>
      </c>
      <c r="Q35" s="132">
        <v>293.8</v>
      </c>
    </row>
    <row r="36" spans="1:17" ht="20.25" customHeight="1">
      <c r="A36" s="509"/>
      <c r="B36" s="121"/>
      <c r="C36" s="130" t="s">
        <v>264</v>
      </c>
      <c r="D36" s="131">
        <v>68.8</v>
      </c>
      <c r="E36" s="132">
        <v>108.6</v>
      </c>
      <c r="F36" s="132">
        <v>96.1</v>
      </c>
      <c r="G36" s="132">
        <v>99.1</v>
      </c>
      <c r="H36" s="132">
        <v>97.4</v>
      </c>
      <c r="I36" s="123"/>
      <c r="J36" s="506"/>
      <c r="K36" s="496" t="s">
        <v>126</v>
      </c>
      <c r="L36" s="497"/>
      <c r="M36" s="131">
        <v>79.7</v>
      </c>
      <c r="N36" s="132">
        <v>70.7</v>
      </c>
      <c r="O36" s="132">
        <v>83.1</v>
      </c>
      <c r="P36" s="132">
        <v>92.6</v>
      </c>
      <c r="Q36" s="132">
        <v>101.6</v>
      </c>
    </row>
    <row r="37" spans="1:17" ht="20.25" customHeight="1">
      <c r="A37" s="509"/>
      <c r="B37" s="121"/>
      <c r="C37" s="130" t="s">
        <v>125</v>
      </c>
      <c r="D37" s="131">
        <v>72.3</v>
      </c>
      <c r="E37" s="132">
        <v>59.6</v>
      </c>
      <c r="F37" s="132">
        <v>54.3</v>
      </c>
      <c r="G37" s="132">
        <v>61.5</v>
      </c>
      <c r="H37" s="132">
        <v>72.3</v>
      </c>
      <c r="I37" s="123"/>
      <c r="J37" s="506"/>
      <c r="K37" s="496" t="s">
        <v>128</v>
      </c>
      <c r="L37" s="497"/>
      <c r="M37" s="131">
        <v>507.3</v>
      </c>
      <c r="N37" s="132">
        <v>619.3</v>
      </c>
      <c r="O37" s="132">
        <v>575.1</v>
      </c>
      <c r="P37" s="132">
        <v>614.2</v>
      </c>
      <c r="Q37" s="132">
        <v>681.3</v>
      </c>
    </row>
    <row r="38" spans="1:17" ht="20.25" customHeight="1">
      <c r="A38" s="509"/>
      <c r="B38" s="121"/>
      <c r="C38" s="130" t="s">
        <v>127</v>
      </c>
      <c r="D38" s="131">
        <v>46.4</v>
      </c>
      <c r="E38" s="132">
        <v>53.7</v>
      </c>
      <c r="F38" s="132">
        <v>72.9</v>
      </c>
      <c r="G38" s="132">
        <v>67.9</v>
      </c>
      <c r="H38" s="132">
        <v>70</v>
      </c>
      <c r="I38" s="123"/>
      <c r="J38" s="506"/>
      <c r="K38" s="496" t="s">
        <v>130</v>
      </c>
      <c r="L38" s="497"/>
      <c r="M38" s="131">
        <v>105.6</v>
      </c>
      <c r="N38" s="132">
        <v>106.5</v>
      </c>
      <c r="O38" s="132">
        <v>107.1</v>
      </c>
      <c r="P38" s="132">
        <v>147</v>
      </c>
      <c r="Q38" s="132">
        <v>151.3</v>
      </c>
    </row>
    <row r="39" spans="1:17" ht="20.25" customHeight="1">
      <c r="A39" s="145"/>
      <c r="B39" s="121"/>
      <c r="C39" s="130" t="s">
        <v>129</v>
      </c>
      <c r="D39" s="131">
        <v>28.7</v>
      </c>
      <c r="E39" s="132">
        <v>23.6</v>
      </c>
      <c r="F39" s="132">
        <v>35.5</v>
      </c>
      <c r="G39" s="132">
        <v>41.1</v>
      </c>
      <c r="H39" s="132">
        <v>37.6</v>
      </c>
      <c r="I39" s="123"/>
      <c r="J39" s="506"/>
      <c r="K39" s="496" t="s">
        <v>132</v>
      </c>
      <c r="L39" s="497"/>
      <c r="M39" s="131">
        <v>220.5</v>
      </c>
      <c r="N39" s="132">
        <v>287.8</v>
      </c>
      <c r="O39" s="132">
        <v>246.7</v>
      </c>
      <c r="P39" s="132">
        <v>249.2</v>
      </c>
      <c r="Q39" s="132">
        <v>320.1</v>
      </c>
    </row>
    <row r="40" spans="1:17" ht="20.25" customHeight="1">
      <c r="A40" s="135"/>
      <c r="B40" s="150"/>
      <c r="C40" s="137" t="s">
        <v>131</v>
      </c>
      <c r="D40" s="147">
        <v>29.8</v>
      </c>
      <c r="E40" s="132">
        <v>37.8</v>
      </c>
      <c r="F40" s="132">
        <v>40.1</v>
      </c>
      <c r="G40" s="132">
        <v>48.6</v>
      </c>
      <c r="H40" s="132">
        <v>57</v>
      </c>
      <c r="I40" s="123"/>
      <c r="J40" s="506"/>
      <c r="K40" s="496" t="s">
        <v>133</v>
      </c>
      <c r="L40" s="497"/>
      <c r="M40" s="131">
        <v>944.8</v>
      </c>
      <c r="N40" s="132">
        <v>947.7</v>
      </c>
      <c r="O40" s="132">
        <v>1050.3</v>
      </c>
      <c r="P40" s="132">
        <v>1020.7</v>
      </c>
      <c r="Q40" s="132">
        <v>1081.4</v>
      </c>
    </row>
    <row r="41" spans="1:17" ht="20.25" customHeight="1">
      <c r="A41" s="148"/>
      <c r="B41" s="121"/>
      <c r="C41" s="123"/>
      <c r="D41" s="123"/>
      <c r="E41" s="149"/>
      <c r="F41" s="149"/>
      <c r="G41" s="149"/>
      <c r="H41" s="149"/>
      <c r="I41" s="123"/>
      <c r="J41" s="211"/>
      <c r="K41" s="511" t="s">
        <v>134</v>
      </c>
      <c r="L41" s="512"/>
      <c r="M41" s="214">
        <v>210.9</v>
      </c>
      <c r="N41" s="215">
        <v>163.3</v>
      </c>
      <c r="O41" s="215">
        <v>414.5</v>
      </c>
      <c r="P41" s="215">
        <v>358</v>
      </c>
      <c r="Q41" s="215">
        <v>282.9</v>
      </c>
    </row>
    <row r="42" spans="1:17" ht="15" customHeight="1">
      <c r="A42" s="148"/>
      <c r="B42" s="123"/>
      <c r="C42" s="123"/>
      <c r="D42" s="123"/>
      <c r="E42" s="123"/>
      <c r="F42" s="123"/>
      <c r="G42" s="123"/>
      <c r="H42" s="123"/>
      <c r="I42" s="123"/>
      <c r="J42" s="148"/>
      <c r="K42" s="148"/>
      <c r="L42" s="121"/>
      <c r="M42" s="121"/>
      <c r="N42" s="180"/>
      <c r="O42" s="180"/>
      <c r="P42" s="180"/>
      <c r="Q42" s="180"/>
    </row>
    <row r="43" spans="1:17" ht="15" customHeight="1">
      <c r="A43" s="92"/>
      <c r="B43" s="123"/>
      <c r="C43" s="92"/>
      <c r="D43" s="92"/>
      <c r="E43" s="123"/>
      <c r="F43" s="123"/>
      <c r="G43" s="123"/>
      <c r="H43" s="123"/>
      <c r="I43" s="123"/>
      <c r="J43" s="121"/>
      <c r="K43" s="121"/>
      <c r="L43" s="121"/>
      <c r="M43" s="121"/>
      <c r="N43" s="121"/>
      <c r="O43" s="121"/>
      <c r="P43" s="121"/>
      <c r="Q43" s="121"/>
    </row>
    <row r="44" spans="1:17" ht="15" customHeight="1">
      <c r="A44" s="121"/>
      <c r="B44" s="92"/>
      <c r="C44" s="121"/>
      <c r="D44" s="121"/>
      <c r="E44" s="121"/>
      <c r="F44" s="121"/>
      <c r="G44" s="121"/>
      <c r="H44" s="121"/>
      <c r="I44" s="123"/>
      <c r="J44" s="121"/>
      <c r="K44" s="121"/>
      <c r="L44" s="121"/>
      <c r="M44" s="121"/>
      <c r="N44" s="121"/>
      <c r="O44" s="121"/>
      <c r="P44" s="121"/>
      <c r="Q44" s="121"/>
    </row>
    <row r="45" spans="1:17" ht="15" customHeight="1">
      <c r="A45" s="121"/>
      <c r="B45" s="121"/>
      <c r="C45" s="121"/>
      <c r="D45" s="121"/>
      <c r="E45" s="121"/>
      <c r="F45" s="121"/>
      <c r="G45" s="121"/>
      <c r="H45" s="121"/>
      <c r="I45" s="123"/>
      <c r="J45" s="121"/>
      <c r="K45" s="121"/>
      <c r="L45" s="121"/>
      <c r="M45" s="121"/>
      <c r="N45" s="121"/>
      <c r="O45" s="121"/>
      <c r="P45" s="121"/>
      <c r="Q45" s="121"/>
    </row>
    <row r="46" spans="1:17" ht="1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</row>
    <row r="47" spans="1:17" ht="1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</row>
    <row r="48" spans="1:17" ht="1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</row>
  </sheetData>
  <sheetProtection/>
  <mergeCells count="39">
    <mergeCell ref="K29:L29"/>
    <mergeCell ref="A24:A38"/>
    <mergeCell ref="K40:L40"/>
    <mergeCell ref="K31:L31"/>
    <mergeCell ref="K32:L32"/>
    <mergeCell ref="K33:L33"/>
    <mergeCell ref="J28:J40"/>
    <mergeCell ref="K26:L26"/>
    <mergeCell ref="K41:L41"/>
    <mergeCell ref="K34:L34"/>
    <mergeCell ref="K35:L35"/>
    <mergeCell ref="K36:L36"/>
    <mergeCell ref="K37:L37"/>
    <mergeCell ref="K38:L38"/>
    <mergeCell ref="K39:L39"/>
    <mergeCell ref="B6:C6"/>
    <mergeCell ref="K6:L6"/>
    <mergeCell ref="J7:J17"/>
    <mergeCell ref="K7:L7"/>
    <mergeCell ref="A8:A20"/>
    <mergeCell ref="B10:C10"/>
    <mergeCell ref="K10:L10"/>
    <mergeCell ref="K15:L15"/>
    <mergeCell ref="J19:J25"/>
    <mergeCell ref="K19:L19"/>
    <mergeCell ref="A2:H2"/>
    <mergeCell ref="J2:Q2"/>
    <mergeCell ref="A3:H3"/>
    <mergeCell ref="J3:Q3"/>
    <mergeCell ref="A5:C5"/>
    <mergeCell ref="J5:L5"/>
    <mergeCell ref="B19:C19"/>
    <mergeCell ref="B20:C20"/>
    <mergeCell ref="B21:C21"/>
    <mergeCell ref="K28:L28"/>
    <mergeCell ref="K21:L21"/>
    <mergeCell ref="K22:L22"/>
    <mergeCell ref="K23:L23"/>
    <mergeCell ref="K24:L2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2013-07-09T04:42:08Z</cp:lastPrinted>
  <dcterms:created xsi:type="dcterms:W3CDTF">1998-03-25T07:08:10Z</dcterms:created>
  <dcterms:modified xsi:type="dcterms:W3CDTF">2013-07-09T04:42:24Z</dcterms:modified>
  <cp:category/>
  <cp:version/>
  <cp:contentType/>
  <cp:contentStatus/>
</cp:coreProperties>
</file>