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10" windowHeight="8790" tabRatio="654" activeTab="11"/>
  </bookViews>
  <sheets>
    <sheet name="114" sheetId="1" r:id="rId1"/>
    <sheet name="116" sheetId="2" r:id="rId2"/>
    <sheet name="118" sheetId="3" r:id="rId3"/>
    <sheet name="120" sheetId="4" r:id="rId4"/>
    <sheet name="122" sheetId="5" r:id="rId5"/>
    <sheet name="124" sheetId="6" r:id="rId6"/>
    <sheet name="126" sheetId="7" r:id="rId7"/>
    <sheet name="128" sheetId="8" r:id="rId8"/>
    <sheet name="130" sheetId="9" r:id="rId9"/>
    <sheet name="132" sheetId="10" r:id="rId10"/>
    <sheet name="134" sheetId="11" r:id="rId11"/>
    <sheet name="136" sheetId="12" r:id="rId12"/>
  </sheets>
  <definedNames>
    <definedName name="_xlnm.Print_Area" localSheetId="0">'114'!$A$1:$W$64</definedName>
    <definedName name="_xlnm.Print_Area" localSheetId="1">'116'!$A$1:$P$62</definedName>
    <definedName name="_xlnm.Print_Area" localSheetId="2">'118'!$A$1:$S$62</definedName>
    <definedName name="_xlnm.Print_Area" localSheetId="3">'120'!$A$1:$M$62</definedName>
    <definedName name="_xlnm.Print_Area" localSheetId="4">'122'!$A$1:$AA$63</definedName>
    <definedName name="_xlnm.Print_Area" localSheetId="5">'124'!$A$1:$Q$57</definedName>
    <definedName name="_xlnm.Print_Area" localSheetId="6">'126'!$A$1:$Q$56</definedName>
    <definedName name="_xlnm.Print_Area" localSheetId="7">'128'!$A$1:$Q$63</definedName>
    <definedName name="_xlnm.Print_Area" localSheetId="8">'130'!$A$1:$R$72</definedName>
    <definedName name="_xlnm.Print_Area" localSheetId="9">'132'!$A$1:$R$66</definedName>
    <definedName name="_xlnm.Print_Area" localSheetId="10">'134'!$A$1:$O$66</definedName>
    <definedName name="_xlnm.Print_Area" localSheetId="11">'136'!$A$1:$W$63</definedName>
    <definedName name="Z_1E20FEC6_627E_469D_B280_46AA27B5F3ED_.wvu.PrintArea" localSheetId="0" hidden="1">'114'!$A$1:$W$64</definedName>
    <definedName name="Z_1E20FEC6_627E_469D_B280_46AA27B5F3ED_.wvu.PrintArea" localSheetId="1" hidden="1">'116'!$A$1:$P$62</definedName>
    <definedName name="Z_1E20FEC6_627E_469D_B280_46AA27B5F3ED_.wvu.PrintArea" localSheetId="2" hidden="1">'118'!$A$1:$S$62</definedName>
    <definedName name="Z_1E20FEC6_627E_469D_B280_46AA27B5F3ED_.wvu.PrintArea" localSheetId="3" hidden="1">'120'!$A$1:$M$62</definedName>
    <definedName name="Z_1E20FEC6_627E_469D_B280_46AA27B5F3ED_.wvu.PrintArea" localSheetId="4" hidden="1">'122'!$A$1:$AA$63</definedName>
    <definedName name="Z_1E20FEC6_627E_469D_B280_46AA27B5F3ED_.wvu.PrintArea" localSheetId="5" hidden="1">'124'!$A$1:$Q$57</definedName>
    <definedName name="Z_1E20FEC6_627E_469D_B280_46AA27B5F3ED_.wvu.PrintArea" localSheetId="6" hidden="1">'126'!$A$1:$Q$56</definedName>
    <definedName name="Z_1E20FEC6_627E_469D_B280_46AA27B5F3ED_.wvu.PrintArea" localSheetId="7" hidden="1">'128'!$A$1:$Q$63</definedName>
    <definedName name="Z_1E20FEC6_627E_469D_B280_46AA27B5F3ED_.wvu.PrintArea" localSheetId="8" hidden="1">'130'!$A$1:$R$72</definedName>
    <definedName name="Z_1E20FEC6_627E_469D_B280_46AA27B5F3ED_.wvu.PrintArea" localSheetId="9" hidden="1">'132'!$A$1:$R$66</definedName>
    <definedName name="Z_1E20FEC6_627E_469D_B280_46AA27B5F3ED_.wvu.PrintArea" localSheetId="10" hidden="1">'134'!$A$1:$O$66</definedName>
    <definedName name="Z_1E20FEC6_627E_469D_B280_46AA27B5F3ED_.wvu.PrintArea" localSheetId="11" hidden="1">'136'!$A$1:$W$63</definedName>
  </definedNames>
  <calcPr fullCalcOnLoad="1"/>
</workbook>
</file>

<file path=xl/sharedStrings.xml><?xml version="1.0" encoding="utf-8"?>
<sst xmlns="http://schemas.openxmlformats.org/spreadsheetml/2006/main" count="2192" uniqueCount="563">
  <si>
    <t>年次及び月次</t>
  </si>
  <si>
    <t>鉱工業総合</t>
  </si>
  <si>
    <t>ウ エ イ ト</t>
  </si>
  <si>
    <t>産　　　　業　　　　別</t>
  </si>
  <si>
    <t>事業所数</t>
  </si>
  <si>
    <t>従　　　　業　　　　者　　　　数　（人）</t>
  </si>
  <si>
    <t>現金給与　　総　　額　　　　（万 円）</t>
  </si>
  <si>
    <t>原 材 料　　　使用額等　　　（万 円）</t>
  </si>
  <si>
    <t>製　　造　　品　　出　　荷　　額　　等（万円）</t>
  </si>
  <si>
    <t>合　　計</t>
  </si>
  <si>
    <t>常　用　労　働　者</t>
  </si>
  <si>
    <t>家　族　従　業　者</t>
  </si>
  <si>
    <t>計</t>
  </si>
  <si>
    <t>加 工 賃　　　収 入 額</t>
  </si>
  <si>
    <t>修 理 料　　　収 入 額</t>
  </si>
  <si>
    <t>男</t>
  </si>
  <si>
    <t>女</t>
  </si>
  <si>
    <t>１０人～１９人</t>
  </si>
  <si>
    <t>２０人～２９人</t>
  </si>
  <si>
    <t>従　　　　　　業　　　　　　者　　　　　　数　（人）</t>
  </si>
  <si>
    <t>現金給与　　　　　総　　額　　　　　　　　（万円）</t>
  </si>
  <si>
    <t>原 材 料　　　　　使用額等　　　　　　（万円）</t>
  </si>
  <si>
    <t>常　　用　　労　　働　　者</t>
  </si>
  <si>
    <t>家　　族　　従　　業　　者</t>
  </si>
  <si>
    <t>従業者数（人）</t>
  </si>
  <si>
    <t>事　　業　　　　所　　数</t>
  </si>
  <si>
    <t>公共水道</t>
  </si>
  <si>
    <t>井 戸 水</t>
  </si>
  <si>
    <t>そ の 他</t>
  </si>
  <si>
    <t>回 収 水</t>
  </si>
  <si>
    <t>化     学     工     業</t>
  </si>
  <si>
    <t>鉄       鋼       業</t>
  </si>
  <si>
    <t>総合計</t>
  </si>
  <si>
    <t>純</t>
  </si>
  <si>
    <t>その他</t>
  </si>
  <si>
    <t>計</t>
  </si>
  <si>
    <t>その他</t>
  </si>
  <si>
    <t>食料品製造業</t>
  </si>
  <si>
    <t>衣　　　　　　　　服、その他の繊維製品製造業</t>
  </si>
  <si>
    <t>木材・木製品製造業</t>
  </si>
  <si>
    <t>家具・装備品製造業</t>
  </si>
  <si>
    <t>出版・印刷・同関連産業</t>
  </si>
  <si>
    <t>石油製品・　　　　　　石炭製品製造業</t>
  </si>
  <si>
    <t>窯業・土石製品製造業</t>
  </si>
  <si>
    <t>非鉄金属製造業</t>
  </si>
  <si>
    <t>一般機械器具製造業</t>
  </si>
  <si>
    <t>電気機械器具製造業</t>
  </si>
  <si>
    <t>輸送用機械器具製造業</t>
  </si>
  <si>
    <t>精密機械器具製造業</t>
  </si>
  <si>
    <t>衣服・その他の繊維製品製造業</t>
  </si>
  <si>
    <t>パルプ・紙・紙加工品製造業</t>
  </si>
  <si>
    <t>石油製品・石炭製品製造業</t>
  </si>
  <si>
    <t>輸送機械器具製造業</t>
  </si>
  <si>
    <t>その他の製造業</t>
  </si>
  <si>
    <t>年次及び　　　　月　次</t>
  </si>
  <si>
    <t>総計</t>
  </si>
  <si>
    <t>綿織物</t>
  </si>
  <si>
    <t>交織</t>
  </si>
  <si>
    <t>羽二重類</t>
  </si>
  <si>
    <t>クレープ類</t>
  </si>
  <si>
    <t>その他の後練</t>
  </si>
  <si>
    <t>（後染）</t>
  </si>
  <si>
    <t>先練</t>
  </si>
  <si>
    <t>（先染）</t>
  </si>
  <si>
    <t>ちりめん類</t>
  </si>
  <si>
    <t>（後染）</t>
  </si>
  <si>
    <t>広幅</t>
  </si>
  <si>
    <t>月平均</t>
  </si>
  <si>
    <t>小幅</t>
  </si>
  <si>
    <t>交織</t>
  </si>
  <si>
    <t>ビスコース　　　　　　　スフ織物</t>
  </si>
  <si>
    <t>アセテート織物</t>
  </si>
  <si>
    <t>人平・塩瀬</t>
  </si>
  <si>
    <t>ビスコース人絹織物</t>
  </si>
  <si>
    <t>資料　石川県統計情報課「鉄工業生産統計」による。</t>
  </si>
  <si>
    <t>合計</t>
  </si>
  <si>
    <t>長繊維</t>
  </si>
  <si>
    <t>合成繊維織物</t>
  </si>
  <si>
    <t>加工糸織物</t>
  </si>
  <si>
    <t>その他の服地</t>
  </si>
  <si>
    <t>短繊維</t>
  </si>
  <si>
    <t>縫製品　　　　　（点）</t>
  </si>
  <si>
    <t>ゴム入り織物</t>
  </si>
  <si>
    <t>その他の織物</t>
  </si>
  <si>
    <t>組ひも　　　　（ｋｇ）</t>
  </si>
  <si>
    <t>細幅織物（ｋｇ）</t>
  </si>
  <si>
    <t>編レース</t>
  </si>
  <si>
    <t>刺しゅうレース</t>
  </si>
  <si>
    <t>レース生地（平方メートル）</t>
  </si>
  <si>
    <t>麻鋼（ｋｇ）</t>
  </si>
  <si>
    <t>製綿　　　　　　　　（ｋｇ）</t>
  </si>
  <si>
    <t>その他の繊維製品、繊維機械、雑貨等（つづき）</t>
  </si>
  <si>
    <t>織機</t>
  </si>
  <si>
    <t>準備機械</t>
  </si>
  <si>
    <t>繊維機械（台）</t>
  </si>
  <si>
    <t>銑鉄鋳物　　　　（ｔ）</t>
  </si>
  <si>
    <t>陶磁器　　　　　（ｋｇ）</t>
  </si>
  <si>
    <t>なめしがわ・同製品・毛皮製造業</t>
  </si>
  <si>
    <t>前年対比</t>
  </si>
  <si>
    <t>資料　石川県統計情報課「工業統計」による。</t>
  </si>
  <si>
    <t>実数</t>
  </si>
  <si>
    <t>構成比（％）</t>
  </si>
  <si>
    <t>従業者数</t>
  </si>
  <si>
    <t>規模別</t>
  </si>
  <si>
    <t>内国　　　　消費税額（万円）</t>
  </si>
  <si>
    <t>資料　石川県統計情報課「工業統計」による。</t>
  </si>
  <si>
    <t>　規　模　別</t>
  </si>
  <si>
    <t>なめしがわ・同製品・</t>
  </si>
  <si>
    <t>毛皮製造業</t>
  </si>
  <si>
    <t>規　模　別</t>
  </si>
  <si>
    <t>総合計</t>
  </si>
  <si>
    <t>市郡別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</si>
  <si>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</si>
  <si>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</si>
  <si>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</si>
  <si>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</si>
  <si>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</si>
  <si>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</si>
  <si>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</si>
  <si>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</si>
  <si>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内　　国　　　　消費税額（万円）</t>
  </si>
  <si>
    <t>用地取得のあった事業所数</t>
  </si>
  <si>
    <t>用地取得面積（㎡）</t>
  </si>
  <si>
    <t>地表水・伏流水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</si>
  <si>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</si>
  <si>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</si>
  <si>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</si>
  <si>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</si>
  <si>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</si>
  <si>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</si>
  <si>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</si>
  <si>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</si>
  <si>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実数（人）</t>
  </si>
  <si>
    <t>実数（万円）</t>
  </si>
  <si>
    <t>事業所数</t>
  </si>
  <si>
    <t>製造品出荷額等</t>
  </si>
  <si>
    <t>従業者数（人）</t>
  </si>
  <si>
    <t>規模別</t>
  </si>
  <si>
    <t>10人～19人</t>
  </si>
  <si>
    <t>20人～29人</t>
  </si>
  <si>
    <t>30人～49人</t>
  </si>
  <si>
    <t>50人～99人</t>
  </si>
  <si>
    <t>100人～199人</t>
  </si>
  <si>
    <t>200人～299人</t>
  </si>
  <si>
    <t>300人以上</t>
  </si>
  <si>
    <t>構成比</t>
  </si>
  <si>
    <t>付　　加　価値率</t>
  </si>
  <si>
    <t>生産額</t>
  </si>
  <si>
    <t>付加価値額</t>
  </si>
  <si>
    <t>製造品出荷額等</t>
  </si>
  <si>
    <t>注　生産額＝製造品出荷額等+（製造品年末在庫額-製造品年初在庫額）+（半製品、仕掛品年末在庫額-半製品、仕掛品年初在庫額）</t>
  </si>
  <si>
    <t>製造品出荷額等（万円）</t>
  </si>
  <si>
    <t>生産額(万円）</t>
  </si>
  <si>
    <t>鉱山名</t>
  </si>
  <si>
    <t>鉱種</t>
  </si>
  <si>
    <t>鉱業権者</t>
  </si>
  <si>
    <t>所在地</t>
  </si>
  <si>
    <t>従業員数（人）</t>
  </si>
  <si>
    <t>服部</t>
  </si>
  <si>
    <t>河合</t>
  </si>
  <si>
    <t>手取</t>
  </si>
  <si>
    <t>古花坂</t>
  </si>
  <si>
    <t>ろう石、長石</t>
  </si>
  <si>
    <t>ろう石、けい石、長石</t>
  </si>
  <si>
    <t>服部鉱業㈱</t>
  </si>
  <si>
    <t>河合鉱山㈱</t>
  </si>
  <si>
    <t>㈱常崎鉱業所</t>
  </si>
  <si>
    <t>倶利伽羅開発㈱</t>
  </si>
  <si>
    <t>能美郡辰口町</t>
  </si>
  <si>
    <t>石川郡鳥越村</t>
  </si>
  <si>
    <t>金沢市新神田</t>
  </si>
  <si>
    <t>地区</t>
  </si>
  <si>
    <t>珪藻土の種類</t>
  </si>
  <si>
    <t>分布範囲</t>
  </si>
  <si>
    <t>2）</t>
  </si>
  <si>
    <t>陸上露出</t>
  </si>
  <si>
    <t>面積（ｋ㎡）</t>
  </si>
  <si>
    <t>最大</t>
  </si>
  <si>
    <t>平均</t>
  </si>
  <si>
    <t>4）</t>
  </si>
  <si>
    <t>海面上</t>
  </si>
  <si>
    <t>層厚（ｍ）</t>
  </si>
  <si>
    <t>50ｍ以深</t>
  </si>
  <si>
    <t>和倉珪藻土</t>
  </si>
  <si>
    <t>（海成）</t>
  </si>
  <si>
    <t>和倉・奥原</t>
  </si>
  <si>
    <t>石崎</t>
  </si>
  <si>
    <t>田鶴浜</t>
  </si>
  <si>
    <t>須曽西方</t>
  </si>
  <si>
    <t>島別所</t>
  </si>
  <si>
    <t>向田</t>
  </si>
  <si>
    <t>和倉地区</t>
  </si>
  <si>
    <t>能登島地区</t>
  </si>
  <si>
    <t>山戸田珪藻土</t>
  </si>
  <si>
    <t>（72海成）</t>
  </si>
  <si>
    <t>山戸田、土川</t>
  </si>
  <si>
    <t>田尻近傍</t>
  </si>
  <si>
    <t>町居近傍</t>
  </si>
  <si>
    <t>飯塚珪藻土</t>
  </si>
  <si>
    <t>飯田珪藻土</t>
  </si>
  <si>
    <t>飯塚、正院、蛸島</t>
  </si>
  <si>
    <t>鵜飼近傍</t>
  </si>
  <si>
    <t>飯田、上戸</t>
  </si>
  <si>
    <t>岡田北方</t>
  </si>
  <si>
    <t>法住寺珪藻土（海成）法住寺近傍</t>
  </si>
  <si>
    <t>塚田珪藻土（海成）輪島、塚田</t>
  </si>
  <si>
    <t>　総計</t>
  </si>
  <si>
    <t>面積</t>
  </si>
  <si>
    <t>重量</t>
  </si>
  <si>
    <t>金額</t>
  </si>
  <si>
    <t>数量</t>
  </si>
  <si>
    <t>口付</t>
  </si>
  <si>
    <t>両切</t>
  </si>
  <si>
    <t>刻</t>
  </si>
  <si>
    <t>総金額</t>
  </si>
  <si>
    <t>葉たばこ買入</t>
  </si>
  <si>
    <t>塩輸入</t>
  </si>
  <si>
    <t>公社輸入</t>
  </si>
  <si>
    <t>自己輸入</t>
  </si>
  <si>
    <t>塩売渡</t>
  </si>
  <si>
    <t>事項</t>
  </si>
  <si>
    <t>単位</t>
  </si>
  <si>
    <t>人口１人当たり年間消費</t>
  </si>
  <si>
    <t>数量（本）</t>
  </si>
  <si>
    <t>金額（円）</t>
  </si>
  <si>
    <t>金沢</t>
  </si>
  <si>
    <t>小松</t>
  </si>
  <si>
    <t>七尾</t>
  </si>
  <si>
    <t>石川県計</t>
  </si>
  <si>
    <t>福井県計</t>
  </si>
  <si>
    <t>富山県計</t>
  </si>
  <si>
    <t>千円</t>
  </si>
  <si>
    <t>千本</t>
  </si>
  <si>
    <t>支社名</t>
  </si>
  <si>
    <t>小売人数　　　　　　　（人）</t>
  </si>
  <si>
    <t>数量　　　　　　　　　　（千本）</t>
  </si>
  <si>
    <t>金額　　　　　　　　　　　　　　　　　　　　　　（千円）</t>
  </si>
  <si>
    <t>注　1）洪積層におおわれた部分および沿岸の一部を含む。</t>
  </si>
  <si>
    <t>2）　うすい洪積層におおわれた部分を含む。</t>
  </si>
  <si>
    <t>　　3）地表より採堀可能な範囲での厚さを示す場合もある。</t>
  </si>
  <si>
    <t>4）　一部海面下を含めた場合もある。</t>
  </si>
  <si>
    <t>製造工業</t>
  </si>
  <si>
    <t>鉄鋼業</t>
  </si>
  <si>
    <t>工　業</t>
  </si>
  <si>
    <t>一般機械</t>
  </si>
  <si>
    <t>電気機械</t>
  </si>
  <si>
    <t>輸送機械</t>
  </si>
  <si>
    <t>精密機械</t>
  </si>
  <si>
    <t>　化　学</t>
  </si>
  <si>
    <t>紙・紙加</t>
  </si>
  <si>
    <t>工品工業</t>
  </si>
  <si>
    <t>繊維工業</t>
  </si>
  <si>
    <t>　木　材</t>
  </si>
  <si>
    <t>木製品</t>
  </si>
  <si>
    <t>　食料品</t>
  </si>
  <si>
    <t>　その他　</t>
  </si>
  <si>
    <t>プラスチック製品工業</t>
  </si>
  <si>
    <t>製品工業</t>
  </si>
  <si>
    <t>（昭和55年＝100）</t>
  </si>
  <si>
    <t>麻　織　物</t>
  </si>
  <si>
    <t>キュプラ（ベンベルグ）織物</t>
  </si>
  <si>
    <t>短　繊　維</t>
  </si>
  <si>
    <t>長　繊　維</t>
  </si>
  <si>
    <t>広　　幅</t>
  </si>
  <si>
    <t>小　　幅</t>
  </si>
  <si>
    <t>ボイラー用水</t>
  </si>
  <si>
    <t>けい石、長石</t>
  </si>
  <si>
    <t>絹紡織物</t>
  </si>
  <si>
    <t>合成繊維織物</t>
  </si>
  <si>
    <t>（2）　その他の繊維製品、繊維機械、雑貨等</t>
  </si>
  <si>
    <t>資料　石川県統計情報課「鉱工業生産統計」による。</t>
  </si>
  <si>
    <t>石川県九谷窯元工業協組</t>
  </si>
  <si>
    <t>葉巻、パイプたばこ</t>
  </si>
  <si>
    <t>数　　量</t>
  </si>
  <si>
    <t>朱子</t>
  </si>
  <si>
    <t>従業者９人以下の事業所</t>
  </si>
  <si>
    <t>従業者10人以上の事業所</t>
  </si>
  <si>
    <t>資料　石川県商工課調</t>
  </si>
  <si>
    <t>49　　業　　　種　　　別　　　鉱　　　工　　　業　　　生　　　産　　　指　　　数 (昭和50～59年）</t>
  </si>
  <si>
    <t>非鉄金</t>
  </si>
  <si>
    <t>属工業</t>
  </si>
  <si>
    <t>金属製</t>
  </si>
  <si>
    <t>品工業</t>
  </si>
  <si>
    <t>窯業土石</t>
  </si>
  <si>
    <t>石油石炭</t>
  </si>
  <si>
    <t>注　昭和58年から調査項目が、一部変更。</t>
  </si>
  <si>
    <t>（単位＝平方メートル）</t>
  </si>
  <si>
    <t>昭和59年12月31日現在で実施した「昭和59年工業統計」の結果による。（事業所数、従業者数は年末現在数を、その他のものは1カ年の累計額を示す。）</t>
  </si>
  <si>
    <t>注　　数量は国内品販売数量（パイプ、葉巻を除く）で金額は国内販売総金額（国内品と輸入品の合計）である。</t>
  </si>
  <si>
    <t>資料　日本たばこ産業㈱金沢支社総務部庶務課「昭和59年度事業統計」による。</t>
  </si>
  <si>
    <t>たばこ製造</t>
  </si>
  <si>
    <t>輸入たばこ</t>
  </si>
  <si>
    <t>製造たばこ売渡</t>
  </si>
  <si>
    <t>塩買入</t>
  </si>
  <si>
    <t>昭和59年1月</t>
  </si>
  <si>
    <t>用　　　　　途　　　　　別　（淡水）　　（㎥／日）</t>
  </si>
  <si>
    <t>田畑</t>
  </si>
  <si>
    <t>宅地</t>
  </si>
  <si>
    <t>山林・原野</t>
  </si>
  <si>
    <t>埋立地</t>
  </si>
  <si>
    <t>加賀</t>
  </si>
  <si>
    <t>羽咋</t>
  </si>
  <si>
    <t>輪島</t>
  </si>
  <si>
    <t>珠洲</t>
  </si>
  <si>
    <t>x</t>
  </si>
  <si>
    <t>鉱工業 115</t>
  </si>
  <si>
    <t>８　　　鉱　　　　　　　　　　工　　　　　　　　　　業</t>
  </si>
  <si>
    <t>資料　石川県統計情報課「鉱工業生産統計」による。</t>
  </si>
  <si>
    <r>
      <t>昭和5</t>
    </r>
    <r>
      <rPr>
        <sz val="12"/>
        <rFont val="ＭＳ 明朝"/>
        <family val="1"/>
      </rPr>
      <t>8年1月</t>
    </r>
  </si>
  <si>
    <r>
      <t>昭和5</t>
    </r>
    <r>
      <rPr>
        <sz val="12"/>
        <rFont val="ＭＳ 明朝"/>
        <family val="1"/>
      </rPr>
      <t>7年1月</t>
    </r>
  </si>
  <si>
    <t>昭和50年平均</t>
  </si>
  <si>
    <t>たばこ</t>
  </si>
  <si>
    <t>パルプ・</t>
  </si>
  <si>
    <t>　</t>
  </si>
  <si>
    <t>鉱工業 117</t>
  </si>
  <si>
    <t>50　　製品別工業生産動態(昭和57～59年）</t>
  </si>
  <si>
    <t>（単位＝平方メートル）</t>
  </si>
  <si>
    <t>x</t>
  </si>
  <si>
    <t>昭和57年</t>
  </si>
  <si>
    <t>鉱工業 119</t>
  </si>
  <si>
    <t>サージ・キャバジン</t>
  </si>
  <si>
    <t>ポプリン・ブロード</t>
  </si>
  <si>
    <t>アクリル</t>
  </si>
  <si>
    <t>ナイロン</t>
  </si>
  <si>
    <t>ポンジー</t>
  </si>
  <si>
    <t>ジョーゼット</t>
  </si>
  <si>
    <t>デシン</t>
  </si>
  <si>
    <t>タフタ</t>
  </si>
  <si>
    <t>ポリエステル</t>
  </si>
  <si>
    <r>
      <t xml:space="preserve">ポ </t>
    </r>
    <r>
      <rPr>
        <sz val="12"/>
        <rFont val="ＭＳ 明朝"/>
        <family val="1"/>
      </rPr>
      <t xml:space="preserve">  リ   エ   ス   テ   ル</t>
    </r>
  </si>
  <si>
    <t>ビニロン</t>
  </si>
  <si>
    <t>鉱工業 121</t>
  </si>
  <si>
    <t>チェーン　　　　（ｋｇ）</t>
  </si>
  <si>
    <t>ローブ</t>
  </si>
  <si>
    <t>コード</t>
  </si>
  <si>
    <t>トワイン</t>
  </si>
  <si>
    <t>リボンマーク</t>
  </si>
  <si>
    <r>
      <t>5</t>
    </r>
    <r>
      <rPr>
        <sz val="12"/>
        <rFont val="ＭＳ 明朝"/>
        <family val="1"/>
      </rPr>
      <t>9年</t>
    </r>
  </si>
  <si>
    <r>
      <t>58</t>
    </r>
    <r>
      <rPr>
        <sz val="12"/>
        <rFont val="ＭＳ 明朝"/>
        <family val="1"/>
      </rPr>
      <t>年</t>
    </r>
  </si>
  <si>
    <r>
      <t>昭和5</t>
    </r>
    <r>
      <rPr>
        <sz val="12"/>
        <rFont val="ＭＳ 明朝"/>
        <family val="1"/>
      </rPr>
      <t>7年</t>
    </r>
  </si>
  <si>
    <r>
      <t>5</t>
    </r>
    <r>
      <rPr>
        <sz val="12"/>
        <rFont val="ＭＳ 明朝"/>
        <family val="1"/>
      </rPr>
      <t>8年</t>
    </r>
  </si>
  <si>
    <t>鉱工業 125</t>
  </si>
  <si>
    <t>３０人　以　上</t>
  </si>
  <si>
    <t>　４人～　９人</t>
  </si>
  <si>
    <t>　１人～　３人</t>
  </si>
  <si>
    <t>繊維工業</t>
  </si>
  <si>
    <t>合　　　　　　　計</t>
  </si>
  <si>
    <t>出 荷 額</t>
  </si>
  <si>
    <r>
      <t>（4）　産業、規模別事業所数、従業者数、現金給与総額、原材料使用額等、製造品出荷額等及び内国消費税額（昭和</t>
    </r>
    <r>
      <rPr>
        <sz val="12"/>
        <rFont val="ＭＳ 明朝"/>
        <family val="1"/>
      </rPr>
      <t>59年）</t>
    </r>
  </si>
  <si>
    <r>
      <t>（5）市郡、規模別事業所数、従業者数、現金給与総額、原材料使用額等、製造品出荷額等及び内国消費税（昭和</t>
    </r>
    <r>
      <rPr>
        <sz val="12"/>
        <rFont val="ＭＳ 明朝"/>
        <family val="1"/>
      </rPr>
      <t>59年）</t>
    </r>
  </si>
  <si>
    <r>
      <t>市郡、規模別事業所数、従業者数、現金給与総額、原材料使用額等、製造品出荷額等及び内国消費税（昭和5</t>
    </r>
    <r>
      <rPr>
        <sz val="12"/>
        <rFont val="ＭＳ 明朝"/>
        <family val="1"/>
      </rPr>
      <t>9年）（つづき）</t>
    </r>
  </si>
  <si>
    <t>温 調 用 水</t>
  </si>
  <si>
    <t>冷 却 用 水</t>
  </si>
  <si>
    <t>製品処理用水及び洗じょう用</t>
  </si>
  <si>
    <t>原料用水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</si>
  <si>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量（従業員30人以上の事業所）（昭和59年）</t>
    </r>
  </si>
  <si>
    <r>
      <t>（６）　産業別事業所数、従業者数、製造品出荷額等、事業所敷地面積、建築面積、延建築面積及び用地取得面積 （従業者３０人以上の事業所）</t>
    </r>
    <r>
      <rPr>
        <sz val="12"/>
        <rFont val="ＭＳ 明朝"/>
        <family val="1"/>
      </rPr>
      <t>(昭和59年）</t>
    </r>
  </si>
  <si>
    <r>
      <t>10本当たり単価　　　　　　　　　　　（円</t>
    </r>
    <r>
      <rPr>
        <sz val="12"/>
        <rFont val="ＭＳ 明朝"/>
        <family val="1"/>
      </rPr>
      <t>.銭）</t>
    </r>
  </si>
  <si>
    <r>
      <t>体積（×１０</t>
    </r>
    <r>
      <rPr>
        <vertAlign val="superscript"/>
        <sz val="12"/>
        <rFont val="ＭＳ 明朝"/>
        <family val="1"/>
      </rPr>
      <t>６</t>
    </r>
    <r>
      <rPr>
        <sz val="12"/>
        <rFont val="ＭＳ 明朝"/>
        <family val="1"/>
      </rPr>
      <t>㎥）</t>
    </r>
  </si>
  <si>
    <r>
      <t>5</t>
    </r>
    <r>
      <rPr>
        <sz val="12"/>
        <rFont val="ＭＳ 明朝"/>
        <family val="1"/>
      </rPr>
      <t>9年度</t>
    </r>
  </si>
  <si>
    <r>
      <t>5</t>
    </r>
    <r>
      <rPr>
        <sz val="12"/>
        <rFont val="ＭＳ 明朝"/>
        <family val="1"/>
      </rPr>
      <t>8年度</t>
    </r>
  </si>
  <si>
    <r>
      <t>5</t>
    </r>
    <r>
      <rPr>
        <sz val="12"/>
        <rFont val="ＭＳ 明朝"/>
        <family val="1"/>
      </rPr>
      <t>7年度</t>
    </r>
  </si>
  <si>
    <r>
      <t>5</t>
    </r>
    <r>
      <rPr>
        <sz val="12"/>
        <rFont val="ＭＳ 明朝"/>
        <family val="1"/>
      </rPr>
      <t>6年度</t>
    </r>
  </si>
  <si>
    <r>
      <t>5</t>
    </r>
    <r>
      <rPr>
        <sz val="12"/>
        <rFont val="ＭＳ 明朝"/>
        <family val="1"/>
      </rPr>
      <t>5年度</t>
    </r>
  </si>
  <si>
    <r>
      <t>5</t>
    </r>
    <r>
      <rPr>
        <sz val="12"/>
        <rFont val="ＭＳ 明朝"/>
        <family val="1"/>
      </rPr>
      <t>9年生産量（トン）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</si>
  <si>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</si>
  <si>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</si>
  <si>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</si>
  <si>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</si>
  <si>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</si>
  <si>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</si>
  <si>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</si>
  <si>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</si>
  <si>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</si>
  <si>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</si>
  <si>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</si>
  <si>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昭和58年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</si>
  <si>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昭和58年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</si>
  <si>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昭和58年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</si>
  <si>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昭和58年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</si>
  <si>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昭和58年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</si>
  <si>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昭和58年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</si>
  <si>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昭和58年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</si>
  <si>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昭和58年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</si>
  <si>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昭和58年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</si>
  <si>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昭和58年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</si>
  <si>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昭和58年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</si>
  <si>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昭和57年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</si>
  <si>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昭和57年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</si>
  <si>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昭和57年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</si>
  <si>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昭和57年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</si>
  <si>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昭和57年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</si>
  <si>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昭和57年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</si>
  <si>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昭和57年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</si>
  <si>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昭和57年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</si>
  <si>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昭和57年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</si>
  <si>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昭和57年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</si>
  <si>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昭和57年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</si>
  <si>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</si>
  <si>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</si>
  <si>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</si>
  <si>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rFont val="ＭＳ 明朝"/>
        <family val="1"/>
      </rPr>
      <t>54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</si>
  <si>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rFont val="ＭＳ 明朝"/>
        <family val="1"/>
      </rPr>
      <t>55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</si>
  <si>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</si>
  <si>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</si>
  <si>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年平均</t>
    </r>
  </si>
  <si>
    <r>
      <t>昭和</t>
    </r>
    <r>
      <rPr>
        <b/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年平均</t>
    </r>
  </si>
  <si>
    <r>
      <t>昭和</t>
    </r>
    <r>
      <rPr>
        <sz val="12"/>
        <color indexed="8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</si>
  <si>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</si>
  <si>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</si>
  <si>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</si>
  <si>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</si>
  <si>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</si>
  <si>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</si>
  <si>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</si>
  <si>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</si>
  <si>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</si>
  <si>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</si>
  <si>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</si>
  <si>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</si>
  <si>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122 鉱工業</t>
  </si>
  <si>
    <t>鉱工業 123</t>
  </si>
  <si>
    <t>武器製造業</t>
  </si>
  <si>
    <t>金属製品製造業</t>
  </si>
  <si>
    <t>非鉄金属製造業</t>
  </si>
  <si>
    <t>ゴム製品製造業</t>
  </si>
  <si>
    <t>家具装備品製造業</t>
  </si>
  <si>
    <t>木材・木製品製造業</t>
  </si>
  <si>
    <t>繊維工業</t>
  </si>
  <si>
    <t>合　　　　　　　　計</t>
  </si>
  <si>
    <t>産　  業 　 別</t>
  </si>
  <si>
    <r>
      <t>（3）　産 業 別 事 業 所 数、従 業 者 数、製 造 品 出 荷 額 等、生 産 額　の　歴年比較（全事業所）（昭和5</t>
    </r>
    <r>
      <rPr>
        <sz val="12"/>
        <rFont val="ＭＳ 明朝"/>
        <family val="1"/>
      </rPr>
      <t>7～59年）</t>
    </r>
  </si>
  <si>
    <t>―</t>
  </si>
  <si>
    <t>126 鉱工業</t>
  </si>
  <si>
    <t>鉱工業 127</t>
  </si>
  <si>
    <t>３０人　以　上</t>
  </si>
  <si>
    <t>鉄鋼業</t>
  </si>
  <si>
    <t>　４人～　９人</t>
  </si>
  <si>
    <t>　１人～　３人</t>
  </si>
  <si>
    <t>ゴム製品製造業</t>
  </si>
  <si>
    <t>化学工業</t>
  </si>
  <si>
    <t>出 荷 額</t>
  </si>
  <si>
    <t>産業、規模別事業所数、従業者数、現金給与総額、原材料使用額等、製造品出荷額等及び内国消費税額（昭和59年）（つづき）</t>
  </si>
  <si>
    <t>128 鉱工業</t>
  </si>
  <si>
    <t>鉱工業 129</t>
  </si>
  <si>
    <t>３０人　以　上</t>
  </si>
  <si>
    <t>その他の製造業</t>
  </si>
  <si>
    <t>　４人～　９人</t>
  </si>
  <si>
    <t>　１人～　３人</t>
  </si>
  <si>
    <t>武器製造業</t>
  </si>
  <si>
    <t>金属製品製造業</t>
  </si>
  <si>
    <t>出 荷 額</t>
  </si>
  <si>
    <r>
      <t>産業、規模別事業所数、従業者数、現金給与総額、原材料使用額等、製造品出荷額等及び内国消費税額（昭和5</t>
    </r>
    <r>
      <rPr>
        <sz val="12"/>
        <rFont val="ＭＳ 明朝"/>
        <family val="1"/>
      </rPr>
      <t>9年）（つづき）</t>
    </r>
  </si>
  <si>
    <t>130 鉱工業</t>
  </si>
  <si>
    <t>鉱工業 131</t>
  </si>
  <si>
    <t xml:space="preserve"> </t>
  </si>
  <si>
    <t>３０人　以　上</t>
  </si>
  <si>
    <t>　４人～　９人</t>
  </si>
  <si>
    <t>　１人～　３人</t>
  </si>
  <si>
    <t>出 荷 額</t>
  </si>
  <si>
    <t>事 業 所 数</t>
  </si>
  <si>
    <t>132 鉱工業</t>
  </si>
  <si>
    <t>鉱工業 133</t>
  </si>
  <si>
    <t>134 鉱工業</t>
  </si>
  <si>
    <t>鉱工業　135</t>
  </si>
  <si>
    <t>武器製造業</t>
  </si>
  <si>
    <t>金属製品製造業</t>
  </si>
  <si>
    <t>非鉄金属製造業</t>
  </si>
  <si>
    <t>ゴム製品製造業</t>
  </si>
  <si>
    <t>家具 ・ 装備品製造業</t>
  </si>
  <si>
    <t>木材・木製品製造業</t>
  </si>
  <si>
    <t>繊維工業</t>
  </si>
  <si>
    <t>合　　　　　　　　計</t>
  </si>
  <si>
    <t>産　　　　業　　　　別</t>
  </si>
  <si>
    <t>水　　源　　別（淡水）　　（㎥／日）</t>
  </si>
  <si>
    <t>延建築面積（㎡）</t>
  </si>
  <si>
    <t>建築面積（㎡）</t>
  </si>
  <si>
    <t>敷地面積（㎡）</t>
  </si>
  <si>
    <t>事業所数</t>
  </si>
  <si>
    <t>製造品
出荷額等
（万円）</t>
  </si>
  <si>
    <t>小松市正蓮寺町</t>
  </si>
  <si>
    <t>鉱工業 137</t>
  </si>
  <si>
    <t>-</t>
  </si>
  <si>
    <t>…</t>
  </si>
  <si>
    <t>･･･</t>
  </si>
  <si>
    <t>t</t>
  </si>
  <si>
    <t>〃</t>
  </si>
  <si>
    <t>0～50ｍ</t>
  </si>
  <si>
    <t>（ｋ㎡）</t>
  </si>
  <si>
    <t>3）</t>
  </si>
  <si>
    <r>
      <t>k</t>
    </r>
    <r>
      <rPr>
        <sz val="12"/>
        <rFont val="ＭＳ 明朝"/>
        <family val="1"/>
      </rPr>
      <t>g</t>
    </r>
  </si>
  <si>
    <t>1）</t>
  </si>
  <si>
    <t>kg</t>
  </si>
  <si>
    <t>フィルター</t>
  </si>
  <si>
    <t>キャビン85</t>
  </si>
  <si>
    <t>クリカラ</t>
  </si>
  <si>
    <t>パートナー</t>
  </si>
  <si>
    <t>マイルドセブン</t>
  </si>
  <si>
    <t>キャビン85マイルド</t>
  </si>
  <si>
    <t>チェリー</t>
  </si>
  <si>
    <t>セブンスター</t>
  </si>
  <si>
    <t>ハイライト</t>
  </si>
  <si>
    <t>a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</si>
  <si>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</si>
  <si>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b/>
        <sz val="12"/>
        <color indexed="8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</si>
  <si>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</si>
  <si>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</si>
  <si>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</si>
  <si>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</si>
  <si>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</si>
  <si>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</si>
  <si>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</si>
  <si>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</si>
  <si>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</si>
  <si>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</si>
  <si>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</si>
  <si>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x</t>
  </si>
  <si>
    <t>内国消費税額　　（万円）</t>
  </si>
  <si>
    <t>x</t>
  </si>
  <si>
    <t>x</t>
  </si>
  <si>
    <t>x</t>
  </si>
  <si>
    <t>x</t>
  </si>
  <si>
    <t>x</t>
  </si>
  <si>
    <t>x</t>
  </si>
  <si>
    <t>x</t>
  </si>
  <si>
    <t>内国消費税額（万円）</t>
  </si>
  <si>
    <t>x</t>
  </si>
  <si>
    <t>x</t>
  </si>
  <si>
    <t>x</t>
  </si>
  <si>
    <t>x</t>
  </si>
  <si>
    <t>x</t>
  </si>
  <si>
    <t>136 鉱工業</t>
  </si>
  <si>
    <t>－</t>
  </si>
  <si>
    <t>パルプ・紙・　　　　　紙加工品製造業</t>
  </si>
  <si>
    <t>114  鉱工業</t>
  </si>
  <si>
    <t>鉱  業</t>
  </si>
  <si>
    <t>非金属　　鉱　業</t>
  </si>
  <si>
    <t>機　械</t>
  </si>
  <si>
    <t>116 鉱工業</t>
  </si>
  <si>
    <t>年次及び　　　　月　　次</t>
  </si>
  <si>
    <t>小　　　　　　　　幅</t>
  </si>
  <si>
    <t>絹　　　　　　　　　　　　　　　　　　　　織　　　　　　　　　　　　　　　　　　　　物</t>
  </si>
  <si>
    <t>（単位＝平方メートル）</t>
  </si>
  <si>
    <t>(1)　織　　　　　　　　　　物</t>
  </si>
  <si>
    <r>
      <t>織　　　　　　　　　　物</t>
    </r>
    <r>
      <rPr>
        <sz val="12"/>
        <rFont val="ＭＳ 明朝"/>
        <family val="1"/>
      </rPr>
      <t>（つづき）</t>
    </r>
  </si>
  <si>
    <t>118 鉱工業</t>
  </si>
  <si>
    <t>織　　　　　　　　　　　　物（つづき）</t>
  </si>
  <si>
    <t>織　　　　　　　　　　　　　　　物（つづき）</t>
  </si>
  <si>
    <t>漁　　網　　　　　（ｋｇ）</t>
  </si>
  <si>
    <t>染　色　　　　　　　　　（千㎡）</t>
  </si>
  <si>
    <t>120 鉱工業</t>
  </si>
  <si>
    <t>年次及び　　　　月　  次</t>
  </si>
  <si>
    <t>51　　　製　　　　　　　　　　造　　　　　　　　　　業（昭和59年）</t>
  </si>
  <si>
    <r>
      <t>（１）　産業別事業所数、従業者数、製造品出荷額等及びその構成比（全事業所）（昭和</t>
    </r>
    <r>
      <rPr>
        <sz val="12"/>
        <rFont val="ＭＳ 明朝"/>
        <family val="1"/>
      </rPr>
      <t>59年）</t>
    </r>
  </si>
  <si>
    <r>
      <t>（2）　規模別事業所数、従業者数、製造品出荷額等、生産額、付加価値額及びその構成比（全事業所）（昭和</t>
    </r>
    <r>
      <rPr>
        <sz val="12"/>
        <rFont val="ＭＳ 明朝"/>
        <family val="1"/>
      </rPr>
      <t>59年）</t>
    </r>
  </si>
  <si>
    <t>124 鉱工業</t>
  </si>
  <si>
    <t>製　造　品　出　荷　額　等（万円）</t>
  </si>
  <si>
    <t>（1）　稼動鉱山一覧表（昭和59年12月31日現在）</t>
  </si>
  <si>
    <t>（2）　能登半島における珪藻泥岩の地区別推定埋蔵量</t>
  </si>
  <si>
    <t>（2）　たばこ販売関係現勢表（昭和59年度）</t>
  </si>
  <si>
    <t>（1）　葉たばこ収納、たばこ製造、製造たばこ売渡、塩収納、売渡額（昭和55～59年度）</t>
  </si>
  <si>
    <t>52　　鉱　　　　　　　　業</t>
  </si>
  <si>
    <t>53　　専　　　　　売　　　　　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</si>
</sst>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0.00_);[Red]\(0.00\)"/>
    <numFmt numFmtId="215" formatCode="[&lt;=999]000;[&lt;=99999]000\-00;000\-0000"/>
    <numFmt numFmtId="216" formatCode="0.0%"/>
    <numFmt numFmtId="217" formatCode="0.00_ "/>
    <numFmt numFmtId="218" formatCode="#,##0.0_ ;[Red]\-#,##0.0\ "/>
    <numFmt numFmtId="219" formatCode="#,##0.0"/>
    <numFmt numFmtId="220" formatCode="#,##0.0_);[Red]\(#,##0.0\)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vertAlign val="superscript"/>
      <sz val="12"/>
      <name val="ＭＳ 明朝"/>
      <family val="1"/>
    </font>
    <font>
      <sz val="12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31" borderId="4" applyNumberFormat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top"/>
    </xf>
    <xf numFmtId="3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left" vertical="center"/>
    </xf>
    <xf numFmtId="38" fontId="1" fillId="0" borderId="0" xfId="49" applyFont="1" applyFill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8" fontId="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212" fontId="0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12" fontId="0" fillId="0" borderId="0" xfId="0" applyNumberFormat="1" applyFont="1" applyFill="1" applyAlignment="1">
      <alignment horizontal="right" vertical="center"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21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19" fontId="0" fillId="0" borderId="0" xfId="0" applyNumberFormat="1" applyFont="1" applyFill="1" applyAlignment="1">
      <alignment vertical="center"/>
    </xf>
    <xf numFmtId="210" fontId="0" fillId="0" borderId="0" xfId="0" applyNumberFormat="1" applyFont="1" applyFill="1" applyAlignment="1">
      <alignment vertical="center"/>
    </xf>
    <xf numFmtId="210" fontId="0" fillId="0" borderId="0" xfId="0" applyNumberFormat="1" applyFont="1" applyFill="1" applyAlignment="1" applyProtection="1">
      <alignment horizontal="right" vertical="center"/>
      <protection/>
    </xf>
    <xf numFmtId="210" fontId="0" fillId="0" borderId="0" xfId="0" applyNumberFormat="1" applyFont="1" applyFill="1" applyBorder="1" applyAlignment="1" applyProtection="1">
      <alignment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20" fontId="0" fillId="0" borderId="0" xfId="0" applyNumberFormat="1" applyFont="1" applyFill="1" applyAlignment="1">
      <alignment vertical="center"/>
    </xf>
    <xf numFmtId="220" fontId="0" fillId="0" borderId="0" xfId="0" applyNumberFormat="1" applyFont="1" applyFill="1" applyAlignment="1" applyProtection="1">
      <alignment vertical="center"/>
      <protection/>
    </xf>
    <xf numFmtId="206" fontId="0" fillId="0" borderId="0" xfId="0" applyNumberFormat="1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212" fontId="0" fillId="0" borderId="26" xfId="0" applyNumberFormat="1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212" fontId="0" fillId="0" borderId="29" xfId="0" applyNumberFormat="1" applyFont="1" applyFill="1" applyBorder="1" applyAlignment="1">
      <alignment horizontal="distributed" vertical="center" wrapText="1"/>
    </xf>
    <xf numFmtId="212" fontId="0" fillId="0" borderId="30" xfId="0" applyNumberFormat="1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21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21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212" fontId="0" fillId="0" borderId="34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Alignment="1">
      <alignment horizontal="left" vertical="center"/>
    </xf>
    <xf numFmtId="212" fontId="0" fillId="0" borderId="29" xfId="0" applyNumberFormat="1" applyFont="1" applyFill="1" applyBorder="1" applyAlignment="1">
      <alignment horizontal="distributed" vertical="center"/>
    </xf>
    <xf numFmtId="212" fontId="0" fillId="0" borderId="27" xfId="0" applyNumberFormat="1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left" vertical="center"/>
    </xf>
    <xf numFmtId="212" fontId="0" fillId="0" borderId="3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distributed" vertical="center" wrapText="1"/>
    </xf>
    <xf numFmtId="38" fontId="0" fillId="0" borderId="0" xfId="49" applyFont="1" applyFill="1" applyAlignment="1">
      <alignment horizontal="right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38" xfId="0" applyNumberFormat="1" applyFont="1" applyFill="1" applyBorder="1" applyAlignment="1">
      <alignment vertical="center"/>
    </xf>
    <xf numFmtId="38" fontId="0" fillId="0" borderId="29" xfId="0" applyNumberFormat="1" applyFont="1" applyFill="1" applyBorder="1" applyAlignment="1">
      <alignment horizontal="distributed" vertical="center"/>
    </xf>
    <xf numFmtId="38" fontId="0" fillId="0" borderId="32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39" xfId="0" applyNumberFormat="1" applyFont="1" applyFill="1" applyBorder="1" applyAlignment="1">
      <alignment vertical="center"/>
    </xf>
    <xf numFmtId="38" fontId="0" fillId="0" borderId="34" xfId="0" applyNumberFormat="1" applyFont="1" applyFill="1" applyBorder="1" applyAlignment="1">
      <alignment vertical="center"/>
    </xf>
    <xf numFmtId="38" fontId="0" fillId="0" borderId="31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Alignment="1">
      <alignment horizontal="right"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38" fontId="0" fillId="0" borderId="41" xfId="0" applyNumberFormat="1" applyFont="1" applyFill="1" applyBorder="1" applyAlignment="1">
      <alignment vertical="center"/>
    </xf>
    <xf numFmtId="38" fontId="0" fillId="0" borderId="29" xfId="0" applyNumberFormat="1" applyFont="1" applyFill="1" applyBorder="1" applyAlignment="1">
      <alignment horizontal="center" vertical="center"/>
    </xf>
    <xf numFmtId="38" fontId="0" fillId="0" borderId="42" xfId="0" applyNumberFormat="1" applyFont="1" applyFill="1" applyBorder="1" applyAlignment="1">
      <alignment horizontal="center" vertical="center"/>
    </xf>
    <xf numFmtId="218" fontId="0" fillId="0" borderId="0" xfId="0" applyNumberFormat="1" applyFont="1" applyFill="1" applyAlignment="1">
      <alignment vertical="center"/>
    </xf>
    <xf numFmtId="206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vertical="center"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40" fontId="0" fillId="0" borderId="34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207" fontId="0" fillId="0" borderId="18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Alignment="1" applyProtection="1">
      <alignment vertical="center"/>
      <protection/>
    </xf>
    <xf numFmtId="210" fontId="12" fillId="0" borderId="0" xfId="0" applyNumberFormat="1" applyFont="1" applyFill="1" applyAlignment="1" applyProtection="1">
      <alignment vertical="center"/>
      <protection/>
    </xf>
    <xf numFmtId="219" fontId="12" fillId="0" borderId="0" xfId="0" applyNumberFormat="1" applyFont="1" applyFill="1" applyAlignment="1">
      <alignment vertical="center"/>
    </xf>
    <xf numFmtId="212" fontId="12" fillId="0" borderId="0" xfId="0" applyNumberFormat="1" applyFont="1" applyFill="1" applyBorder="1" applyAlignment="1">
      <alignment horizontal="right" vertical="center"/>
    </xf>
    <xf numFmtId="212" fontId="12" fillId="0" borderId="0" xfId="0" applyNumberFormat="1" applyFont="1" applyFill="1" applyAlignment="1">
      <alignment horizontal="right" vertical="center"/>
    </xf>
    <xf numFmtId="211" fontId="12" fillId="0" borderId="0" xfId="0" applyNumberFormat="1" applyFont="1" applyFill="1" applyBorder="1" applyAlignment="1">
      <alignment vertical="center"/>
    </xf>
    <xf numFmtId="212" fontId="0" fillId="0" borderId="0" xfId="0" applyNumberFormat="1" applyFont="1" applyFill="1" applyBorder="1" applyAlignment="1">
      <alignment horizontal="distributed" vertical="center"/>
    </xf>
    <xf numFmtId="38" fontId="12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Alignment="1">
      <alignment horizontal="left" vertical="top"/>
    </xf>
    <xf numFmtId="38" fontId="6" fillId="0" borderId="0" xfId="0" applyNumberFormat="1" applyFont="1" applyFill="1" applyAlignment="1">
      <alignment horizontal="right" vertical="top"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41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203" fontId="12" fillId="0" borderId="0" xfId="49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40" fontId="0" fillId="0" borderId="0" xfId="49" applyNumberFormat="1" applyFont="1" applyFill="1" applyAlignment="1">
      <alignment vertical="center"/>
    </xf>
    <xf numFmtId="203" fontId="0" fillId="0" borderId="0" xfId="49" applyNumberFormat="1" applyFont="1" applyFill="1" applyAlignment="1">
      <alignment vertical="center"/>
    </xf>
    <xf numFmtId="40" fontId="0" fillId="0" borderId="0" xfId="49" applyNumberFormat="1" applyFont="1" applyFill="1" applyAlignment="1">
      <alignment horizontal="right" vertical="center"/>
    </xf>
    <xf numFmtId="203" fontId="0" fillId="0" borderId="0" xfId="49" applyNumberFormat="1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38" fontId="0" fillId="0" borderId="34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55" fillId="0" borderId="33" xfId="0" applyFont="1" applyFill="1" applyBorder="1" applyAlignment="1">
      <alignment horizontal="distributed" vertical="center"/>
    </xf>
    <xf numFmtId="0" fontId="0" fillId="0" borderId="33" xfId="0" applyFont="1" applyFill="1" applyBorder="1" applyAlignment="1" applyProtection="1">
      <alignment vertical="center"/>
      <protection/>
    </xf>
    <xf numFmtId="205" fontId="0" fillId="0" borderId="33" xfId="0" applyNumberFormat="1" applyFont="1" applyFill="1" applyBorder="1" applyAlignment="1" applyProtection="1">
      <alignment vertical="center"/>
      <protection/>
    </xf>
    <xf numFmtId="205" fontId="0" fillId="0" borderId="33" xfId="0" applyNumberFormat="1" applyFont="1" applyFill="1" applyBorder="1" applyAlignment="1" applyProtection="1">
      <alignment horizontal="center" vertical="center"/>
      <protection/>
    </xf>
    <xf numFmtId="0" fontId="55" fillId="0" borderId="35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0" fillId="0" borderId="39" xfId="49" applyFont="1" applyFill="1" applyBorder="1" applyAlignment="1">
      <alignment vertical="center"/>
    </xf>
    <xf numFmtId="212" fontId="9" fillId="0" borderId="0" xfId="0" applyNumberFormat="1" applyFont="1" applyFill="1" applyAlignment="1">
      <alignment horizontal="right" vertical="center"/>
    </xf>
    <xf numFmtId="212" fontId="9" fillId="0" borderId="0" xfId="0" applyNumberFormat="1" applyFont="1" applyFill="1" applyBorder="1" applyAlignment="1">
      <alignment horizontal="right" vertical="center"/>
    </xf>
    <xf numFmtId="212" fontId="1" fillId="0" borderId="0" xfId="0" applyNumberFormat="1" applyFont="1" applyFill="1" applyAlignment="1">
      <alignment horizontal="right" vertical="center"/>
    </xf>
    <xf numFmtId="212" fontId="1" fillId="0" borderId="0" xfId="0" applyNumberFormat="1" applyFont="1" applyFill="1" applyBorder="1" applyAlignment="1">
      <alignment horizontal="right" vertical="center"/>
    </xf>
    <xf numFmtId="38" fontId="1" fillId="0" borderId="0" xfId="49" applyFont="1" applyFill="1" applyAlignment="1">
      <alignment horizontal="right" vertical="center"/>
    </xf>
    <xf numFmtId="212" fontId="0" fillId="0" borderId="0" xfId="0" applyNumberFormat="1" applyFont="1" applyFill="1" applyAlignment="1">
      <alignment horizontal="right" vertical="center"/>
    </xf>
    <xf numFmtId="212" fontId="0" fillId="0" borderId="0" xfId="0" applyNumberFormat="1" applyFont="1" applyFill="1" applyBorder="1" applyAlignment="1">
      <alignment horizontal="right" vertical="center"/>
    </xf>
    <xf numFmtId="203" fontId="0" fillId="0" borderId="34" xfId="0" applyNumberFormat="1" applyFont="1" applyFill="1" applyBorder="1" applyAlignment="1">
      <alignment vertical="center"/>
    </xf>
    <xf numFmtId="203" fontId="1" fillId="0" borderId="0" xfId="0" applyNumberFormat="1" applyFont="1" applyFill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38" fontId="0" fillId="0" borderId="42" xfId="0" applyNumberFormat="1" applyFont="1" applyFill="1" applyBorder="1" applyAlignment="1">
      <alignment horizontal="distributed" vertical="center" wrapText="1"/>
    </xf>
    <xf numFmtId="206" fontId="1" fillId="0" borderId="0" xfId="0" applyNumberFormat="1" applyFont="1" applyFill="1" applyAlignment="1">
      <alignment vertical="center"/>
    </xf>
    <xf numFmtId="206" fontId="0" fillId="0" borderId="34" xfId="0" applyNumberFormat="1" applyFont="1" applyFill="1" applyBorder="1" applyAlignment="1">
      <alignment vertical="center"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7" fontId="1" fillId="0" borderId="34" xfId="0" applyNumberFormat="1" applyFont="1" applyFill="1" applyBorder="1" applyAlignment="1" applyProtection="1">
      <alignment horizontal="right" vertical="center"/>
      <protection/>
    </xf>
    <xf numFmtId="37" fontId="1" fillId="0" borderId="47" xfId="0" applyNumberFormat="1" applyFont="1" applyFill="1" applyBorder="1" applyAlignment="1" applyProtection="1">
      <alignment horizontal="right" vertical="center"/>
      <protection/>
    </xf>
    <xf numFmtId="37" fontId="1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37" fontId="1" fillId="0" borderId="48" xfId="0" applyNumberFormat="1" applyFont="1" applyFill="1" applyBorder="1" applyAlignment="1" applyProtection="1">
      <alignment horizontal="right" vertical="center"/>
      <protection/>
    </xf>
    <xf numFmtId="37" fontId="1" fillId="0" borderId="25" xfId="0" applyNumberFormat="1" applyFont="1" applyFill="1" applyBorder="1" applyAlignment="1" applyProtection="1">
      <alignment horizontal="right" vertical="center"/>
      <protection/>
    </xf>
    <xf numFmtId="37" fontId="11" fillId="0" borderId="17" xfId="0" applyNumberFormat="1" applyFont="1" applyFill="1" applyBorder="1" applyAlignment="1" applyProtection="1">
      <alignment horizontal="right" vertical="center"/>
      <protection/>
    </xf>
    <xf numFmtId="203" fontId="0" fillId="0" borderId="28" xfId="49" applyNumberFormat="1" applyFont="1" applyFill="1" applyBorder="1" applyAlignment="1">
      <alignment vertical="center"/>
    </xf>
    <xf numFmtId="203" fontId="0" fillId="0" borderId="39" xfId="49" applyNumberFormat="1" applyFont="1" applyFill="1" applyBorder="1" applyAlignment="1">
      <alignment vertical="center"/>
    </xf>
    <xf numFmtId="203" fontId="0" fillId="0" borderId="39" xfId="49" applyNumberFormat="1" applyFont="1" applyFill="1" applyBorder="1" applyAlignment="1">
      <alignment horizontal="right" vertical="center"/>
    </xf>
    <xf numFmtId="203" fontId="12" fillId="0" borderId="39" xfId="49" applyNumberFormat="1" applyFont="1" applyFill="1" applyBorder="1" applyAlignment="1">
      <alignment vertical="center"/>
    </xf>
    <xf numFmtId="40" fontId="1" fillId="0" borderId="0" xfId="49" applyNumberFormat="1" applyFont="1" applyFill="1" applyAlignment="1">
      <alignment horizontal="right" vertical="center"/>
    </xf>
    <xf numFmtId="212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12" fontId="0" fillId="0" borderId="0" xfId="0" applyNumberFormat="1" applyFill="1" applyBorder="1" applyAlignment="1">
      <alignment horizontal="right" vertical="center"/>
    </xf>
    <xf numFmtId="0" fontId="0" fillId="0" borderId="17" xfId="0" applyFill="1" applyBorder="1" applyAlignment="1" applyProtection="1">
      <alignment horizontal="center" vertical="center"/>
      <protection/>
    </xf>
    <xf numFmtId="212" fontId="0" fillId="0" borderId="49" xfId="0" applyNumberFormat="1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212" fontId="0" fillId="0" borderId="0" xfId="42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212" fontId="0" fillId="0" borderId="0" xfId="0" applyNumberFormat="1" applyFill="1" applyAlignment="1">
      <alignment horizontal="center" vertical="center"/>
    </xf>
    <xf numFmtId="212" fontId="0" fillId="0" borderId="29" xfId="0" applyNumberFormat="1" applyFont="1" applyFill="1" applyBorder="1" applyAlignment="1">
      <alignment horizontal="distributed" vertical="center" wrapText="1"/>
    </xf>
    <xf numFmtId="212" fontId="0" fillId="0" borderId="37" xfId="0" applyNumberFormat="1" applyFont="1" applyFill="1" applyBorder="1" applyAlignment="1">
      <alignment horizontal="distributed" vertical="center" wrapText="1"/>
    </xf>
    <xf numFmtId="212" fontId="0" fillId="0" borderId="42" xfId="0" applyNumberFormat="1" applyFill="1" applyBorder="1" applyAlignment="1">
      <alignment horizontal="center" vertical="center" wrapText="1"/>
    </xf>
    <xf numFmtId="212" fontId="0" fillId="0" borderId="37" xfId="0" applyNumberFormat="1" applyFont="1" applyFill="1" applyBorder="1" applyAlignment="1">
      <alignment horizontal="center" vertical="center" wrapText="1"/>
    </xf>
    <xf numFmtId="212" fontId="0" fillId="0" borderId="27" xfId="0" applyNumberFormat="1" applyFont="1" applyFill="1" applyBorder="1" applyAlignment="1">
      <alignment horizontal="center" vertical="center" wrapText="1"/>
    </xf>
    <xf numFmtId="212" fontId="0" fillId="0" borderId="51" xfId="0" applyNumberFormat="1" applyFill="1" applyBorder="1" applyAlignment="1">
      <alignment horizontal="center" vertical="center" wrapText="1"/>
    </xf>
    <xf numFmtId="212" fontId="0" fillId="0" borderId="52" xfId="0" applyNumberFormat="1" applyFont="1" applyFill="1" applyBorder="1" applyAlignment="1">
      <alignment horizontal="center" vertical="center" wrapText="1"/>
    </xf>
    <xf numFmtId="212" fontId="0" fillId="0" borderId="49" xfId="0" applyNumberFormat="1" applyFont="1" applyFill="1" applyBorder="1" applyAlignment="1">
      <alignment horizontal="center" vertical="center" wrapText="1"/>
    </xf>
    <xf numFmtId="212" fontId="0" fillId="0" borderId="53" xfId="0" applyNumberFormat="1" applyFont="1" applyFill="1" applyBorder="1" applyAlignment="1">
      <alignment horizontal="distributed" vertical="center" wrapText="1"/>
    </xf>
    <xf numFmtId="212" fontId="0" fillId="0" borderId="36" xfId="0" applyNumberFormat="1" applyFont="1" applyFill="1" applyBorder="1" applyAlignment="1">
      <alignment horizontal="distributed" vertical="center" wrapText="1"/>
    </xf>
    <xf numFmtId="212" fontId="0" fillId="0" borderId="30" xfId="0" applyNumberFormat="1" applyFont="1" applyFill="1" applyBorder="1" applyAlignment="1">
      <alignment horizontal="distributed" vertical="center" wrapText="1"/>
    </xf>
    <xf numFmtId="212" fontId="0" fillId="0" borderId="29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212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212" fontId="0" fillId="0" borderId="42" xfId="0" applyNumberFormat="1" applyFont="1" applyFill="1" applyBorder="1" applyAlignment="1">
      <alignment horizontal="distributed" vertical="center"/>
    </xf>
    <xf numFmtId="212" fontId="0" fillId="0" borderId="50" xfId="0" applyNumberFormat="1" applyFont="1" applyFill="1" applyBorder="1" applyAlignment="1">
      <alignment horizontal="distributed" vertical="center"/>
    </xf>
    <xf numFmtId="212" fontId="0" fillId="0" borderId="51" xfId="0" applyNumberFormat="1" applyFont="1" applyFill="1" applyBorder="1" applyAlignment="1">
      <alignment horizontal="distributed" vertical="center"/>
    </xf>
    <xf numFmtId="212" fontId="0" fillId="0" borderId="26" xfId="0" applyNumberFormat="1" applyFont="1" applyFill="1" applyBorder="1" applyAlignment="1">
      <alignment horizontal="distributed" vertical="center"/>
    </xf>
    <xf numFmtId="212" fontId="0" fillId="0" borderId="36" xfId="0" applyNumberFormat="1" applyFont="1" applyFill="1" applyBorder="1" applyAlignment="1">
      <alignment horizontal="distributed" vertical="center"/>
    </xf>
    <xf numFmtId="212" fontId="0" fillId="0" borderId="30" xfId="0" applyNumberFormat="1" applyFont="1" applyFill="1" applyBorder="1" applyAlignment="1">
      <alignment horizontal="distributed" vertical="center"/>
    </xf>
    <xf numFmtId="212" fontId="0" fillId="0" borderId="51" xfId="0" applyNumberFormat="1" applyFont="1" applyFill="1" applyBorder="1" applyAlignment="1">
      <alignment horizontal="distributed" vertical="center" wrapText="1"/>
    </xf>
    <xf numFmtId="212" fontId="0" fillId="0" borderId="52" xfId="0" applyNumberFormat="1" applyFont="1" applyFill="1" applyBorder="1" applyAlignment="1">
      <alignment horizontal="distributed" vertical="center" wrapText="1"/>
    </xf>
    <xf numFmtId="212" fontId="0" fillId="0" borderId="26" xfId="0" applyNumberFormat="1" applyFont="1" applyFill="1" applyBorder="1" applyAlignment="1">
      <alignment horizontal="distributed" vertical="center" wrapText="1"/>
    </xf>
    <xf numFmtId="212" fontId="0" fillId="0" borderId="28" xfId="0" applyNumberFormat="1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212" fontId="0" fillId="0" borderId="42" xfId="0" applyNumberFormat="1" applyFont="1" applyFill="1" applyBorder="1" applyAlignment="1">
      <alignment horizontal="distributed" vertical="center" wrapText="1"/>
    </xf>
    <xf numFmtId="212" fontId="0" fillId="0" borderId="28" xfId="0" applyNumberFormat="1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212" fontId="0" fillId="0" borderId="37" xfId="0" applyNumberFormat="1" applyFont="1" applyFill="1" applyBorder="1" applyAlignment="1">
      <alignment horizontal="distributed" vertical="center"/>
    </xf>
    <xf numFmtId="212" fontId="0" fillId="0" borderId="42" xfId="0" applyNumberFormat="1" applyFont="1" applyFill="1" applyBorder="1" applyAlignment="1">
      <alignment horizontal="center" vertical="center" wrapText="1"/>
    </xf>
    <xf numFmtId="212" fontId="0" fillId="0" borderId="37" xfId="0" applyNumberFormat="1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212" fontId="0" fillId="0" borderId="31" xfId="0" applyNumberFormat="1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/>
    </xf>
    <xf numFmtId="212" fontId="0" fillId="0" borderId="31" xfId="0" applyNumberFormat="1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35" xfId="0" applyFont="1" applyFill="1" applyBorder="1" applyAlignment="1">
      <alignment horizontal="distributed" vertical="center" wrapText="1"/>
    </xf>
    <xf numFmtId="0" fontId="55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 wrapText="1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6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38" fontId="0" fillId="0" borderId="29" xfId="0" applyNumberFormat="1" applyFont="1" applyFill="1" applyBorder="1" applyAlignment="1">
      <alignment horizontal="distributed" vertical="center"/>
    </xf>
    <xf numFmtId="38" fontId="0" fillId="0" borderId="42" xfId="0" applyNumberFormat="1" applyFont="1" applyFill="1" applyBorder="1" applyAlignment="1">
      <alignment horizontal="distributed" vertical="center"/>
    </xf>
    <xf numFmtId="38" fontId="0" fillId="0" borderId="30" xfId="0" applyNumberFormat="1" applyFont="1" applyFill="1" applyBorder="1" applyAlignment="1">
      <alignment horizontal="distributed" vertical="center"/>
    </xf>
    <xf numFmtId="38" fontId="0" fillId="0" borderId="31" xfId="0" applyNumberFormat="1" applyFont="1" applyFill="1" applyBorder="1" applyAlignment="1">
      <alignment horizontal="distributed" vertical="center"/>
    </xf>
    <xf numFmtId="38" fontId="0" fillId="0" borderId="34" xfId="0" applyNumberFormat="1" applyFont="1" applyFill="1" applyBorder="1" applyAlignment="1">
      <alignment horizontal="distributed" vertical="center"/>
    </xf>
    <xf numFmtId="38" fontId="0" fillId="0" borderId="35" xfId="0" applyNumberFormat="1" applyFont="1" applyFill="1" applyBorder="1" applyAlignment="1">
      <alignment horizontal="distributed" vertical="center"/>
    </xf>
    <xf numFmtId="38" fontId="1" fillId="0" borderId="39" xfId="0" applyNumberFormat="1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42" xfId="0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>
      <alignment horizontal="center" vertical="center"/>
    </xf>
    <xf numFmtId="203" fontId="1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38" fontId="0" fillId="0" borderId="17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41" xfId="0" applyNumberFormat="1" applyFont="1" applyFill="1" applyBorder="1" applyAlignment="1">
      <alignment vertical="center"/>
    </xf>
    <xf numFmtId="38" fontId="0" fillId="0" borderId="34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horizontal="right" vertical="center"/>
    </xf>
    <xf numFmtId="203" fontId="0" fillId="0" borderId="34" xfId="0" applyNumberFormat="1" applyFont="1" applyFill="1" applyBorder="1" applyAlignment="1">
      <alignment horizontal="right" vertical="center"/>
    </xf>
    <xf numFmtId="203" fontId="0" fillId="0" borderId="34" xfId="0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horizontal="distributed" vertical="center"/>
    </xf>
    <xf numFmtId="38" fontId="12" fillId="0" borderId="33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33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center" vertical="center" shrinkToFit="1"/>
    </xf>
    <xf numFmtId="38" fontId="0" fillId="0" borderId="33" xfId="0" applyNumberFormat="1" applyFont="1" applyFill="1" applyBorder="1" applyAlignment="1">
      <alignment horizontal="center" vertical="center" shrinkToFit="1"/>
    </xf>
    <xf numFmtId="38" fontId="0" fillId="0" borderId="35" xfId="0" applyNumberFormat="1" applyFont="1" applyFill="1" applyBorder="1" applyAlignment="1">
      <alignment vertical="center"/>
    </xf>
    <xf numFmtId="38" fontId="0" fillId="0" borderId="29" xfId="0" applyNumberFormat="1" applyFont="1" applyFill="1" applyBorder="1" applyAlignment="1">
      <alignment horizontal="center" vertical="center"/>
    </xf>
    <xf numFmtId="38" fontId="0" fillId="0" borderId="39" xfId="0" applyNumberFormat="1" applyFont="1" applyFill="1" applyBorder="1" applyAlignment="1">
      <alignment horizontal="distributed" vertical="center"/>
    </xf>
    <xf numFmtId="38" fontId="0" fillId="0" borderId="27" xfId="0" applyNumberFormat="1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06" fontId="0" fillId="0" borderId="0" xfId="0" applyNumberFormat="1" applyFont="1" applyFill="1" applyAlignment="1">
      <alignment horizontal="right" vertical="center"/>
    </xf>
    <xf numFmtId="206" fontId="0" fillId="0" borderId="34" xfId="0" applyNumberFormat="1" applyFont="1" applyFill="1" applyBorder="1" applyAlignment="1">
      <alignment horizontal="right" vertical="center"/>
    </xf>
    <xf numFmtId="206" fontId="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0" fillId="0" borderId="6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61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64" xfId="0" applyFont="1" applyFill="1" applyBorder="1" applyAlignment="1" applyProtection="1">
      <alignment horizontal="distributed" vertical="center"/>
      <protection/>
    </xf>
    <xf numFmtId="38" fontId="0" fillId="0" borderId="19" xfId="49" applyFont="1" applyFill="1" applyBorder="1" applyAlignment="1" applyProtection="1">
      <alignment horizontal="center" vertical="center" wrapText="1"/>
      <protection/>
    </xf>
    <xf numFmtId="38" fontId="0" fillId="0" borderId="21" xfId="49" applyFont="1" applyFill="1" applyBorder="1" applyAlignment="1" applyProtection="1">
      <alignment horizontal="center" vertical="center" wrapText="1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38" fontId="0" fillId="0" borderId="60" xfId="49" applyFont="1" applyFill="1" applyBorder="1" applyAlignment="1" applyProtection="1">
      <alignment horizontal="center" vertical="center" wrapText="1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65" xfId="49" applyFont="1" applyFill="1" applyBorder="1" applyAlignment="1" applyProtection="1">
      <alignment horizontal="center" vertical="center"/>
      <protection/>
    </xf>
    <xf numFmtId="38" fontId="0" fillId="0" borderId="61" xfId="49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67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68" xfId="49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textRotation="255"/>
    </xf>
    <xf numFmtId="0" fontId="0" fillId="0" borderId="0" xfId="0" applyFont="1" applyFill="1" applyAlignment="1">
      <alignment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distributed" vertical="center"/>
    </xf>
    <xf numFmtId="38" fontId="1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7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1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 wrapText="1"/>
    </xf>
    <xf numFmtId="212" fontId="0" fillId="0" borderId="46" xfId="0" applyNumberFormat="1" applyFont="1" applyFill="1" applyBorder="1" applyAlignment="1">
      <alignment horizontal="distributed" vertical="center"/>
    </xf>
    <xf numFmtId="212" fontId="0" fillId="0" borderId="52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212" fontId="0" fillId="0" borderId="52" xfId="0" applyNumberFormat="1" applyFont="1" applyFill="1" applyBorder="1" applyAlignment="1">
      <alignment horizontal="distributed" vertical="center"/>
    </xf>
    <xf numFmtId="212" fontId="0" fillId="0" borderId="52" xfId="0" applyNumberFormat="1" applyFont="1" applyFill="1" applyBorder="1" applyAlignment="1">
      <alignment horizontal="distributed" vertical="center"/>
    </xf>
    <xf numFmtId="212" fontId="0" fillId="0" borderId="52" xfId="0" applyNumberFormat="1" applyFont="1" applyFill="1" applyBorder="1" applyAlignment="1">
      <alignment horizontal="center" vertical="center"/>
    </xf>
    <xf numFmtId="212" fontId="0" fillId="0" borderId="46" xfId="0" applyNumberFormat="1" applyFill="1" applyBorder="1" applyAlignment="1">
      <alignment horizontal="distributed" vertical="center" wrapText="1"/>
    </xf>
    <xf numFmtId="212" fontId="0" fillId="0" borderId="46" xfId="0" applyNumberFormat="1" applyFont="1" applyFill="1" applyBorder="1" applyAlignment="1">
      <alignment horizontal="distributed" vertical="center" wrapText="1"/>
    </xf>
    <xf numFmtId="0" fontId="0" fillId="0" borderId="69" xfId="0" applyFont="1" applyFill="1" applyBorder="1" applyAlignment="1">
      <alignment horizontal="distributed" vertical="center" wrapText="1"/>
    </xf>
    <xf numFmtId="0" fontId="0" fillId="0" borderId="7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distributed" vertical="center" wrapText="1"/>
      <protection/>
    </xf>
    <xf numFmtId="0" fontId="0" fillId="0" borderId="52" xfId="0" applyFont="1" applyFill="1" applyBorder="1" applyAlignment="1" applyProtection="1">
      <alignment horizontal="distributed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28</xdr:row>
      <xdr:rowOff>0</xdr:rowOff>
    </xdr:from>
    <xdr:to>
      <xdr:col>2</xdr:col>
      <xdr:colOff>247650</xdr:colOff>
      <xdr:row>37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1962150" y="6143625"/>
          <a:ext cx="304800" cy="2152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942975</xdr:colOff>
      <xdr:row>39</xdr:row>
      <xdr:rowOff>104775</xdr:rowOff>
    </xdr:from>
    <xdr:to>
      <xdr:col>2</xdr:col>
      <xdr:colOff>38100</xdr:colOff>
      <xdr:row>41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952625" y="8658225"/>
          <a:ext cx="1047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914400</xdr:colOff>
      <xdr:row>44</xdr:row>
      <xdr:rowOff>38100</xdr:rowOff>
    </xdr:from>
    <xdr:to>
      <xdr:col>2</xdr:col>
      <xdr:colOff>9525</xdr:colOff>
      <xdr:row>46</xdr:row>
      <xdr:rowOff>47625</xdr:rowOff>
    </xdr:to>
    <xdr:sp>
      <xdr:nvSpPr>
        <xdr:cNvPr id="3" name="AutoShape 5"/>
        <xdr:cNvSpPr>
          <a:spLocks/>
        </xdr:cNvSpPr>
      </xdr:nvSpPr>
      <xdr:spPr>
        <a:xfrm>
          <a:off x="1924050" y="9686925"/>
          <a:ext cx="1047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866775</xdr:colOff>
      <xdr:row>48</xdr:row>
      <xdr:rowOff>76200</xdr:rowOff>
    </xdr:from>
    <xdr:to>
      <xdr:col>2</xdr:col>
      <xdr:colOff>9525</xdr:colOff>
      <xdr:row>50</xdr:row>
      <xdr:rowOff>85725</xdr:rowOff>
    </xdr:to>
    <xdr:sp>
      <xdr:nvSpPr>
        <xdr:cNvPr id="4" name="AutoShape 6"/>
        <xdr:cNvSpPr>
          <a:spLocks/>
        </xdr:cNvSpPr>
      </xdr:nvSpPr>
      <xdr:spPr>
        <a:xfrm>
          <a:off x="1876425" y="10601325"/>
          <a:ext cx="152400" cy="447675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790575</xdr:colOff>
      <xdr:row>17</xdr:row>
      <xdr:rowOff>104775</xdr:rowOff>
    </xdr:from>
    <xdr:to>
      <xdr:col>14</xdr:col>
      <xdr:colOff>885825</xdr:colOff>
      <xdr:row>23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15487650" y="3838575"/>
          <a:ext cx="95250" cy="1371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1228725</xdr:colOff>
      <xdr:row>24</xdr:row>
      <xdr:rowOff>38100</xdr:rowOff>
    </xdr:from>
    <xdr:to>
      <xdr:col>15</xdr:col>
      <xdr:colOff>1314450</xdr:colOff>
      <xdr:row>25</xdr:row>
      <xdr:rowOff>161925</xdr:rowOff>
    </xdr:to>
    <xdr:sp>
      <xdr:nvSpPr>
        <xdr:cNvPr id="6" name="AutoShape 11"/>
        <xdr:cNvSpPr>
          <a:spLocks/>
        </xdr:cNvSpPr>
      </xdr:nvSpPr>
      <xdr:spPr>
        <a:xfrm>
          <a:off x="16849725" y="530542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1228725</xdr:colOff>
      <xdr:row>28</xdr:row>
      <xdr:rowOff>9525</xdr:rowOff>
    </xdr:from>
    <xdr:to>
      <xdr:col>15</xdr:col>
      <xdr:colOff>1257300</xdr:colOff>
      <xdr:row>30</xdr:row>
      <xdr:rowOff>19050</xdr:rowOff>
    </xdr:to>
    <xdr:sp>
      <xdr:nvSpPr>
        <xdr:cNvPr id="7" name="AutoShape 12"/>
        <xdr:cNvSpPr>
          <a:spLocks/>
        </xdr:cNvSpPr>
      </xdr:nvSpPr>
      <xdr:spPr>
        <a:xfrm>
          <a:off x="16849725" y="6153150"/>
          <a:ext cx="381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1200150</xdr:colOff>
      <xdr:row>7</xdr:row>
      <xdr:rowOff>66675</xdr:rowOff>
    </xdr:from>
    <xdr:to>
      <xdr:col>15</xdr:col>
      <xdr:colOff>1285875</xdr:colOff>
      <xdr:row>9</xdr:row>
      <xdr:rowOff>161925</xdr:rowOff>
    </xdr:to>
    <xdr:sp>
      <xdr:nvSpPr>
        <xdr:cNvPr id="8" name="AutoShape 13"/>
        <xdr:cNvSpPr>
          <a:spLocks/>
        </xdr:cNvSpPr>
      </xdr:nvSpPr>
      <xdr:spPr>
        <a:xfrm>
          <a:off x="16821150" y="1609725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1181100</xdr:colOff>
      <xdr:row>17</xdr:row>
      <xdr:rowOff>76200</xdr:rowOff>
    </xdr:from>
    <xdr:to>
      <xdr:col>15</xdr:col>
      <xdr:colOff>1276350</xdr:colOff>
      <xdr:row>20</xdr:row>
      <xdr:rowOff>152400</xdr:rowOff>
    </xdr:to>
    <xdr:sp>
      <xdr:nvSpPr>
        <xdr:cNvPr id="9" name="AutoShape 15"/>
        <xdr:cNvSpPr>
          <a:spLocks/>
        </xdr:cNvSpPr>
      </xdr:nvSpPr>
      <xdr:spPr>
        <a:xfrm>
          <a:off x="16802100" y="381000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1190625</xdr:colOff>
      <xdr:row>10</xdr:row>
      <xdr:rowOff>76200</xdr:rowOff>
    </xdr:from>
    <xdr:to>
      <xdr:col>16</xdr:col>
      <xdr:colOff>0</xdr:colOff>
      <xdr:row>16</xdr:row>
      <xdr:rowOff>133350</xdr:rowOff>
    </xdr:to>
    <xdr:sp>
      <xdr:nvSpPr>
        <xdr:cNvPr id="10" name="AutoShape 16"/>
        <xdr:cNvSpPr>
          <a:spLocks/>
        </xdr:cNvSpPr>
      </xdr:nvSpPr>
      <xdr:spPr>
        <a:xfrm>
          <a:off x="16811625" y="2276475"/>
          <a:ext cx="142875" cy="1371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9525</xdr:rowOff>
    </xdr:from>
    <xdr:to>
      <xdr:col>15</xdr:col>
      <xdr:colOff>142875</xdr:colOff>
      <xdr:row>28</xdr:row>
      <xdr:rowOff>19050</xdr:rowOff>
    </xdr:to>
    <xdr:sp>
      <xdr:nvSpPr>
        <xdr:cNvPr id="11" name="AutoShape 18"/>
        <xdr:cNvSpPr>
          <a:spLocks/>
        </xdr:cNvSpPr>
      </xdr:nvSpPr>
      <xdr:spPr>
        <a:xfrm>
          <a:off x="15659100" y="5715000"/>
          <a:ext cx="1047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390525</xdr:colOff>
      <xdr:row>28</xdr:row>
      <xdr:rowOff>28575</xdr:rowOff>
    </xdr:from>
    <xdr:to>
      <xdr:col>2</xdr:col>
      <xdr:colOff>552450</xdr:colOff>
      <xdr:row>31</xdr:row>
      <xdr:rowOff>209550</xdr:rowOff>
    </xdr:to>
    <xdr:sp>
      <xdr:nvSpPr>
        <xdr:cNvPr id="12" name="左中かっこ 12"/>
        <xdr:cNvSpPr>
          <a:spLocks/>
        </xdr:cNvSpPr>
      </xdr:nvSpPr>
      <xdr:spPr>
        <a:xfrm>
          <a:off x="2409825" y="6172200"/>
          <a:ext cx="161925" cy="838200"/>
        </a:xfrm>
        <a:prstGeom prst="leftBrace">
          <a:avLst>
            <a:gd name="adj" fmla="val -48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371475</xdr:colOff>
      <xdr:row>33</xdr:row>
      <xdr:rowOff>28575</xdr:rowOff>
    </xdr:from>
    <xdr:to>
      <xdr:col>3</xdr:col>
      <xdr:colOff>47625</xdr:colOff>
      <xdr:row>37</xdr:row>
      <xdr:rowOff>209550</xdr:rowOff>
    </xdr:to>
    <xdr:sp>
      <xdr:nvSpPr>
        <xdr:cNvPr id="13" name="左中かっこ 13"/>
        <xdr:cNvSpPr>
          <a:spLocks/>
        </xdr:cNvSpPr>
      </xdr:nvSpPr>
      <xdr:spPr>
        <a:xfrm>
          <a:off x="2390775" y="7267575"/>
          <a:ext cx="257175" cy="1057275"/>
        </a:xfrm>
        <a:prstGeom prst="leftBrace">
          <a:avLst>
            <a:gd name="adj" fmla="val -48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7.3984375" style="4" customWidth="1"/>
    <col min="2" max="12" width="10.09765625" style="4" customWidth="1"/>
    <col min="13" max="13" width="10.59765625" style="4" customWidth="1"/>
    <col min="14" max="19" width="10.09765625" style="4" customWidth="1"/>
    <col min="20" max="21" width="10.59765625" style="4" customWidth="1"/>
    <col min="22" max="22" width="12.69921875" style="4" customWidth="1"/>
    <col min="23" max="16384" width="10.59765625" style="4" customWidth="1"/>
  </cols>
  <sheetData>
    <row r="1" spans="1:24" s="1" customFormat="1" ht="15.75" customHeight="1">
      <c r="A1" s="191" t="s">
        <v>534</v>
      </c>
      <c r="B1" s="36"/>
      <c r="C1" s="194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90"/>
      <c r="T1" s="36"/>
      <c r="U1" s="36"/>
      <c r="V1" s="36"/>
      <c r="W1" s="5" t="s">
        <v>305</v>
      </c>
      <c r="X1" s="36"/>
    </row>
    <row r="2" spans="1:24" s="1" customFormat="1" ht="15.75" customHeight="1">
      <c r="A2" s="191"/>
      <c r="B2" s="36"/>
      <c r="C2" s="194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90"/>
      <c r="T2" s="36"/>
      <c r="U2" s="36"/>
      <c r="V2" s="36"/>
      <c r="W2" s="5"/>
      <c r="X2" s="36"/>
    </row>
    <row r="3" spans="1:24" s="2" customFormat="1" ht="21" customHeight="1">
      <c r="A3" s="277" t="s">
        <v>306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36"/>
    </row>
    <row r="4" spans="1:24" s="3" customFormat="1" ht="18" customHeight="1">
      <c r="A4" s="286" t="s">
        <v>278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36"/>
    </row>
    <row r="5" spans="1:24" s="3" customFormat="1" ht="15.75" customHeight="1" thickBo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6"/>
      <c r="T5" s="36"/>
      <c r="U5" s="36"/>
      <c r="W5" s="35" t="s">
        <v>258</v>
      </c>
      <c r="X5" s="36"/>
    </row>
    <row r="6" spans="1:24" s="3" customFormat="1" ht="15.75" customHeight="1">
      <c r="A6" s="287" t="s">
        <v>0</v>
      </c>
      <c r="B6" s="39"/>
      <c r="C6" s="280" t="s">
        <v>535</v>
      </c>
      <c r="D6" s="283" t="s">
        <v>536</v>
      </c>
      <c r="E6" s="284" t="s">
        <v>241</v>
      </c>
      <c r="F6" s="285" t="s">
        <v>242</v>
      </c>
      <c r="G6" s="40"/>
      <c r="H6" s="41" t="s">
        <v>313</v>
      </c>
      <c r="I6" s="42"/>
      <c r="J6" s="39"/>
      <c r="K6" s="39"/>
      <c r="L6" s="39"/>
      <c r="M6" s="39"/>
      <c r="N6" s="41"/>
      <c r="O6" s="42"/>
      <c r="P6" s="41"/>
      <c r="Q6" s="41"/>
      <c r="R6" s="41"/>
      <c r="S6" s="41"/>
      <c r="T6" s="41"/>
      <c r="U6" s="42"/>
      <c r="V6" s="43"/>
      <c r="W6" s="39"/>
      <c r="X6" s="36"/>
    </row>
    <row r="7" spans="1:24" s="3" customFormat="1" ht="15.75" customHeight="1">
      <c r="A7" s="288"/>
      <c r="B7" s="37"/>
      <c r="C7" s="281"/>
      <c r="D7" s="281"/>
      <c r="E7" s="281"/>
      <c r="F7" s="281"/>
      <c r="G7" s="76" t="s">
        <v>279</v>
      </c>
      <c r="H7" s="44" t="s">
        <v>281</v>
      </c>
      <c r="I7" s="272" t="s">
        <v>537</v>
      </c>
      <c r="J7" s="46"/>
      <c r="K7" s="46"/>
      <c r="L7" s="46"/>
      <c r="M7" s="46"/>
      <c r="N7" s="44" t="s">
        <v>283</v>
      </c>
      <c r="O7" s="45" t="s">
        <v>248</v>
      </c>
      <c r="P7" s="44" t="s">
        <v>284</v>
      </c>
      <c r="Q7" s="47" t="s">
        <v>312</v>
      </c>
      <c r="R7" s="44"/>
      <c r="S7" s="47" t="s">
        <v>252</v>
      </c>
      <c r="T7" s="47" t="s">
        <v>254</v>
      </c>
      <c r="U7" s="47" t="s">
        <v>255</v>
      </c>
      <c r="V7" s="48"/>
      <c r="W7" s="49"/>
      <c r="X7" s="36"/>
    </row>
    <row r="8" spans="1:24" s="1" customFormat="1" ht="15.75" customHeight="1">
      <c r="A8" s="288"/>
      <c r="B8" s="23" t="s">
        <v>1</v>
      </c>
      <c r="C8" s="281"/>
      <c r="D8" s="281"/>
      <c r="E8" s="281"/>
      <c r="F8" s="281"/>
      <c r="G8" s="77"/>
      <c r="H8" s="44"/>
      <c r="I8" s="44"/>
      <c r="J8" s="295" t="s">
        <v>244</v>
      </c>
      <c r="K8" s="290" t="s">
        <v>245</v>
      </c>
      <c r="L8" s="50"/>
      <c r="M8" s="292" t="s">
        <v>247</v>
      </c>
      <c r="N8" s="44"/>
      <c r="O8" s="51"/>
      <c r="P8" s="52"/>
      <c r="Q8" s="52" t="s">
        <v>249</v>
      </c>
      <c r="R8" s="78" t="s">
        <v>251</v>
      </c>
      <c r="S8" s="52" t="s">
        <v>253</v>
      </c>
      <c r="T8" s="52" t="s">
        <v>311</v>
      </c>
      <c r="U8" s="52"/>
      <c r="V8" s="278" t="s">
        <v>256</v>
      </c>
      <c r="W8" s="51" t="s">
        <v>36</v>
      </c>
      <c r="X8" s="36"/>
    </row>
    <row r="9" spans="1:24" s="1" customFormat="1" ht="15.75" customHeight="1">
      <c r="A9" s="288"/>
      <c r="B9" s="37"/>
      <c r="C9" s="281"/>
      <c r="D9" s="281"/>
      <c r="E9" s="281"/>
      <c r="F9" s="281"/>
      <c r="G9" s="76" t="s">
        <v>280</v>
      </c>
      <c r="H9" s="44" t="s">
        <v>282</v>
      </c>
      <c r="I9" s="44" t="s">
        <v>243</v>
      </c>
      <c r="J9" s="296"/>
      <c r="K9" s="279"/>
      <c r="L9" s="50" t="s">
        <v>246</v>
      </c>
      <c r="M9" s="293"/>
      <c r="N9" s="44" t="s">
        <v>257</v>
      </c>
      <c r="O9" s="54" t="s">
        <v>243</v>
      </c>
      <c r="P9" s="53" t="s">
        <v>257</v>
      </c>
      <c r="Q9" s="53" t="s">
        <v>250</v>
      </c>
      <c r="R9" s="78"/>
      <c r="S9" s="53" t="s">
        <v>243</v>
      </c>
      <c r="T9" s="53" t="s">
        <v>243</v>
      </c>
      <c r="U9" s="53" t="s">
        <v>243</v>
      </c>
      <c r="V9" s="279"/>
      <c r="W9" s="54" t="s">
        <v>257</v>
      </c>
      <c r="X9" s="36"/>
    </row>
    <row r="10" spans="1:24" s="1" customFormat="1" ht="15.75" customHeight="1">
      <c r="A10" s="289"/>
      <c r="B10" s="46"/>
      <c r="C10" s="282"/>
      <c r="D10" s="282"/>
      <c r="E10" s="282"/>
      <c r="F10" s="282"/>
      <c r="G10" s="79"/>
      <c r="H10" s="55"/>
      <c r="I10" s="55"/>
      <c r="J10" s="297"/>
      <c r="K10" s="291"/>
      <c r="L10" s="57"/>
      <c r="M10" s="294"/>
      <c r="N10" s="59"/>
      <c r="O10" s="58"/>
      <c r="P10" s="56"/>
      <c r="Q10" s="56"/>
      <c r="R10" s="55"/>
      <c r="S10" s="56"/>
      <c r="T10" s="56"/>
      <c r="U10" s="56"/>
      <c r="V10" s="56"/>
      <c r="W10" s="58"/>
      <c r="X10" s="36"/>
    </row>
    <row r="11" spans="1:24" s="1" customFormat="1" ht="15.75" customHeight="1">
      <c r="A11" s="60" t="s">
        <v>2</v>
      </c>
      <c r="B11" s="61">
        <v>10000</v>
      </c>
      <c r="C11" s="62">
        <v>4.6</v>
      </c>
      <c r="D11" s="62">
        <v>4.6</v>
      </c>
      <c r="E11" s="62">
        <v>9995.4</v>
      </c>
      <c r="F11" s="62">
        <v>148.2</v>
      </c>
      <c r="G11" s="62">
        <v>25.4</v>
      </c>
      <c r="H11" s="62">
        <v>477</v>
      </c>
      <c r="I11" s="62">
        <v>3382.8</v>
      </c>
      <c r="J11" s="62">
        <v>2562</v>
      </c>
      <c r="K11" s="62">
        <v>506.5</v>
      </c>
      <c r="L11" s="62">
        <v>311.7</v>
      </c>
      <c r="M11" s="62">
        <v>2.6</v>
      </c>
      <c r="N11" s="62">
        <v>627.3</v>
      </c>
      <c r="O11" s="62">
        <v>63</v>
      </c>
      <c r="P11" s="62">
        <v>23.8</v>
      </c>
      <c r="Q11" s="62">
        <v>181.1</v>
      </c>
      <c r="R11" s="62">
        <v>3143.7</v>
      </c>
      <c r="S11" s="62">
        <v>305.9</v>
      </c>
      <c r="T11" s="62">
        <v>981.1</v>
      </c>
      <c r="U11" s="62">
        <v>636.1</v>
      </c>
      <c r="V11" s="62">
        <v>302.5</v>
      </c>
      <c r="W11" s="62">
        <v>333.6</v>
      </c>
      <c r="X11" s="36"/>
    </row>
    <row r="12" spans="1:24" s="1" customFormat="1" ht="15.75" customHeight="1">
      <c r="A12" s="23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36"/>
      <c r="U12" s="64"/>
      <c r="V12" s="64"/>
      <c r="W12" s="64"/>
      <c r="X12" s="36"/>
    </row>
    <row r="13" spans="1:24" s="1" customFormat="1" ht="15.75" customHeight="1">
      <c r="A13" s="106" t="s">
        <v>310</v>
      </c>
      <c r="B13" s="62">
        <v>79.2</v>
      </c>
      <c r="C13" s="62">
        <v>49.3</v>
      </c>
      <c r="D13" s="62">
        <v>49</v>
      </c>
      <c r="E13" s="62">
        <v>79.1</v>
      </c>
      <c r="F13" s="62">
        <v>72.4</v>
      </c>
      <c r="G13" s="62">
        <v>31.3</v>
      </c>
      <c r="H13" s="62">
        <v>77.6</v>
      </c>
      <c r="I13" s="62">
        <v>62.8</v>
      </c>
      <c r="J13" s="62">
        <v>62.9</v>
      </c>
      <c r="K13" s="62">
        <v>57.8</v>
      </c>
      <c r="L13" s="62">
        <v>65</v>
      </c>
      <c r="M13" s="62">
        <v>87.4</v>
      </c>
      <c r="N13" s="62">
        <v>79.3</v>
      </c>
      <c r="O13" s="62">
        <v>41.4</v>
      </c>
      <c r="P13" s="62">
        <v>79.6</v>
      </c>
      <c r="Q13" s="62">
        <v>70</v>
      </c>
      <c r="R13" s="62">
        <v>100.2</v>
      </c>
      <c r="S13" s="62">
        <v>108.9</v>
      </c>
      <c r="T13" s="65">
        <v>93.1</v>
      </c>
      <c r="U13" s="65">
        <v>52.3</v>
      </c>
      <c r="V13" s="65">
        <v>65.9</v>
      </c>
      <c r="W13" s="65">
        <v>37.1</v>
      </c>
      <c r="X13" s="36"/>
    </row>
    <row r="14" spans="1:24" s="1" customFormat="1" ht="15.75" customHeight="1">
      <c r="A14" s="232" t="s">
        <v>398</v>
      </c>
      <c r="B14" s="62">
        <v>84.4</v>
      </c>
      <c r="C14" s="62">
        <v>52.4</v>
      </c>
      <c r="D14" s="62">
        <v>52</v>
      </c>
      <c r="E14" s="62">
        <v>84.3</v>
      </c>
      <c r="F14" s="62">
        <v>78.1</v>
      </c>
      <c r="G14" s="62">
        <v>38.4</v>
      </c>
      <c r="H14" s="62">
        <v>85.5</v>
      </c>
      <c r="I14" s="62">
        <v>65.5</v>
      </c>
      <c r="J14" s="62">
        <v>63.9</v>
      </c>
      <c r="K14" s="62">
        <v>71.3</v>
      </c>
      <c r="L14" s="62">
        <v>74</v>
      </c>
      <c r="M14" s="62">
        <v>110</v>
      </c>
      <c r="N14" s="66">
        <v>83.6</v>
      </c>
      <c r="O14" s="66">
        <v>48.3</v>
      </c>
      <c r="P14" s="66">
        <v>79.2</v>
      </c>
      <c r="Q14" s="66">
        <v>78.9</v>
      </c>
      <c r="R14" s="66">
        <v>110.5</v>
      </c>
      <c r="S14" s="66">
        <v>115.2</v>
      </c>
      <c r="T14" s="64">
        <v>91.5</v>
      </c>
      <c r="U14" s="64">
        <v>60</v>
      </c>
      <c r="V14" s="64">
        <v>85.5</v>
      </c>
      <c r="W14" s="64">
        <v>37.3</v>
      </c>
      <c r="X14" s="36"/>
    </row>
    <row r="15" spans="1:24" s="1" customFormat="1" ht="15.75" customHeight="1">
      <c r="A15" s="232" t="s">
        <v>399</v>
      </c>
      <c r="B15" s="62">
        <v>88.9</v>
      </c>
      <c r="C15" s="62">
        <v>55.6</v>
      </c>
      <c r="D15" s="62">
        <v>55.3</v>
      </c>
      <c r="E15" s="62">
        <v>88.8</v>
      </c>
      <c r="F15" s="62">
        <v>85.1</v>
      </c>
      <c r="G15" s="62">
        <v>48.2</v>
      </c>
      <c r="H15" s="62">
        <v>94.4</v>
      </c>
      <c r="I15" s="62">
        <v>69.5</v>
      </c>
      <c r="J15" s="62">
        <v>68.4</v>
      </c>
      <c r="K15" s="62">
        <v>65.9</v>
      </c>
      <c r="L15" s="62">
        <v>84.7</v>
      </c>
      <c r="M15" s="62">
        <v>117.2</v>
      </c>
      <c r="N15" s="66">
        <v>83.8</v>
      </c>
      <c r="O15" s="66">
        <v>56.3</v>
      </c>
      <c r="P15" s="66">
        <v>92.1</v>
      </c>
      <c r="Q15" s="66">
        <v>87.4</v>
      </c>
      <c r="R15" s="66">
        <v>114</v>
      </c>
      <c r="S15" s="66">
        <v>125.8</v>
      </c>
      <c r="T15" s="64">
        <v>98.6</v>
      </c>
      <c r="U15" s="64">
        <v>59.3</v>
      </c>
      <c r="V15" s="64">
        <v>75.4</v>
      </c>
      <c r="W15" s="64">
        <v>41.8</v>
      </c>
      <c r="X15" s="36"/>
    </row>
    <row r="16" spans="1:24" s="1" customFormat="1" ht="15.75" customHeight="1">
      <c r="A16" s="232" t="s">
        <v>400</v>
      </c>
      <c r="B16" s="62">
        <v>96.8</v>
      </c>
      <c r="C16" s="62">
        <v>90</v>
      </c>
      <c r="D16" s="62">
        <v>90</v>
      </c>
      <c r="E16" s="62">
        <v>96.8</v>
      </c>
      <c r="F16" s="62">
        <v>102.4</v>
      </c>
      <c r="G16" s="62">
        <v>82.6</v>
      </c>
      <c r="H16" s="62">
        <v>93.7</v>
      </c>
      <c r="I16" s="62">
        <v>82.7</v>
      </c>
      <c r="J16" s="62">
        <v>83.9</v>
      </c>
      <c r="K16" s="62">
        <v>75.7</v>
      </c>
      <c r="L16" s="62">
        <v>83.7</v>
      </c>
      <c r="M16" s="62">
        <v>97</v>
      </c>
      <c r="N16" s="66">
        <v>88.6</v>
      </c>
      <c r="O16" s="66">
        <v>129.5</v>
      </c>
      <c r="P16" s="66">
        <v>141.4</v>
      </c>
      <c r="Q16" s="66">
        <v>96.7</v>
      </c>
      <c r="R16" s="66">
        <v>114.7</v>
      </c>
      <c r="S16" s="66">
        <v>118.1</v>
      </c>
      <c r="T16" s="64">
        <v>101.3</v>
      </c>
      <c r="U16" s="64">
        <v>71.2</v>
      </c>
      <c r="V16" s="64">
        <v>82.6</v>
      </c>
      <c r="W16" s="64">
        <v>60.9</v>
      </c>
      <c r="X16" s="36"/>
    </row>
    <row r="17" spans="1:24" s="1" customFormat="1" ht="15.75" customHeight="1">
      <c r="A17" s="232" t="s">
        <v>401</v>
      </c>
      <c r="B17" s="62">
        <v>100.3</v>
      </c>
      <c r="C17" s="62">
        <v>90.6</v>
      </c>
      <c r="D17" s="62">
        <v>90.6</v>
      </c>
      <c r="E17" s="62">
        <v>100.3</v>
      </c>
      <c r="F17" s="62">
        <v>98.1</v>
      </c>
      <c r="G17" s="62">
        <v>94.7</v>
      </c>
      <c r="H17" s="62">
        <v>89.5</v>
      </c>
      <c r="I17" s="62">
        <v>98.3</v>
      </c>
      <c r="J17" s="62">
        <v>98.3</v>
      </c>
      <c r="K17" s="62">
        <v>96.1</v>
      </c>
      <c r="L17" s="62">
        <v>101.1</v>
      </c>
      <c r="M17" s="62">
        <v>109.5</v>
      </c>
      <c r="N17" s="66">
        <v>101</v>
      </c>
      <c r="O17" s="66">
        <v>105.9</v>
      </c>
      <c r="P17" s="66">
        <v>119.1</v>
      </c>
      <c r="Q17" s="66">
        <v>111</v>
      </c>
      <c r="R17" s="66">
        <v>100.5</v>
      </c>
      <c r="S17" s="66">
        <v>136.5</v>
      </c>
      <c r="T17" s="64">
        <v>103.9</v>
      </c>
      <c r="U17" s="64">
        <v>90.7</v>
      </c>
      <c r="V17" s="64">
        <v>96.6</v>
      </c>
      <c r="W17" s="64">
        <v>85.4</v>
      </c>
      <c r="X17" s="36"/>
    </row>
    <row r="18" spans="1:24" s="1" customFormat="1" ht="15.75" customHeight="1">
      <c r="A18" s="232" t="s">
        <v>402</v>
      </c>
      <c r="B18" s="62">
        <v>100</v>
      </c>
      <c r="C18" s="62">
        <v>100</v>
      </c>
      <c r="D18" s="62">
        <v>100</v>
      </c>
      <c r="E18" s="62">
        <v>100</v>
      </c>
      <c r="F18" s="62">
        <v>100</v>
      </c>
      <c r="G18" s="62">
        <v>100</v>
      </c>
      <c r="H18" s="62">
        <v>100</v>
      </c>
      <c r="I18" s="62">
        <v>100</v>
      </c>
      <c r="J18" s="62">
        <v>100</v>
      </c>
      <c r="K18" s="62">
        <v>100</v>
      </c>
      <c r="L18" s="62">
        <v>100</v>
      </c>
      <c r="M18" s="62">
        <v>100</v>
      </c>
      <c r="N18" s="66">
        <v>100</v>
      </c>
      <c r="O18" s="62">
        <v>100</v>
      </c>
      <c r="P18" s="66">
        <v>100</v>
      </c>
      <c r="Q18" s="66">
        <v>100</v>
      </c>
      <c r="R18" s="66">
        <v>100</v>
      </c>
      <c r="S18" s="66">
        <v>100</v>
      </c>
      <c r="T18" s="64">
        <v>100</v>
      </c>
      <c r="U18" s="64">
        <v>100</v>
      </c>
      <c r="V18" s="64">
        <v>100</v>
      </c>
      <c r="W18" s="64">
        <v>100</v>
      </c>
      <c r="X18" s="36"/>
    </row>
    <row r="19" spans="1:24" s="1" customFormat="1" ht="15.75" customHeight="1">
      <c r="A19" s="232" t="s">
        <v>403</v>
      </c>
      <c r="B19" s="67">
        <v>102.1</v>
      </c>
      <c r="C19" s="67">
        <v>85.5</v>
      </c>
      <c r="D19" s="67">
        <v>85.5</v>
      </c>
      <c r="E19" s="67">
        <v>102.1</v>
      </c>
      <c r="F19" s="67">
        <v>85.5</v>
      </c>
      <c r="G19" s="68">
        <v>112.4</v>
      </c>
      <c r="H19" s="68">
        <v>101.1</v>
      </c>
      <c r="I19" s="68">
        <v>104.2</v>
      </c>
      <c r="J19" s="68">
        <v>102.6</v>
      </c>
      <c r="K19" s="68">
        <v>122.1</v>
      </c>
      <c r="L19" s="68">
        <v>88.9</v>
      </c>
      <c r="M19" s="68">
        <v>93.8</v>
      </c>
      <c r="N19" s="68">
        <v>94.5</v>
      </c>
      <c r="O19" s="68">
        <v>103.9</v>
      </c>
      <c r="P19" s="68">
        <v>101.7</v>
      </c>
      <c r="Q19" s="68">
        <v>87.4</v>
      </c>
      <c r="R19" s="68">
        <v>102.2</v>
      </c>
      <c r="S19" s="68">
        <v>108.6</v>
      </c>
      <c r="T19" s="64">
        <v>103.6</v>
      </c>
      <c r="U19" s="64">
        <v>100.6</v>
      </c>
      <c r="V19" s="64">
        <v>103.5</v>
      </c>
      <c r="W19" s="64">
        <v>97.9</v>
      </c>
      <c r="X19" s="36"/>
    </row>
    <row r="20" spans="1:24" s="1" customFormat="1" ht="15.75" customHeight="1">
      <c r="A20" s="232" t="s">
        <v>404</v>
      </c>
      <c r="B20" s="62">
        <v>98.5</v>
      </c>
      <c r="C20" s="62">
        <v>78.5</v>
      </c>
      <c r="D20" s="62">
        <v>78.5</v>
      </c>
      <c r="E20" s="62">
        <v>98.5</v>
      </c>
      <c r="F20" s="62">
        <v>80.9</v>
      </c>
      <c r="G20" s="62">
        <v>100.7</v>
      </c>
      <c r="H20" s="62">
        <v>98.7</v>
      </c>
      <c r="I20" s="62">
        <v>95.8</v>
      </c>
      <c r="J20" s="62">
        <v>93.8</v>
      </c>
      <c r="K20" s="62">
        <v>116.3</v>
      </c>
      <c r="L20" s="62">
        <v>79.3</v>
      </c>
      <c r="M20" s="62">
        <v>99.2</v>
      </c>
      <c r="N20" s="62">
        <v>86.4</v>
      </c>
      <c r="O20" s="62">
        <v>117.7</v>
      </c>
      <c r="P20" s="62">
        <v>94.8</v>
      </c>
      <c r="Q20" s="62">
        <v>100</v>
      </c>
      <c r="R20" s="62">
        <v>99</v>
      </c>
      <c r="S20" s="62">
        <v>103.2</v>
      </c>
      <c r="T20" s="64">
        <v>108.3</v>
      </c>
      <c r="U20" s="64">
        <v>106</v>
      </c>
      <c r="V20" s="64">
        <v>103.5</v>
      </c>
      <c r="W20" s="64">
        <v>108.3</v>
      </c>
      <c r="X20" s="36"/>
    </row>
    <row r="21" spans="1:24" s="1" customFormat="1" ht="15.75" customHeight="1">
      <c r="A21" s="232" t="s">
        <v>405</v>
      </c>
      <c r="B21" s="62">
        <v>106</v>
      </c>
      <c r="C21" s="62">
        <v>78.2</v>
      </c>
      <c r="D21" s="62">
        <v>78.2</v>
      </c>
      <c r="E21" s="62">
        <v>106</v>
      </c>
      <c r="F21" s="62">
        <v>78.6</v>
      </c>
      <c r="G21" s="62">
        <v>84.5</v>
      </c>
      <c r="H21" s="62">
        <v>100.2</v>
      </c>
      <c r="I21" s="62">
        <v>112.6</v>
      </c>
      <c r="J21" s="62">
        <v>110.2</v>
      </c>
      <c r="K21" s="62">
        <v>146.9</v>
      </c>
      <c r="L21" s="62">
        <v>76.3</v>
      </c>
      <c r="M21" s="62">
        <v>109.7</v>
      </c>
      <c r="N21" s="62">
        <v>77</v>
      </c>
      <c r="O21" s="62">
        <v>132.5</v>
      </c>
      <c r="P21" s="62">
        <v>95</v>
      </c>
      <c r="Q21" s="62">
        <v>103.1</v>
      </c>
      <c r="R21" s="62">
        <v>101.9</v>
      </c>
      <c r="S21" s="62">
        <v>110.9</v>
      </c>
      <c r="T21" s="64">
        <v>116</v>
      </c>
      <c r="U21" s="64">
        <v>112.2</v>
      </c>
      <c r="V21" s="64">
        <v>113</v>
      </c>
      <c r="W21" s="64">
        <v>111.5</v>
      </c>
      <c r="X21" s="36"/>
    </row>
    <row r="22" spans="1:24" s="1" customFormat="1" ht="15.75" customHeight="1">
      <c r="A22" s="232" t="s">
        <v>406</v>
      </c>
      <c r="B22" s="195">
        <v>114</v>
      </c>
      <c r="C22" s="195">
        <v>76.1</v>
      </c>
      <c r="D22" s="195">
        <v>76.1</v>
      </c>
      <c r="E22" s="195">
        <v>114.1</v>
      </c>
      <c r="F22" s="195">
        <v>86.7</v>
      </c>
      <c r="G22" s="195">
        <v>103.1</v>
      </c>
      <c r="H22" s="195">
        <v>126.6</v>
      </c>
      <c r="I22" s="195">
        <v>128.4</v>
      </c>
      <c r="J22" s="195">
        <v>125.7</v>
      </c>
      <c r="K22" s="195">
        <v>175.7</v>
      </c>
      <c r="L22" s="195">
        <v>73.6</v>
      </c>
      <c r="M22" s="195">
        <v>107.7</v>
      </c>
      <c r="N22" s="195">
        <v>76.3</v>
      </c>
      <c r="O22" s="195">
        <v>135.3</v>
      </c>
      <c r="P22" s="195">
        <v>85.9</v>
      </c>
      <c r="Q22" s="195">
        <v>110</v>
      </c>
      <c r="R22" s="195">
        <v>101.9</v>
      </c>
      <c r="S22" s="195">
        <v>97.9</v>
      </c>
      <c r="T22" s="196">
        <v>122.7</v>
      </c>
      <c r="U22" s="196">
        <v>127</v>
      </c>
      <c r="V22" s="196">
        <v>134.7</v>
      </c>
      <c r="W22" s="196">
        <v>119.9</v>
      </c>
      <c r="X22" s="36"/>
    </row>
    <row r="23" spans="1:24" ht="15.75" customHeight="1">
      <c r="A23" s="189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64"/>
      <c r="U23" s="64"/>
      <c r="V23" s="64"/>
      <c r="W23" s="64"/>
      <c r="X23" s="36"/>
    </row>
    <row r="24" spans="1:24" ht="15.75" customHeight="1">
      <c r="A24" s="233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0"/>
      <c r="M24" s="70"/>
      <c r="N24" s="70"/>
      <c r="O24" s="70"/>
      <c r="P24" s="70"/>
      <c r="Q24" s="70"/>
      <c r="R24" s="70"/>
      <c r="S24" s="70"/>
      <c r="T24" s="64"/>
      <c r="U24" s="64"/>
      <c r="V24" s="36"/>
      <c r="W24" s="64"/>
      <c r="X24" s="36"/>
    </row>
    <row r="25" spans="1:24" ht="15.75" customHeight="1">
      <c r="A25" s="106" t="s">
        <v>309</v>
      </c>
      <c r="B25" s="194">
        <v>90.9</v>
      </c>
      <c r="C25" s="194">
        <v>30.7</v>
      </c>
      <c r="D25" s="194">
        <v>30.7</v>
      </c>
      <c r="E25" s="194">
        <v>90.9</v>
      </c>
      <c r="F25" s="194">
        <v>76.8</v>
      </c>
      <c r="G25" s="194">
        <v>114.2</v>
      </c>
      <c r="H25" s="194">
        <v>95.4</v>
      </c>
      <c r="I25" s="194">
        <v>88.2</v>
      </c>
      <c r="J25" s="194">
        <v>84</v>
      </c>
      <c r="K25" s="194">
        <v>113.2</v>
      </c>
      <c r="L25" s="194">
        <v>82.3</v>
      </c>
      <c r="M25" s="194">
        <v>84.2</v>
      </c>
      <c r="N25" s="194">
        <v>73.8</v>
      </c>
      <c r="O25" s="64">
        <v>134.7</v>
      </c>
      <c r="P25" s="194">
        <v>8.2</v>
      </c>
      <c r="Q25" s="194">
        <v>89.4</v>
      </c>
      <c r="R25" s="194">
        <v>99.5</v>
      </c>
      <c r="S25" s="194">
        <v>98.1</v>
      </c>
      <c r="T25" s="64">
        <v>81.9</v>
      </c>
      <c r="U25" s="64">
        <v>88.6</v>
      </c>
      <c r="V25" s="64">
        <v>107.7</v>
      </c>
      <c r="W25" s="64">
        <v>71.25</v>
      </c>
      <c r="X25" s="36"/>
    </row>
    <row r="26" spans="1:24" ht="15.75" customHeight="1">
      <c r="A26" s="232" t="s">
        <v>387</v>
      </c>
      <c r="B26" s="194">
        <v>97.8</v>
      </c>
      <c r="C26" s="194">
        <v>25.2</v>
      </c>
      <c r="D26" s="194">
        <v>25.2</v>
      </c>
      <c r="E26" s="194">
        <v>97.8</v>
      </c>
      <c r="F26" s="194">
        <v>80.2</v>
      </c>
      <c r="G26" s="194">
        <v>111.5</v>
      </c>
      <c r="H26" s="194">
        <v>108.2</v>
      </c>
      <c r="I26" s="194">
        <v>99.6</v>
      </c>
      <c r="J26" s="194">
        <v>100.7</v>
      </c>
      <c r="K26" s="194">
        <v>103.3</v>
      </c>
      <c r="L26" s="194">
        <v>84.4</v>
      </c>
      <c r="M26" s="194">
        <v>92.4</v>
      </c>
      <c r="N26" s="194">
        <v>78.4</v>
      </c>
      <c r="O26" s="64">
        <v>140</v>
      </c>
      <c r="P26" s="194">
        <v>21.7</v>
      </c>
      <c r="Q26" s="194">
        <v>95.4</v>
      </c>
      <c r="R26" s="194">
        <v>100.5</v>
      </c>
      <c r="S26" s="194">
        <v>93.2</v>
      </c>
      <c r="T26" s="64">
        <v>96.5</v>
      </c>
      <c r="U26" s="64">
        <v>93.8</v>
      </c>
      <c r="V26" s="64">
        <v>100.3</v>
      </c>
      <c r="W26" s="64">
        <v>88</v>
      </c>
      <c r="X26" s="36"/>
    </row>
    <row r="27" spans="1:24" ht="15.75" customHeight="1">
      <c r="A27" s="232" t="s">
        <v>388</v>
      </c>
      <c r="B27" s="194">
        <v>107.5</v>
      </c>
      <c r="C27" s="194">
        <v>47.1</v>
      </c>
      <c r="D27" s="194">
        <v>47.1</v>
      </c>
      <c r="E27" s="194">
        <v>107.5</v>
      </c>
      <c r="F27" s="194">
        <v>88.2</v>
      </c>
      <c r="G27" s="194">
        <v>105.4</v>
      </c>
      <c r="H27" s="194">
        <v>97.4</v>
      </c>
      <c r="I27" s="194">
        <v>112.9</v>
      </c>
      <c r="J27" s="194">
        <v>113.3</v>
      </c>
      <c r="K27" s="194">
        <v>110.4</v>
      </c>
      <c r="L27" s="194">
        <v>114.2</v>
      </c>
      <c r="M27" s="194">
        <v>109.5</v>
      </c>
      <c r="N27" s="194">
        <v>93.8</v>
      </c>
      <c r="O27" s="64">
        <v>129.1</v>
      </c>
      <c r="P27" s="194">
        <v>160.8</v>
      </c>
      <c r="Q27" s="194">
        <v>103.4</v>
      </c>
      <c r="R27" s="194">
        <v>104.9</v>
      </c>
      <c r="S27" s="194">
        <v>94</v>
      </c>
      <c r="T27" s="64">
        <v>116.5</v>
      </c>
      <c r="U27" s="64">
        <v>106.6</v>
      </c>
      <c r="V27" s="64">
        <v>98.7</v>
      </c>
      <c r="W27" s="64">
        <v>113.7</v>
      </c>
      <c r="X27" s="36"/>
    </row>
    <row r="28" spans="1:24" ht="15.75" customHeight="1">
      <c r="A28" s="232" t="s">
        <v>389</v>
      </c>
      <c r="B28" s="194">
        <v>101</v>
      </c>
      <c r="C28" s="194">
        <v>86.2</v>
      </c>
      <c r="D28" s="194">
        <v>86.2</v>
      </c>
      <c r="E28" s="194">
        <v>101</v>
      </c>
      <c r="F28" s="194">
        <v>85.3</v>
      </c>
      <c r="G28" s="194">
        <v>108</v>
      </c>
      <c r="H28" s="194">
        <v>85.9</v>
      </c>
      <c r="I28" s="194">
        <v>98.9</v>
      </c>
      <c r="J28" s="194">
        <v>100.5</v>
      </c>
      <c r="K28" s="194">
        <v>101.6</v>
      </c>
      <c r="L28" s="194">
        <v>81.4</v>
      </c>
      <c r="M28" s="194">
        <v>112.3</v>
      </c>
      <c r="N28" s="194">
        <v>77.1</v>
      </c>
      <c r="O28" s="64">
        <v>118.3</v>
      </c>
      <c r="P28" s="194">
        <v>78</v>
      </c>
      <c r="Q28" s="194">
        <v>91.1</v>
      </c>
      <c r="R28" s="194">
        <v>104.2</v>
      </c>
      <c r="S28" s="194">
        <v>110.4</v>
      </c>
      <c r="T28" s="64">
        <v>115.2</v>
      </c>
      <c r="U28" s="64">
        <v>109.4</v>
      </c>
      <c r="V28" s="64">
        <v>104.2</v>
      </c>
      <c r="W28" s="64">
        <v>114.1</v>
      </c>
      <c r="X28" s="36"/>
    </row>
    <row r="29" spans="1:24" ht="15.75" customHeight="1">
      <c r="A29" s="232" t="s">
        <v>390</v>
      </c>
      <c r="B29" s="194">
        <v>93.7</v>
      </c>
      <c r="C29" s="194">
        <v>71.7</v>
      </c>
      <c r="D29" s="194">
        <v>71.7</v>
      </c>
      <c r="E29" s="194">
        <v>93.7</v>
      </c>
      <c r="F29" s="194">
        <v>93.9</v>
      </c>
      <c r="G29" s="194">
        <v>101.9</v>
      </c>
      <c r="H29" s="194">
        <v>83.2</v>
      </c>
      <c r="I29" s="194">
        <v>89.9</v>
      </c>
      <c r="J29" s="194">
        <v>91.4</v>
      </c>
      <c r="K29" s="194">
        <v>90.3</v>
      </c>
      <c r="L29" s="194">
        <v>76.6</v>
      </c>
      <c r="M29" s="194">
        <v>85.7</v>
      </c>
      <c r="N29" s="194">
        <v>82.6</v>
      </c>
      <c r="O29" s="64">
        <v>109.4</v>
      </c>
      <c r="P29" s="194">
        <v>66.8</v>
      </c>
      <c r="Q29" s="194">
        <v>99.4</v>
      </c>
      <c r="R29" s="194">
        <v>96.8</v>
      </c>
      <c r="S29" s="194">
        <v>89</v>
      </c>
      <c r="T29" s="64">
        <v>105.9</v>
      </c>
      <c r="U29" s="64">
        <v>97.7</v>
      </c>
      <c r="V29" s="64">
        <v>98.3</v>
      </c>
      <c r="W29" s="64">
        <v>97.1</v>
      </c>
      <c r="X29" s="36"/>
    </row>
    <row r="30" spans="1:24" ht="15.75" customHeight="1">
      <c r="A30" s="232" t="s">
        <v>391</v>
      </c>
      <c r="B30" s="194">
        <v>97.5</v>
      </c>
      <c r="C30" s="194">
        <v>87.3</v>
      </c>
      <c r="D30" s="194">
        <v>87.3</v>
      </c>
      <c r="E30" s="194">
        <v>97.5</v>
      </c>
      <c r="F30" s="194">
        <v>81.3</v>
      </c>
      <c r="G30" s="194">
        <v>93.7</v>
      </c>
      <c r="H30" s="194">
        <v>85.1</v>
      </c>
      <c r="I30" s="194">
        <v>95.3</v>
      </c>
      <c r="J30" s="194">
        <v>91.6</v>
      </c>
      <c r="K30" s="194">
        <v>121.2</v>
      </c>
      <c r="L30" s="194">
        <v>83.8</v>
      </c>
      <c r="M30" s="194">
        <v>104.2</v>
      </c>
      <c r="N30" s="194">
        <v>90.1</v>
      </c>
      <c r="O30" s="64">
        <v>117.1</v>
      </c>
      <c r="P30" s="194">
        <v>81.6</v>
      </c>
      <c r="Q30" s="194">
        <v>104.7</v>
      </c>
      <c r="R30" s="194">
        <v>97.3</v>
      </c>
      <c r="S30" s="194">
        <v>114.7</v>
      </c>
      <c r="T30" s="64">
        <v>110.7</v>
      </c>
      <c r="U30" s="64">
        <v>99.3</v>
      </c>
      <c r="V30" s="64">
        <v>112.4</v>
      </c>
      <c r="W30" s="64">
        <v>87.4</v>
      </c>
      <c r="X30" s="36"/>
    </row>
    <row r="31" spans="1:24" ht="15.75" customHeight="1">
      <c r="A31" s="232" t="s">
        <v>392</v>
      </c>
      <c r="B31" s="194">
        <v>101</v>
      </c>
      <c r="C31" s="194">
        <v>86.4</v>
      </c>
      <c r="D31" s="194">
        <v>86.4</v>
      </c>
      <c r="E31" s="194">
        <v>101</v>
      </c>
      <c r="F31" s="194">
        <v>82.2</v>
      </c>
      <c r="G31" s="194">
        <v>107.4</v>
      </c>
      <c r="H31" s="194">
        <v>103.1</v>
      </c>
      <c r="I31" s="194">
        <v>102.8</v>
      </c>
      <c r="J31" s="194">
        <v>100.2</v>
      </c>
      <c r="K31" s="194">
        <v>126.1</v>
      </c>
      <c r="L31" s="194">
        <v>86.2</v>
      </c>
      <c r="M31" s="194">
        <v>99.4</v>
      </c>
      <c r="N31" s="194">
        <v>94.6</v>
      </c>
      <c r="O31" s="64">
        <v>112.4</v>
      </c>
      <c r="P31" s="194">
        <v>109.5</v>
      </c>
      <c r="Q31" s="194">
        <v>110</v>
      </c>
      <c r="R31" s="194">
        <v>99.3</v>
      </c>
      <c r="S31" s="194">
        <v>112.2</v>
      </c>
      <c r="T31" s="64">
        <v>104.1</v>
      </c>
      <c r="U31" s="64">
        <v>94.9</v>
      </c>
      <c r="V31" s="64">
        <v>101.5</v>
      </c>
      <c r="W31" s="64">
        <v>89</v>
      </c>
      <c r="X31" s="36"/>
    </row>
    <row r="32" spans="1:24" ht="15.75" customHeight="1">
      <c r="A32" s="232" t="s">
        <v>393</v>
      </c>
      <c r="B32" s="194">
        <v>92.5</v>
      </c>
      <c r="C32" s="194">
        <v>75.1</v>
      </c>
      <c r="D32" s="194">
        <v>75.1</v>
      </c>
      <c r="E32" s="194">
        <v>92.5</v>
      </c>
      <c r="F32" s="194">
        <v>78.5</v>
      </c>
      <c r="G32" s="194">
        <v>97.1</v>
      </c>
      <c r="H32" s="194">
        <v>106.2</v>
      </c>
      <c r="I32" s="194">
        <v>87.5</v>
      </c>
      <c r="J32" s="194">
        <v>84.3</v>
      </c>
      <c r="K32" s="194">
        <v>114.2</v>
      </c>
      <c r="L32" s="194">
        <v>70.6</v>
      </c>
      <c r="M32" s="36">
        <v>105.8</v>
      </c>
      <c r="N32" s="194">
        <v>86</v>
      </c>
      <c r="O32" s="64">
        <v>96.8</v>
      </c>
      <c r="P32" s="194">
        <v>95.1</v>
      </c>
      <c r="Q32" s="194">
        <v>97.8</v>
      </c>
      <c r="R32" s="194">
        <v>94.6</v>
      </c>
      <c r="S32" s="194">
        <v>97.3</v>
      </c>
      <c r="T32" s="64">
        <v>96.3</v>
      </c>
      <c r="U32" s="64">
        <v>97.4</v>
      </c>
      <c r="V32" s="64">
        <v>100</v>
      </c>
      <c r="W32" s="64">
        <v>95.1</v>
      </c>
      <c r="X32" s="36"/>
    </row>
    <row r="33" spans="1:24" ht="15.75" customHeight="1">
      <c r="A33" s="232" t="s">
        <v>394</v>
      </c>
      <c r="B33" s="194">
        <v>99.1</v>
      </c>
      <c r="C33" s="194">
        <v>89.2</v>
      </c>
      <c r="D33" s="194">
        <v>89.2</v>
      </c>
      <c r="E33" s="194">
        <v>99.1</v>
      </c>
      <c r="F33" s="194">
        <v>75.7</v>
      </c>
      <c r="G33" s="194">
        <v>99.5</v>
      </c>
      <c r="H33" s="194">
        <v>125.8</v>
      </c>
      <c r="I33" s="194">
        <v>94.7</v>
      </c>
      <c r="J33" s="194">
        <v>89.8</v>
      </c>
      <c r="K33" s="194">
        <v>124.9</v>
      </c>
      <c r="L33" s="194">
        <v>86.2</v>
      </c>
      <c r="M33" s="194">
        <v>107.5</v>
      </c>
      <c r="N33" s="194">
        <v>86.9</v>
      </c>
      <c r="O33" s="64">
        <v>111.2</v>
      </c>
      <c r="P33" s="194">
        <v>108.2</v>
      </c>
      <c r="Q33" s="194">
        <v>101.4</v>
      </c>
      <c r="R33" s="194">
        <v>95.5</v>
      </c>
      <c r="S33" s="194">
        <v>108.9</v>
      </c>
      <c r="T33" s="64">
        <v>108.7</v>
      </c>
      <c r="U33" s="64">
        <v>115.8</v>
      </c>
      <c r="V33" s="64">
        <v>95.2</v>
      </c>
      <c r="W33" s="64">
        <v>134.5</v>
      </c>
      <c r="X33" s="36"/>
    </row>
    <row r="34" spans="1:24" ht="15.75" customHeight="1">
      <c r="A34" s="232" t="s">
        <v>395</v>
      </c>
      <c r="B34" s="194">
        <v>98.2</v>
      </c>
      <c r="C34" s="194">
        <v>110.6</v>
      </c>
      <c r="D34" s="194">
        <v>110.6</v>
      </c>
      <c r="E34" s="194">
        <v>98.2</v>
      </c>
      <c r="F34" s="194">
        <v>76.9</v>
      </c>
      <c r="G34" s="194">
        <v>91.7</v>
      </c>
      <c r="H34" s="194">
        <v>91.2</v>
      </c>
      <c r="I34" s="194">
        <v>93.2</v>
      </c>
      <c r="J34" s="194">
        <v>89.6</v>
      </c>
      <c r="K34" s="194">
        <v>128.2</v>
      </c>
      <c r="L34" s="194">
        <v>65.5</v>
      </c>
      <c r="M34" s="194">
        <v>117.1</v>
      </c>
      <c r="N34" s="194">
        <v>91.3</v>
      </c>
      <c r="O34" s="36">
        <v>118.5</v>
      </c>
      <c r="P34" s="194">
        <v>132.4</v>
      </c>
      <c r="Q34" s="194">
        <v>102</v>
      </c>
      <c r="R34" s="194">
        <v>97.3</v>
      </c>
      <c r="S34" s="194">
        <v>103.6</v>
      </c>
      <c r="T34" s="64">
        <v>108.5</v>
      </c>
      <c r="U34" s="64">
        <v>124.1</v>
      </c>
      <c r="V34" s="64">
        <v>104.3</v>
      </c>
      <c r="W34" s="64">
        <v>142.1</v>
      </c>
      <c r="X34" s="36"/>
    </row>
    <row r="35" spans="1:24" ht="15.75" customHeight="1">
      <c r="A35" s="232" t="s">
        <v>396</v>
      </c>
      <c r="B35" s="194">
        <v>99.8</v>
      </c>
      <c r="C35" s="194">
        <v>124.3</v>
      </c>
      <c r="D35" s="194">
        <v>124.3</v>
      </c>
      <c r="E35" s="194">
        <v>99.8</v>
      </c>
      <c r="F35" s="194">
        <v>76</v>
      </c>
      <c r="G35" s="194">
        <v>95.8</v>
      </c>
      <c r="H35" s="194">
        <v>107.9</v>
      </c>
      <c r="I35" s="194">
        <v>89.8</v>
      </c>
      <c r="J35" s="194">
        <v>84.4</v>
      </c>
      <c r="K35" s="194">
        <v>132.6</v>
      </c>
      <c r="L35" s="194">
        <v>64.5</v>
      </c>
      <c r="M35" s="194">
        <v>87.9</v>
      </c>
      <c r="N35" s="194">
        <v>94.1</v>
      </c>
      <c r="O35" s="36">
        <v>105.9</v>
      </c>
      <c r="P35" s="194">
        <v>155.2</v>
      </c>
      <c r="Q35" s="194">
        <v>103.7</v>
      </c>
      <c r="R35" s="194">
        <v>98.1</v>
      </c>
      <c r="S35" s="194">
        <v>113.9</v>
      </c>
      <c r="T35" s="64">
        <v>118.4</v>
      </c>
      <c r="U35" s="64">
        <v>126.9</v>
      </c>
      <c r="V35" s="64">
        <v>112</v>
      </c>
      <c r="W35" s="64">
        <v>140.3</v>
      </c>
      <c r="X35" s="36"/>
    </row>
    <row r="36" spans="1:24" ht="15.75" customHeight="1">
      <c r="A36" s="232" t="s">
        <v>397</v>
      </c>
      <c r="B36" s="194">
        <v>102.5</v>
      </c>
      <c r="C36" s="194">
        <v>108</v>
      </c>
      <c r="D36" s="194">
        <v>108</v>
      </c>
      <c r="E36" s="194">
        <v>102.5</v>
      </c>
      <c r="F36" s="194">
        <v>75.5</v>
      </c>
      <c r="G36" s="194">
        <v>82.2</v>
      </c>
      <c r="H36" s="194">
        <v>95.5</v>
      </c>
      <c r="I36" s="194">
        <v>96.8</v>
      </c>
      <c r="J36" s="194">
        <v>95.3</v>
      </c>
      <c r="K36" s="194">
        <v>129.4</v>
      </c>
      <c r="L36" s="194">
        <v>56.1</v>
      </c>
      <c r="M36" s="194">
        <v>83.8</v>
      </c>
      <c r="N36" s="194">
        <v>88.3</v>
      </c>
      <c r="O36" s="36">
        <v>119.2</v>
      </c>
      <c r="P36" s="194">
        <v>120.5</v>
      </c>
      <c r="Q36" s="194">
        <v>101.8</v>
      </c>
      <c r="R36" s="194">
        <v>99.6</v>
      </c>
      <c r="S36" s="194">
        <v>102.6</v>
      </c>
      <c r="T36" s="36">
        <v>136.9</v>
      </c>
      <c r="U36" s="64">
        <v>117.9</v>
      </c>
      <c r="V36" s="64">
        <v>107.9</v>
      </c>
      <c r="W36" s="64">
        <v>127</v>
      </c>
      <c r="X36" s="36"/>
    </row>
    <row r="37" spans="1:24" ht="15.75" customHeight="1">
      <c r="A37" s="234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70"/>
      <c r="M37" s="70"/>
      <c r="N37" s="70"/>
      <c r="O37" s="70"/>
      <c r="P37" s="70"/>
      <c r="Q37" s="70"/>
      <c r="R37" s="70"/>
      <c r="S37" s="70"/>
      <c r="T37" s="36"/>
      <c r="U37" s="64"/>
      <c r="V37" s="64"/>
      <c r="W37" s="64"/>
      <c r="X37" s="36"/>
    </row>
    <row r="38" spans="1:24" ht="15.75" customHeight="1">
      <c r="A38" s="106" t="s">
        <v>308</v>
      </c>
      <c r="B38" s="194">
        <v>89.9</v>
      </c>
      <c r="C38" s="194">
        <v>6.1</v>
      </c>
      <c r="D38" s="194">
        <v>6.1</v>
      </c>
      <c r="E38" s="194">
        <v>89.9</v>
      </c>
      <c r="F38" s="194">
        <v>72.7</v>
      </c>
      <c r="G38" s="194">
        <v>89.6</v>
      </c>
      <c r="H38" s="194">
        <v>89.7</v>
      </c>
      <c r="I38" s="194">
        <v>89.9</v>
      </c>
      <c r="J38" s="194">
        <v>85.2</v>
      </c>
      <c r="K38" s="194">
        <v>125.8</v>
      </c>
      <c r="L38" s="194">
        <v>70.1</v>
      </c>
      <c r="M38" s="194">
        <v>87.2</v>
      </c>
      <c r="N38" s="194">
        <v>58.7</v>
      </c>
      <c r="O38" s="194">
        <v>116.5</v>
      </c>
      <c r="P38" s="194">
        <v>10.1</v>
      </c>
      <c r="Q38" s="194">
        <v>86.8</v>
      </c>
      <c r="R38" s="194">
        <v>97.9</v>
      </c>
      <c r="S38" s="194">
        <v>102.3</v>
      </c>
      <c r="T38" s="71">
        <v>87.1</v>
      </c>
      <c r="U38" s="64">
        <v>85.5</v>
      </c>
      <c r="V38" s="64">
        <v>106.8</v>
      </c>
      <c r="W38" s="64">
        <v>66.2</v>
      </c>
      <c r="X38" s="36"/>
    </row>
    <row r="39" spans="1:24" ht="15.75" customHeight="1">
      <c r="A39" s="232" t="s">
        <v>376</v>
      </c>
      <c r="B39" s="194">
        <v>95.8</v>
      </c>
      <c r="C39" s="194">
        <v>17.5</v>
      </c>
      <c r="D39" s="194">
        <v>17.5</v>
      </c>
      <c r="E39" s="194">
        <v>95.9</v>
      </c>
      <c r="F39" s="194">
        <v>74.8</v>
      </c>
      <c r="G39" s="194">
        <v>85.2</v>
      </c>
      <c r="H39" s="194">
        <v>86.4</v>
      </c>
      <c r="I39" s="194">
        <v>101.1</v>
      </c>
      <c r="J39" s="194">
        <v>91.8</v>
      </c>
      <c r="K39" s="194">
        <v>150.6</v>
      </c>
      <c r="L39" s="194">
        <v>98</v>
      </c>
      <c r="M39" s="194">
        <v>94.4</v>
      </c>
      <c r="N39" s="194">
        <v>63.7</v>
      </c>
      <c r="O39" s="194">
        <v>127.7</v>
      </c>
      <c r="P39" s="194">
        <v>17.2</v>
      </c>
      <c r="Q39" s="194">
        <v>91</v>
      </c>
      <c r="R39" s="194">
        <v>98</v>
      </c>
      <c r="S39" s="194">
        <v>108</v>
      </c>
      <c r="T39" s="71">
        <v>104.9</v>
      </c>
      <c r="U39" s="64">
        <v>82.7</v>
      </c>
      <c r="V39" s="64">
        <v>61.7</v>
      </c>
      <c r="W39" s="64">
        <v>101.7</v>
      </c>
      <c r="X39" s="36"/>
    </row>
    <row r="40" spans="1:24" ht="15.75" customHeight="1">
      <c r="A40" s="232" t="s">
        <v>377</v>
      </c>
      <c r="B40" s="194">
        <v>107.9</v>
      </c>
      <c r="C40" s="194">
        <v>30.4</v>
      </c>
      <c r="D40" s="194">
        <v>30.4</v>
      </c>
      <c r="E40" s="194">
        <v>107.9</v>
      </c>
      <c r="F40" s="194">
        <v>78.9</v>
      </c>
      <c r="G40" s="194">
        <v>87.7</v>
      </c>
      <c r="H40" s="194">
        <v>96.7</v>
      </c>
      <c r="I40" s="194">
        <v>116.6</v>
      </c>
      <c r="J40" s="194">
        <v>111.3</v>
      </c>
      <c r="K40" s="194">
        <v>152.1</v>
      </c>
      <c r="L40" s="194">
        <v>101.6</v>
      </c>
      <c r="M40" s="194">
        <v>126.3</v>
      </c>
      <c r="N40" s="194">
        <v>83.8</v>
      </c>
      <c r="O40" s="194">
        <v>138.9</v>
      </c>
      <c r="P40" s="194">
        <v>160.4</v>
      </c>
      <c r="Q40" s="194">
        <v>102.4</v>
      </c>
      <c r="R40" s="194">
        <v>103.7</v>
      </c>
      <c r="S40" s="194">
        <v>109.2</v>
      </c>
      <c r="T40" s="71">
        <v>109.1</v>
      </c>
      <c r="U40" s="64">
        <v>116.9</v>
      </c>
      <c r="V40" s="64">
        <v>105.5</v>
      </c>
      <c r="W40" s="64">
        <v>127.2</v>
      </c>
      <c r="X40" s="36"/>
    </row>
    <row r="41" spans="1:24" ht="15.75" customHeight="1">
      <c r="A41" s="232" t="s">
        <v>378</v>
      </c>
      <c r="B41" s="194">
        <v>109.3</v>
      </c>
      <c r="C41" s="194">
        <v>73.1</v>
      </c>
      <c r="D41" s="194">
        <v>73.1</v>
      </c>
      <c r="E41" s="194">
        <v>109.3</v>
      </c>
      <c r="F41" s="194">
        <v>78.2</v>
      </c>
      <c r="G41" s="194">
        <v>69.8</v>
      </c>
      <c r="H41" s="194">
        <v>90.5</v>
      </c>
      <c r="I41" s="194">
        <v>120.4</v>
      </c>
      <c r="J41" s="194">
        <v>122.3</v>
      </c>
      <c r="K41" s="194">
        <v>142.9</v>
      </c>
      <c r="L41" s="194">
        <v>68.5</v>
      </c>
      <c r="M41" s="194">
        <v>154.6</v>
      </c>
      <c r="N41" s="194">
        <v>75.2</v>
      </c>
      <c r="O41" s="194">
        <v>131.9</v>
      </c>
      <c r="P41" s="194">
        <v>96.4</v>
      </c>
      <c r="Q41" s="194">
        <v>102.5</v>
      </c>
      <c r="R41" s="194">
        <v>104.2</v>
      </c>
      <c r="S41" s="194">
        <v>104.9</v>
      </c>
      <c r="T41" s="71">
        <v>119.9</v>
      </c>
      <c r="U41" s="64">
        <v>118</v>
      </c>
      <c r="V41" s="64">
        <v>114</v>
      </c>
      <c r="W41" s="64">
        <v>121.6</v>
      </c>
      <c r="X41" s="36"/>
    </row>
    <row r="42" spans="1:24" ht="15.75" customHeight="1">
      <c r="A42" s="232" t="s">
        <v>379</v>
      </c>
      <c r="B42" s="194">
        <v>102.1</v>
      </c>
      <c r="C42" s="194">
        <v>95.5</v>
      </c>
      <c r="D42" s="194">
        <v>95.5</v>
      </c>
      <c r="E42" s="194">
        <v>102.1</v>
      </c>
      <c r="F42" s="194">
        <v>67.6</v>
      </c>
      <c r="G42" s="194">
        <v>65.1</v>
      </c>
      <c r="H42" s="194">
        <v>85.5</v>
      </c>
      <c r="I42" s="194">
        <v>106.1</v>
      </c>
      <c r="J42" s="194">
        <v>103.3</v>
      </c>
      <c r="K42" s="194">
        <v>141.2</v>
      </c>
      <c r="L42" s="194">
        <v>71.3</v>
      </c>
      <c r="M42" s="194">
        <v>121.3</v>
      </c>
      <c r="N42" s="194">
        <v>75.1</v>
      </c>
      <c r="O42" s="194">
        <v>136</v>
      </c>
      <c r="P42" s="194">
        <v>87.9</v>
      </c>
      <c r="Q42" s="194">
        <v>105.4</v>
      </c>
      <c r="R42" s="194">
        <v>101.1</v>
      </c>
      <c r="S42" s="194">
        <v>94.8</v>
      </c>
      <c r="T42" s="71">
        <v>120.8</v>
      </c>
      <c r="U42" s="64">
        <v>105.4</v>
      </c>
      <c r="V42" s="64">
        <v>109.4</v>
      </c>
      <c r="W42" s="64">
        <v>101.8</v>
      </c>
      <c r="X42" s="36"/>
    </row>
    <row r="43" spans="1:24" ht="15.75" customHeight="1">
      <c r="A43" s="232" t="s">
        <v>380</v>
      </c>
      <c r="B43" s="194">
        <v>107.7</v>
      </c>
      <c r="C43" s="194">
        <v>103.3</v>
      </c>
      <c r="D43" s="194">
        <v>103.3</v>
      </c>
      <c r="E43" s="194">
        <v>107.7</v>
      </c>
      <c r="F43" s="194">
        <v>83.1</v>
      </c>
      <c r="G43" s="194">
        <v>77.6</v>
      </c>
      <c r="H43" s="194">
        <v>88.8</v>
      </c>
      <c r="I43" s="194">
        <v>120.9</v>
      </c>
      <c r="J43" s="194">
        <v>115.9</v>
      </c>
      <c r="K43" s="194">
        <v>163.8</v>
      </c>
      <c r="L43" s="194">
        <v>91.9</v>
      </c>
      <c r="M43" s="194">
        <v>120</v>
      </c>
      <c r="N43" s="194">
        <v>82.2</v>
      </c>
      <c r="O43" s="194">
        <v>139.4</v>
      </c>
      <c r="P43" s="194">
        <v>85.1</v>
      </c>
      <c r="Q43" s="194">
        <v>107</v>
      </c>
      <c r="R43" s="194">
        <v>102.7</v>
      </c>
      <c r="S43" s="194">
        <v>120.6</v>
      </c>
      <c r="T43" s="71">
        <v>109.4</v>
      </c>
      <c r="U43" s="64">
        <v>97.9</v>
      </c>
      <c r="V43" s="64">
        <v>160.5</v>
      </c>
      <c r="W43" s="64">
        <v>90.1</v>
      </c>
      <c r="X43" s="36"/>
    </row>
    <row r="44" spans="1:24" ht="15.75" customHeight="1">
      <c r="A44" s="232" t="s">
        <v>381</v>
      </c>
      <c r="B44" s="194">
        <v>107.7</v>
      </c>
      <c r="C44" s="194">
        <v>85.9</v>
      </c>
      <c r="D44" s="194">
        <v>85.9</v>
      </c>
      <c r="E44" s="194">
        <v>107.7</v>
      </c>
      <c r="F44" s="194">
        <v>81.4</v>
      </c>
      <c r="G44" s="194">
        <v>78.2</v>
      </c>
      <c r="H44" s="194">
        <v>104.5</v>
      </c>
      <c r="I44" s="194">
        <v>113.3</v>
      </c>
      <c r="J44" s="194">
        <v>107.5</v>
      </c>
      <c r="K44" s="194">
        <v>169.3</v>
      </c>
      <c r="L44" s="194">
        <v>69.6</v>
      </c>
      <c r="M44" s="194">
        <v>105.6</v>
      </c>
      <c r="N44" s="194">
        <v>82.2</v>
      </c>
      <c r="O44" s="194">
        <v>142.5</v>
      </c>
      <c r="P44" s="194">
        <v>80.6</v>
      </c>
      <c r="Q44" s="194">
        <v>106.5</v>
      </c>
      <c r="R44" s="194">
        <v>105.1</v>
      </c>
      <c r="S44" s="194">
        <v>126.3</v>
      </c>
      <c r="T44" s="71">
        <v>113.8</v>
      </c>
      <c r="U44" s="64">
        <v>104.6</v>
      </c>
      <c r="V44" s="64">
        <v>118</v>
      </c>
      <c r="W44" s="64">
        <v>92.4</v>
      </c>
      <c r="X44" s="36"/>
    </row>
    <row r="45" spans="1:24" ht="15.75" customHeight="1">
      <c r="A45" s="232" t="s">
        <v>382</v>
      </c>
      <c r="B45" s="194">
        <v>106.6</v>
      </c>
      <c r="C45" s="194">
        <v>93.4</v>
      </c>
      <c r="D45" s="194">
        <v>93.4</v>
      </c>
      <c r="E45" s="194">
        <v>106.6</v>
      </c>
      <c r="F45" s="36">
        <v>78</v>
      </c>
      <c r="G45" s="194">
        <v>77.5</v>
      </c>
      <c r="H45" s="194">
        <v>104.8</v>
      </c>
      <c r="I45" s="194">
        <v>117.1</v>
      </c>
      <c r="J45" s="194">
        <v>117.2</v>
      </c>
      <c r="K45" s="194">
        <v>147.7</v>
      </c>
      <c r="L45" s="194">
        <v>66.1</v>
      </c>
      <c r="M45" s="194">
        <v>121.4</v>
      </c>
      <c r="N45" s="194">
        <v>75.1</v>
      </c>
      <c r="O45" s="194">
        <v>136.7</v>
      </c>
      <c r="P45" s="194">
        <v>103</v>
      </c>
      <c r="Q45" s="194">
        <v>99.9</v>
      </c>
      <c r="R45" s="194">
        <v>99.3</v>
      </c>
      <c r="S45" s="194">
        <v>121.4</v>
      </c>
      <c r="T45" s="71">
        <v>115.3</v>
      </c>
      <c r="U45" s="64">
        <v>160.1</v>
      </c>
      <c r="V45" s="64">
        <v>119.9</v>
      </c>
      <c r="W45" s="64">
        <v>93.7</v>
      </c>
      <c r="X45" s="36"/>
    </row>
    <row r="46" spans="1:24" ht="15.75" customHeight="1">
      <c r="A46" s="232" t="s">
        <v>383</v>
      </c>
      <c r="B46" s="194">
        <v>109.7</v>
      </c>
      <c r="C46" s="194">
        <v>92.8</v>
      </c>
      <c r="D46" s="194">
        <v>92.8</v>
      </c>
      <c r="E46" s="194">
        <v>109.7</v>
      </c>
      <c r="F46" s="194">
        <v>75.1</v>
      </c>
      <c r="G46" s="194">
        <v>92.7</v>
      </c>
      <c r="H46" s="194">
        <v>104.4</v>
      </c>
      <c r="I46" s="194">
        <v>120.9</v>
      </c>
      <c r="J46" s="194">
        <v>120.4</v>
      </c>
      <c r="K46" s="194">
        <v>140.9</v>
      </c>
      <c r="L46" s="194">
        <v>93.1</v>
      </c>
      <c r="M46" s="194">
        <v>109.8</v>
      </c>
      <c r="N46" s="194">
        <v>79.3</v>
      </c>
      <c r="O46" s="194">
        <v>131.6</v>
      </c>
      <c r="P46" s="194">
        <v>108.7</v>
      </c>
      <c r="Q46" s="194">
        <v>107.3</v>
      </c>
      <c r="R46" s="194">
        <v>101.9</v>
      </c>
      <c r="S46" s="194">
        <v>110.1</v>
      </c>
      <c r="T46" s="71">
        <v>118.2</v>
      </c>
      <c r="U46" s="64">
        <v>117.3</v>
      </c>
      <c r="V46" s="64">
        <v>119.2</v>
      </c>
      <c r="W46" s="64">
        <v>115.5</v>
      </c>
      <c r="X46" s="36"/>
    </row>
    <row r="47" spans="1:24" ht="15.75" customHeight="1">
      <c r="A47" s="232" t="s">
        <v>384</v>
      </c>
      <c r="B47" s="194">
        <v>109.5</v>
      </c>
      <c r="C47" s="194">
        <v>105</v>
      </c>
      <c r="D47" s="194">
        <v>105</v>
      </c>
      <c r="E47" s="194">
        <v>109.5</v>
      </c>
      <c r="F47" s="194">
        <v>80.6</v>
      </c>
      <c r="G47" s="194">
        <v>96.8</v>
      </c>
      <c r="H47" s="194">
        <v>121.6</v>
      </c>
      <c r="I47" s="194">
        <v>109.7</v>
      </c>
      <c r="J47" s="194">
        <v>109.4</v>
      </c>
      <c r="K47" s="194">
        <v>140.2</v>
      </c>
      <c r="L47" s="194">
        <v>62.8</v>
      </c>
      <c r="M47" s="194">
        <v>98.1</v>
      </c>
      <c r="N47" s="194">
        <v>81.6</v>
      </c>
      <c r="O47" s="194">
        <v>136.1</v>
      </c>
      <c r="P47" s="194">
        <v>148.1</v>
      </c>
      <c r="Q47" s="194">
        <v>113</v>
      </c>
      <c r="R47" s="194">
        <v>103.9</v>
      </c>
      <c r="S47" s="194">
        <v>118.2</v>
      </c>
      <c r="T47" s="71">
        <v>122.4</v>
      </c>
      <c r="U47" s="64">
        <v>132.3</v>
      </c>
      <c r="V47" s="64">
        <v>130</v>
      </c>
      <c r="W47" s="64">
        <v>134.3</v>
      </c>
      <c r="X47" s="36"/>
    </row>
    <row r="48" spans="1:24" ht="15.75" customHeight="1">
      <c r="A48" s="232" t="s">
        <v>385</v>
      </c>
      <c r="B48" s="194">
        <v>111.4</v>
      </c>
      <c r="C48" s="194">
        <v>133</v>
      </c>
      <c r="D48" s="194">
        <v>133</v>
      </c>
      <c r="E48" s="194">
        <v>111.4</v>
      </c>
      <c r="F48" s="194">
        <v>89.3</v>
      </c>
      <c r="G48" s="194">
        <v>99.3</v>
      </c>
      <c r="H48" s="194">
        <v>115</v>
      </c>
      <c r="I48" s="194">
        <v>115.3</v>
      </c>
      <c r="J48" s="194">
        <v>116.2</v>
      </c>
      <c r="K48" s="194">
        <v>141.9</v>
      </c>
      <c r="L48" s="194">
        <v>64.3</v>
      </c>
      <c r="M48" s="194">
        <v>91.1</v>
      </c>
      <c r="N48" s="194">
        <v>85.1</v>
      </c>
      <c r="O48" s="194">
        <v>124.1</v>
      </c>
      <c r="P48" s="194">
        <v>131.1</v>
      </c>
      <c r="Q48" s="194">
        <v>108.5</v>
      </c>
      <c r="R48" s="194">
        <v>102.9</v>
      </c>
      <c r="S48" s="194">
        <v>104.9</v>
      </c>
      <c r="T48" s="71">
        <v>125.1</v>
      </c>
      <c r="U48" s="64">
        <v>142.9</v>
      </c>
      <c r="V48" s="64">
        <v>137</v>
      </c>
      <c r="W48" s="64">
        <v>148.4</v>
      </c>
      <c r="X48" s="36"/>
    </row>
    <row r="49" spans="1:24" ht="15.75" customHeight="1">
      <c r="A49" s="232" t="s">
        <v>386</v>
      </c>
      <c r="B49" s="194">
        <v>114.3</v>
      </c>
      <c r="C49" s="194">
        <v>101.8</v>
      </c>
      <c r="D49" s="194">
        <v>101.8</v>
      </c>
      <c r="E49" s="194">
        <v>114.3</v>
      </c>
      <c r="F49" s="194">
        <v>84</v>
      </c>
      <c r="G49" s="194">
        <v>94.9</v>
      </c>
      <c r="H49" s="194">
        <v>114.1</v>
      </c>
      <c r="I49" s="194">
        <v>120.1</v>
      </c>
      <c r="J49" s="194">
        <v>122.4</v>
      </c>
      <c r="K49" s="194">
        <v>146.7</v>
      </c>
      <c r="L49" s="194">
        <v>58.2</v>
      </c>
      <c r="M49" s="194">
        <v>86.3</v>
      </c>
      <c r="N49" s="194">
        <v>81.8</v>
      </c>
      <c r="O49" s="194">
        <v>128.9</v>
      </c>
      <c r="P49" s="194">
        <v>111.7</v>
      </c>
      <c r="Q49" s="194">
        <v>107.1</v>
      </c>
      <c r="R49" s="194">
        <v>102.1</v>
      </c>
      <c r="S49" s="194">
        <v>109.5</v>
      </c>
      <c r="T49" s="71">
        <v>146.4</v>
      </c>
      <c r="U49" s="64">
        <v>137.1</v>
      </c>
      <c r="V49" s="64">
        <v>127.9</v>
      </c>
      <c r="W49" s="64">
        <v>145.5</v>
      </c>
      <c r="X49" s="36"/>
    </row>
    <row r="50" spans="1:24" ht="15.75" customHeight="1">
      <c r="A50" s="235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0"/>
      <c r="M50" s="70"/>
      <c r="N50" s="70"/>
      <c r="O50" s="70"/>
      <c r="P50" s="70"/>
      <c r="Q50" s="70"/>
      <c r="R50" s="70"/>
      <c r="S50" s="70"/>
      <c r="T50" s="71"/>
      <c r="U50" s="64"/>
      <c r="V50" s="64"/>
      <c r="W50" s="64"/>
      <c r="X50" s="36"/>
    </row>
    <row r="51" spans="1:24" ht="15.75" customHeight="1">
      <c r="A51" s="106" t="s">
        <v>294</v>
      </c>
      <c r="B51" s="193">
        <v>99.1</v>
      </c>
      <c r="C51" s="193">
        <v>11.4</v>
      </c>
      <c r="D51" s="193">
        <v>11.4</v>
      </c>
      <c r="E51" s="193">
        <v>99.1</v>
      </c>
      <c r="F51" s="193">
        <v>84.7</v>
      </c>
      <c r="G51" s="193">
        <v>101.2</v>
      </c>
      <c r="H51" s="193">
        <v>110.3</v>
      </c>
      <c r="I51" s="193">
        <v>104.7</v>
      </c>
      <c r="J51" s="193">
        <v>103.7</v>
      </c>
      <c r="K51" s="193">
        <v>139</v>
      </c>
      <c r="L51" s="193">
        <v>57.7</v>
      </c>
      <c r="M51" s="193">
        <v>90.2</v>
      </c>
      <c r="N51" s="193">
        <v>58.8</v>
      </c>
      <c r="O51" s="193">
        <v>114.4</v>
      </c>
      <c r="P51" s="193">
        <v>4.7</v>
      </c>
      <c r="Q51" s="193">
        <v>93.6</v>
      </c>
      <c r="R51" s="193">
        <v>98.1</v>
      </c>
      <c r="S51" s="193">
        <v>95.2</v>
      </c>
      <c r="T51" s="71">
        <v>107</v>
      </c>
      <c r="U51" s="64">
        <v>102.6</v>
      </c>
      <c r="V51" s="64">
        <v>129.7</v>
      </c>
      <c r="W51" s="64">
        <v>77.9</v>
      </c>
      <c r="X51" s="36"/>
    </row>
    <row r="52" spans="1:24" ht="15.75" customHeight="1">
      <c r="A52" s="232" t="s">
        <v>365</v>
      </c>
      <c r="B52" s="193">
        <v>109.1</v>
      </c>
      <c r="C52" s="193">
        <v>20.5</v>
      </c>
      <c r="D52" s="193">
        <v>20.5</v>
      </c>
      <c r="E52" s="193">
        <v>109.2</v>
      </c>
      <c r="F52" s="193">
        <v>82.7</v>
      </c>
      <c r="G52" s="193">
        <v>105</v>
      </c>
      <c r="H52" s="193">
        <v>120.5</v>
      </c>
      <c r="I52" s="193">
        <v>128.7</v>
      </c>
      <c r="J52" s="193">
        <v>123.8</v>
      </c>
      <c r="K52" s="193">
        <v>181.9</v>
      </c>
      <c r="L52" s="193">
        <v>83.1</v>
      </c>
      <c r="M52" s="193">
        <v>120.5</v>
      </c>
      <c r="N52" s="193">
        <v>60.8</v>
      </c>
      <c r="O52" s="193">
        <v>117.9</v>
      </c>
      <c r="P52" s="193">
        <v>6.9</v>
      </c>
      <c r="Q52" s="193">
        <v>98.8</v>
      </c>
      <c r="R52" s="193">
        <v>101.3</v>
      </c>
      <c r="S52" s="193">
        <v>85.7</v>
      </c>
      <c r="T52" s="71">
        <v>104.8</v>
      </c>
      <c r="U52" s="64">
        <v>113.8</v>
      </c>
      <c r="V52" s="64">
        <v>122.1</v>
      </c>
      <c r="W52" s="64">
        <v>106.3</v>
      </c>
      <c r="X52" s="36"/>
    </row>
    <row r="53" spans="1:24" ht="15.75" customHeight="1">
      <c r="A53" s="232" t="s">
        <v>366</v>
      </c>
      <c r="B53" s="193">
        <v>122.2</v>
      </c>
      <c r="C53" s="193">
        <v>25</v>
      </c>
      <c r="D53" s="193">
        <v>25</v>
      </c>
      <c r="E53" s="193">
        <v>122.2</v>
      </c>
      <c r="F53" s="193">
        <v>92.3</v>
      </c>
      <c r="G53" s="193">
        <v>126.5</v>
      </c>
      <c r="H53" s="193">
        <v>133.5</v>
      </c>
      <c r="I53" s="193">
        <v>147.2</v>
      </c>
      <c r="J53" s="193">
        <v>156</v>
      </c>
      <c r="K53" s="193">
        <v>129.3</v>
      </c>
      <c r="L53" s="193">
        <v>104.5</v>
      </c>
      <c r="M53" s="193">
        <v>147.6</v>
      </c>
      <c r="N53" s="193">
        <v>71.3</v>
      </c>
      <c r="O53" s="193">
        <v>122.2</v>
      </c>
      <c r="P53" s="193">
        <v>118</v>
      </c>
      <c r="Q53" s="193">
        <v>111.5</v>
      </c>
      <c r="R53" s="193">
        <v>105.7</v>
      </c>
      <c r="S53" s="193">
        <v>85.4</v>
      </c>
      <c r="T53" s="71">
        <v>125.8</v>
      </c>
      <c r="U53" s="64">
        <v>135.4</v>
      </c>
      <c r="V53" s="64">
        <v>135.7</v>
      </c>
      <c r="W53" s="64">
        <v>135.1</v>
      </c>
      <c r="X53" s="36"/>
    </row>
    <row r="54" spans="1:24" ht="15.75" customHeight="1">
      <c r="A54" s="232" t="s">
        <v>367</v>
      </c>
      <c r="B54" s="193">
        <v>116.3</v>
      </c>
      <c r="C54" s="193">
        <v>70.6</v>
      </c>
      <c r="D54" s="193">
        <v>70.6</v>
      </c>
      <c r="E54" s="193">
        <v>116.4</v>
      </c>
      <c r="F54" s="193">
        <v>89.5</v>
      </c>
      <c r="G54" s="193">
        <v>119.4</v>
      </c>
      <c r="H54" s="193">
        <v>160.4</v>
      </c>
      <c r="I54" s="193">
        <v>125.1</v>
      </c>
      <c r="J54" s="193">
        <v>130.1</v>
      </c>
      <c r="K54" s="193">
        <v>129</v>
      </c>
      <c r="L54" s="193">
        <v>77.7</v>
      </c>
      <c r="M54" s="193">
        <v>106.5</v>
      </c>
      <c r="N54" s="193">
        <v>73.6</v>
      </c>
      <c r="O54" s="193">
        <v>132.6</v>
      </c>
      <c r="P54" s="193">
        <v>109.1</v>
      </c>
      <c r="Q54" s="193">
        <v>110</v>
      </c>
      <c r="R54" s="193">
        <v>103.9</v>
      </c>
      <c r="S54" s="193">
        <v>110.6</v>
      </c>
      <c r="T54" s="71">
        <v>123.2</v>
      </c>
      <c r="U54" s="64">
        <v>139.9</v>
      </c>
      <c r="V54" s="64">
        <v>144.9</v>
      </c>
      <c r="W54" s="64">
        <v>135.4</v>
      </c>
      <c r="X54" s="36"/>
    </row>
    <row r="55" spans="1:24" ht="15.75" customHeight="1">
      <c r="A55" s="232" t="s">
        <v>368</v>
      </c>
      <c r="B55" s="193">
        <v>110.6</v>
      </c>
      <c r="C55" s="193">
        <v>97.6</v>
      </c>
      <c r="D55" s="193">
        <v>97.6</v>
      </c>
      <c r="E55" s="193">
        <v>110.6</v>
      </c>
      <c r="F55" s="193">
        <v>88</v>
      </c>
      <c r="G55" s="193">
        <v>98.3</v>
      </c>
      <c r="H55" s="193">
        <v>112.7</v>
      </c>
      <c r="I55" s="193">
        <v>121.5</v>
      </c>
      <c r="J55" s="193">
        <v>128.9</v>
      </c>
      <c r="K55" s="193">
        <v>121.9</v>
      </c>
      <c r="L55" s="193">
        <v>60.3</v>
      </c>
      <c r="M55" s="193">
        <v>94.7</v>
      </c>
      <c r="N55" s="193">
        <v>77.6</v>
      </c>
      <c r="O55" s="193">
        <v>139</v>
      </c>
      <c r="P55" s="193">
        <v>69.8</v>
      </c>
      <c r="Q55" s="193">
        <v>111.3</v>
      </c>
      <c r="R55" s="193">
        <v>102.4</v>
      </c>
      <c r="S55" s="193">
        <v>100.7</v>
      </c>
      <c r="T55" s="71">
        <v>118.4</v>
      </c>
      <c r="U55" s="64">
        <v>120.9</v>
      </c>
      <c r="V55" s="64">
        <v>131</v>
      </c>
      <c r="W55" s="64">
        <v>111.7</v>
      </c>
      <c r="X55" s="36"/>
    </row>
    <row r="56" spans="1:24" ht="15.75" customHeight="1">
      <c r="A56" s="232" t="s">
        <v>369</v>
      </c>
      <c r="B56" s="193">
        <v>112.2</v>
      </c>
      <c r="C56" s="193">
        <v>79</v>
      </c>
      <c r="D56" s="193">
        <v>79</v>
      </c>
      <c r="E56" s="193">
        <v>112.2</v>
      </c>
      <c r="F56" s="193">
        <v>89.1</v>
      </c>
      <c r="G56" s="193">
        <v>99.4</v>
      </c>
      <c r="H56" s="193">
        <v>134.8</v>
      </c>
      <c r="I56" s="193">
        <v>121.2</v>
      </c>
      <c r="J56" s="193">
        <v>119.7</v>
      </c>
      <c r="K56" s="193">
        <v>154.5</v>
      </c>
      <c r="L56" s="193">
        <v>79.4</v>
      </c>
      <c r="M56" s="193">
        <v>111.5</v>
      </c>
      <c r="N56" s="193">
        <v>82.2</v>
      </c>
      <c r="O56" s="193">
        <v>157.9</v>
      </c>
      <c r="P56" s="193">
        <v>89.9</v>
      </c>
      <c r="Q56" s="193">
        <v>120.1</v>
      </c>
      <c r="R56" s="193">
        <v>103.4</v>
      </c>
      <c r="S56" s="193">
        <v>104.1</v>
      </c>
      <c r="T56" s="71">
        <v>115.2</v>
      </c>
      <c r="U56" s="64">
        <v>119.8</v>
      </c>
      <c r="V56" s="64">
        <v>135.3</v>
      </c>
      <c r="W56" s="64">
        <v>105.7</v>
      </c>
      <c r="X56" s="36"/>
    </row>
    <row r="57" spans="1:24" ht="15.75" customHeight="1">
      <c r="A57" s="232" t="s">
        <v>370</v>
      </c>
      <c r="B57" s="193">
        <v>115.5</v>
      </c>
      <c r="C57" s="193">
        <v>87.3</v>
      </c>
      <c r="D57" s="193">
        <v>87.3</v>
      </c>
      <c r="E57" s="193">
        <v>115.5</v>
      </c>
      <c r="F57" s="193">
        <v>91.7</v>
      </c>
      <c r="G57" s="193">
        <v>99.5</v>
      </c>
      <c r="H57" s="193">
        <v>136.4</v>
      </c>
      <c r="I57" s="193">
        <v>128.7</v>
      </c>
      <c r="J57" s="193">
        <v>121.5</v>
      </c>
      <c r="K57" s="193">
        <v>198.8</v>
      </c>
      <c r="L57" s="193">
        <v>74.4</v>
      </c>
      <c r="M57" s="193">
        <v>87.9</v>
      </c>
      <c r="N57" s="193">
        <v>82.2</v>
      </c>
      <c r="O57" s="193">
        <v>137</v>
      </c>
      <c r="P57" s="193">
        <v>73.2</v>
      </c>
      <c r="Q57" s="193">
        <v>122</v>
      </c>
      <c r="R57" s="193">
        <v>104.6</v>
      </c>
      <c r="S57" s="193">
        <v>101.7</v>
      </c>
      <c r="T57" s="71">
        <v>118.2</v>
      </c>
      <c r="U57" s="64">
        <v>122.7</v>
      </c>
      <c r="V57" s="64">
        <v>143.3</v>
      </c>
      <c r="W57" s="64">
        <v>104.1</v>
      </c>
      <c r="X57" s="36"/>
    </row>
    <row r="58" spans="1:24" ht="15.75" customHeight="1">
      <c r="A58" s="232" t="s">
        <v>371</v>
      </c>
      <c r="B58" s="193">
        <v>111.2</v>
      </c>
      <c r="C58" s="193">
        <v>87.3</v>
      </c>
      <c r="D58" s="193">
        <v>87.3</v>
      </c>
      <c r="E58" s="193">
        <v>111.2</v>
      </c>
      <c r="F58" s="193">
        <v>82.1</v>
      </c>
      <c r="G58" s="193">
        <v>105.9</v>
      </c>
      <c r="H58" s="193">
        <v>106.4</v>
      </c>
      <c r="I58" s="193">
        <v>127</v>
      </c>
      <c r="J58" s="193">
        <v>121</v>
      </c>
      <c r="K58" s="193">
        <v>194.9</v>
      </c>
      <c r="L58" s="193">
        <v>66.8</v>
      </c>
      <c r="M58" s="193">
        <v>96</v>
      </c>
      <c r="N58" s="193">
        <v>76.9</v>
      </c>
      <c r="O58" s="193">
        <v>135.7</v>
      </c>
      <c r="P58" s="193">
        <v>91</v>
      </c>
      <c r="Q58" s="193">
        <v>107.8</v>
      </c>
      <c r="R58" s="193">
        <v>98.3</v>
      </c>
      <c r="S58" s="193">
        <v>104.2</v>
      </c>
      <c r="T58" s="71">
        <v>127.7</v>
      </c>
      <c r="U58" s="64">
        <v>112.3</v>
      </c>
      <c r="V58" s="64">
        <v>130.4</v>
      </c>
      <c r="W58" s="64">
        <v>95.8</v>
      </c>
      <c r="X58" s="36"/>
    </row>
    <row r="59" spans="1:24" ht="15.75" customHeight="1">
      <c r="A59" s="232" t="s">
        <v>372</v>
      </c>
      <c r="B59" s="193">
        <v>115.2</v>
      </c>
      <c r="C59" s="193">
        <v>92.8</v>
      </c>
      <c r="D59" s="193">
        <v>92.8</v>
      </c>
      <c r="E59" s="193">
        <v>115.2</v>
      </c>
      <c r="F59" s="193">
        <v>81</v>
      </c>
      <c r="G59" s="193">
        <v>85.3</v>
      </c>
      <c r="H59" s="193">
        <v>130.3</v>
      </c>
      <c r="I59" s="193">
        <v>128.7</v>
      </c>
      <c r="J59" s="193">
        <v>122.8</v>
      </c>
      <c r="K59" s="193">
        <v>196.8</v>
      </c>
      <c r="L59" s="193">
        <v>66</v>
      </c>
      <c r="M59" s="193">
        <v>95.3</v>
      </c>
      <c r="N59" s="193">
        <v>78</v>
      </c>
      <c r="O59" s="193">
        <v>114</v>
      </c>
      <c r="P59" s="193">
        <v>122.9</v>
      </c>
      <c r="Q59" s="193">
        <v>109.6</v>
      </c>
      <c r="R59" s="193">
        <v>100.5</v>
      </c>
      <c r="S59" s="193">
        <v>96.4</v>
      </c>
      <c r="T59" s="71">
        <v>131</v>
      </c>
      <c r="U59" s="64">
        <v>136.6</v>
      </c>
      <c r="V59" s="64">
        <v>124.8</v>
      </c>
      <c r="W59" s="64">
        <v>147.3</v>
      </c>
      <c r="X59" s="36"/>
    </row>
    <row r="60" spans="1:24" ht="15.75" customHeight="1">
      <c r="A60" s="232" t="s">
        <v>373</v>
      </c>
      <c r="B60" s="193">
        <v>120.2</v>
      </c>
      <c r="C60" s="193">
        <v>127</v>
      </c>
      <c r="D60" s="193">
        <v>127</v>
      </c>
      <c r="E60" s="193">
        <v>120.2</v>
      </c>
      <c r="F60" s="193">
        <v>89.6</v>
      </c>
      <c r="G60" s="193">
        <v>90.2</v>
      </c>
      <c r="H60" s="193">
        <v>126.5</v>
      </c>
      <c r="I60" s="193">
        <v>134.7</v>
      </c>
      <c r="J60" s="193">
        <v>124.9</v>
      </c>
      <c r="K60" s="193">
        <v>226</v>
      </c>
      <c r="L60" s="193">
        <v>67</v>
      </c>
      <c r="M60" s="193">
        <v>116.4</v>
      </c>
      <c r="N60" s="193">
        <v>84.9</v>
      </c>
      <c r="O60" s="193">
        <v>159.1</v>
      </c>
      <c r="P60" s="193">
        <v>110.7</v>
      </c>
      <c r="Q60" s="193">
        <v>114.4</v>
      </c>
      <c r="R60" s="193">
        <v>104.3</v>
      </c>
      <c r="S60" s="193">
        <v>106.9</v>
      </c>
      <c r="T60" s="72">
        <v>134.7</v>
      </c>
      <c r="U60" s="64">
        <v>142.3</v>
      </c>
      <c r="V60" s="64">
        <v>139.9</v>
      </c>
      <c r="W60" s="64">
        <v>144.4</v>
      </c>
      <c r="X60" s="36"/>
    </row>
    <row r="61" spans="1:24" ht="15.75" customHeight="1">
      <c r="A61" s="232" t="s">
        <v>374</v>
      </c>
      <c r="B61" s="193">
        <v>118.2</v>
      </c>
      <c r="C61" s="193">
        <v>124.8</v>
      </c>
      <c r="D61" s="193">
        <v>124.8</v>
      </c>
      <c r="E61" s="193">
        <v>118.2</v>
      </c>
      <c r="F61" s="193">
        <v>85.2</v>
      </c>
      <c r="G61" s="193">
        <v>108</v>
      </c>
      <c r="H61" s="193">
        <v>108</v>
      </c>
      <c r="I61" s="193">
        <v>136.3</v>
      </c>
      <c r="J61" s="193">
        <v>129.3</v>
      </c>
      <c r="K61" s="193">
        <v>208.8</v>
      </c>
      <c r="L61" s="193">
        <v>76.2</v>
      </c>
      <c r="M61" s="193">
        <v>115.1</v>
      </c>
      <c r="N61" s="193">
        <v>88.4</v>
      </c>
      <c r="O61" s="193">
        <v>151</v>
      </c>
      <c r="P61" s="193">
        <v>134.9</v>
      </c>
      <c r="Q61" s="193">
        <v>113.1</v>
      </c>
      <c r="R61" s="193">
        <v>100.8</v>
      </c>
      <c r="S61" s="193">
        <v>105.7</v>
      </c>
      <c r="T61" s="71">
        <v>127.1</v>
      </c>
      <c r="U61" s="64">
        <v>143.4</v>
      </c>
      <c r="V61" s="64">
        <v>133.5</v>
      </c>
      <c r="W61" s="64">
        <v>152.3</v>
      </c>
      <c r="X61" s="36"/>
    </row>
    <row r="62" spans="1:24" ht="15.75" customHeight="1">
      <c r="A62" s="236" t="s">
        <v>375</v>
      </c>
      <c r="B62" s="192">
        <v>118.6</v>
      </c>
      <c r="C62" s="192">
        <v>90</v>
      </c>
      <c r="D62" s="192">
        <v>90</v>
      </c>
      <c r="E62" s="192">
        <v>118.6</v>
      </c>
      <c r="F62" s="192">
        <v>83.9</v>
      </c>
      <c r="G62" s="192">
        <v>98.2</v>
      </c>
      <c r="H62" s="192">
        <v>139.7</v>
      </c>
      <c r="I62" s="192">
        <v>136.6</v>
      </c>
      <c r="J62" s="192">
        <v>126.7</v>
      </c>
      <c r="K62" s="192">
        <v>227.2</v>
      </c>
      <c r="L62" s="192">
        <v>70.3</v>
      </c>
      <c r="M62" s="192">
        <v>110.4</v>
      </c>
      <c r="N62" s="192">
        <v>80.8</v>
      </c>
      <c r="O62" s="192">
        <v>142.7</v>
      </c>
      <c r="P62" s="192">
        <v>100</v>
      </c>
      <c r="Q62" s="192">
        <v>107.9</v>
      </c>
      <c r="R62" s="192">
        <v>100</v>
      </c>
      <c r="S62" s="192">
        <v>78.1</v>
      </c>
      <c r="T62" s="73">
        <v>139</v>
      </c>
      <c r="U62" s="64">
        <v>134.3</v>
      </c>
      <c r="V62" s="64">
        <v>146.3</v>
      </c>
      <c r="W62" s="64">
        <v>123.3</v>
      </c>
      <c r="X62" s="36"/>
    </row>
    <row r="63" spans="1:24" ht="15.75" customHeight="1">
      <c r="A63" s="74" t="s">
        <v>307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36"/>
      <c r="P63" s="36"/>
      <c r="Q63" s="36"/>
      <c r="R63" s="36"/>
      <c r="S63" s="36"/>
      <c r="T63" s="74"/>
      <c r="U63" s="74"/>
      <c r="V63" s="74"/>
      <c r="W63" s="74"/>
      <c r="X63" s="36"/>
    </row>
    <row r="64" spans="1:24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</sheetData>
  <sheetProtection/>
  <mergeCells count="11">
    <mergeCell ref="J8:J10"/>
    <mergeCell ref="A3:W3"/>
    <mergeCell ref="V8:V9"/>
    <mergeCell ref="C6:C10"/>
    <mergeCell ref="D6:D10"/>
    <mergeCell ref="E6:E10"/>
    <mergeCell ref="F6:F10"/>
    <mergeCell ref="A4:W4"/>
    <mergeCell ref="A6:A10"/>
    <mergeCell ref="K8:K10"/>
    <mergeCell ref="M8:M1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9"/>
  <sheetViews>
    <sheetView zoomScalePageLayoutView="0" workbookViewId="0" topLeftCell="J1">
      <selection activeCell="S3" sqref="S3"/>
    </sheetView>
  </sheetViews>
  <sheetFormatPr defaultColWidth="10.59765625" defaultRowHeight="15"/>
  <cols>
    <col min="1" max="1" width="6.5" style="4" customWidth="1"/>
    <col min="2" max="2" width="12.09765625" style="4" customWidth="1"/>
    <col min="3" max="3" width="17.19921875" style="4" customWidth="1"/>
    <col min="4" max="11" width="13.5" style="4" customWidth="1"/>
    <col min="12" max="17" width="15.09765625" style="4" customWidth="1"/>
    <col min="18" max="18" width="11.59765625" style="4" bestFit="1" customWidth="1"/>
    <col min="19" max="16384" width="10.59765625" style="4" customWidth="1"/>
  </cols>
  <sheetData>
    <row r="1" spans="1:19" ht="15.75" customHeight="1">
      <c r="A1" s="191" t="s">
        <v>461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5" t="s">
        <v>462</v>
      </c>
      <c r="S1" s="36"/>
    </row>
    <row r="2" spans="1:19" ht="15.7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36"/>
      <c r="S2" s="36"/>
    </row>
    <row r="3" spans="1:19" ht="15.75" customHeight="1">
      <c r="A3" s="434" t="s">
        <v>350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36"/>
    </row>
    <row r="4" spans="1:19" ht="15.75" customHeight="1" thickBot="1">
      <c r="A4" s="15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5.75" customHeight="1">
      <c r="A5" s="425" t="s">
        <v>111</v>
      </c>
      <c r="B5" s="426"/>
      <c r="C5" s="284" t="s">
        <v>106</v>
      </c>
      <c r="D5" s="159"/>
      <c r="E5" s="412" t="s">
        <v>19</v>
      </c>
      <c r="F5" s="413"/>
      <c r="G5" s="413"/>
      <c r="H5" s="413"/>
      <c r="I5" s="413"/>
      <c r="J5" s="413"/>
      <c r="K5" s="414"/>
      <c r="L5" s="284" t="s">
        <v>20</v>
      </c>
      <c r="M5" s="284" t="s">
        <v>21</v>
      </c>
      <c r="N5" s="412" t="s">
        <v>8</v>
      </c>
      <c r="O5" s="413"/>
      <c r="P5" s="413"/>
      <c r="Q5" s="413"/>
      <c r="R5" s="423" t="s">
        <v>120</v>
      </c>
      <c r="S5" s="36"/>
    </row>
    <row r="6" spans="1:19" ht="15.75" customHeight="1">
      <c r="A6" s="322"/>
      <c r="B6" s="288"/>
      <c r="C6" s="279"/>
      <c r="D6" s="50" t="s">
        <v>460</v>
      </c>
      <c r="E6" s="295" t="s">
        <v>9</v>
      </c>
      <c r="F6" s="415" t="s">
        <v>22</v>
      </c>
      <c r="G6" s="416"/>
      <c r="H6" s="417"/>
      <c r="I6" s="415" t="s">
        <v>23</v>
      </c>
      <c r="J6" s="416"/>
      <c r="K6" s="417"/>
      <c r="L6" s="279"/>
      <c r="M6" s="279"/>
      <c r="N6" s="295" t="s">
        <v>12</v>
      </c>
      <c r="O6" s="290" t="s">
        <v>459</v>
      </c>
      <c r="P6" s="290" t="s">
        <v>13</v>
      </c>
      <c r="Q6" s="292" t="s">
        <v>14</v>
      </c>
      <c r="R6" s="419"/>
      <c r="S6" s="36"/>
    </row>
    <row r="7" spans="1:19" ht="15.75" customHeight="1">
      <c r="A7" s="364"/>
      <c r="B7" s="436"/>
      <c r="C7" s="433"/>
      <c r="D7" s="258"/>
      <c r="E7" s="428"/>
      <c r="F7" s="259" t="s">
        <v>12</v>
      </c>
      <c r="G7" s="259" t="s">
        <v>15</v>
      </c>
      <c r="H7" s="259" t="s">
        <v>16</v>
      </c>
      <c r="I7" s="259" t="s">
        <v>12</v>
      </c>
      <c r="J7" s="259" t="s">
        <v>15</v>
      </c>
      <c r="K7" s="259" t="s">
        <v>16</v>
      </c>
      <c r="L7" s="433"/>
      <c r="M7" s="433"/>
      <c r="N7" s="428"/>
      <c r="O7" s="433"/>
      <c r="P7" s="433"/>
      <c r="Q7" s="435"/>
      <c r="R7" s="420"/>
      <c r="S7" s="36"/>
    </row>
    <row r="8" spans="1:18" s="13" customFormat="1" ht="15.75" customHeight="1">
      <c r="A8" s="429"/>
      <c r="B8" s="430"/>
      <c r="C8" s="19" t="s">
        <v>35</v>
      </c>
      <c r="D8" s="257">
        <f aca="true" t="shared" si="0" ref="D8:R8">SUM(D9:D13)</f>
        <v>543</v>
      </c>
      <c r="E8" s="8">
        <f t="shared" si="0"/>
        <v>1884</v>
      </c>
      <c r="F8" s="8">
        <f t="shared" si="0"/>
        <v>805</v>
      </c>
      <c r="G8" s="8">
        <f t="shared" si="0"/>
        <v>474</v>
      </c>
      <c r="H8" s="8">
        <f t="shared" si="0"/>
        <v>331</v>
      </c>
      <c r="I8" s="8">
        <f t="shared" si="0"/>
        <v>1079</v>
      </c>
      <c r="J8" s="8">
        <f t="shared" si="0"/>
        <v>609</v>
      </c>
      <c r="K8" s="8">
        <f t="shared" si="0"/>
        <v>470</v>
      </c>
      <c r="L8" s="8">
        <f t="shared" si="0"/>
        <v>224603</v>
      </c>
      <c r="M8" s="8">
        <f t="shared" si="0"/>
        <v>759007</v>
      </c>
      <c r="N8" s="8">
        <f t="shared" si="0"/>
        <v>1540719</v>
      </c>
      <c r="O8" s="8">
        <f t="shared" si="0"/>
        <v>1219163</v>
      </c>
      <c r="P8" s="8">
        <f t="shared" si="0"/>
        <v>321556</v>
      </c>
      <c r="Q8" s="8" t="s">
        <v>432</v>
      </c>
      <c r="R8" s="8">
        <f t="shared" si="0"/>
        <v>3740</v>
      </c>
    </row>
    <row r="9" spans="1:19" ht="15.75" customHeight="1">
      <c r="A9" s="431"/>
      <c r="B9" s="408"/>
      <c r="C9" s="37" t="s">
        <v>458</v>
      </c>
      <c r="D9" s="162">
        <v>423</v>
      </c>
      <c r="E9" s="253">
        <f>SUM(F9,I9)</f>
        <v>855</v>
      </c>
      <c r="F9" s="254">
        <f>SUM(G9:H9)</f>
        <v>62</v>
      </c>
      <c r="G9" s="28">
        <v>36</v>
      </c>
      <c r="H9" s="28">
        <v>26</v>
      </c>
      <c r="I9" s="254">
        <f>SUM(J9:K9)</f>
        <v>793</v>
      </c>
      <c r="J9" s="29">
        <v>450</v>
      </c>
      <c r="K9" s="29">
        <v>343</v>
      </c>
      <c r="L9" s="29">
        <v>12152</v>
      </c>
      <c r="M9" s="29">
        <v>153748</v>
      </c>
      <c r="N9" s="30">
        <f>SUM(O9:R9)</f>
        <v>345591</v>
      </c>
      <c r="O9" s="30">
        <v>140387</v>
      </c>
      <c r="P9" s="30">
        <v>205204</v>
      </c>
      <c r="Q9" s="29" t="s">
        <v>432</v>
      </c>
      <c r="R9" s="29" t="s">
        <v>432</v>
      </c>
      <c r="S9" s="36"/>
    </row>
    <row r="10" spans="1:19" ht="15.75" customHeight="1">
      <c r="A10" s="432"/>
      <c r="B10" s="408"/>
      <c r="C10" s="37" t="s">
        <v>457</v>
      </c>
      <c r="D10" s="162">
        <v>102</v>
      </c>
      <c r="E10" s="253">
        <f>SUM(F10,I10)</f>
        <v>509</v>
      </c>
      <c r="F10" s="254">
        <f>SUM(G10:H10)</f>
        <v>231</v>
      </c>
      <c r="G10" s="28">
        <v>143</v>
      </c>
      <c r="H10" s="28">
        <v>88</v>
      </c>
      <c r="I10" s="254">
        <f>SUM(J10:K10)</f>
        <v>278</v>
      </c>
      <c r="J10" s="29">
        <v>155</v>
      </c>
      <c r="K10" s="29">
        <v>123</v>
      </c>
      <c r="L10" s="29">
        <v>52508</v>
      </c>
      <c r="M10" s="29">
        <v>146561</v>
      </c>
      <c r="N10" s="30">
        <v>321018</v>
      </c>
      <c r="O10" s="30">
        <v>219923</v>
      </c>
      <c r="P10" s="30">
        <v>101095</v>
      </c>
      <c r="Q10" s="29" t="s">
        <v>432</v>
      </c>
      <c r="R10" s="29">
        <v>3740</v>
      </c>
      <c r="S10" s="90"/>
    </row>
    <row r="11" spans="1:19" ht="15.75" customHeight="1">
      <c r="A11" s="432" t="s">
        <v>124</v>
      </c>
      <c r="B11" s="408"/>
      <c r="C11" s="37" t="s">
        <v>17</v>
      </c>
      <c r="D11" s="162">
        <v>9</v>
      </c>
      <c r="E11" s="253">
        <f>SUM(F11,I11)</f>
        <v>115</v>
      </c>
      <c r="F11" s="254">
        <f>SUM(G11:H11)</f>
        <v>108</v>
      </c>
      <c r="G11" s="29">
        <v>65</v>
      </c>
      <c r="H11" s="29">
        <v>43</v>
      </c>
      <c r="I11" s="254">
        <f>SUM(J11:K11)</f>
        <v>7</v>
      </c>
      <c r="J11" s="29">
        <v>3</v>
      </c>
      <c r="K11" s="29">
        <v>4</v>
      </c>
      <c r="L11" s="29">
        <v>27218</v>
      </c>
      <c r="M11" s="29">
        <v>59589</v>
      </c>
      <c r="N11" s="30">
        <f>SUM(O11:R11)</f>
        <v>174399</v>
      </c>
      <c r="O11" s="30">
        <v>159152</v>
      </c>
      <c r="P11" s="30">
        <v>15247</v>
      </c>
      <c r="Q11" s="29" t="s">
        <v>432</v>
      </c>
      <c r="R11" s="29" t="s">
        <v>432</v>
      </c>
      <c r="S11" s="90"/>
    </row>
    <row r="12" spans="1:19" ht="15.75" customHeight="1">
      <c r="A12" s="432"/>
      <c r="B12" s="408"/>
      <c r="C12" s="37" t="s">
        <v>18</v>
      </c>
      <c r="D12" s="164">
        <v>3</v>
      </c>
      <c r="E12" s="253">
        <f>SUM(F12,I12)</f>
        <v>78</v>
      </c>
      <c r="F12" s="254">
        <f>SUM(G12:H12)</f>
        <v>78</v>
      </c>
      <c r="G12" s="29">
        <v>43</v>
      </c>
      <c r="H12" s="29">
        <v>35</v>
      </c>
      <c r="I12" s="254" t="s">
        <v>432</v>
      </c>
      <c r="J12" s="29" t="s">
        <v>432</v>
      </c>
      <c r="K12" s="29" t="s">
        <v>432</v>
      </c>
      <c r="L12" s="29">
        <v>21153</v>
      </c>
      <c r="M12" s="29">
        <v>53713</v>
      </c>
      <c r="N12" s="30">
        <f>SUM(O12:R12)</f>
        <v>110168</v>
      </c>
      <c r="O12" s="30">
        <v>110168</v>
      </c>
      <c r="P12" s="29" t="s">
        <v>432</v>
      </c>
      <c r="Q12" s="29" t="s">
        <v>432</v>
      </c>
      <c r="R12" s="29" t="s">
        <v>432</v>
      </c>
      <c r="S12" s="90"/>
    </row>
    <row r="13" spans="1:19" ht="15.75" customHeight="1">
      <c r="A13" s="432"/>
      <c r="B13" s="408"/>
      <c r="C13" s="37" t="s">
        <v>456</v>
      </c>
      <c r="D13" s="162">
        <v>6</v>
      </c>
      <c r="E13" s="253">
        <f>SUM(F13,I13)</f>
        <v>327</v>
      </c>
      <c r="F13" s="254">
        <f>SUM(G13:H13)</f>
        <v>326</v>
      </c>
      <c r="G13" s="29">
        <v>187</v>
      </c>
      <c r="H13" s="29">
        <v>139</v>
      </c>
      <c r="I13" s="254">
        <f>SUM(J13:K13)</f>
        <v>1</v>
      </c>
      <c r="J13" s="29">
        <v>1</v>
      </c>
      <c r="K13" s="29" t="s">
        <v>432</v>
      </c>
      <c r="L13" s="29">
        <v>111572</v>
      </c>
      <c r="M13" s="29">
        <v>345396</v>
      </c>
      <c r="N13" s="30">
        <f>SUM(O13:R13)</f>
        <v>589543</v>
      </c>
      <c r="O13" s="30">
        <v>589533</v>
      </c>
      <c r="P13" s="29">
        <v>10</v>
      </c>
      <c r="Q13" s="29" t="s">
        <v>432</v>
      </c>
      <c r="R13" s="29" t="s">
        <v>432</v>
      </c>
      <c r="S13" s="90"/>
    </row>
    <row r="14" spans="1:19" ht="15.75" customHeight="1">
      <c r="A14" s="432"/>
      <c r="B14" s="408"/>
      <c r="C14" s="37"/>
      <c r="D14" s="164"/>
      <c r="E14" s="31"/>
      <c r="F14" s="31"/>
      <c r="G14" s="30"/>
      <c r="H14" s="30"/>
      <c r="I14" s="31"/>
      <c r="J14" s="30"/>
      <c r="K14" s="30"/>
      <c r="L14" s="30"/>
      <c r="M14" s="30"/>
      <c r="N14" s="31"/>
      <c r="O14" s="30"/>
      <c r="P14" s="30"/>
      <c r="Q14" s="30"/>
      <c r="R14" s="35"/>
      <c r="S14" s="90"/>
    </row>
    <row r="15" spans="1:19" s="13" customFormat="1" ht="15.75" customHeight="1">
      <c r="A15" s="429"/>
      <c r="B15" s="430"/>
      <c r="C15" s="12" t="s">
        <v>12</v>
      </c>
      <c r="D15" s="257">
        <f aca="true" t="shared" si="1" ref="D15:R15">SUM(D16:D20)</f>
        <v>957</v>
      </c>
      <c r="E15" s="8">
        <f t="shared" si="1"/>
        <v>8991</v>
      </c>
      <c r="F15" s="8">
        <f t="shared" si="1"/>
        <v>7630</v>
      </c>
      <c r="G15" s="8">
        <f t="shared" si="1"/>
        <v>4467</v>
      </c>
      <c r="H15" s="8">
        <f t="shared" si="1"/>
        <v>3163</v>
      </c>
      <c r="I15" s="8">
        <f t="shared" si="1"/>
        <v>1361</v>
      </c>
      <c r="J15" s="8">
        <f t="shared" si="1"/>
        <v>778</v>
      </c>
      <c r="K15" s="8">
        <f t="shared" si="1"/>
        <v>583</v>
      </c>
      <c r="L15" s="8">
        <f t="shared" si="1"/>
        <v>2321797</v>
      </c>
      <c r="M15" s="8">
        <f t="shared" si="1"/>
        <v>7865754</v>
      </c>
      <c r="N15" s="8">
        <f t="shared" si="1"/>
        <v>13539068</v>
      </c>
      <c r="O15" s="8">
        <f t="shared" si="1"/>
        <v>9792411</v>
      </c>
      <c r="P15" s="8">
        <f t="shared" si="1"/>
        <v>3743544</v>
      </c>
      <c r="Q15" s="8">
        <f t="shared" si="1"/>
        <v>3113</v>
      </c>
      <c r="R15" s="8">
        <f t="shared" si="1"/>
        <v>3041</v>
      </c>
      <c r="S15" s="21"/>
    </row>
    <row r="16" spans="1:19" ht="15.75" customHeight="1">
      <c r="A16" s="432"/>
      <c r="B16" s="408"/>
      <c r="C16" s="37" t="s">
        <v>458</v>
      </c>
      <c r="D16" s="162">
        <v>559</v>
      </c>
      <c r="E16" s="28">
        <f>SUM(F16,I16)</f>
        <v>1131</v>
      </c>
      <c r="F16" s="29">
        <f>SUM(G16:H16)</f>
        <v>196</v>
      </c>
      <c r="G16" s="28">
        <v>51</v>
      </c>
      <c r="H16" s="28">
        <v>145</v>
      </c>
      <c r="I16" s="29">
        <f>SUM(J16:K16)</f>
        <v>935</v>
      </c>
      <c r="J16" s="29">
        <v>524</v>
      </c>
      <c r="K16" s="29">
        <v>411</v>
      </c>
      <c r="L16" s="29">
        <v>31424</v>
      </c>
      <c r="M16" s="29">
        <v>165812</v>
      </c>
      <c r="N16" s="30">
        <f>SUM(O16:R16)</f>
        <v>400491</v>
      </c>
      <c r="O16" s="30">
        <v>127089</v>
      </c>
      <c r="P16" s="30">
        <v>273339</v>
      </c>
      <c r="Q16" s="29">
        <v>63</v>
      </c>
      <c r="R16" s="29" t="s">
        <v>432</v>
      </c>
      <c r="S16" s="90"/>
    </row>
    <row r="17" spans="1:19" ht="15.75" customHeight="1">
      <c r="A17" s="432"/>
      <c r="B17" s="408"/>
      <c r="C17" s="37" t="s">
        <v>457</v>
      </c>
      <c r="D17" s="162">
        <v>262</v>
      </c>
      <c r="E17" s="28">
        <f>SUM(F17,I17)</f>
        <v>1453</v>
      </c>
      <c r="F17" s="29">
        <f>SUM(G17:H17)</f>
        <v>1065</v>
      </c>
      <c r="G17" s="28">
        <v>410</v>
      </c>
      <c r="H17" s="28">
        <v>655</v>
      </c>
      <c r="I17" s="29">
        <f>SUM(J17:K17)</f>
        <v>388</v>
      </c>
      <c r="J17" s="29">
        <v>232</v>
      </c>
      <c r="K17" s="29">
        <v>156</v>
      </c>
      <c r="L17" s="29">
        <v>220595</v>
      </c>
      <c r="M17" s="29">
        <v>623619</v>
      </c>
      <c r="N17" s="30">
        <f>SUM(O17:R17)</f>
        <v>1180410</v>
      </c>
      <c r="O17" s="30">
        <v>793350</v>
      </c>
      <c r="P17" s="30">
        <v>384873</v>
      </c>
      <c r="Q17" s="29">
        <v>2187</v>
      </c>
      <c r="R17" s="29" t="s">
        <v>432</v>
      </c>
      <c r="S17" s="90"/>
    </row>
    <row r="18" spans="1:19" ht="15.75" customHeight="1">
      <c r="A18" s="432" t="s">
        <v>125</v>
      </c>
      <c r="B18" s="408"/>
      <c r="C18" s="37" t="s">
        <v>17</v>
      </c>
      <c r="D18" s="162">
        <v>62</v>
      </c>
      <c r="E18" s="28">
        <f>SUM(F18,I18)</f>
        <v>844</v>
      </c>
      <c r="F18" s="29">
        <f>SUM(G18:H18)</f>
        <v>807</v>
      </c>
      <c r="G18" s="29">
        <v>427</v>
      </c>
      <c r="H18" s="29">
        <v>380</v>
      </c>
      <c r="I18" s="29">
        <f>SUM(J18:K18)</f>
        <v>37</v>
      </c>
      <c r="J18" s="29">
        <v>22</v>
      </c>
      <c r="K18" s="29">
        <v>15</v>
      </c>
      <c r="L18" s="29">
        <v>210174</v>
      </c>
      <c r="M18" s="29">
        <v>745999</v>
      </c>
      <c r="N18" s="30">
        <v>1317303</v>
      </c>
      <c r="O18" s="30">
        <v>1105180</v>
      </c>
      <c r="P18" s="30">
        <v>211803</v>
      </c>
      <c r="Q18" s="29">
        <v>320</v>
      </c>
      <c r="R18" s="29">
        <v>3041</v>
      </c>
      <c r="S18" s="90"/>
    </row>
    <row r="19" spans="1:19" ht="15.75" customHeight="1">
      <c r="A19" s="432"/>
      <c r="B19" s="408"/>
      <c r="C19" s="37" t="s">
        <v>18</v>
      </c>
      <c r="D19" s="164">
        <v>23</v>
      </c>
      <c r="E19" s="28">
        <f>SUM(F19,I19)</f>
        <v>566</v>
      </c>
      <c r="F19" s="29">
        <f>SUM(G19:H19)</f>
        <v>565</v>
      </c>
      <c r="G19" s="29">
        <v>347</v>
      </c>
      <c r="H19" s="29">
        <v>218</v>
      </c>
      <c r="I19" s="29">
        <f>SUM(J19:K19)</f>
        <v>1</v>
      </c>
      <c r="J19" s="29" t="s">
        <v>432</v>
      </c>
      <c r="K19" s="29">
        <v>1</v>
      </c>
      <c r="L19" s="29">
        <v>169740</v>
      </c>
      <c r="M19" s="29">
        <v>732351</v>
      </c>
      <c r="N19" s="30">
        <f>SUM(O19:R19)</f>
        <v>1071874</v>
      </c>
      <c r="O19" s="30">
        <v>893994</v>
      </c>
      <c r="P19" s="29">
        <v>177880</v>
      </c>
      <c r="Q19" s="29" t="s">
        <v>432</v>
      </c>
      <c r="R19" s="29" t="s">
        <v>432</v>
      </c>
      <c r="S19" s="90"/>
    </row>
    <row r="20" spans="1:19" ht="15.75" customHeight="1">
      <c r="A20" s="142"/>
      <c r="B20" s="63"/>
      <c r="C20" s="37" t="s">
        <v>456</v>
      </c>
      <c r="D20" s="162">
        <v>51</v>
      </c>
      <c r="E20" s="28">
        <f>SUM(F20,I20)</f>
        <v>4997</v>
      </c>
      <c r="F20" s="29">
        <f>SUM(G20:H20)</f>
        <v>4997</v>
      </c>
      <c r="G20" s="29">
        <v>3232</v>
      </c>
      <c r="H20" s="29">
        <v>1765</v>
      </c>
      <c r="I20" s="29" t="s">
        <v>432</v>
      </c>
      <c r="J20" s="29" t="s">
        <v>432</v>
      </c>
      <c r="K20" s="29" t="s">
        <v>432</v>
      </c>
      <c r="L20" s="29">
        <v>1689864</v>
      </c>
      <c r="M20" s="29">
        <v>5597973</v>
      </c>
      <c r="N20" s="30">
        <f>SUM(O20:R20)</f>
        <v>9568990</v>
      </c>
      <c r="O20" s="30">
        <v>6872798</v>
      </c>
      <c r="P20" s="29">
        <v>2695649</v>
      </c>
      <c r="Q20" s="29">
        <v>543</v>
      </c>
      <c r="R20" s="29" t="s">
        <v>432</v>
      </c>
      <c r="S20" s="90"/>
    </row>
    <row r="21" spans="1:19" ht="15.75" customHeight="1">
      <c r="A21" s="142"/>
      <c r="B21" s="63"/>
      <c r="C21" s="37"/>
      <c r="D21" s="164"/>
      <c r="E21" s="31"/>
      <c r="F21" s="31"/>
      <c r="G21" s="30"/>
      <c r="H21" s="30"/>
      <c r="I21" s="31"/>
      <c r="J21" s="30"/>
      <c r="K21" s="30"/>
      <c r="L21" s="30"/>
      <c r="M21" s="30"/>
      <c r="N21" s="31"/>
      <c r="O21" s="30"/>
      <c r="P21" s="30"/>
      <c r="Q21" s="30"/>
      <c r="R21" s="35"/>
      <c r="S21" s="90"/>
    </row>
    <row r="22" spans="1:19" s="13" customFormat="1" ht="15.75" customHeight="1">
      <c r="A22" s="429"/>
      <c r="B22" s="430"/>
      <c r="C22" s="12" t="s">
        <v>12</v>
      </c>
      <c r="D22" s="257">
        <f aca="true" t="shared" si="2" ref="D22:R22">SUM(D23:D27)</f>
        <v>464</v>
      </c>
      <c r="E22" s="8">
        <f t="shared" si="2"/>
        <v>7328</v>
      </c>
      <c r="F22" s="8">
        <f t="shared" si="2"/>
        <v>6900</v>
      </c>
      <c r="G22" s="8">
        <f t="shared" si="2"/>
        <v>4103</v>
      </c>
      <c r="H22" s="8">
        <f t="shared" si="2"/>
        <v>2797</v>
      </c>
      <c r="I22" s="8">
        <f t="shared" si="2"/>
        <v>428</v>
      </c>
      <c r="J22" s="8">
        <f t="shared" si="2"/>
        <v>288</v>
      </c>
      <c r="K22" s="8">
        <f t="shared" si="2"/>
        <v>140</v>
      </c>
      <c r="L22" s="8">
        <f t="shared" si="2"/>
        <v>2128162</v>
      </c>
      <c r="M22" s="8">
        <f t="shared" si="2"/>
        <v>5690854</v>
      </c>
      <c r="N22" s="8">
        <f t="shared" si="2"/>
        <v>10437633</v>
      </c>
      <c r="O22" s="8">
        <f t="shared" si="2"/>
        <v>8075488</v>
      </c>
      <c r="P22" s="8">
        <f t="shared" si="2"/>
        <v>2355544</v>
      </c>
      <c r="Q22" s="8">
        <f t="shared" si="2"/>
        <v>6601</v>
      </c>
      <c r="R22" s="8">
        <f t="shared" si="2"/>
        <v>125752</v>
      </c>
      <c r="S22" s="21"/>
    </row>
    <row r="23" spans="1:19" ht="15.75" customHeight="1">
      <c r="A23" s="142"/>
      <c r="B23" s="63"/>
      <c r="C23" s="37" t="s">
        <v>458</v>
      </c>
      <c r="D23" s="162">
        <v>160</v>
      </c>
      <c r="E23" s="253">
        <f>SUM(F23,I23)</f>
        <v>351</v>
      </c>
      <c r="F23" s="254">
        <f>SUM(G23:H23)</f>
        <v>127</v>
      </c>
      <c r="G23" s="28">
        <v>50</v>
      </c>
      <c r="H23" s="28">
        <v>77</v>
      </c>
      <c r="I23" s="254">
        <f>SUM(J23:K23)</f>
        <v>224</v>
      </c>
      <c r="J23" s="29">
        <v>152</v>
      </c>
      <c r="K23" s="29">
        <v>72</v>
      </c>
      <c r="L23" s="29">
        <v>25469</v>
      </c>
      <c r="M23" s="29">
        <v>76829</v>
      </c>
      <c r="N23" s="30">
        <f>SUM(O23:R23)</f>
        <v>180134</v>
      </c>
      <c r="O23" s="30">
        <v>109995</v>
      </c>
      <c r="P23" s="30">
        <v>69546</v>
      </c>
      <c r="Q23" s="29">
        <v>593</v>
      </c>
      <c r="R23" s="29" t="s">
        <v>432</v>
      </c>
      <c r="S23" s="90"/>
    </row>
    <row r="24" spans="1:19" ht="15.75" customHeight="1">
      <c r="A24" s="142"/>
      <c r="B24" s="63"/>
      <c r="C24" s="37" t="s">
        <v>457</v>
      </c>
      <c r="D24" s="162">
        <v>163</v>
      </c>
      <c r="E24" s="253">
        <f>SUM(F24,I24)</f>
        <v>966</v>
      </c>
      <c r="F24" s="254">
        <f>SUM(G24:H24)</f>
        <v>779</v>
      </c>
      <c r="G24" s="28">
        <v>385</v>
      </c>
      <c r="H24" s="28">
        <v>394</v>
      </c>
      <c r="I24" s="254">
        <f>SUM(J24:K24)</f>
        <v>187</v>
      </c>
      <c r="J24" s="29">
        <v>124</v>
      </c>
      <c r="K24" s="29">
        <v>63</v>
      </c>
      <c r="L24" s="29">
        <v>190625</v>
      </c>
      <c r="M24" s="29">
        <v>347867</v>
      </c>
      <c r="N24" s="30">
        <f>SUM(O24:R24)</f>
        <v>716608</v>
      </c>
      <c r="O24" s="30">
        <v>509962</v>
      </c>
      <c r="P24" s="30">
        <v>205320</v>
      </c>
      <c r="Q24" s="29">
        <v>1326</v>
      </c>
      <c r="R24" s="29" t="s">
        <v>432</v>
      </c>
      <c r="S24" s="90"/>
    </row>
    <row r="25" spans="1:19" ht="15.75" customHeight="1">
      <c r="A25" s="432" t="s">
        <v>126</v>
      </c>
      <c r="B25" s="408"/>
      <c r="C25" s="37" t="s">
        <v>17</v>
      </c>
      <c r="D25" s="162">
        <v>62</v>
      </c>
      <c r="E25" s="253">
        <f>SUM(F25,I25)</f>
        <v>873</v>
      </c>
      <c r="F25" s="254">
        <f>SUM(G25:H25)</f>
        <v>859</v>
      </c>
      <c r="G25" s="29">
        <v>424</v>
      </c>
      <c r="H25" s="29">
        <v>435</v>
      </c>
      <c r="I25" s="254">
        <f>SUM(J25:K25)</f>
        <v>14</v>
      </c>
      <c r="J25" s="29">
        <v>9</v>
      </c>
      <c r="K25" s="29">
        <v>5</v>
      </c>
      <c r="L25" s="29">
        <v>220972</v>
      </c>
      <c r="M25" s="29">
        <v>526453</v>
      </c>
      <c r="N25" s="30">
        <f>SUM(O25:R25)</f>
        <v>1175758</v>
      </c>
      <c r="O25" s="30">
        <v>1022324</v>
      </c>
      <c r="P25" s="30">
        <v>152834</v>
      </c>
      <c r="Q25" s="29">
        <v>600</v>
      </c>
      <c r="R25" s="29" t="s">
        <v>432</v>
      </c>
      <c r="S25" s="90"/>
    </row>
    <row r="26" spans="1:19" ht="15.75" customHeight="1">
      <c r="A26" s="142"/>
      <c r="B26" s="63"/>
      <c r="C26" s="37" t="s">
        <v>18</v>
      </c>
      <c r="D26" s="164">
        <v>27</v>
      </c>
      <c r="E26" s="253">
        <f>SUM(F26,I26)</f>
        <v>664</v>
      </c>
      <c r="F26" s="254">
        <f>SUM(G26:H26)</f>
        <v>662</v>
      </c>
      <c r="G26" s="29">
        <v>429</v>
      </c>
      <c r="H26" s="29">
        <v>233</v>
      </c>
      <c r="I26" s="254">
        <f>SUM(J26:K26)</f>
        <v>2</v>
      </c>
      <c r="J26" s="29">
        <v>2</v>
      </c>
      <c r="K26" s="29" t="s">
        <v>432</v>
      </c>
      <c r="L26" s="29">
        <v>246629</v>
      </c>
      <c r="M26" s="29">
        <v>457617</v>
      </c>
      <c r="N26" s="30">
        <v>969744</v>
      </c>
      <c r="O26" s="30">
        <v>879032</v>
      </c>
      <c r="P26" s="29">
        <v>90712</v>
      </c>
      <c r="Q26" s="29" t="s">
        <v>432</v>
      </c>
      <c r="R26" s="29">
        <v>7718</v>
      </c>
      <c r="S26" s="90"/>
    </row>
    <row r="27" spans="1:19" ht="15.75" customHeight="1">
      <c r="A27" s="142"/>
      <c r="B27" s="63"/>
      <c r="C27" s="37" t="s">
        <v>456</v>
      </c>
      <c r="D27" s="162">
        <v>52</v>
      </c>
      <c r="E27" s="253">
        <f>SUM(F27,I27)</f>
        <v>4474</v>
      </c>
      <c r="F27" s="254">
        <f>SUM(G27:H27)</f>
        <v>4473</v>
      </c>
      <c r="G27" s="29">
        <v>2815</v>
      </c>
      <c r="H27" s="29">
        <v>1658</v>
      </c>
      <c r="I27" s="254">
        <f>SUM(J27:K27)</f>
        <v>1</v>
      </c>
      <c r="J27" s="29">
        <v>1</v>
      </c>
      <c r="K27" s="29" t="s">
        <v>432</v>
      </c>
      <c r="L27" s="29">
        <v>1444467</v>
      </c>
      <c r="M27" s="29">
        <v>4282088</v>
      </c>
      <c r="N27" s="30">
        <v>7395389</v>
      </c>
      <c r="O27" s="30">
        <v>5554175</v>
      </c>
      <c r="P27" s="29">
        <v>1837132</v>
      </c>
      <c r="Q27" s="29">
        <v>4082</v>
      </c>
      <c r="R27" s="29">
        <v>118034</v>
      </c>
      <c r="S27" s="90"/>
    </row>
    <row r="28" spans="1:19" ht="15.75" customHeight="1">
      <c r="A28" s="432"/>
      <c r="B28" s="408"/>
      <c r="C28" s="37"/>
      <c r="D28" s="164"/>
      <c r="E28" s="31"/>
      <c r="F28" s="31"/>
      <c r="G28" s="30"/>
      <c r="H28" s="30"/>
      <c r="I28" s="31"/>
      <c r="J28" s="30"/>
      <c r="K28" s="30"/>
      <c r="L28" s="30"/>
      <c r="M28" s="30"/>
      <c r="N28" s="31"/>
      <c r="O28" s="30"/>
      <c r="P28" s="30"/>
      <c r="Q28" s="30"/>
      <c r="R28" s="35"/>
      <c r="S28" s="90"/>
    </row>
    <row r="29" spans="1:19" s="13" customFormat="1" ht="15.75" customHeight="1">
      <c r="A29" s="208"/>
      <c r="B29" s="33"/>
      <c r="C29" s="12" t="s">
        <v>12</v>
      </c>
      <c r="D29" s="257">
        <f aca="true" t="shared" si="3" ref="D29:R29">SUM(D30:D34)</f>
        <v>1740</v>
      </c>
      <c r="E29" s="8">
        <f t="shared" si="3"/>
        <v>11082</v>
      </c>
      <c r="F29" s="8">
        <f t="shared" si="3"/>
        <v>8285</v>
      </c>
      <c r="G29" s="8">
        <f t="shared" si="3"/>
        <v>3769</v>
      </c>
      <c r="H29" s="8">
        <f t="shared" si="3"/>
        <v>4516</v>
      </c>
      <c r="I29" s="8">
        <f t="shared" si="3"/>
        <v>2797</v>
      </c>
      <c r="J29" s="8">
        <f t="shared" si="3"/>
        <v>1423</v>
      </c>
      <c r="K29" s="8">
        <f t="shared" si="3"/>
        <v>1374</v>
      </c>
      <c r="L29" s="8">
        <f t="shared" si="3"/>
        <v>1995039</v>
      </c>
      <c r="M29" s="8">
        <f t="shared" si="3"/>
        <v>6891184</v>
      </c>
      <c r="N29" s="8">
        <f t="shared" si="3"/>
        <v>11705362</v>
      </c>
      <c r="O29" s="8">
        <f t="shared" si="3"/>
        <v>9385586</v>
      </c>
      <c r="P29" s="8">
        <f t="shared" si="3"/>
        <v>2304794</v>
      </c>
      <c r="Q29" s="8">
        <f t="shared" si="3"/>
        <v>14982</v>
      </c>
      <c r="R29" s="8">
        <f t="shared" si="3"/>
        <v>7912</v>
      </c>
      <c r="S29" s="21"/>
    </row>
    <row r="30" spans="1:19" ht="15.75" customHeight="1">
      <c r="A30" s="142"/>
      <c r="B30" s="63"/>
      <c r="C30" s="37" t="s">
        <v>458</v>
      </c>
      <c r="D30" s="162">
        <v>985</v>
      </c>
      <c r="E30" s="28">
        <f>SUM(F30,I30)</f>
        <v>2042</v>
      </c>
      <c r="F30" s="29">
        <f>SUM(G30:H30)</f>
        <v>355</v>
      </c>
      <c r="G30" s="28">
        <v>78</v>
      </c>
      <c r="H30" s="28">
        <v>277</v>
      </c>
      <c r="I30" s="29">
        <f>SUM(J30:K30)</f>
        <v>1687</v>
      </c>
      <c r="J30" s="29">
        <v>827</v>
      </c>
      <c r="K30" s="29">
        <v>860</v>
      </c>
      <c r="L30" s="29">
        <v>56332</v>
      </c>
      <c r="M30" s="29">
        <v>512633</v>
      </c>
      <c r="N30" s="30">
        <f>SUM(O30:R30)</f>
        <v>962711</v>
      </c>
      <c r="O30" s="30">
        <v>610542</v>
      </c>
      <c r="P30" s="30">
        <v>351710</v>
      </c>
      <c r="Q30" s="29">
        <v>459</v>
      </c>
      <c r="R30" s="29" t="s">
        <v>432</v>
      </c>
      <c r="S30" s="90"/>
    </row>
    <row r="31" spans="1:19" ht="15.75" customHeight="1">
      <c r="A31" s="142"/>
      <c r="B31" s="63"/>
      <c r="C31" s="37" t="s">
        <v>457</v>
      </c>
      <c r="D31" s="162">
        <v>582</v>
      </c>
      <c r="E31" s="28">
        <f>SUM(F31,I31)</f>
        <v>3197</v>
      </c>
      <c r="F31" s="29">
        <f>SUM(G31:H31)</f>
        <v>2161</v>
      </c>
      <c r="G31" s="28">
        <v>764</v>
      </c>
      <c r="H31" s="28">
        <v>1397</v>
      </c>
      <c r="I31" s="29">
        <f>SUM(J31:K31)</f>
        <v>1036</v>
      </c>
      <c r="J31" s="29">
        <v>552</v>
      </c>
      <c r="K31" s="29">
        <v>484</v>
      </c>
      <c r="L31" s="29">
        <v>420789</v>
      </c>
      <c r="M31" s="29">
        <v>1297146</v>
      </c>
      <c r="N31" s="30">
        <v>2445322</v>
      </c>
      <c r="O31" s="30">
        <v>1753215</v>
      </c>
      <c r="P31" s="30">
        <v>689907</v>
      </c>
      <c r="Q31" s="29">
        <v>2200</v>
      </c>
      <c r="R31" s="29">
        <v>3300</v>
      </c>
      <c r="S31" s="90"/>
    </row>
    <row r="32" spans="1:19" ht="15.75" customHeight="1">
      <c r="A32" s="432" t="s">
        <v>127</v>
      </c>
      <c r="B32" s="408"/>
      <c r="C32" s="37" t="s">
        <v>17</v>
      </c>
      <c r="D32" s="162">
        <v>98</v>
      </c>
      <c r="E32" s="28">
        <f>SUM(F32,I32)</f>
        <v>1256</v>
      </c>
      <c r="F32" s="29">
        <f>SUM(G32:H32)</f>
        <v>1186</v>
      </c>
      <c r="G32" s="29">
        <v>514</v>
      </c>
      <c r="H32" s="29">
        <v>672</v>
      </c>
      <c r="I32" s="29">
        <f>SUM(J32:K32)</f>
        <v>70</v>
      </c>
      <c r="J32" s="29">
        <v>41</v>
      </c>
      <c r="K32" s="29">
        <v>29</v>
      </c>
      <c r="L32" s="29">
        <v>272518</v>
      </c>
      <c r="M32" s="29">
        <v>761313</v>
      </c>
      <c r="N32" s="30">
        <v>1492172</v>
      </c>
      <c r="O32" s="30">
        <v>1134527</v>
      </c>
      <c r="P32" s="30">
        <v>357645</v>
      </c>
      <c r="Q32" s="29" t="s">
        <v>432</v>
      </c>
      <c r="R32" s="29">
        <v>2980</v>
      </c>
      <c r="S32" s="90"/>
    </row>
    <row r="33" spans="1:19" ht="15.75" customHeight="1">
      <c r="A33" s="142"/>
      <c r="B33" s="63"/>
      <c r="C33" s="37" t="s">
        <v>18</v>
      </c>
      <c r="D33" s="164">
        <v>35</v>
      </c>
      <c r="E33" s="28">
        <f>SUM(F33,I33)</f>
        <v>852</v>
      </c>
      <c r="F33" s="29">
        <f>SUM(G33:H33)</f>
        <v>848</v>
      </c>
      <c r="G33" s="29">
        <v>449</v>
      </c>
      <c r="H33" s="29">
        <v>399</v>
      </c>
      <c r="I33" s="29">
        <f>SUM(J33:K33)</f>
        <v>4</v>
      </c>
      <c r="J33" s="29">
        <v>3</v>
      </c>
      <c r="K33" s="29">
        <v>1</v>
      </c>
      <c r="L33" s="29">
        <v>226765</v>
      </c>
      <c r="M33" s="29">
        <v>620835</v>
      </c>
      <c r="N33" s="30">
        <f>SUM(O33:R33)</f>
        <v>1255038</v>
      </c>
      <c r="O33" s="30">
        <v>857970</v>
      </c>
      <c r="P33" s="29">
        <v>397068</v>
      </c>
      <c r="Q33" s="29" t="s">
        <v>432</v>
      </c>
      <c r="R33" s="29" t="s">
        <v>432</v>
      </c>
      <c r="S33" s="90"/>
    </row>
    <row r="34" spans="1:19" ht="15.75" customHeight="1">
      <c r="A34" s="142"/>
      <c r="B34" s="63"/>
      <c r="C34" s="37" t="s">
        <v>456</v>
      </c>
      <c r="D34" s="162">
        <v>40</v>
      </c>
      <c r="E34" s="28">
        <f>SUM(F34,I34)</f>
        <v>3735</v>
      </c>
      <c r="F34" s="29">
        <f>SUM(G34:H34)</f>
        <v>3735</v>
      </c>
      <c r="G34" s="29">
        <v>1964</v>
      </c>
      <c r="H34" s="29">
        <v>1771</v>
      </c>
      <c r="I34" s="29" t="s">
        <v>432</v>
      </c>
      <c r="J34" s="29" t="s">
        <v>432</v>
      </c>
      <c r="K34" s="29" t="s">
        <v>432</v>
      </c>
      <c r="L34" s="29">
        <v>1018635</v>
      </c>
      <c r="M34" s="29">
        <v>3699257</v>
      </c>
      <c r="N34" s="30">
        <v>5550119</v>
      </c>
      <c r="O34" s="30">
        <v>5029332</v>
      </c>
      <c r="P34" s="29">
        <v>508464</v>
      </c>
      <c r="Q34" s="29">
        <v>12323</v>
      </c>
      <c r="R34" s="29">
        <v>1632</v>
      </c>
      <c r="S34" s="90"/>
    </row>
    <row r="35" spans="1:19" ht="15.75" customHeight="1">
      <c r="A35" s="142"/>
      <c r="B35" s="63"/>
      <c r="C35" s="37"/>
      <c r="D35" s="164"/>
      <c r="E35" s="31"/>
      <c r="F35" s="31"/>
      <c r="G35" s="30"/>
      <c r="H35" s="30"/>
      <c r="I35" s="31"/>
      <c r="J35" s="30"/>
      <c r="K35" s="30"/>
      <c r="L35" s="30"/>
      <c r="M35" s="30"/>
      <c r="N35" s="31"/>
      <c r="O35" s="30"/>
      <c r="P35" s="30"/>
      <c r="Q35" s="30"/>
      <c r="R35" s="35"/>
      <c r="S35" s="90"/>
    </row>
    <row r="36" spans="1:19" s="13" customFormat="1" ht="15.75" customHeight="1">
      <c r="A36" s="208"/>
      <c r="B36" s="33"/>
      <c r="C36" s="12" t="s">
        <v>12</v>
      </c>
      <c r="D36" s="257">
        <f aca="true" t="shared" si="4" ref="D36:R36">SUM(D37:D41)</f>
        <v>684</v>
      </c>
      <c r="E36" s="8">
        <f t="shared" si="4"/>
        <v>5673</v>
      </c>
      <c r="F36" s="8">
        <f t="shared" si="4"/>
        <v>4609</v>
      </c>
      <c r="G36" s="8">
        <f t="shared" si="4"/>
        <v>1597</v>
      </c>
      <c r="H36" s="8">
        <f t="shared" si="4"/>
        <v>3012</v>
      </c>
      <c r="I36" s="8">
        <f t="shared" si="4"/>
        <v>1064</v>
      </c>
      <c r="J36" s="8">
        <f t="shared" si="4"/>
        <v>550</v>
      </c>
      <c r="K36" s="8">
        <f t="shared" si="4"/>
        <v>514</v>
      </c>
      <c r="L36" s="8">
        <f t="shared" si="4"/>
        <v>945949</v>
      </c>
      <c r="M36" s="8">
        <f t="shared" si="4"/>
        <v>3077351</v>
      </c>
      <c r="N36" s="8">
        <f t="shared" si="4"/>
        <v>5175035</v>
      </c>
      <c r="O36" s="8">
        <f t="shared" si="4"/>
        <v>3896080</v>
      </c>
      <c r="P36" s="8">
        <f t="shared" si="4"/>
        <v>1277095</v>
      </c>
      <c r="Q36" s="8">
        <f t="shared" si="4"/>
        <v>1860</v>
      </c>
      <c r="R36" s="8">
        <f t="shared" si="4"/>
        <v>11744</v>
      </c>
      <c r="S36" s="21"/>
    </row>
    <row r="37" spans="1:19" ht="15.75" customHeight="1">
      <c r="A37" s="142"/>
      <c r="B37" s="63"/>
      <c r="C37" s="37" t="s">
        <v>458</v>
      </c>
      <c r="D37" s="162">
        <v>363</v>
      </c>
      <c r="E37" s="28">
        <f>SUM(F37,I37)</f>
        <v>826</v>
      </c>
      <c r="F37" s="29">
        <f>SUM(G37:H37)</f>
        <v>161</v>
      </c>
      <c r="G37" s="28">
        <v>41</v>
      </c>
      <c r="H37" s="28">
        <v>120</v>
      </c>
      <c r="I37" s="29">
        <f>SUM(J37:K37)</f>
        <v>665</v>
      </c>
      <c r="J37" s="29">
        <v>342</v>
      </c>
      <c r="K37" s="29">
        <v>323</v>
      </c>
      <c r="L37" s="29">
        <v>21428</v>
      </c>
      <c r="M37" s="29">
        <v>113613</v>
      </c>
      <c r="N37" s="30">
        <v>245154</v>
      </c>
      <c r="O37" s="31">
        <v>82505</v>
      </c>
      <c r="P37" s="31">
        <v>161289</v>
      </c>
      <c r="Q37" s="29">
        <v>1360</v>
      </c>
      <c r="R37" s="29">
        <v>633</v>
      </c>
      <c r="S37" s="90"/>
    </row>
    <row r="38" spans="1:19" ht="15.75" customHeight="1">
      <c r="A38" s="432"/>
      <c r="B38" s="408"/>
      <c r="C38" s="37" t="s">
        <v>457</v>
      </c>
      <c r="D38" s="162">
        <v>214</v>
      </c>
      <c r="E38" s="28">
        <f>SUM(F38,I38)</f>
        <v>1127</v>
      </c>
      <c r="F38" s="29">
        <f>SUM(G38:H38)</f>
        <v>774</v>
      </c>
      <c r="G38" s="28">
        <v>284</v>
      </c>
      <c r="H38" s="28">
        <v>490</v>
      </c>
      <c r="I38" s="29">
        <f>SUM(J38:K38)</f>
        <v>353</v>
      </c>
      <c r="J38" s="29">
        <v>186</v>
      </c>
      <c r="K38" s="29">
        <v>167</v>
      </c>
      <c r="L38" s="29">
        <v>130281</v>
      </c>
      <c r="M38" s="29">
        <v>312142</v>
      </c>
      <c r="N38" s="30">
        <f>SUM(O38:R38)</f>
        <v>608573</v>
      </c>
      <c r="O38" s="31">
        <v>355194</v>
      </c>
      <c r="P38" s="31">
        <v>252879</v>
      </c>
      <c r="Q38" s="29">
        <v>500</v>
      </c>
      <c r="R38" s="29" t="s">
        <v>432</v>
      </c>
      <c r="S38" s="90"/>
    </row>
    <row r="39" spans="1:19" ht="15.75" customHeight="1">
      <c r="A39" s="432" t="s">
        <v>128</v>
      </c>
      <c r="B39" s="408"/>
      <c r="C39" s="37" t="s">
        <v>17</v>
      </c>
      <c r="D39" s="162">
        <v>47</v>
      </c>
      <c r="E39" s="28">
        <f>SUM(F39,I39)</f>
        <v>641</v>
      </c>
      <c r="F39" s="29">
        <f>SUM(G39:H39)</f>
        <v>604</v>
      </c>
      <c r="G39" s="29">
        <v>276</v>
      </c>
      <c r="H39" s="29">
        <v>328</v>
      </c>
      <c r="I39" s="29">
        <f>SUM(J39:K39)</f>
        <v>37</v>
      </c>
      <c r="J39" s="29">
        <v>18</v>
      </c>
      <c r="K39" s="29">
        <v>19</v>
      </c>
      <c r="L39" s="29">
        <v>112625</v>
      </c>
      <c r="M39" s="29">
        <v>309105</v>
      </c>
      <c r="N39" s="30">
        <v>589736</v>
      </c>
      <c r="O39" s="30">
        <v>357024</v>
      </c>
      <c r="P39" s="31">
        <v>232712</v>
      </c>
      <c r="Q39" s="29" t="s">
        <v>432</v>
      </c>
      <c r="R39" s="29">
        <v>11111</v>
      </c>
      <c r="S39" s="90"/>
    </row>
    <row r="40" spans="1:19" ht="15.75" customHeight="1">
      <c r="A40" s="142"/>
      <c r="B40" s="63"/>
      <c r="C40" s="37" t="s">
        <v>18</v>
      </c>
      <c r="D40" s="164">
        <v>35</v>
      </c>
      <c r="E40" s="28">
        <f>SUM(F40,I40)</f>
        <v>863</v>
      </c>
      <c r="F40" s="29">
        <f>SUM(G40:H40)</f>
        <v>856</v>
      </c>
      <c r="G40" s="29">
        <v>295</v>
      </c>
      <c r="H40" s="29">
        <v>561</v>
      </c>
      <c r="I40" s="29">
        <f>SUM(J40:K40)</f>
        <v>7</v>
      </c>
      <c r="J40" s="29">
        <v>3</v>
      </c>
      <c r="K40" s="29">
        <v>4</v>
      </c>
      <c r="L40" s="29">
        <v>147131</v>
      </c>
      <c r="M40" s="29">
        <v>347536</v>
      </c>
      <c r="N40" s="30">
        <f>SUM(O40:R40)</f>
        <v>699527</v>
      </c>
      <c r="O40" s="30">
        <v>449062</v>
      </c>
      <c r="P40" s="29">
        <v>250465</v>
      </c>
      <c r="Q40" s="29" t="s">
        <v>432</v>
      </c>
      <c r="R40" s="29" t="s">
        <v>432</v>
      </c>
      <c r="S40" s="90"/>
    </row>
    <row r="41" spans="1:19" ht="15.75" customHeight="1">
      <c r="A41" s="142"/>
      <c r="B41" s="63"/>
      <c r="C41" s="37" t="s">
        <v>456</v>
      </c>
      <c r="D41" s="162">
        <v>25</v>
      </c>
      <c r="E41" s="28">
        <f>SUM(F41,I41)</f>
        <v>2216</v>
      </c>
      <c r="F41" s="29">
        <f>SUM(G41:H41)</f>
        <v>2214</v>
      </c>
      <c r="G41" s="29">
        <v>701</v>
      </c>
      <c r="H41" s="29">
        <v>1513</v>
      </c>
      <c r="I41" s="29">
        <f>SUM(J41:K41)</f>
        <v>2</v>
      </c>
      <c r="J41" s="29">
        <v>1</v>
      </c>
      <c r="K41" s="29">
        <v>1</v>
      </c>
      <c r="L41" s="29">
        <v>534484</v>
      </c>
      <c r="M41" s="29">
        <v>1994955</v>
      </c>
      <c r="N41" s="30">
        <f>SUM(O41:R41)</f>
        <v>3032045</v>
      </c>
      <c r="O41" s="30">
        <v>2652295</v>
      </c>
      <c r="P41" s="29">
        <v>379750</v>
      </c>
      <c r="Q41" s="29" t="s">
        <v>432</v>
      </c>
      <c r="R41" s="29" t="s">
        <v>432</v>
      </c>
      <c r="S41" s="90"/>
    </row>
    <row r="42" spans="1:19" ht="15.75" customHeight="1">
      <c r="A42" s="142"/>
      <c r="B42" s="63"/>
      <c r="C42" s="37"/>
      <c r="D42" s="164"/>
      <c r="E42" s="31"/>
      <c r="F42" s="31"/>
      <c r="G42" s="30"/>
      <c r="H42" s="30"/>
      <c r="I42" s="31"/>
      <c r="J42" s="30"/>
      <c r="K42" s="30"/>
      <c r="L42" s="30"/>
      <c r="M42" s="30"/>
      <c r="N42" s="31"/>
      <c r="O42" s="30"/>
      <c r="P42" s="30"/>
      <c r="Q42" s="30"/>
      <c r="R42" s="35"/>
      <c r="S42" s="90"/>
    </row>
    <row r="43" spans="1:19" s="13" customFormat="1" ht="15.75" customHeight="1">
      <c r="A43" s="208"/>
      <c r="B43" s="33"/>
      <c r="C43" s="12" t="s">
        <v>12</v>
      </c>
      <c r="D43" s="257">
        <f aca="true" t="shared" si="5" ref="D43:R43">SUM(D44:D48)</f>
        <v>1308</v>
      </c>
      <c r="E43" s="8">
        <f t="shared" si="5"/>
        <v>7208</v>
      </c>
      <c r="F43" s="8">
        <f t="shared" si="5"/>
        <v>5498</v>
      </c>
      <c r="G43" s="8">
        <f t="shared" si="5"/>
        <v>1889</v>
      </c>
      <c r="H43" s="8">
        <f t="shared" si="5"/>
        <v>3609</v>
      </c>
      <c r="I43" s="8">
        <f t="shared" si="5"/>
        <v>1710</v>
      </c>
      <c r="J43" s="8">
        <f t="shared" si="5"/>
        <v>1090</v>
      </c>
      <c r="K43" s="8">
        <f t="shared" si="5"/>
        <v>620</v>
      </c>
      <c r="L43" s="8">
        <f t="shared" si="5"/>
        <v>979749</v>
      </c>
      <c r="M43" s="8">
        <f t="shared" si="5"/>
        <v>2380442</v>
      </c>
      <c r="N43" s="8">
        <f t="shared" si="5"/>
        <v>4679512</v>
      </c>
      <c r="O43" s="8">
        <f t="shared" si="5"/>
        <v>2298477</v>
      </c>
      <c r="P43" s="8">
        <f t="shared" si="5"/>
        <v>2378598</v>
      </c>
      <c r="Q43" s="8">
        <f t="shared" si="5"/>
        <v>2437</v>
      </c>
      <c r="R43" s="8">
        <f t="shared" si="5"/>
        <v>5535</v>
      </c>
      <c r="S43" s="21"/>
    </row>
    <row r="44" spans="1:19" ht="15.75" customHeight="1">
      <c r="A44" s="142"/>
      <c r="B44" s="63"/>
      <c r="C44" s="37" t="s">
        <v>458</v>
      </c>
      <c r="D44" s="162">
        <v>782</v>
      </c>
      <c r="E44" s="28">
        <f>SUM(F44,I44)</f>
        <v>1895</v>
      </c>
      <c r="F44" s="29">
        <f>SUM(G44:H44)</f>
        <v>741</v>
      </c>
      <c r="G44" s="28">
        <v>126</v>
      </c>
      <c r="H44" s="28">
        <v>615</v>
      </c>
      <c r="I44" s="29">
        <f>SUM(J44:K44)</f>
        <v>1154</v>
      </c>
      <c r="J44" s="29">
        <v>731</v>
      </c>
      <c r="K44" s="29">
        <v>423</v>
      </c>
      <c r="L44" s="29">
        <v>88800</v>
      </c>
      <c r="M44" s="29">
        <v>203527</v>
      </c>
      <c r="N44" s="30">
        <f>SUM(O44:R44)</f>
        <v>514633</v>
      </c>
      <c r="O44" s="30">
        <v>69875</v>
      </c>
      <c r="P44" s="30">
        <v>444537</v>
      </c>
      <c r="Q44" s="29">
        <v>221</v>
      </c>
      <c r="R44" s="29" t="s">
        <v>432</v>
      </c>
      <c r="S44" s="90"/>
    </row>
    <row r="45" spans="1:19" ht="15.75" customHeight="1">
      <c r="A45" s="432"/>
      <c r="B45" s="408"/>
      <c r="C45" s="37" t="s">
        <v>457</v>
      </c>
      <c r="D45" s="162">
        <v>417</v>
      </c>
      <c r="E45" s="28">
        <f>SUM(F45,I45)</f>
        <v>2120</v>
      </c>
      <c r="F45" s="29">
        <f>SUM(G45:H45)</f>
        <v>1604</v>
      </c>
      <c r="G45" s="28">
        <v>524</v>
      </c>
      <c r="H45" s="28">
        <v>1080</v>
      </c>
      <c r="I45" s="29">
        <f>SUM(J45:K45)</f>
        <v>516</v>
      </c>
      <c r="J45" s="29">
        <v>337</v>
      </c>
      <c r="K45" s="29">
        <v>179</v>
      </c>
      <c r="L45" s="29">
        <v>230037</v>
      </c>
      <c r="M45" s="29">
        <v>326661</v>
      </c>
      <c r="N45" s="30">
        <v>831183</v>
      </c>
      <c r="O45" s="30">
        <v>248549</v>
      </c>
      <c r="P45" s="30">
        <v>580634</v>
      </c>
      <c r="Q45" s="29">
        <v>2000</v>
      </c>
      <c r="R45" s="29">
        <v>1350</v>
      </c>
      <c r="S45" s="90"/>
    </row>
    <row r="46" spans="1:19" ht="15.75" customHeight="1">
      <c r="A46" s="432" t="s">
        <v>129</v>
      </c>
      <c r="B46" s="408"/>
      <c r="C46" s="37" t="s">
        <v>17</v>
      </c>
      <c r="D46" s="162">
        <v>56</v>
      </c>
      <c r="E46" s="28">
        <f>SUM(F46,I46)</f>
        <v>783</v>
      </c>
      <c r="F46" s="29">
        <f>SUM(G46:H46)</f>
        <v>752</v>
      </c>
      <c r="G46" s="29">
        <v>303</v>
      </c>
      <c r="H46" s="29">
        <v>449</v>
      </c>
      <c r="I46" s="29">
        <f>SUM(J46:K46)</f>
        <v>31</v>
      </c>
      <c r="J46" s="29">
        <v>18</v>
      </c>
      <c r="K46" s="29">
        <v>13</v>
      </c>
      <c r="L46" s="29">
        <v>145476</v>
      </c>
      <c r="M46" s="29">
        <v>236753</v>
      </c>
      <c r="N46" s="30">
        <v>641366</v>
      </c>
      <c r="O46" s="30">
        <v>328026</v>
      </c>
      <c r="P46" s="30">
        <v>313340</v>
      </c>
      <c r="Q46" s="29" t="s">
        <v>432</v>
      </c>
      <c r="R46" s="29">
        <v>4185</v>
      </c>
      <c r="S46" s="90"/>
    </row>
    <row r="47" spans="1:19" ht="15.75" customHeight="1">
      <c r="A47" s="142"/>
      <c r="B47" s="63"/>
      <c r="C47" s="37" t="s">
        <v>18</v>
      </c>
      <c r="D47" s="164">
        <v>26</v>
      </c>
      <c r="E47" s="28">
        <f>SUM(F47,I47)</f>
        <v>589</v>
      </c>
      <c r="F47" s="29">
        <f>SUM(G47:H47)</f>
        <v>580</v>
      </c>
      <c r="G47" s="29">
        <v>222</v>
      </c>
      <c r="H47" s="29">
        <v>358</v>
      </c>
      <c r="I47" s="29">
        <f>SUM(J47:K47)</f>
        <v>9</v>
      </c>
      <c r="J47" s="29">
        <v>4</v>
      </c>
      <c r="K47" s="29">
        <v>5</v>
      </c>
      <c r="L47" s="29">
        <v>114698</v>
      </c>
      <c r="M47" s="29">
        <v>212350</v>
      </c>
      <c r="N47" s="30">
        <f>SUM(O47:R47)</f>
        <v>438154</v>
      </c>
      <c r="O47" s="30">
        <v>149349</v>
      </c>
      <c r="P47" s="29">
        <v>288805</v>
      </c>
      <c r="Q47" s="29" t="s">
        <v>432</v>
      </c>
      <c r="R47" s="29" t="s">
        <v>432</v>
      </c>
      <c r="S47" s="90"/>
    </row>
    <row r="48" spans="1:19" ht="15.75" customHeight="1">
      <c r="A48" s="142"/>
      <c r="B48" s="63"/>
      <c r="C48" s="37" t="s">
        <v>456</v>
      </c>
      <c r="D48" s="162">
        <v>27</v>
      </c>
      <c r="E48" s="28">
        <f>SUM(F48,I48)</f>
        <v>1821</v>
      </c>
      <c r="F48" s="29">
        <f>SUM(G48:H48)</f>
        <v>1821</v>
      </c>
      <c r="G48" s="29">
        <v>714</v>
      </c>
      <c r="H48" s="29">
        <v>1107</v>
      </c>
      <c r="I48" s="29" t="s">
        <v>432</v>
      </c>
      <c r="J48" s="29" t="s">
        <v>432</v>
      </c>
      <c r="K48" s="29" t="s">
        <v>432</v>
      </c>
      <c r="L48" s="29">
        <v>400738</v>
      </c>
      <c r="M48" s="29">
        <v>1401151</v>
      </c>
      <c r="N48" s="30">
        <f>SUM(O48:R48)</f>
        <v>2254176</v>
      </c>
      <c r="O48" s="30">
        <v>1502678</v>
      </c>
      <c r="P48" s="29">
        <v>751282</v>
      </c>
      <c r="Q48" s="29">
        <v>216</v>
      </c>
      <c r="R48" s="29" t="s">
        <v>432</v>
      </c>
      <c r="S48" s="90"/>
    </row>
    <row r="49" spans="1:19" ht="15.75" customHeight="1">
      <c r="A49" s="142"/>
      <c r="B49" s="63"/>
      <c r="C49" s="37"/>
      <c r="D49" s="164"/>
      <c r="E49" s="31"/>
      <c r="F49" s="31"/>
      <c r="G49" s="30"/>
      <c r="H49" s="30"/>
      <c r="I49" s="31"/>
      <c r="J49" s="30"/>
      <c r="K49" s="30"/>
      <c r="L49" s="30"/>
      <c r="M49" s="30"/>
      <c r="N49" s="31"/>
      <c r="O49" s="30"/>
      <c r="P49" s="30"/>
      <c r="Q49" s="30"/>
      <c r="R49" s="35"/>
      <c r="S49" s="90"/>
    </row>
    <row r="50" spans="1:19" s="13" customFormat="1" ht="15.75" customHeight="1">
      <c r="A50" s="208"/>
      <c r="B50" s="33"/>
      <c r="C50" s="12" t="s">
        <v>12</v>
      </c>
      <c r="D50" s="257">
        <f aca="true" t="shared" si="6" ref="D50:R50">SUM(D51:D55)</f>
        <v>257</v>
      </c>
      <c r="E50" s="8">
        <f t="shared" si="6"/>
        <v>3706</v>
      </c>
      <c r="F50" s="8">
        <f t="shared" si="6"/>
        <v>3369</v>
      </c>
      <c r="G50" s="8">
        <f t="shared" si="6"/>
        <v>697</v>
      </c>
      <c r="H50" s="8">
        <f t="shared" si="6"/>
        <v>2672</v>
      </c>
      <c r="I50" s="8">
        <f t="shared" si="6"/>
        <v>337</v>
      </c>
      <c r="J50" s="8">
        <f t="shared" si="6"/>
        <v>195</v>
      </c>
      <c r="K50" s="8">
        <f t="shared" si="6"/>
        <v>142</v>
      </c>
      <c r="L50" s="8">
        <f t="shared" si="6"/>
        <v>522464</v>
      </c>
      <c r="M50" s="8">
        <f t="shared" si="6"/>
        <v>1060061</v>
      </c>
      <c r="N50" s="8">
        <f t="shared" si="6"/>
        <v>2003486</v>
      </c>
      <c r="O50" s="8">
        <f t="shared" si="6"/>
        <v>1346798</v>
      </c>
      <c r="P50" s="8">
        <f t="shared" si="6"/>
        <v>654787</v>
      </c>
      <c r="Q50" s="8">
        <f t="shared" si="6"/>
        <v>1901</v>
      </c>
      <c r="R50" s="8">
        <f t="shared" si="6"/>
        <v>10133</v>
      </c>
      <c r="S50" s="21"/>
    </row>
    <row r="51" spans="1:19" ht="15.75" customHeight="1">
      <c r="A51" s="432"/>
      <c r="B51" s="408"/>
      <c r="C51" s="37" t="s">
        <v>458</v>
      </c>
      <c r="D51" s="162">
        <v>76</v>
      </c>
      <c r="E51" s="28">
        <f>SUM(F51,I51)</f>
        <v>180</v>
      </c>
      <c r="F51" s="29">
        <f>SUM(G51:H51)</f>
        <v>50</v>
      </c>
      <c r="G51" s="28">
        <v>8</v>
      </c>
      <c r="H51" s="28">
        <v>42</v>
      </c>
      <c r="I51" s="29">
        <f>SUM(J51:K51)</f>
        <v>130</v>
      </c>
      <c r="J51" s="29">
        <v>74</v>
      </c>
      <c r="K51" s="29">
        <v>56</v>
      </c>
      <c r="L51" s="29">
        <v>7309</v>
      </c>
      <c r="M51" s="29">
        <v>18632</v>
      </c>
      <c r="N51" s="30">
        <f>SUM(O51:R51)</f>
        <v>51243</v>
      </c>
      <c r="O51" s="31">
        <v>24187</v>
      </c>
      <c r="P51" s="31">
        <v>27051</v>
      </c>
      <c r="Q51" s="29">
        <v>5</v>
      </c>
      <c r="R51" s="29" t="s">
        <v>432</v>
      </c>
      <c r="S51" s="90"/>
    </row>
    <row r="52" spans="1:19" ht="15.75" customHeight="1">
      <c r="A52" s="36"/>
      <c r="B52" s="91"/>
      <c r="C52" s="37" t="s">
        <v>457</v>
      </c>
      <c r="D52" s="162">
        <v>96</v>
      </c>
      <c r="E52" s="28">
        <f>SUM(F52,I52)</f>
        <v>554</v>
      </c>
      <c r="F52" s="29">
        <f>SUM(G52:H52)</f>
        <v>404</v>
      </c>
      <c r="G52" s="28">
        <v>151</v>
      </c>
      <c r="H52" s="28">
        <v>253</v>
      </c>
      <c r="I52" s="29">
        <f>SUM(J52:K52)</f>
        <v>150</v>
      </c>
      <c r="J52" s="29">
        <v>87</v>
      </c>
      <c r="K52" s="29">
        <v>63</v>
      </c>
      <c r="L52" s="29">
        <v>60488</v>
      </c>
      <c r="M52" s="29">
        <v>170975</v>
      </c>
      <c r="N52" s="30">
        <v>327355</v>
      </c>
      <c r="O52" s="31">
        <v>279097</v>
      </c>
      <c r="P52" s="31">
        <v>46362</v>
      </c>
      <c r="Q52" s="29">
        <v>1896</v>
      </c>
      <c r="R52" s="29">
        <v>5140</v>
      </c>
      <c r="S52" s="90"/>
    </row>
    <row r="53" spans="1:19" ht="15.75" customHeight="1">
      <c r="A53" s="432" t="s">
        <v>130</v>
      </c>
      <c r="B53" s="408"/>
      <c r="C53" s="37" t="s">
        <v>17</v>
      </c>
      <c r="D53" s="162">
        <v>39</v>
      </c>
      <c r="E53" s="28">
        <f>SUM(F53,I53)</f>
        <v>559</v>
      </c>
      <c r="F53" s="29">
        <f>SUM(G53:H53)</f>
        <v>527</v>
      </c>
      <c r="G53" s="29">
        <v>221</v>
      </c>
      <c r="H53" s="29">
        <v>306</v>
      </c>
      <c r="I53" s="29">
        <f>SUM(J53:K53)</f>
        <v>32</v>
      </c>
      <c r="J53" s="29">
        <v>18</v>
      </c>
      <c r="K53" s="29">
        <v>14</v>
      </c>
      <c r="L53" s="29">
        <v>93516</v>
      </c>
      <c r="M53" s="29">
        <v>166713</v>
      </c>
      <c r="N53" s="30">
        <v>389165</v>
      </c>
      <c r="O53" s="30">
        <v>308789</v>
      </c>
      <c r="P53" s="31">
        <v>80376</v>
      </c>
      <c r="Q53" s="29" t="s">
        <v>432</v>
      </c>
      <c r="R53" s="29">
        <v>4993</v>
      </c>
      <c r="S53" s="90"/>
    </row>
    <row r="54" spans="1:19" ht="15.75" customHeight="1">
      <c r="A54" s="142"/>
      <c r="B54" s="63"/>
      <c r="C54" s="37" t="s">
        <v>18</v>
      </c>
      <c r="D54" s="164">
        <v>20</v>
      </c>
      <c r="E54" s="28">
        <f>SUM(F54,I54)</f>
        <v>505</v>
      </c>
      <c r="F54" s="29">
        <f>SUM(G54:H54)</f>
        <v>491</v>
      </c>
      <c r="G54" s="29">
        <v>72</v>
      </c>
      <c r="H54" s="29">
        <v>419</v>
      </c>
      <c r="I54" s="29">
        <f>SUM(J54:K54)</f>
        <v>14</v>
      </c>
      <c r="J54" s="29">
        <v>10</v>
      </c>
      <c r="K54" s="29">
        <v>4</v>
      </c>
      <c r="L54" s="29">
        <v>64736</v>
      </c>
      <c r="M54" s="29">
        <v>42424</v>
      </c>
      <c r="N54" s="30">
        <f>SUM(O54:R54)</f>
        <v>158739</v>
      </c>
      <c r="O54" s="30">
        <v>53143</v>
      </c>
      <c r="P54" s="29">
        <v>105596</v>
      </c>
      <c r="Q54" s="29" t="s">
        <v>432</v>
      </c>
      <c r="R54" s="29" t="s">
        <v>432</v>
      </c>
      <c r="S54" s="90"/>
    </row>
    <row r="55" spans="1:19" ht="15.75" customHeight="1">
      <c r="A55" s="142"/>
      <c r="B55" s="63"/>
      <c r="C55" s="37" t="s">
        <v>456</v>
      </c>
      <c r="D55" s="162">
        <v>26</v>
      </c>
      <c r="E55" s="28">
        <f>SUM(F55,I55)</f>
        <v>1908</v>
      </c>
      <c r="F55" s="29">
        <f>SUM(G55:H55)</f>
        <v>1897</v>
      </c>
      <c r="G55" s="29">
        <v>245</v>
      </c>
      <c r="H55" s="29">
        <v>1652</v>
      </c>
      <c r="I55" s="29">
        <f>SUM(J55:K55)</f>
        <v>11</v>
      </c>
      <c r="J55" s="29">
        <v>6</v>
      </c>
      <c r="K55" s="29">
        <v>5</v>
      </c>
      <c r="L55" s="29">
        <v>296415</v>
      </c>
      <c r="M55" s="29">
        <v>661317</v>
      </c>
      <c r="N55" s="30">
        <f>SUM(O55:R55)</f>
        <v>1076984</v>
      </c>
      <c r="O55" s="30">
        <v>681582</v>
      </c>
      <c r="P55" s="29">
        <v>395402</v>
      </c>
      <c r="Q55" s="29" t="s">
        <v>432</v>
      </c>
      <c r="R55" s="29" t="s">
        <v>432</v>
      </c>
      <c r="S55" s="90"/>
    </row>
    <row r="56" spans="1:19" ht="15.75" customHeight="1">
      <c r="A56" s="142"/>
      <c r="B56" s="63"/>
      <c r="C56" s="37"/>
      <c r="D56" s="164"/>
      <c r="E56" s="31"/>
      <c r="F56" s="31"/>
      <c r="G56" s="30"/>
      <c r="H56" s="30"/>
      <c r="I56" s="31"/>
      <c r="J56" s="30"/>
      <c r="K56" s="30"/>
      <c r="L56" s="30"/>
      <c r="M56" s="30"/>
      <c r="N56" s="31"/>
      <c r="O56" s="30"/>
      <c r="P56" s="30"/>
      <c r="Q56" s="30"/>
      <c r="R56" s="35"/>
      <c r="S56" s="90"/>
    </row>
    <row r="57" spans="1:19" s="13" customFormat="1" ht="15.75" customHeight="1">
      <c r="A57" s="208"/>
      <c r="B57" s="33"/>
      <c r="C57" s="12" t="s">
        <v>12</v>
      </c>
      <c r="D57" s="257">
        <f>SUM(D58:D62)</f>
        <v>49</v>
      </c>
      <c r="E57" s="8">
        <v>918</v>
      </c>
      <c r="F57" s="8">
        <v>864</v>
      </c>
      <c r="G57" s="8">
        <v>172</v>
      </c>
      <c r="H57" s="8">
        <v>692</v>
      </c>
      <c r="I57" s="8">
        <f>SUM(I58:I62)</f>
        <v>54</v>
      </c>
      <c r="J57" s="8">
        <f>SUM(J58:J62)</f>
        <v>34</v>
      </c>
      <c r="K57" s="8">
        <f>SUM(K58:K62)</f>
        <v>20</v>
      </c>
      <c r="L57" s="8">
        <v>156450</v>
      </c>
      <c r="M57" s="8">
        <v>350990</v>
      </c>
      <c r="N57" s="8">
        <v>634006</v>
      </c>
      <c r="O57" s="8">
        <v>594714</v>
      </c>
      <c r="P57" s="8">
        <v>33080</v>
      </c>
      <c r="Q57" s="8">
        <v>6212</v>
      </c>
      <c r="R57" s="8" t="s">
        <v>432</v>
      </c>
      <c r="S57" s="21"/>
    </row>
    <row r="58" spans="1:19" ht="15.75" customHeight="1">
      <c r="A58" s="142"/>
      <c r="B58" s="63"/>
      <c r="C58" s="37" t="s">
        <v>458</v>
      </c>
      <c r="D58" s="162">
        <v>32</v>
      </c>
      <c r="E58" s="28">
        <v>67</v>
      </c>
      <c r="F58" s="29">
        <v>25</v>
      </c>
      <c r="G58" s="29" t="s">
        <v>317</v>
      </c>
      <c r="H58" s="29" t="s">
        <v>317</v>
      </c>
      <c r="I58" s="29">
        <f>SUM(J58:K58)</f>
        <v>42</v>
      </c>
      <c r="J58" s="29">
        <v>27</v>
      </c>
      <c r="K58" s="29">
        <v>15</v>
      </c>
      <c r="L58" s="29">
        <v>4422</v>
      </c>
      <c r="M58" s="29">
        <v>13014</v>
      </c>
      <c r="N58" s="30">
        <v>34508</v>
      </c>
      <c r="O58" s="30" t="s">
        <v>317</v>
      </c>
      <c r="P58" s="30" t="s">
        <v>317</v>
      </c>
      <c r="Q58" s="29" t="s">
        <v>317</v>
      </c>
      <c r="R58" s="29" t="s">
        <v>432</v>
      </c>
      <c r="S58" s="90"/>
    </row>
    <row r="59" spans="1:19" ht="15.75" customHeight="1">
      <c r="A59" s="432"/>
      <c r="B59" s="408"/>
      <c r="C59" s="37" t="s">
        <v>457</v>
      </c>
      <c r="D59" s="162">
        <v>9</v>
      </c>
      <c r="E59" s="28">
        <v>47</v>
      </c>
      <c r="F59" s="29">
        <v>35</v>
      </c>
      <c r="G59" s="28">
        <v>13</v>
      </c>
      <c r="H59" s="28">
        <v>22</v>
      </c>
      <c r="I59" s="29">
        <f>SUM(J59:K59)</f>
        <v>12</v>
      </c>
      <c r="J59" s="29">
        <v>7</v>
      </c>
      <c r="K59" s="29">
        <v>5</v>
      </c>
      <c r="L59" s="29">
        <v>6205</v>
      </c>
      <c r="M59" s="29">
        <v>33918</v>
      </c>
      <c r="N59" s="30">
        <v>46740</v>
      </c>
      <c r="O59" s="30">
        <v>43861</v>
      </c>
      <c r="P59" s="30">
        <v>2879</v>
      </c>
      <c r="Q59" s="29" t="s">
        <v>432</v>
      </c>
      <c r="R59" s="29" t="s">
        <v>432</v>
      </c>
      <c r="S59" s="90"/>
    </row>
    <row r="60" spans="1:19" ht="15.75" customHeight="1">
      <c r="A60" s="432" t="s">
        <v>131</v>
      </c>
      <c r="B60" s="408"/>
      <c r="C60" s="37" t="s">
        <v>17</v>
      </c>
      <c r="D60" s="162">
        <v>3</v>
      </c>
      <c r="E60" s="29" t="s">
        <v>317</v>
      </c>
      <c r="F60" s="29" t="s">
        <v>317</v>
      </c>
      <c r="G60" s="29" t="s">
        <v>317</v>
      </c>
      <c r="H60" s="29" t="s">
        <v>317</v>
      </c>
      <c r="I60" s="29" t="s">
        <v>432</v>
      </c>
      <c r="J60" s="29" t="s">
        <v>432</v>
      </c>
      <c r="K60" s="29" t="s">
        <v>432</v>
      </c>
      <c r="L60" s="29" t="s">
        <v>317</v>
      </c>
      <c r="M60" s="29" t="s">
        <v>317</v>
      </c>
      <c r="N60" s="30" t="s">
        <v>317</v>
      </c>
      <c r="O60" s="30" t="s">
        <v>516</v>
      </c>
      <c r="P60" s="30" t="s">
        <v>317</v>
      </c>
      <c r="Q60" s="29" t="s">
        <v>317</v>
      </c>
      <c r="R60" s="29" t="s">
        <v>432</v>
      </c>
      <c r="S60" s="90"/>
    </row>
    <row r="61" spans="1:19" ht="15.75" customHeight="1">
      <c r="A61" s="142"/>
      <c r="B61" s="63"/>
      <c r="C61" s="37" t="s">
        <v>18</v>
      </c>
      <c r="D61" s="164">
        <v>1</v>
      </c>
      <c r="E61" s="29" t="s">
        <v>317</v>
      </c>
      <c r="F61" s="29" t="s">
        <v>317</v>
      </c>
      <c r="G61" s="29" t="s">
        <v>432</v>
      </c>
      <c r="H61" s="29" t="s">
        <v>317</v>
      </c>
      <c r="I61" s="29" t="s">
        <v>432</v>
      </c>
      <c r="J61" s="29" t="s">
        <v>432</v>
      </c>
      <c r="K61" s="29" t="s">
        <v>432</v>
      </c>
      <c r="L61" s="29" t="s">
        <v>317</v>
      </c>
      <c r="M61" s="29" t="s">
        <v>317</v>
      </c>
      <c r="N61" s="30" t="s">
        <v>317</v>
      </c>
      <c r="O61" s="30" t="s">
        <v>432</v>
      </c>
      <c r="P61" s="29" t="s">
        <v>317</v>
      </c>
      <c r="Q61" s="29" t="s">
        <v>432</v>
      </c>
      <c r="R61" s="29" t="s">
        <v>432</v>
      </c>
      <c r="S61" s="90"/>
    </row>
    <row r="62" spans="1:19" ht="15.75" customHeight="1">
      <c r="A62" s="142"/>
      <c r="B62" s="163"/>
      <c r="C62" s="165" t="s">
        <v>456</v>
      </c>
      <c r="D62" s="162">
        <v>4</v>
      </c>
      <c r="E62" s="28">
        <v>736</v>
      </c>
      <c r="F62" s="29">
        <v>736</v>
      </c>
      <c r="G62" s="29">
        <v>110</v>
      </c>
      <c r="H62" s="29">
        <v>626</v>
      </c>
      <c r="I62" s="29" t="s">
        <v>432</v>
      </c>
      <c r="J62" s="29" t="s">
        <v>432</v>
      </c>
      <c r="K62" s="29" t="s">
        <v>432</v>
      </c>
      <c r="L62" s="29">
        <v>133013</v>
      </c>
      <c r="M62" s="29">
        <v>296574</v>
      </c>
      <c r="N62" s="30">
        <v>521163</v>
      </c>
      <c r="O62" s="30">
        <v>501362</v>
      </c>
      <c r="P62" s="29">
        <v>19801</v>
      </c>
      <c r="Q62" s="29" t="s">
        <v>432</v>
      </c>
      <c r="R62" s="29" t="s">
        <v>432</v>
      </c>
      <c r="S62" s="90"/>
    </row>
    <row r="63" spans="1:19" ht="15.75" customHeight="1">
      <c r="A63" s="142"/>
      <c r="B63" s="63"/>
      <c r="C63" s="163"/>
      <c r="D63" s="164"/>
      <c r="E63" s="31"/>
      <c r="F63" s="31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90"/>
      <c r="S63" s="90"/>
    </row>
    <row r="64" spans="1:19" ht="15.75" customHeight="1">
      <c r="A64" s="166"/>
      <c r="B64" s="167"/>
      <c r="C64" s="168"/>
      <c r="D64" s="209"/>
      <c r="E64" s="149"/>
      <c r="F64" s="207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90"/>
    </row>
    <row r="65" spans="1:19" ht="15.75" customHeight="1">
      <c r="A65" s="75"/>
      <c r="B65" s="75"/>
      <c r="C65" s="75"/>
      <c r="D65" s="69"/>
      <c r="E65" s="69"/>
      <c r="F65" s="69"/>
      <c r="G65" s="69"/>
      <c r="H65" s="69"/>
      <c r="I65" s="69"/>
      <c r="J65" s="69"/>
      <c r="K65" s="69"/>
      <c r="L65" s="69" t="s">
        <v>455</v>
      </c>
      <c r="M65" s="69"/>
      <c r="N65" s="69"/>
      <c r="O65" s="69"/>
      <c r="P65" s="69"/>
      <c r="Q65" s="69"/>
      <c r="R65" s="36"/>
      <c r="S65" s="36"/>
    </row>
    <row r="66" spans="1:19" ht="14.25">
      <c r="A66" s="36"/>
      <c r="B66" s="36"/>
      <c r="C66" s="36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36"/>
    </row>
    <row r="67" spans="1:19" ht="14.25">
      <c r="A67" s="36"/>
      <c r="B67" s="36"/>
      <c r="C67" s="36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36"/>
    </row>
    <row r="68" spans="1:19" ht="14.25">
      <c r="A68" s="36"/>
      <c r="B68" s="36"/>
      <c r="C68" s="3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36"/>
    </row>
    <row r="69" spans="1:19" ht="14.25">
      <c r="A69" s="36"/>
      <c r="B69" s="36"/>
      <c r="C69" s="36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36"/>
    </row>
    <row r="70" spans="1:19" ht="14.25">
      <c r="A70" s="36"/>
      <c r="B70" s="36"/>
      <c r="C70" s="36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36"/>
    </row>
    <row r="71" spans="1:19" ht="14.25">
      <c r="A71" s="36"/>
      <c r="B71" s="36"/>
      <c r="C71" s="36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36"/>
    </row>
    <row r="72" spans="1:19" ht="14.25">
      <c r="A72" s="36"/>
      <c r="B72" s="36"/>
      <c r="C72" s="36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36"/>
    </row>
    <row r="73" spans="1:19" ht="14.25">
      <c r="A73" s="36"/>
      <c r="B73" s="36"/>
      <c r="C73" s="36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36"/>
    </row>
    <row r="74" spans="1:19" ht="14.25">
      <c r="A74" s="36"/>
      <c r="B74" s="36"/>
      <c r="C74" s="36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36"/>
    </row>
    <row r="75" spans="1:19" ht="14.25">
      <c r="A75" s="36"/>
      <c r="B75" s="36"/>
      <c r="C75" s="36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36"/>
    </row>
    <row r="76" spans="1:19" ht="14.25">
      <c r="A76" s="36"/>
      <c r="B76" s="36"/>
      <c r="C76" s="36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36"/>
    </row>
    <row r="77" spans="1:19" ht="14.25">
      <c r="A77" s="36"/>
      <c r="B77" s="36"/>
      <c r="C77" s="36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36"/>
    </row>
    <row r="78" spans="1:19" ht="14.25">
      <c r="A78" s="36"/>
      <c r="B78" s="36"/>
      <c r="C78" s="36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36"/>
    </row>
    <row r="79" spans="1:19" ht="14.25">
      <c r="A79" s="36"/>
      <c r="B79" s="36"/>
      <c r="C79" s="36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36"/>
    </row>
    <row r="80" spans="1:19" ht="14.25">
      <c r="A80" s="36"/>
      <c r="B80" s="36"/>
      <c r="C80" s="36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36"/>
    </row>
    <row r="81" spans="1:19" ht="14.25">
      <c r="A81" s="36"/>
      <c r="B81" s="36"/>
      <c r="C81" s="36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36"/>
    </row>
    <row r="82" spans="1:19" ht="14.25">
      <c r="A82" s="36"/>
      <c r="B82" s="36"/>
      <c r="C82" s="36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36"/>
    </row>
    <row r="83" spans="1:19" ht="14.25">
      <c r="A83" s="36"/>
      <c r="B83" s="36"/>
      <c r="C83" s="36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36"/>
    </row>
    <row r="84" spans="1:19" ht="14.25">
      <c r="A84" s="36"/>
      <c r="B84" s="36"/>
      <c r="C84" s="36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36"/>
    </row>
    <row r="85" spans="1:19" ht="14.25">
      <c r="A85" s="36"/>
      <c r="B85" s="36"/>
      <c r="C85" s="36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36"/>
    </row>
    <row r="86" spans="1:19" ht="14.25">
      <c r="A86" s="36"/>
      <c r="B86" s="36"/>
      <c r="C86" s="36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36"/>
    </row>
    <row r="87" spans="1:19" ht="14.25">
      <c r="A87" s="36"/>
      <c r="B87" s="36"/>
      <c r="C87" s="36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36"/>
    </row>
    <row r="88" spans="1:19" ht="14.25">
      <c r="A88" s="36"/>
      <c r="B88" s="36"/>
      <c r="C88" s="36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36"/>
    </row>
    <row r="89" spans="1:19" ht="14.25">
      <c r="A89" s="36"/>
      <c r="B89" s="36"/>
      <c r="C89" s="36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36"/>
    </row>
    <row r="90" spans="1:19" ht="14.25">
      <c r="A90" s="36"/>
      <c r="B90" s="36"/>
      <c r="C90" s="36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36"/>
    </row>
    <row r="91" spans="1:19" ht="14.25">
      <c r="A91" s="36"/>
      <c r="B91" s="36"/>
      <c r="C91" s="36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36"/>
    </row>
    <row r="92" spans="1:19" ht="14.25">
      <c r="A92" s="36"/>
      <c r="B92" s="36"/>
      <c r="C92" s="36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36"/>
    </row>
    <row r="93" spans="1:19" ht="14.25">
      <c r="A93" s="36"/>
      <c r="B93" s="36"/>
      <c r="C93" s="36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36"/>
    </row>
    <row r="94" spans="1:19" ht="14.25">
      <c r="A94" s="36"/>
      <c r="B94" s="36"/>
      <c r="C94" s="36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36"/>
    </row>
    <row r="95" spans="1:19" ht="14.25">
      <c r="A95" s="36"/>
      <c r="B95" s="36"/>
      <c r="C95" s="36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36"/>
    </row>
    <row r="96" spans="1:19" ht="14.25">
      <c r="A96" s="36"/>
      <c r="B96" s="36"/>
      <c r="C96" s="36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36"/>
    </row>
    <row r="97" spans="1:19" ht="14.25">
      <c r="A97" s="36"/>
      <c r="B97" s="36"/>
      <c r="C97" s="36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36"/>
    </row>
    <row r="98" spans="1:19" ht="14.25">
      <c r="A98" s="36"/>
      <c r="B98" s="36"/>
      <c r="C98" s="36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36"/>
    </row>
    <row r="99" spans="1:19" ht="14.25">
      <c r="A99" s="36"/>
      <c r="B99" s="36"/>
      <c r="C99" s="36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36"/>
    </row>
    <row r="100" spans="1:19" ht="14.25">
      <c r="A100" s="36"/>
      <c r="B100" s="36"/>
      <c r="C100" s="36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36"/>
    </row>
    <row r="101" spans="1:19" ht="14.25">
      <c r="A101" s="36"/>
      <c r="B101" s="36"/>
      <c r="C101" s="36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36"/>
    </row>
    <row r="102" spans="1:19" ht="14.25">
      <c r="A102" s="36"/>
      <c r="B102" s="36"/>
      <c r="C102" s="36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36"/>
    </row>
    <row r="103" spans="1:19" ht="14.25">
      <c r="A103" s="36"/>
      <c r="B103" s="36"/>
      <c r="C103" s="36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36"/>
    </row>
    <row r="104" spans="1:19" ht="14.25">
      <c r="A104" s="36"/>
      <c r="B104" s="36"/>
      <c r="C104" s="36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36"/>
    </row>
    <row r="105" spans="1:19" ht="14.25">
      <c r="A105" s="36"/>
      <c r="B105" s="36"/>
      <c r="C105" s="36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36"/>
    </row>
    <row r="106" spans="1:19" ht="14.25">
      <c r="A106" s="36"/>
      <c r="B106" s="36"/>
      <c r="C106" s="36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36"/>
    </row>
    <row r="107" spans="1:19" ht="14.25">
      <c r="A107" s="36"/>
      <c r="B107" s="36"/>
      <c r="C107" s="36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36"/>
    </row>
    <row r="108" spans="1:19" ht="14.25">
      <c r="A108" s="36"/>
      <c r="B108" s="36"/>
      <c r="C108" s="36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36"/>
    </row>
    <row r="109" spans="1:19" ht="14.25">
      <c r="A109" s="36"/>
      <c r="B109" s="36"/>
      <c r="C109" s="36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36"/>
    </row>
    <row r="110" spans="1:19" ht="14.25">
      <c r="A110" s="36"/>
      <c r="B110" s="36"/>
      <c r="C110" s="36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36"/>
    </row>
    <row r="111" spans="1:19" ht="14.25">
      <c r="A111" s="36"/>
      <c r="B111" s="36"/>
      <c r="C111" s="36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36"/>
    </row>
    <row r="112" spans="1:19" ht="14.25">
      <c r="A112" s="36"/>
      <c r="B112" s="36"/>
      <c r="C112" s="36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36"/>
    </row>
    <row r="113" spans="1:19" ht="14.25">
      <c r="A113" s="36"/>
      <c r="B113" s="36"/>
      <c r="C113" s="36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36"/>
    </row>
    <row r="114" spans="1:19" ht="14.25">
      <c r="A114" s="36"/>
      <c r="B114" s="36"/>
      <c r="C114" s="36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36"/>
    </row>
    <row r="115" spans="1:19" ht="14.25">
      <c r="A115" s="36"/>
      <c r="B115" s="36"/>
      <c r="C115" s="36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36"/>
    </row>
    <row r="116" spans="1:19" ht="14.25">
      <c r="A116" s="36"/>
      <c r="B116" s="36"/>
      <c r="C116" s="36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36"/>
    </row>
    <row r="117" spans="1:19" ht="14.25">
      <c r="A117" s="36"/>
      <c r="B117" s="36"/>
      <c r="C117" s="36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36"/>
    </row>
    <row r="118" spans="1:19" ht="14.25">
      <c r="A118" s="36"/>
      <c r="B118" s="36"/>
      <c r="C118" s="36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36"/>
    </row>
    <row r="119" spans="1:19" ht="14.25">
      <c r="A119" s="36"/>
      <c r="B119" s="36"/>
      <c r="C119" s="36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36"/>
    </row>
    <row r="120" spans="1:19" ht="14.25">
      <c r="A120" s="36"/>
      <c r="B120" s="36"/>
      <c r="C120" s="36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36"/>
    </row>
    <row r="121" spans="1:19" ht="14.25">
      <c r="A121" s="36"/>
      <c r="B121" s="36"/>
      <c r="C121" s="36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36"/>
    </row>
    <row r="122" spans="1:19" ht="14.25">
      <c r="A122" s="36"/>
      <c r="B122" s="36"/>
      <c r="C122" s="36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36"/>
    </row>
    <row r="123" spans="1:19" ht="14.25">
      <c r="A123" s="36"/>
      <c r="B123" s="36"/>
      <c r="C123" s="36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36"/>
    </row>
    <row r="124" spans="1:19" ht="14.25">
      <c r="A124" s="36"/>
      <c r="B124" s="36"/>
      <c r="C124" s="36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36"/>
    </row>
    <row r="125" spans="1:19" ht="14.25">
      <c r="A125" s="36"/>
      <c r="B125" s="36"/>
      <c r="C125" s="36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36"/>
    </row>
    <row r="126" spans="1:19" ht="14.25">
      <c r="A126" s="36"/>
      <c r="B126" s="36"/>
      <c r="C126" s="36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36"/>
    </row>
    <row r="127" spans="1:19" ht="14.25">
      <c r="A127" s="36"/>
      <c r="B127" s="36"/>
      <c r="C127" s="36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36"/>
    </row>
    <row r="128" spans="1:19" ht="14.25">
      <c r="A128" s="36"/>
      <c r="B128" s="36"/>
      <c r="C128" s="36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36"/>
    </row>
    <row r="129" spans="1:19" ht="14.25">
      <c r="A129" s="36"/>
      <c r="B129" s="36"/>
      <c r="C129" s="36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36"/>
    </row>
    <row r="130" spans="1:19" ht="14.25">
      <c r="A130" s="36"/>
      <c r="B130" s="36"/>
      <c r="C130" s="36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36"/>
    </row>
    <row r="131" spans="1:19" ht="14.25">
      <c r="A131" s="36"/>
      <c r="B131" s="36"/>
      <c r="C131" s="36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36"/>
    </row>
    <row r="132" spans="1:19" ht="14.25">
      <c r="A132" s="36"/>
      <c r="B132" s="36"/>
      <c r="C132" s="36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36"/>
    </row>
    <row r="133" spans="1:19" ht="14.25">
      <c r="A133" s="36"/>
      <c r="B133" s="36"/>
      <c r="C133" s="36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36"/>
    </row>
    <row r="134" spans="1:19" ht="14.25">
      <c r="A134" s="36"/>
      <c r="B134" s="36"/>
      <c r="C134" s="36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36"/>
    </row>
    <row r="135" spans="1:19" ht="14.25">
      <c r="A135" s="36"/>
      <c r="B135" s="36"/>
      <c r="C135" s="36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36"/>
    </row>
    <row r="136" spans="1:19" ht="14.25">
      <c r="A136" s="36"/>
      <c r="B136" s="36"/>
      <c r="C136" s="36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36"/>
    </row>
    <row r="137" spans="1:19" ht="14.25">
      <c r="A137" s="36"/>
      <c r="B137" s="36"/>
      <c r="C137" s="36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36"/>
    </row>
    <row r="138" spans="1:19" ht="14.25">
      <c r="A138" s="36"/>
      <c r="B138" s="36"/>
      <c r="C138" s="36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36"/>
    </row>
    <row r="139" spans="1:19" ht="14.25">
      <c r="A139" s="36"/>
      <c r="B139" s="36"/>
      <c r="C139" s="36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36"/>
    </row>
    <row r="140" spans="1:19" ht="14.25">
      <c r="A140" s="36"/>
      <c r="B140" s="36"/>
      <c r="C140" s="36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36"/>
    </row>
    <row r="141" spans="1:19" ht="14.25">
      <c r="A141" s="36"/>
      <c r="B141" s="36"/>
      <c r="C141" s="36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36"/>
    </row>
    <row r="142" spans="1:19" ht="14.25">
      <c r="A142" s="36"/>
      <c r="B142" s="36"/>
      <c r="C142" s="36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36"/>
    </row>
    <row r="143" spans="1:19" ht="14.25">
      <c r="A143" s="36"/>
      <c r="B143" s="36"/>
      <c r="C143" s="36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36"/>
    </row>
    <row r="144" spans="1:19" ht="14.25">
      <c r="A144" s="36"/>
      <c r="B144" s="36"/>
      <c r="C144" s="36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36"/>
    </row>
    <row r="145" spans="1:19" ht="14.25">
      <c r="A145" s="36"/>
      <c r="B145" s="36"/>
      <c r="C145" s="36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36"/>
    </row>
    <row r="146" spans="1:19" ht="14.25">
      <c r="A146" s="36"/>
      <c r="B146" s="36"/>
      <c r="C146" s="36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36"/>
    </row>
    <row r="147" spans="1:19" ht="14.25">
      <c r="A147" s="36"/>
      <c r="B147" s="36"/>
      <c r="C147" s="36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36"/>
    </row>
    <row r="148" spans="1:19" ht="14.25">
      <c r="A148" s="36"/>
      <c r="B148" s="36"/>
      <c r="C148" s="36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36"/>
    </row>
    <row r="149" spans="1:19" ht="14.25">
      <c r="A149" s="36"/>
      <c r="B149" s="36"/>
      <c r="C149" s="36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36"/>
    </row>
    <row r="150" spans="1:19" ht="14.25">
      <c r="A150" s="36"/>
      <c r="B150" s="36"/>
      <c r="C150" s="36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36"/>
    </row>
    <row r="151" spans="1:19" ht="14.25">
      <c r="A151" s="36"/>
      <c r="B151" s="36"/>
      <c r="C151" s="36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36"/>
    </row>
    <row r="152" spans="1:19" ht="14.25">
      <c r="A152" s="36"/>
      <c r="B152" s="36"/>
      <c r="C152" s="36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36"/>
    </row>
    <row r="153" spans="1:19" ht="14.25">
      <c r="A153" s="36"/>
      <c r="B153" s="36"/>
      <c r="C153" s="36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36"/>
    </row>
    <row r="154" spans="1:19" ht="14.25">
      <c r="A154" s="36"/>
      <c r="B154" s="36"/>
      <c r="C154" s="36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36"/>
    </row>
    <row r="155" spans="1:19" ht="14.25">
      <c r="A155" s="36"/>
      <c r="B155" s="36"/>
      <c r="C155" s="36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36"/>
    </row>
    <row r="156" spans="1:19" ht="14.25">
      <c r="A156" s="36"/>
      <c r="B156" s="36"/>
      <c r="C156" s="36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36"/>
    </row>
    <row r="157" spans="1:19" ht="14.25">
      <c r="A157" s="36"/>
      <c r="B157" s="36"/>
      <c r="C157" s="36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36"/>
    </row>
    <row r="158" spans="1:19" ht="14.25">
      <c r="A158" s="36"/>
      <c r="B158" s="36"/>
      <c r="C158" s="36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36"/>
    </row>
    <row r="159" spans="1:19" ht="14.25">
      <c r="A159" s="36"/>
      <c r="B159" s="36"/>
      <c r="C159" s="36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36"/>
    </row>
    <row r="160" spans="1:19" ht="14.25">
      <c r="A160" s="36"/>
      <c r="B160" s="36"/>
      <c r="C160" s="36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36"/>
    </row>
    <row r="161" spans="1:19" ht="14.25">
      <c r="A161" s="36"/>
      <c r="B161" s="36"/>
      <c r="C161" s="36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36"/>
    </row>
    <row r="162" spans="1:19" ht="14.25">
      <c r="A162" s="36"/>
      <c r="B162" s="36"/>
      <c r="C162" s="36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36"/>
    </row>
    <row r="163" spans="1:19" ht="14.25">
      <c r="A163" s="36"/>
      <c r="B163" s="36"/>
      <c r="C163" s="36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36"/>
    </row>
    <row r="164" spans="1:19" ht="14.25">
      <c r="A164" s="36"/>
      <c r="B164" s="36"/>
      <c r="C164" s="36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36"/>
    </row>
    <row r="165" spans="1:19" ht="14.25">
      <c r="A165" s="36"/>
      <c r="B165" s="36"/>
      <c r="C165" s="36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36"/>
    </row>
    <row r="166" spans="1:19" ht="14.25">
      <c r="A166" s="36"/>
      <c r="B166" s="36"/>
      <c r="C166" s="36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36"/>
    </row>
    <row r="167" spans="1:19" ht="14.25">
      <c r="A167" s="36"/>
      <c r="B167" s="36"/>
      <c r="C167" s="36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36"/>
    </row>
    <row r="168" spans="1:19" ht="14.25">
      <c r="A168" s="36"/>
      <c r="B168" s="36"/>
      <c r="C168" s="36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36"/>
    </row>
    <row r="169" spans="1:19" ht="14.25">
      <c r="A169" s="36"/>
      <c r="B169" s="36"/>
      <c r="C169" s="36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36"/>
    </row>
    <row r="170" spans="1:19" ht="14.25">
      <c r="A170" s="36"/>
      <c r="B170" s="36"/>
      <c r="C170" s="36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36"/>
    </row>
    <row r="171" spans="1:19" ht="14.25">
      <c r="A171" s="36"/>
      <c r="B171" s="36"/>
      <c r="C171" s="36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36"/>
    </row>
    <row r="172" spans="1:19" ht="14.25">
      <c r="A172" s="36"/>
      <c r="B172" s="36"/>
      <c r="C172" s="36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36"/>
    </row>
    <row r="173" spans="1:19" ht="14.25">
      <c r="A173" s="36"/>
      <c r="B173" s="36"/>
      <c r="C173" s="36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36"/>
    </row>
    <row r="174" spans="1:19" ht="14.25">
      <c r="A174" s="36"/>
      <c r="B174" s="36"/>
      <c r="C174" s="36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36"/>
    </row>
    <row r="175" spans="1:19" ht="14.25">
      <c r="A175" s="36"/>
      <c r="B175" s="36"/>
      <c r="C175" s="36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36"/>
    </row>
    <row r="176" spans="1:19" ht="14.25">
      <c r="A176" s="36"/>
      <c r="B176" s="36"/>
      <c r="C176" s="36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36"/>
    </row>
    <row r="177" spans="1:19" ht="14.25">
      <c r="A177" s="36"/>
      <c r="B177" s="36"/>
      <c r="C177" s="36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36"/>
    </row>
    <row r="178" spans="1:19" ht="14.25">
      <c r="A178" s="36"/>
      <c r="B178" s="36"/>
      <c r="C178" s="36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36"/>
    </row>
    <row r="179" spans="1:19" ht="14.25">
      <c r="A179" s="36"/>
      <c r="B179" s="36"/>
      <c r="C179" s="36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36"/>
    </row>
    <row r="180" spans="1:19" ht="14.25">
      <c r="A180" s="36"/>
      <c r="B180" s="36"/>
      <c r="C180" s="36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36"/>
    </row>
    <row r="181" spans="1:19" ht="14.25">
      <c r="A181" s="36"/>
      <c r="B181" s="36"/>
      <c r="C181" s="36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36"/>
    </row>
    <row r="182" spans="1:19" ht="14.25">
      <c r="A182" s="36"/>
      <c r="B182" s="36"/>
      <c r="C182" s="36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36"/>
    </row>
    <row r="183" spans="1:19" ht="14.25">
      <c r="A183" s="36"/>
      <c r="B183" s="36"/>
      <c r="C183" s="36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36"/>
    </row>
    <row r="184" spans="1:19" ht="14.25">
      <c r="A184" s="36"/>
      <c r="B184" s="36"/>
      <c r="C184" s="36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36"/>
    </row>
    <row r="185" spans="1:19" ht="14.25">
      <c r="A185" s="36"/>
      <c r="B185" s="36"/>
      <c r="C185" s="36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36"/>
    </row>
    <row r="186" spans="1:19" ht="14.25">
      <c r="A186" s="36"/>
      <c r="B186" s="36"/>
      <c r="C186" s="36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36"/>
    </row>
    <row r="187" spans="1:19" ht="14.25">
      <c r="A187" s="36"/>
      <c r="B187" s="36"/>
      <c r="C187" s="36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36"/>
    </row>
    <row r="188" spans="1:19" ht="14.25">
      <c r="A188" s="36"/>
      <c r="B188" s="36"/>
      <c r="C188" s="36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36"/>
    </row>
    <row r="189" spans="1:19" ht="14.25">
      <c r="A189" s="36"/>
      <c r="B189" s="36"/>
      <c r="C189" s="36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36"/>
    </row>
    <row r="190" spans="1:19" ht="14.25">
      <c r="A190" s="36"/>
      <c r="B190" s="36"/>
      <c r="C190" s="36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36"/>
    </row>
    <row r="191" spans="1:19" ht="14.25">
      <c r="A191" s="36"/>
      <c r="B191" s="36"/>
      <c r="C191" s="36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36"/>
    </row>
    <row r="192" spans="1:19" ht="14.25">
      <c r="A192" s="36"/>
      <c r="B192" s="36"/>
      <c r="C192" s="36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36"/>
    </row>
    <row r="193" spans="1:19" ht="14.25">
      <c r="A193" s="36"/>
      <c r="B193" s="36"/>
      <c r="C193" s="36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36"/>
    </row>
    <row r="194" spans="1:19" ht="14.25">
      <c r="A194" s="36"/>
      <c r="B194" s="36"/>
      <c r="C194" s="36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36"/>
    </row>
    <row r="195" spans="1:19" ht="14.25">
      <c r="A195" s="36"/>
      <c r="B195" s="36"/>
      <c r="C195" s="36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36"/>
    </row>
    <row r="196" spans="1:19" ht="14.25">
      <c r="A196" s="36"/>
      <c r="B196" s="36"/>
      <c r="C196" s="36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36"/>
    </row>
    <row r="197" spans="1:19" ht="14.25">
      <c r="A197" s="36"/>
      <c r="B197" s="36"/>
      <c r="C197" s="36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36"/>
    </row>
    <row r="198" spans="1:19" ht="14.25">
      <c r="A198" s="36"/>
      <c r="B198" s="36"/>
      <c r="C198" s="36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36"/>
    </row>
    <row r="199" spans="1:19" ht="14.25">
      <c r="A199" s="36"/>
      <c r="B199" s="36"/>
      <c r="C199" s="36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36"/>
    </row>
    <row r="200" spans="1:19" ht="14.25">
      <c r="A200" s="36"/>
      <c r="B200" s="36"/>
      <c r="C200" s="36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36"/>
    </row>
    <row r="201" spans="1:19" ht="14.25">
      <c r="A201" s="36"/>
      <c r="B201" s="36"/>
      <c r="C201" s="36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36"/>
    </row>
    <row r="202" spans="1:19" ht="14.25">
      <c r="A202" s="36"/>
      <c r="B202" s="36"/>
      <c r="C202" s="36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36"/>
    </row>
    <row r="203" spans="1:19" ht="14.25">
      <c r="A203" s="36"/>
      <c r="B203" s="36"/>
      <c r="C203" s="36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36"/>
    </row>
    <row r="204" spans="1:19" ht="14.25">
      <c r="A204" s="36"/>
      <c r="B204" s="36"/>
      <c r="C204" s="36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36"/>
    </row>
    <row r="205" spans="1:19" ht="14.25">
      <c r="A205" s="36"/>
      <c r="B205" s="36"/>
      <c r="C205" s="36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36"/>
    </row>
    <row r="206" spans="1:19" ht="14.25">
      <c r="A206" s="36"/>
      <c r="B206" s="36"/>
      <c r="C206" s="36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36"/>
    </row>
    <row r="207" spans="1:19" ht="14.25">
      <c r="A207" s="36"/>
      <c r="B207" s="36"/>
      <c r="C207" s="36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36"/>
    </row>
    <row r="208" spans="1:19" ht="14.25">
      <c r="A208" s="36"/>
      <c r="B208" s="36"/>
      <c r="C208" s="36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36"/>
    </row>
    <row r="209" spans="1:19" ht="14.25">
      <c r="A209" s="36"/>
      <c r="B209" s="36"/>
      <c r="C209" s="36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36"/>
    </row>
    <row r="210" spans="1:19" ht="14.25">
      <c r="A210" s="36"/>
      <c r="B210" s="36"/>
      <c r="C210" s="36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36"/>
    </row>
    <row r="211" spans="1:19" ht="14.25">
      <c r="A211" s="36"/>
      <c r="B211" s="36"/>
      <c r="C211" s="36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36"/>
    </row>
    <row r="212" spans="1:19" ht="14.25">
      <c r="A212" s="36"/>
      <c r="B212" s="36"/>
      <c r="C212" s="36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36"/>
    </row>
    <row r="213" spans="1:19" ht="14.25">
      <c r="A213" s="36"/>
      <c r="B213" s="36"/>
      <c r="C213" s="36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36"/>
    </row>
    <row r="214" spans="1:19" ht="14.25">
      <c r="A214" s="36"/>
      <c r="B214" s="36"/>
      <c r="C214" s="36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36"/>
    </row>
    <row r="215" spans="1:19" ht="14.25">
      <c r="A215" s="36"/>
      <c r="B215" s="36"/>
      <c r="C215" s="36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36"/>
    </row>
    <row r="216" spans="1:19" ht="14.25">
      <c r="A216" s="36"/>
      <c r="B216" s="36"/>
      <c r="C216" s="36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36"/>
    </row>
    <row r="217" spans="1:19" ht="14.25">
      <c r="A217" s="36"/>
      <c r="B217" s="36"/>
      <c r="C217" s="36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36"/>
    </row>
    <row r="218" spans="1:19" ht="14.25">
      <c r="A218" s="36"/>
      <c r="B218" s="36"/>
      <c r="C218" s="36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36"/>
    </row>
    <row r="219" spans="1:19" ht="14.25">
      <c r="A219" s="36"/>
      <c r="B219" s="36"/>
      <c r="C219" s="36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36"/>
    </row>
    <row r="220" spans="1:19" ht="14.25">
      <c r="A220" s="36"/>
      <c r="B220" s="36"/>
      <c r="C220" s="36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36"/>
    </row>
    <row r="221" spans="1:19" ht="14.25">
      <c r="A221" s="36"/>
      <c r="B221" s="36"/>
      <c r="C221" s="36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36"/>
    </row>
    <row r="222" spans="1:19" ht="14.25">
      <c r="A222" s="36"/>
      <c r="B222" s="36"/>
      <c r="C222" s="36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36"/>
    </row>
    <row r="223" spans="1:19" ht="14.25">
      <c r="A223" s="36"/>
      <c r="B223" s="36"/>
      <c r="C223" s="36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36"/>
    </row>
    <row r="224" spans="1:19" ht="14.25">
      <c r="A224" s="36"/>
      <c r="B224" s="36"/>
      <c r="C224" s="36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36"/>
    </row>
    <row r="225" spans="1:19" ht="14.25">
      <c r="A225" s="36"/>
      <c r="B225" s="36"/>
      <c r="C225" s="36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36"/>
    </row>
    <row r="226" spans="1:19" ht="14.25">
      <c r="A226" s="36"/>
      <c r="B226" s="36"/>
      <c r="C226" s="36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36"/>
    </row>
    <row r="227" spans="1:19" ht="14.25">
      <c r="A227" s="36"/>
      <c r="B227" s="36"/>
      <c r="C227" s="36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36"/>
    </row>
    <row r="228" spans="1:19" ht="14.25">
      <c r="A228" s="36"/>
      <c r="B228" s="36"/>
      <c r="C228" s="36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36"/>
    </row>
    <row r="229" spans="1:19" ht="14.25">
      <c r="A229" s="36"/>
      <c r="B229" s="36"/>
      <c r="C229" s="36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36"/>
    </row>
    <row r="230" spans="1:19" ht="14.25">
      <c r="A230" s="36"/>
      <c r="B230" s="36"/>
      <c r="C230" s="36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36"/>
    </row>
    <row r="231" spans="1:19" ht="14.25">
      <c r="A231" s="36"/>
      <c r="B231" s="36"/>
      <c r="C231" s="36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36"/>
    </row>
    <row r="232" spans="1:19" ht="14.25">
      <c r="A232" s="36"/>
      <c r="B232" s="36"/>
      <c r="C232" s="36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36"/>
    </row>
    <row r="233" spans="1:19" ht="14.25">
      <c r="A233" s="36"/>
      <c r="B233" s="36"/>
      <c r="C233" s="36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36"/>
    </row>
    <row r="234" spans="1:19" ht="14.25">
      <c r="A234" s="36"/>
      <c r="B234" s="36"/>
      <c r="C234" s="36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36"/>
    </row>
    <row r="235" spans="1:19" ht="14.25">
      <c r="A235" s="36"/>
      <c r="B235" s="36"/>
      <c r="C235" s="36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36"/>
    </row>
    <row r="236" spans="1:19" ht="14.25">
      <c r="A236" s="36"/>
      <c r="B236" s="36"/>
      <c r="C236" s="36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36"/>
    </row>
    <row r="237" spans="1:19" ht="14.25">
      <c r="A237" s="36"/>
      <c r="B237" s="36"/>
      <c r="C237" s="36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36"/>
    </row>
    <row r="238" spans="1:19" ht="14.25">
      <c r="A238" s="36"/>
      <c r="B238" s="36"/>
      <c r="C238" s="36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36"/>
    </row>
    <row r="239" spans="1:19" ht="14.25">
      <c r="A239" s="36"/>
      <c r="B239" s="36"/>
      <c r="C239" s="36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36"/>
    </row>
    <row r="240" spans="1:19" ht="14.25">
      <c r="A240" s="36"/>
      <c r="B240" s="36"/>
      <c r="C240" s="36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36"/>
    </row>
    <row r="241" spans="1:19" ht="14.25">
      <c r="A241" s="36"/>
      <c r="B241" s="36"/>
      <c r="C241" s="36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36"/>
    </row>
    <row r="242" spans="1:19" ht="14.25">
      <c r="A242" s="36"/>
      <c r="B242" s="36"/>
      <c r="C242" s="36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36"/>
    </row>
    <row r="243" spans="1:19" ht="14.25">
      <c r="A243" s="36"/>
      <c r="B243" s="36"/>
      <c r="C243" s="36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36"/>
    </row>
    <row r="244" spans="1:19" ht="14.25">
      <c r="A244" s="36"/>
      <c r="B244" s="36"/>
      <c r="C244" s="36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36"/>
    </row>
    <row r="245" spans="1:19" ht="14.25">
      <c r="A245" s="36"/>
      <c r="B245" s="36"/>
      <c r="C245" s="36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36"/>
    </row>
    <row r="246" spans="1:19" ht="14.25">
      <c r="A246" s="36"/>
      <c r="B246" s="36"/>
      <c r="C246" s="36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36"/>
    </row>
    <row r="247" spans="1:19" ht="14.25">
      <c r="A247" s="36"/>
      <c r="B247" s="36"/>
      <c r="C247" s="36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36"/>
    </row>
    <row r="248" spans="1:19" ht="14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</row>
    <row r="249" spans="1:19" ht="14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</row>
    <row r="250" spans="1:19" ht="14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</row>
    <row r="251" spans="1:19" ht="14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</row>
    <row r="252" spans="1:19" ht="14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</row>
    <row r="253" spans="1:19" ht="14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</row>
    <row r="254" spans="1:19" ht="14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</row>
    <row r="255" spans="1:19" ht="14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</row>
    <row r="256" spans="1:19" ht="14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</row>
    <row r="257" spans="1:19" ht="14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</row>
    <row r="258" spans="1:19" ht="14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</row>
    <row r="259" spans="1:19" ht="14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</row>
  </sheetData>
  <sheetProtection/>
  <mergeCells count="40">
    <mergeCell ref="Q6:Q7"/>
    <mergeCell ref="A8:B8"/>
    <mergeCell ref="A2:Q2"/>
    <mergeCell ref="A5:B7"/>
    <mergeCell ref="E5:K5"/>
    <mergeCell ref="L5:L7"/>
    <mergeCell ref="M5:M7"/>
    <mergeCell ref="N5:Q5"/>
    <mergeCell ref="A3:R3"/>
    <mergeCell ref="P6:P7"/>
    <mergeCell ref="I6:K6"/>
    <mergeCell ref="N6:N7"/>
    <mergeCell ref="E6:E7"/>
    <mergeCell ref="F6:H6"/>
    <mergeCell ref="A53:B53"/>
    <mergeCell ref="A59:B59"/>
    <mergeCell ref="A38:B38"/>
    <mergeCell ref="A10:B10"/>
    <mergeCell ref="A11:B11"/>
    <mergeCell ref="A12:B12"/>
    <mergeCell ref="A13:B13"/>
    <mergeCell ref="A14:B14"/>
    <mergeCell ref="A15:B15"/>
    <mergeCell ref="A60:B60"/>
    <mergeCell ref="A17:B17"/>
    <mergeCell ref="A18:B18"/>
    <mergeCell ref="A19:B19"/>
    <mergeCell ref="A51:B51"/>
    <mergeCell ref="A45:B45"/>
    <mergeCell ref="A28:B28"/>
    <mergeCell ref="A39:B39"/>
    <mergeCell ref="A46:B46"/>
    <mergeCell ref="A16:B16"/>
    <mergeCell ref="R5:R7"/>
    <mergeCell ref="C5:C7"/>
    <mergeCell ref="A25:B25"/>
    <mergeCell ref="A32:B32"/>
    <mergeCell ref="A22:B22"/>
    <mergeCell ref="O6:O7"/>
    <mergeCell ref="A9:B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4" r:id="rId1"/>
  <rowBreaks count="1" manualBreakCount="1"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zoomScaleSheetLayoutView="75" zoomScalePageLayoutView="0" workbookViewId="0" topLeftCell="A1">
      <selection activeCell="A6" sqref="A6:A8"/>
    </sheetView>
  </sheetViews>
  <sheetFormatPr defaultColWidth="10.59765625" defaultRowHeight="15"/>
  <cols>
    <col min="1" max="1" width="33.19921875" style="4" customWidth="1"/>
    <col min="2" max="2" width="15.09765625" style="4" customWidth="1"/>
    <col min="3" max="3" width="15.8984375" style="4" customWidth="1"/>
    <col min="4" max="4" width="17.09765625" style="4" customWidth="1"/>
    <col min="5" max="5" width="13.8984375" style="4" customWidth="1"/>
    <col min="6" max="7" width="12.8984375" style="4" customWidth="1"/>
    <col min="8" max="8" width="10.59765625" style="4" customWidth="1"/>
    <col min="9" max="9" width="12" style="4" customWidth="1"/>
    <col min="10" max="10" width="13.09765625" style="4" customWidth="1"/>
    <col min="11" max="11" width="10.3984375" style="4" bestFit="1" customWidth="1"/>
    <col min="12" max="12" width="15.5" style="4" customWidth="1"/>
    <col min="13" max="13" width="12.5" style="4" customWidth="1"/>
    <col min="14" max="18" width="12.59765625" style="4" customWidth="1"/>
    <col min="19" max="19" width="10.09765625" style="4" customWidth="1"/>
    <col min="20" max="21" width="14.09765625" style="4" customWidth="1"/>
    <col min="22" max="16384" width="10.59765625" style="4" customWidth="1"/>
  </cols>
  <sheetData>
    <row r="1" spans="1:21" ht="15" customHeight="1">
      <c r="A1" s="191" t="s">
        <v>463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5" t="s">
        <v>464</v>
      </c>
      <c r="P1" s="36"/>
      <c r="Q1" s="36"/>
      <c r="R1" s="190"/>
      <c r="S1" s="36"/>
      <c r="T1" s="36"/>
      <c r="U1" s="36"/>
    </row>
    <row r="2" spans="1:21" ht="15" customHeight="1">
      <c r="A2" s="411"/>
      <c r="B2" s="411"/>
      <c r="C2" s="411"/>
      <c r="D2" s="411"/>
      <c r="E2" s="411"/>
      <c r="F2" s="411"/>
      <c r="G2" s="7"/>
      <c r="H2" s="9"/>
      <c r="I2" s="9"/>
      <c r="J2" s="36"/>
      <c r="K2" s="36"/>
      <c r="L2" s="36"/>
      <c r="M2" s="36"/>
      <c r="N2" s="36"/>
      <c r="O2" s="36"/>
      <c r="P2" s="36"/>
      <c r="Q2" s="36"/>
      <c r="R2" s="36"/>
      <c r="S2" s="7"/>
      <c r="T2" s="9"/>
      <c r="U2" s="9"/>
    </row>
    <row r="3" spans="1:21" ht="15" customHeight="1">
      <c r="A3" s="434" t="s">
        <v>356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36"/>
      <c r="P3" s="36"/>
      <c r="Q3" s="36"/>
      <c r="R3" s="36"/>
      <c r="S3" s="69"/>
      <c r="T3" s="36"/>
      <c r="U3" s="36"/>
    </row>
    <row r="4" spans="1:21" ht="15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36"/>
      <c r="O4" s="36"/>
      <c r="P4" s="36"/>
      <c r="Q4" s="36"/>
      <c r="R4" s="36"/>
      <c r="S4" s="69"/>
      <c r="T4" s="36"/>
      <c r="U4" s="36"/>
    </row>
    <row r="5" spans="1:21" ht="15" customHeight="1" thickBot="1">
      <c r="A5" s="36"/>
      <c r="B5" s="144"/>
      <c r="C5" s="144"/>
      <c r="D5" s="36"/>
      <c r="E5" s="36"/>
      <c r="F5" s="36"/>
      <c r="G5" s="36"/>
      <c r="H5" s="36"/>
      <c r="I5" s="36"/>
      <c r="J5" s="90"/>
      <c r="K5" s="90"/>
      <c r="L5" s="90"/>
      <c r="M5" s="90"/>
      <c r="N5" s="90"/>
      <c r="O5" s="36"/>
      <c r="P5" s="36"/>
      <c r="Q5" s="36"/>
      <c r="R5" s="169"/>
      <c r="S5" s="36"/>
      <c r="T5" s="36"/>
      <c r="U5" s="36"/>
    </row>
    <row r="6" spans="1:21" ht="15" customHeight="1">
      <c r="A6" s="425" t="s">
        <v>473</v>
      </c>
      <c r="B6" s="170"/>
      <c r="C6" s="170"/>
      <c r="D6" s="458" t="s">
        <v>479</v>
      </c>
      <c r="E6" s="284" t="s">
        <v>477</v>
      </c>
      <c r="F6" s="284" t="s">
        <v>476</v>
      </c>
      <c r="G6" s="448" t="s">
        <v>475</v>
      </c>
      <c r="H6" s="465" t="s">
        <v>121</v>
      </c>
      <c r="I6" s="536" t="s">
        <v>122</v>
      </c>
      <c r="J6" s="537"/>
      <c r="K6" s="537"/>
      <c r="L6" s="537"/>
      <c r="M6" s="537"/>
      <c r="N6" s="537"/>
      <c r="O6" s="36"/>
      <c r="P6" s="36"/>
      <c r="Q6" s="36"/>
      <c r="R6" s="36"/>
      <c r="S6" s="36"/>
      <c r="T6" s="36"/>
      <c r="U6" s="36"/>
    </row>
    <row r="7" spans="1:21" ht="15" customHeight="1">
      <c r="A7" s="434"/>
      <c r="B7" s="171" t="s">
        <v>478</v>
      </c>
      <c r="C7" s="171" t="s">
        <v>24</v>
      </c>
      <c r="D7" s="459"/>
      <c r="E7" s="278"/>
      <c r="F7" s="278"/>
      <c r="G7" s="278"/>
      <c r="H7" s="466"/>
      <c r="I7" s="451" t="s">
        <v>35</v>
      </c>
      <c r="J7" s="453" t="s">
        <v>296</v>
      </c>
      <c r="K7" s="453" t="s">
        <v>297</v>
      </c>
      <c r="L7" s="453" t="s">
        <v>298</v>
      </c>
      <c r="M7" s="453" t="s">
        <v>299</v>
      </c>
      <c r="N7" s="449" t="s">
        <v>34</v>
      </c>
      <c r="O7" s="36"/>
      <c r="P7" s="36"/>
      <c r="Q7" s="36"/>
      <c r="R7" s="36"/>
      <c r="S7" s="36"/>
      <c r="T7" s="36"/>
      <c r="U7" s="36"/>
    </row>
    <row r="8" spans="1:21" ht="15" customHeight="1">
      <c r="A8" s="434"/>
      <c r="B8" s="86"/>
      <c r="C8" s="210"/>
      <c r="D8" s="460"/>
      <c r="E8" s="447"/>
      <c r="F8" s="447"/>
      <c r="G8" s="447"/>
      <c r="H8" s="467"/>
      <c r="I8" s="452"/>
      <c r="J8" s="454"/>
      <c r="K8" s="454"/>
      <c r="L8" s="454"/>
      <c r="M8" s="454"/>
      <c r="N8" s="450"/>
      <c r="O8" s="36"/>
      <c r="P8" s="10"/>
      <c r="Q8" s="10"/>
      <c r="R8" s="36"/>
      <c r="S8" s="36"/>
      <c r="T8" s="36"/>
      <c r="U8" s="36"/>
    </row>
    <row r="9" spans="1:21" ht="15" customHeight="1">
      <c r="A9" s="15" t="s">
        <v>472</v>
      </c>
      <c r="B9" s="260">
        <f>SUM(B11:B31)</f>
        <v>593</v>
      </c>
      <c r="C9" s="261">
        <v>60726</v>
      </c>
      <c r="D9" s="261">
        <v>106766980</v>
      </c>
      <c r="E9" s="261">
        <v>9316432</v>
      </c>
      <c r="F9" s="261">
        <v>2994487</v>
      </c>
      <c r="G9" s="261">
        <v>3520942</v>
      </c>
      <c r="H9" s="261">
        <f aca="true" t="shared" si="0" ref="H9:N9">SUM(H11:H31)</f>
        <v>49</v>
      </c>
      <c r="I9" s="261">
        <f t="shared" si="0"/>
        <v>192158</v>
      </c>
      <c r="J9" s="261">
        <f t="shared" si="0"/>
        <v>49984</v>
      </c>
      <c r="K9" s="261">
        <f t="shared" si="0"/>
        <v>86859</v>
      </c>
      <c r="L9" s="261">
        <f t="shared" si="0"/>
        <v>54056</v>
      </c>
      <c r="M9" s="261" t="s">
        <v>432</v>
      </c>
      <c r="N9" s="261">
        <f t="shared" si="0"/>
        <v>1259</v>
      </c>
      <c r="O9" s="36"/>
      <c r="P9" s="172"/>
      <c r="Q9" s="172"/>
      <c r="R9" s="36"/>
      <c r="S9" s="36"/>
      <c r="T9" s="36"/>
      <c r="U9" s="36"/>
    </row>
    <row r="10" spans="1:21" ht="15" customHeight="1">
      <c r="A10" s="63"/>
      <c r="B10" s="93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36"/>
      <c r="P10" s="172"/>
      <c r="Q10" s="172"/>
      <c r="R10" s="36"/>
      <c r="S10" s="36"/>
      <c r="T10" s="36"/>
      <c r="U10" s="36"/>
    </row>
    <row r="11" spans="1:21" ht="15" customHeight="1">
      <c r="A11" s="63" t="s">
        <v>37</v>
      </c>
      <c r="B11" s="212">
        <v>68</v>
      </c>
      <c r="C11" s="30">
        <v>4606</v>
      </c>
      <c r="D11" s="30">
        <v>8125335</v>
      </c>
      <c r="E11" s="30">
        <v>364925</v>
      </c>
      <c r="F11" s="30">
        <v>133718</v>
      </c>
      <c r="G11" s="30">
        <v>185412</v>
      </c>
      <c r="H11" s="30">
        <v>6</v>
      </c>
      <c r="I11" s="30">
        <f aca="true" t="shared" si="1" ref="I11:I31">SUM(J11:N11)</f>
        <v>12659</v>
      </c>
      <c r="J11" s="30">
        <v>3100</v>
      </c>
      <c r="K11" s="30">
        <v>9559</v>
      </c>
      <c r="L11" s="30" t="s">
        <v>432</v>
      </c>
      <c r="M11" s="30" t="s">
        <v>432</v>
      </c>
      <c r="N11" s="30" t="s">
        <v>432</v>
      </c>
      <c r="O11" s="36"/>
      <c r="P11" s="172"/>
      <c r="Q11" s="172"/>
      <c r="R11" s="36"/>
      <c r="S11" s="36"/>
      <c r="T11" s="36"/>
      <c r="U11" s="36"/>
    </row>
    <row r="12" spans="1:21" ht="15" customHeight="1">
      <c r="A12" s="63" t="s">
        <v>471</v>
      </c>
      <c r="B12" s="212">
        <v>123</v>
      </c>
      <c r="C12" s="30">
        <v>11909</v>
      </c>
      <c r="D12" s="30">
        <v>18186202</v>
      </c>
      <c r="E12" s="30">
        <v>2437906</v>
      </c>
      <c r="F12" s="30">
        <v>987871</v>
      </c>
      <c r="G12" s="30">
        <v>1120398</v>
      </c>
      <c r="H12" s="30">
        <v>7</v>
      </c>
      <c r="I12" s="30">
        <f t="shared" si="1"/>
        <v>16290</v>
      </c>
      <c r="J12" s="30">
        <v>15582</v>
      </c>
      <c r="K12" s="30">
        <v>185</v>
      </c>
      <c r="L12" s="30">
        <v>300</v>
      </c>
      <c r="M12" s="30" t="s">
        <v>432</v>
      </c>
      <c r="N12" s="30">
        <v>223</v>
      </c>
      <c r="O12" s="36"/>
      <c r="P12" s="172"/>
      <c r="Q12" s="172"/>
      <c r="R12" s="36"/>
      <c r="S12" s="36"/>
      <c r="T12" s="36"/>
      <c r="U12" s="36"/>
    </row>
    <row r="13" spans="1:21" ht="15" customHeight="1">
      <c r="A13" s="63" t="s">
        <v>49</v>
      </c>
      <c r="B13" s="212">
        <v>61</v>
      </c>
      <c r="C13" s="30">
        <v>4388</v>
      </c>
      <c r="D13" s="30">
        <v>2764051</v>
      </c>
      <c r="E13" s="30">
        <v>157507</v>
      </c>
      <c r="F13" s="30">
        <v>55717</v>
      </c>
      <c r="G13" s="30">
        <v>81075</v>
      </c>
      <c r="H13" s="30">
        <v>4</v>
      </c>
      <c r="I13" s="30">
        <f t="shared" si="1"/>
        <v>3627</v>
      </c>
      <c r="J13" s="30">
        <v>761</v>
      </c>
      <c r="K13" s="30">
        <v>2866</v>
      </c>
      <c r="L13" s="30" t="s">
        <v>432</v>
      </c>
      <c r="M13" s="30" t="s">
        <v>432</v>
      </c>
      <c r="N13" s="30" t="s">
        <v>432</v>
      </c>
      <c r="O13" s="36"/>
      <c r="P13" s="172"/>
      <c r="Q13" s="172"/>
      <c r="R13" s="36"/>
      <c r="S13" s="36"/>
      <c r="T13" s="36"/>
      <c r="U13" s="36"/>
    </row>
    <row r="14" spans="1:21" ht="15" customHeight="1">
      <c r="A14" s="63" t="s">
        <v>470</v>
      </c>
      <c r="B14" s="212">
        <v>9</v>
      </c>
      <c r="C14" s="30">
        <v>659</v>
      </c>
      <c r="D14" s="30">
        <v>1704814</v>
      </c>
      <c r="E14" s="30">
        <v>253110</v>
      </c>
      <c r="F14" s="30">
        <v>64022</v>
      </c>
      <c r="G14" s="30">
        <v>66124</v>
      </c>
      <c r="H14" s="30">
        <v>1</v>
      </c>
      <c r="I14" s="30">
        <f t="shared" si="1"/>
        <v>381</v>
      </c>
      <c r="J14" s="30" t="s">
        <v>432</v>
      </c>
      <c r="K14" s="30">
        <v>381</v>
      </c>
      <c r="L14" s="30" t="s">
        <v>432</v>
      </c>
      <c r="M14" s="30" t="s">
        <v>432</v>
      </c>
      <c r="N14" s="30" t="s">
        <v>432</v>
      </c>
      <c r="O14" s="36"/>
      <c r="P14" s="172"/>
      <c r="Q14" s="172"/>
      <c r="R14" s="36"/>
      <c r="S14" s="36"/>
      <c r="T14" s="36"/>
      <c r="U14" s="36"/>
    </row>
    <row r="15" spans="1:21" ht="15" customHeight="1">
      <c r="A15" s="63" t="s">
        <v>469</v>
      </c>
      <c r="B15" s="212">
        <v>6</v>
      </c>
      <c r="C15" s="30">
        <v>837</v>
      </c>
      <c r="D15" s="30">
        <v>1880091</v>
      </c>
      <c r="E15" s="30">
        <v>191646</v>
      </c>
      <c r="F15" s="30">
        <v>39766</v>
      </c>
      <c r="G15" s="30">
        <v>47286</v>
      </c>
      <c r="H15" s="30">
        <v>1</v>
      </c>
      <c r="I15" s="30">
        <f t="shared" si="1"/>
        <v>53381</v>
      </c>
      <c r="J15" s="30" t="s">
        <v>432</v>
      </c>
      <c r="K15" s="30">
        <v>3386</v>
      </c>
      <c r="L15" s="30">
        <v>49995</v>
      </c>
      <c r="M15" s="30" t="s">
        <v>432</v>
      </c>
      <c r="N15" s="30" t="s">
        <v>432</v>
      </c>
      <c r="O15" s="36"/>
      <c r="P15" s="172"/>
      <c r="Q15" s="172"/>
      <c r="R15" s="36"/>
      <c r="S15" s="36"/>
      <c r="T15" s="36"/>
      <c r="U15" s="36"/>
    </row>
    <row r="16" spans="1:21" ht="15" customHeight="1">
      <c r="A16" s="63" t="s">
        <v>50</v>
      </c>
      <c r="B16" s="212">
        <v>10</v>
      </c>
      <c r="C16" s="30">
        <v>708</v>
      </c>
      <c r="D16" s="30">
        <v>1659515</v>
      </c>
      <c r="E16" s="30">
        <v>183145</v>
      </c>
      <c r="F16" s="30">
        <v>60495</v>
      </c>
      <c r="G16" s="30">
        <v>69297</v>
      </c>
      <c r="H16" s="30" t="s">
        <v>432</v>
      </c>
      <c r="I16" s="30" t="s">
        <v>432</v>
      </c>
      <c r="J16" s="30" t="s">
        <v>432</v>
      </c>
      <c r="K16" s="30" t="s">
        <v>432</v>
      </c>
      <c r="L16" s="30" t="s">
        <v>432</v>
      </c>
      <c r="M16" s="30" t="s">
        <v>432</v>
      </c>
      <c r="N16" s="30" t="s">
        <v>432</v>
      </c>
      <c r="O16" s="36"/>
      <c r="P16" s="172"/>
      <c r="Q16" s="172"/>
      <c r="R16" s="36"/>
      <c r="S16" s="36"/>
      <c r="T16" s="36"/>
      <c r="U16" s="36"/>
    </row>
    <row r="17" spans="1:21" ht="15" customHeight="1">
      <c r="A17" s="63" t="s">
        <v>41</v>
      </c>
      <c r="B17" s="212">
        <v>23</v>
      </c>
      <c r="C17" s="30">
        <v>2188</v>
      </c>
      <c r="D17" s="30">
        <v>3153531</v>
      </c>
      <c r="E17" s="30">
        <v>65665</v>
      </c>
      <c r="F17" s="30">
        <v>31151</v>
      </c>
      <c r="G17" s="30">
        <v>65743</v>
      </c>
      <c r="H17" s="30">
        <v>3</v>
      </c>
      <c r="I17" s="30">
        <f t="shared" si="1"/>
        <v>1249</v>
      </c>
      <c r="J17" s="30" t="s">
        <v>432</v>
      </c>
      <c r="K17" s="30">
        <v>1249</v>
      </c>
      <c r="L17" s="30" t="s">
        <v>432</v>
      </c>
      <c r="M17" s="30" t="s">
        <v>432</v>
      </c>
      <c r="N17" s="30" t="s">
        <v>432</v>
      </c>
      <c r="O17" s="36"/>
      <c r="P17" s="172"/>
      <c r="Q17" s="172"/>
      <c r="R17" s="36"/>
      <c r="S17" s="36"/>
      <c r="T17" s="36"/>
      <c r="U17" s="36"/>
    </row>
    <row r="18" spans="1:21" ht="15" customHeight="1">
      <c r="A18" s="63" t="s">
        <v>30</v>
      </c>
      <c r="B18" s="212">
        <v>7</v>
      </c>
      <c r="C18" s="30">
        <v>719</v>
      </c>
      <c r="D18" s="30">
        <v>3042907</v>
      </c>
      <c r="E18" s="30">
        <v>458356</v>
      </c>
      <c r="F18" s="30">
        <v>56492</v>
      </c>
      <c r="G18" s="30">
        <v>93162</v>
      </c>
      <c r="H18" s="30" t="s">
        <v>432</v>
      </c>
      <c r="I18" s="30" t="s">
        <v>432</v>
      </c>
      <c r="J18" s="30" t="s">
        <v>432</v>
      </c>
      <c r="K18" s="30" t="s">
        <v>432</v>
      </c>
      <c r="L18" s="30" t="s">
        <v>432</v>
      </c>
      <c r="M18" s="30" t="s">
        <v>432</v>
      </c>
      <c r="N18" s="30" t="s">
        <v>432</v>
      </c>
      <c r="O18" s="36"/>
      <c r="P18" s="172"/>
      <c r="Q18" s="172"/>
      <c r="R18" s="36"/>
      <c r="S18" s="36"/>
      <c r="T18" s="36"/>
      <c r="U18" s="36"/>
    </row>
    <row r="19" spans="1:21" ht="15" customHeight="1">
      <c r="A19" s="63" t="s">
        <v>51</v>
      </c>
      <c r="B19" s="212" t="s">
        <v>432</v>
      </c>
      <c r="C19" s="30" t="s">
        <v>432</v>
      </c>
      <c r="D19" s="30" t="s">
        <v>432</v>
      </c>
      <c r="E19" s="30" t="s">
        <v>432</v>
      </c>
      <c r="F19" s="30" t="s">
        <v>432</v>
      </c>
      <c r="G19" s="30" t="s">
        <v>432</v>
      </c>
      <c r="H19" s="30" t="s">
        <v>432</v>
      </c>
      <c r="I19" s="30" t="s">
        <v>432</v>
      </c>
      <c r="J19" s="30" t="s">
        <v>432</v>
      </c>
      <c r="K19" s="30" t="s">
        <v>432</v>
      </c>
      <c r="L19" s="30" t="s">
        <v>432</v>
      </c>
      <c r="M19" s="30" t="s">
        <v>432</v>
      </c>
      <c r="N19" s="30" t="s">
        <v>432</v>
      </c>
      <c r="O19" s="36"/>
      <c r="P19" s="172"/>
      <c r="Q19" s="172"/>
      <c r="R19" s="36"/>
      <c r="S19" s="36"/>
      <c r="T19" s="36"/>
      <c r="U19" s="36"/>
    </row>
    <row r="20" spans="1:21" ht="15" customHeight="1">
      <c r="A20" s="63" t="s">
        <v>468</v>
      </c>
      <c r="B20" s="212">
        <v>1</v>
      </c>
      <c r="C20" s="30" t="s">
        <v>317</v>
      </c>
      <c r="D20" s="30" t="s">
        <v>317</v>
      </c>
      <c r="E20" s="30" t="s">
        <v>317</v>
      </c>
      <c r="F20" s="30" t="s">
        <v>317</v>
      </c>
      <c r="G20" s="30" t="s">
        <v>317</v>
      </c>
      <c r="H20" s="30" t="s">
        <v>432</v>
      </c>
      <c r="I20" s="30" t="s">
        <v>432</v>
      </c>
      <c r="J20" s="30" t="s">
        <v>432</v>
      </c>
      <c r="K20" s="30" t="s">
        <v>432</v>
      </c>
      <c r="L20" s="30" t="s">
        <v>432</v>
      </c>
      <c r="M20" s="30" t="s">
        <v>432</v>
      </c>
      <c r="N20" s="30" t="s">
        <v>432</v>
      </c>
      <c r="O20" s="36"/>
      <c r="P20" s="172"/>
      <c r="Q20" s="172"/>
      <c r="R20" s="36"/>
      <c r="S20" s="36"/>
      <c r="T20" s="36"/>
      <c r="U20" s="36"/>
    </row>
    <row r="21" spans="1:21" ht="15" customHeight="1">
      <c r="A21" s="63" t="s">
        <v>97</v>
      </c>
      <c r="B21" s="212" t="s">
        <v>432</v>
      </c>
      <c r="C21" s="30" t="s">
        <v>432</v>
      </c>
      <c r="D21" s="30" t="s">
        <v>432</v>
      </c>
      <c r="E21" s="30" t="s">
        <v>432</v>
      </c>
      <c r="F21" s="30" t="s">
        <v>432</v>
      </c>
      <c r="G21" s="30" t="s">
        <v>432</v>
      </c>
      <c r="H21" s="30" t="s">
        <v>432</v>
      </c>
      <c r="I21" s="30" t="s">
        <v>432</v>
      </c>
      <c r="J21" s="30" t="s">
        <v>432</v>
      </c>
      <c r="K21" s="30" t="s">
        <v>432</v>
      </c>
      <c r="L21" s="30" t="s">
        <v>432</v>
      </c>
      <c r="M21" s="30" t="s">
        <v>432</v>
      </c>
      <c r="N21" s="30" t="s">
        <v>432</v>
      </c>
      <c r="O21" s="36"/>
      <c r="P21" s="172"/>
      <c r="Q21" s="172"/>
      <c r="R21" s="36"/>
      <c r="S21" s="36"/>
      <c r="T21" s="36"/>
      <c r="U21" s="36"/>
    </row>
    <row r="22" spans="1:21" ht="15" customHeight="1">
      <c r="A22" s="63" t="s">
        <v>43</v>
      </c>
      <c r="B22" s="212">
        <v>31</v>
      </c>
      <c r="C22" s="30">
        <v>2509</v>
      </c>
      <c r="D22" s="30">
        <v>3115111</v>
      </c>
      <c r="E22" s="30">
        <v>723319</v>
      </c>
      <c r="F22" s="30">
        <v>194216</v>
      </c>
      <c r="G22" s="30">
        <v>228743</v>
      </c>
      <c r="H22" s="30">
        <v>2</v>
      </c>
      <c r="I22" s="30">
        <f t="shared" si="1"/>
        <v>1060</v>
      </c>
      <c r="J22" s="30">
        <v>920</v>
      </c>
      <c r="K22" s="30" t="s">
        <v>432</v>
      </c>
      <c r="L22" s="30" t="s">
        <v>432</v>
      </c>
      <c r="M22" s="30" t="s">
        <v>432</v>
      </c>
      <c r="N22" s="30">
        <v>140</v>
      </c>
      <c r="O22" s="36"/>
      <c r="P22" s="172"/>
      <c r="Q22" s="172"/>
      <c r="R22" s="36"/>
      <c r="S22" s="36"/>
      <c r="T22" s="36"/>
      <c r="U22" s="36"/>
    </row>
    <row r="23" spans="1:21" ht="15" customHeight="1">
      <c r="A23" s="63" t="s">
        <v>31</v>
      </c>
      <c r="B23" s="212">
        <v>13</v>
      </c>
      <c r="C23" s="30">
        <v>853</v>
      </c>
      <c r="D23" s="30">
        <v>2008840</v>
      </c>
      <c r="E23" s="30">
        <v>305529</v>
      </c>
      <c r="F23" s="30">
        <v>79342</v>
      </c>
      <c r="G23" s="30">
        <v>83005</v>
      </c>
      <c r="H23" s="30">
        <v>1</v>
      </c>
      <c r="I23" s="30">
        <f t="shared" si="1"/>
        <v>31816</v>
      </c>
      <c r="J23" s="30" t="s">
        <v>432</v>
      </c>
      <c r="K23" s="30">
        <v>31816</v>
      </c>
      <c r="L23" s="30" t="s">
        <v>432</v>
      </c>
      <c r="M23" s="30" t="s">
        <v>432</v>
      </c>
      <c r="N23" s="30" t="s">
        <v>432</v>
      </c>
      <c r="O23" s="36"/>
      <c r="P23" s="172"/>
      <c r="Q23" s="172"/>
      <c r="R23" s="36"/>
      <c r="S23" s="36"/>
      <c r="T23" s="36"/>
      <c r="U23" s="36"/>
    </row>
    <row r="24" spans="1:21" ht="15" customHeight="1">
      <c r="A24" s="63" t="s">
        <v>467</v>
      </c>
      <c r="B24" s="212">
        <v>1</v>
      </c>
      <c r="C24" s="30" t="s">
        <v>317</v>
      </c>
      <c r="D24" s="30" t="s">
        <v>317</v>
      </c>
      <c r="E24" s="30" t="s">
        <v>317</v>
      </c>
      <c r="F24" s="30" t="s">
        <v>317</v>
      </c>
      <c r="G24" s="30" t="s">
        <v>317</v>
      </c>
      <c r="H24" s="30" t="s">
        <v>432</v>
      </c>
      <c r="I24" s="30" t="s">
        <v>432</v>
      </c>
      <c r="J24" s="30" t="s">
        <v>432</v>
      </c>
      <c r="K24" s="30" t="s">
        <v>432</v>
      </c>
      <c r="L24" s="30" t="s">
        <v>432</v>
      </c>
      <c r="M24" s="30" t="s">
        <v>432</v>
      </c>
      <c r="N24" s="30" t="s">
        <v>432</v>
      </c>
      <c r="O24" s="36"/>
      <c r="P24" s="172"/>
      <c r="Q24" s="172"/>
      <c r="R24" s="36"/>
      <c r="S24" s="36"/>
      <c r="T24" s="36"/>
      <c r="U24" s="36"/>
    </row>
    <row r="25" spans="1:21" ht="15" customHeight="1">
      <c r="A25" s="63" t="s">
        <v>466</v>
      </c>
      <c r="B25" s="212">
        <v>25</v>
      </c>
      <c r="C25" s="30">
        <v>1883</v>
      </c>
      <c r="D25" s="30">
        <v>2813481</v>
      </c>
      <c r="E25" s="30">
        <v>366908</v>
      </c>
      <c r="F25" s="30">
        <v>104326</v>
      </c>
      <c r="G25" s="30">
        <v>115321</v>
      </c>
      <c r="H25" s="30" t="s">
        <v>432</v>
      </c>
      <c r="I25" s="30" t="s">
        <v>432</v>
      </c>
      <c r="J25" s="30" t="s">
        <v>432</v>
      </c>
      <c r="K25" s="30" t="s">
        <v>432</v>
      </c>
      <c r="L25" s="30" t="s">
        <v>432</v>
      </c>
      <c r="M25" s="30" t="s">
        <v>432</v>
      </c>
      <c r="N25" s="30" t="s">
        <v>432</v>
      </c>
      <c r="O25" s="36"/>
      <c r="P25" s="172"/>
      <c r="Q25" s="172"/>
      <c r="R25" s="36"/>
      <c r="S25" s="36"/>
      <c r="T25" s="36"/>
      <c r="U25" s="36"/>
    </row>
    <row r="26" spans="1:21" ht="15" customHeight="1">
      <c r="A26" s="63" t="s">
        <v>45</v>
      </c>
      <c r="B26" s="212">
        <v>92</v>
      </c>
      <c r="C26" s="30">
        <v>14051</v>
      </c>
      <c r="D26" s="30">
        <v>34316520</v>
      </c>
      <c r="E26" s="30">
        <v>2540618</v>
      </c>
      <c r="F26" s="30">
        <v>861039</v>
      </c>
      <c r="G26" s="30">
        <v>937713</v>
      </c>
      <c r="H26" s="30">
        <v>11</v>
      </c>
      <c r="I26" s="30">
        <f t="shared" si="1"/>
        <v>26721</v>
      </c>
      <c r="J26" s="30">
        <v>4655</v>
      </c>
      <c r="K26" s="30">
        <v>18105</v>
      </c>
      <c r="L26" s="30">
        <v>3065</v>
      </c>
      <c r="M26" s="30" t="s">
        <v>432</v>
      </c>
      <c r="N26" s="30">
        <v>896</v>
      </c>
      <c r="O26" s="36"/>
      <c r="P26" s="172"/>
      <c r="Q26" s="172"/>
      <c r="R26" s="36"/>
      <c r="S26" s="36"/>
      <c r="T26" s="36"/>
      <c r="U26" s="36"/>
    </row>
    <row r="27" spans="1:21" ht="15" customHeight="1">
      <c r="A27" s="63" t="s">
        <v>46</v>
      </c>
      <c r="B27" s="212">
        <v>79</v>
      </c>
      <c r="C27" s="30">
        <v>11536</v>
      </c>
      <c r="D27" s="30">
        <v>17555358</v>
      </c>
      <c r="E27" s="30">
        <v>690995</v>
      </c>
      <c r="F27" s="30">
        <v>155008</v>
      </c>
      <c r="G27" s="30">
        <v>223097</v>
      </c>
      <c r="H27" s="30">
        <v>8</v>
      </c>
      <c r="I27" s="30">
        <f t="shared" si="1"/>
        <v>20532</v>
      </c>
      <c r="J27" s="30">
        <v>6015</v>
      </c>
      <c r="K27" s="30">
        <v>14121</v>
      </c>
      <c r="L27" s="30">
        <v>396</v>
      </c>
      <c r="M27" s="30" t="s">
        <v>432</v>
      </c>
      <c r="N27" s="30" t="s">
        <v>432</v>
      </c>
      <c r="O27" s="36"/>
      <c r="P27" s="172"/>
      <c r="Q27" s="172"/>
      <c r="R27" s="36"/>
      <c r="S27" s="36"/>
      <c r="T27" s="36"/>
      <c r="U27" s="36"/>
    </row>
    <row r="28" spans="1:21" ht="15" customHeight="1">
      <c r="A28" s="63" t="s">
        <v>52</v>
      </c>
      <c r="B28" s="212">
        <v>14</v>
      </c>
      <c r="C28" s="30">
        <v>1546</v>
      </c>
      <c r="D28" s="30">
        <v>2690449</v>
      </c>
      <c r="E28" s="30">
        <v>265943</v>
      </c>
      <c r="F28" s="30">
        <v>72269</v>
      </c>
      <c r="G28" s="30">
        <v>76151</v>
      </c>
      <c r="H28" s="30">
        <v>1</v>
      </c>
      <c r="I28" s="30">
        <f t="shared" si="1"/>
        <v>16500</v>
      </c>
      <c r="J28" s="30">
        <v>16500</v>
      </c>
      <c r="K28" s="30" t="s">
        <v>432</v>
      </c>
      <c r="L28" s="30" t="s">
        <v>432</v>
      </c>
      <c r="M28" s="30" t="s">
        <v>432</v>
      </c>
      <c r="N28" s="30" t="s">
        <v>432</v>
      </c>
      <c r="O28" s="36"/>
      <c r="P28" s="172"/>
      <c r="Q28" s="172"/>
      <c r="R28" s="36"/>
      <c r="S28" s="36"/>
      <c r="T28" s="36"/>
      <c r="U28" s="36"/>
    </row>
    <row r="29" spans="1:21" ht="15" customHeight="1">
      <c r="A29" s="63" t="s">
        <v>48</v>
      </c>
      <c r="B29" s="212">
        <v>1</v>
      </c>
      <c r="C29" s="30" t="s">
        <v>317</v>
      </c>
      <c r="D29" s="30" t="s">
        <v>317</v>
      </c>
      <c r="E29" s="30" t="s">
        <v>317</v>
      </c>
      <c r="F29" s="30" t="s">
        <v>317</v>
      </c>
      <c r="G29" s="30" t="s">
        <v>516</v>
      </c>
      <c r="H29" s="30" t="s">
        <v>432</v>
      </c>
      <c r="I29" s="30" t="s">
        <v>432</v>
      </c>
      <c r="J29" s="30" t="s">
        <v>432</v>
      </c>
      <c r="K29" s="30" t="s">
        <v>432</v>
      </c>
      <c r="L29" s="30" t="s">
        <v>432</v>
      </c>
      <c r="M29" s="30" t="s">
        <v>432</v>
      </c>
      <c r="N29" s="30" t="s">
        <v>432</v>
      </c>
      <c r="O29" s="36"/>
      <c r="P29" s="172"/>
      <c r="Q29" s="172"/>
      <c r="R29" s="36"/>
      <c r="S29" s="36"/>
      <c r="T29" s="36"/>
      <c r="U29" s="36"/>
    </row>
    <row r="30" spans="1:21" ht="15" customHeight="1">
      <c r="A30" s="63" t="s">
        <v>465</v>
      </c>
      <c r="B30" s="212" t="s">
        <v>432</v>
      </c>
      <c r="C30" s="30" t="s">
        <v>432</v>
      </c>
      <c r="D30" s="30" t="s">
        <v>432</v>
      </c>
      <c r="E30" s="30" t="s">
        <v>432</v>
      </c>
      <c r="F30" s="30" t="s">
        <v>432</v>
      </c>
      <c r="G30" s="30" t="s">
        <v>432</v>
      </c>
      <c r="H30" s="30" t="s">
        <v>432</v>
      </c>
      <c r="I30" s="30" t="s">
        <v>432</v>
      </c>
      <c r="J30" s="30" t="s">
        <v>432</v>
      </c>
      <c r="K30" s="30" t="s">
        <v>432</v>
      </c>
      <c r="L30" s="30" t="s">
        <v>432</v>
      </c>
      <c r="M30" s="30" t="s">
        <v>432</v>
      </c>
      <c r="N30" s="30" t="s">
        <v>432</v>
      </c>
      <c r="O30" s="36"/>
      <c r="P30" s="172"/>
      <c r="Q30" s="172"/>
      <c r="R30" s="36"/>
      <c r="S30" s="36"/>
      <c r="T30" s="36"/>
      <c r="U30" s="36"/>
    </row>
    <row r="31" spans="1:21" ht="15" customHeight="1">
      <c r="A31" s="132" t="s">
        <v>53</v>
      </c>
      <c r="B31" s="213">
        <v>29</v>
      </c>
      <c r="C31" s="149">
        <v>2157</v>
      </c>
      <c r="D31" s="149">
        <v>3550278</v>
      </c>
      <c r="E31" s="149">
        <v>300919</v>
      </c>
      <c r="F31" s="149">
        <v>94989</v>
      </c>
      <c r="G31" s="149">
        <v>123849</v>
      </c>
      <c r="H31" s="149">
        <v>4</v>
      </c>
      <c r="I31" s="149">
        <f t="shared" si="1"/>
        <v>7942</v>
      </c>
      <c r="J31" s="149">
        <v>2451</v>
      </c>
      <c r="K31" s="149">
        <v>5191</v>
      </c>
      <c r="L31" s="149">
        <v>300</v>
      </c>
      <c r="M31" s="149" t="s">
        <v>432</v>
      </c>
      <c r="N31" s="149" t="s">
        <v>432</v>
      </c>
      <c r="O31" s="36"/>
      <c r="P31" s="172"/>
      <c r="Q31" s="172"/>
      <c r="R31" s="36"/>
      <c r="S31" s="36"/>
      <c r="T31" s="36"/>
      <c r="U31" s="36"/>
    </row>
    <row r="32" spans="1:21" ht="15" customHeight="1">
      <c r="A32" s="37" t="s">
        <v>105</v>
      </c>
      <c r="B32" s="215"/>
      <c r="C32" s="215"/>
      <c r="D32" s="215"/>
      <c r="E32" s="215"/>
      <c r="F32" s="215"/>
      <c r="G32" s="215"/>
      <c r="H32" s="215"/>
      <c r="I32" s="215"/>
      <c r="J32" s="36"/>
      <c r="K32" s="36"/>
      <c r="L32" s="36"/>
      <c r="M32" s="36"/>
      <c r="N32" s="36"/>
      <c r="O32" s="36"/>
      <c r="P32" s="36"/>
      <c r="Q32" s="36"/>
      <c r="R32" s="173"/>
      <c r="S32" s="172"/>
      <c r="T32" s="172"/>
      <c r="U32" s="36"/>
    </row>
    <row r="33" spans="1:21" ht="15" customHeight="1">
      <c r="A33" s="69"/>
      <c r="B33" s="36"/>
      <c r="C33" s="36"/>
      <c r="D33" s="36"/>
      <c r="E33" s="36"/>
      <c r="F33" s="36"/>
      <c r="G33" s="36"/>
      <c r="H33" s="215"/>
      <c r="I33" s="215"/>
      <c r="J33" s="36"/>
      <c r="K33" s="36"/>
      <c r="L33" s="36"/>
      <c r="M33" s="36"/>
      <c r="N33" s="36"/>
      <c r="O33" s="36"/>
      <c r="P33" s="36"/>
      <c r="Q33" s="36"/>
      <c r="R33" s="36"/>
      <c r="S33" s="172"/>
      <c r="T33" s="172"/>
      <c r="U33" s="36"/>
    </row>
    <row r="34" spans="1:21" ht="15" customHeight="1">
      <c r="A34" s="69"/>
      <c r="B34" s="36"/>
      <c r="C34" s="36"/>
      <c r="D34" s="36"/>
      <c r="E34" s="36"/>
      <c r="F34" s="36"/>
      <c r="G34" s="36"/>
      <c r="H34" s="215"/>
      <c r="I34" s="215"/>
      <c r="J34" s="36"/>
      <c r="K34" s="36"/>
      <c r="L34" s="36"/>
      <c r="M34" s="36"/>
      <c r="N34" s="36"/>
      <c r="O34" s="36"/>
      <c r="P34" s="36"/>
      <c r="Q34" s="36"/>
      <c r="R34" s="36"/>
      <c r="S34" s="172"/>
      <c r="T34" s="172"/>
      <c r="U34" s="36"/>
    </row>
    <row r="35" spans="1:21" ht="15" customHeight="1">
      <c r="A35" s="411"/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36"/>
      <c r="Q35" s="36"/>
      <c r="R35" s="36"/>
      <c r="S35" s="172"/>
      <c r="T35" s="172"/>
      <c r="U35" s="36"/>
    </row>
    <row r="36" spans="1:21" ht="15" customHeight="1">
      <c r="A36" s="434" t="s">
        <v>355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36"/>
      <c r="Q36" s="36"/>
      <c r="R36" s="36"/>
      <c r="S36" s="172"/>
      <c r="T36" s="172"/>
      <c r="U36" s="36"/>
    </row>
    <row r="37" spans="1:21" ht="15" customHeight="1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36"/>
      <c r="O37" s="36"/>
      <c r="P37" s="36"/>
      <c r="Q37" s="36"/>
      <c r="R37" s="36"/>
      <c r="S37" s="172"/>
      <c r="T37" s="172"/>
      <c r="U37" s="36"/>
    </row>
    <row r="38" spans="1:21" ht="15" customHeight="1" thickBot="1">
      <c r="A38" s="17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36"/>
      <c r="O38" s="36"/>
      <c r="P38" s="36"/>
      <c r="Q38" s="36"/>
      <c r="R38" s="36"/>
      <c r="S38" s="172"/>
      <c r="T38" s="172"/>
      <c r="U38" s="36"/>
    </row>
    <row r="39" spans="1:21" ht="15" customHeight="1">
      <c r="A39" s="287" t="s">
        <v>473</v>
      </c>
      <c r="B39" s="443" t="s">
        <v>25</v>
      </c>
      <c r="C39" s="470" t="s">
        <v>474</v>
      </c>
      <c r="D39" s="471"/>
      <c r="E39" s="471"/>
      <c r="F39" s="471"/>
      <c r="G39" s="471"/>
      <c r="H39" s="472"/>
      <c r="I39" s="470" t="s">
        <v>295</v>
      </c>
      <c r="J39" s="471"/>
      <c r="K39" s="471"/>
      <c r="L39" s="471"/>
      <c r="M39" s="471"/>
      <c r="N39" s="471"/>
      <c r="O39" s="471"/>
      <c r="P39" s="141"/>
      <c r="Q39" s="141"/>
      <c r="R39" s="141"/>
      <c r="S39" s="141"/>
      <c r="T39" s="141"/>
      <c r="U39" s="36"/>
    </row>
    <row r="40" spans="1:21" ht="15" customHeight="1">
      <c r="A40" s="441"/>
      <c r="B40" s="444"/>
      <c r="C40" s="438" t="s">
        <v>12</v>
      </c>
      <c r="D40" s="438" t="s">
        <v>26</v>
      </c>
      <c r="E40" s="455" t="s">
        <v>123</v>
      </c>
      <c r="F40" s="438" t="s">
        <v>27</v>
      </c>
      <c r="G40" s="438" t="s">
        <v>28</v>
      </c>
      <c r="H40" s="463" t="s">
        <v>29</v>
      </c>
      <c r="I40" s="438" t="s">
        <v>12</v>
      </c>
      <c r="J40" s="438" t="s">
        <v>265</v>
      </c>
      <c r="K40" s="438" t="s">
        <v>354</v>
      </c>
      <c r="L40" s="455" t="s">
        <v>353</v>
      </c>
      <c r="M40" s="455" t="s">
        <v>352</v>
      </c>
      <c r="N40" s="455" t="s">
        <v>351</v>
      </c>
      <c r="O40" s="468" t="s">
        <v>28</v>
      </c>
      <c r="P40" s="176"/>
      <c r="Q40" s="175"/>
      <c r="R40" s="175"/>
      <c r="S40" s="175"/>
      <c r="T40" s="176"/>
      <c r="U40" s="36"/>
    </row>
    <row r="41" spans="1:21" ht="15" customHeight="1">
      <c r="A41" s="442"/>
      <c r="B41" s="445"/>
      <c r="C41" s="439"/>
      <c r="D41" s="439"/>
      <c r="E41" s="461"/>
      <c r="F41" s="439"/>
      <c r="G41" s="439"/>
      <c r="H41" s="464"/>
      <c r="I41" s="457"/>
      <c r="J41" s="462"/>
      <c r="K41" s="462"/>
      <c r="L41" s="456"/>
      <c r="M41" s="456"/>
      <c r="N41" s="456"/>
      <c r="O41" s="469"/>
      <c r="P41" s="176"/>
      <c r="Q41" s="175"/>
      <c r="R41" s="175"/>
      <c r="S41" s="175"/>
      <c r="T41" s="176"/>
      <c r="U41" s="36"/>
    </row>
    <row r="42" spans="1:21" ht="15" customHeight="1">
      <c r="A42" s="15" t="s">
        <v>472</v>
      </c>
      <c r="B42" s="260">
        <f>SUM(B44:B64)</f>
        <v>593</v>
      </c>
      <c r="C42" s="8">
        <f aca="true" t="shared" si="2" ref="C42:C64">SUM(D42:H42)</f>
        <v>396360</v>
      </c>
      <c r="D42" s="8">
        <v>46293</v>
      </c>
      <c r="E42" s="260">
        <f>SUM(E44:E64)</f>
        <v>20121</v>
      </c>
      <c r="F42" s="8">
        <v>291314</v>
      </c>
      <c r="G42" s="260">
        <f>SUM(G44:G64)</f>
        <v>3391</v>
      </c>
      <c r="H42" s="8">
        <v>35241</v>
      </c>
      <c r="I42" s="261">
        <f>SUM(J42:O42)</f>
        <v>396380</v>
      </c>
      <c r="J42" s="8">
        <v>13518</v>
      </c>
      <c r="K42" s="8">
        <v>18529</v>
      </c>
      <c r="L42" s="8">
        <v>146197</v>
      </c>
      <c r="M42" s="8">
        <v>79442</v>
      </c>
      <c r="N42" s="8">
        <v>91870</v>
      </c>
      <c r="O42" s="8">
        <v>46824</v>
      </c>
      <c r="P42" s="27"/>
      <c r="Q42" s="27"/>
      <c r="R42" s="27"/>
      <c r="S42" s="27"/>
      <c r="T42" s="27"/>
      <c r="U42" s="36"/>
    </row>
    <row r="43" spans="1:21" ht="15" customHeight="1">
      <c r="A43" s="63"/>
      <c r="B43" s="262"/>
      <c r="C43" s="8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36"/>
    </row>
    <row r="44" spans="1:21" ht="15" customHeight="1">
      <c r="A44" s="63" t="s">
        <v>37</v>
      </c>
      <c r="B44" s="212">
        <v>68</v>
      </c>
      <c r="C44" s="8">
        <f t="shared" si="2"/>
        <v>30102</v>
      </c>
      <c r="D44" s="30">
        <v>5532</v>
      </c>
      <c r="E44" s="30">
        <v>62</v>
      </c>
      <c r="F44" s="30">
        <v>24191</v>
      </c>
      <c r="G44" s="30" t="s">
        <v>432</v>
      </c>
      <c r="H44" s="30">
        <v>317</v>
      </c>
      <c r="I44" s="8">
        <f aca="true" t="shared" si="3" ref="I44:I64">SUM(J44:O44)</f>
        <v>30102</v>
      </c>
      <c r="J44" s="30">
        <v>1994</v>
      </c>
      <c r="K44" s="30">
        <v>2858</v>
      </c>
      <c r="L44" s="30">
        <v>9709</v>
      </c>
      <c r="M44" s="30">
        <v>8598</v>
      </c>
      <c r="N44" s="30">
        <v>427</v>
      </c>
      <c r="O44" s="30">
        <v>6516</v>
      </c>
      <c r="P44" s="30"/>
      <c r="Q44" s="30"/>
      <c r="R44" s="30"/>
      <c r="S44" s="30"/>
      <c r="T44" s="30"/>
      <c r="U44" s="36"/>
    </row>
    <row r="45" spans="1:21" ht="15" customHeight="1">
      <c r="A45" s="63" t="s">
        <v>471</v>
      </c>
      <c r="B45" s="212">
        <v>123</v>
      </c>
      <c r="C45" s="8">
        <f t="shared" si="2"/>
        <v>216189</v>
      </c>
      <c r="D45" s="30">
        <v>4655</v>
      </c>
      <c r="E45" s="30">
        <v>18750</v>
      </c>
      <c r="F45" s="30">
        <v>167259</v>
      </c>
      <c r="G45" s="30">
        <v>3020</v>
      </c>
      <c r="H45" s="30">
        <v>22505</v>
      </c>
      <c r="I45" s="8">
        <f t="shared" si="3"/>
        <v>216189</v>
      </c>
      <c r="J45" s="30">
        <v>8216</v>
      </c>
      <c r="K45" s="30">
        <v>3374</v>
      </c>
      <c r="L45" s="30">
        <v>81646</v>
      </c>
      <c r="M45" s="30">
        <v>26969</v>
      </c>
      <c r="N45" s="30">
        <v>77361</v>
      </c>
      <c r="O45" s="30">
        <v>18623</v>
      </c>
      <c r="P45" s="30"/>
      <c r="Q45" s="30"/>
      <c r="R45" s="30"/>
      <c r="S45" s="30"/>
      <c r="T45" s="30"/>
      <c r="U45" s="36"/>
    </row>
    <row r="46" spans="1:21" ht="15" customHeight="1">
      <c r="A46" s="63" t="s">
        <v>49</v>
      </c>
      <c r="B46" s="212">
        <v>61</v>
      </c>
      <c r="C46" s="8">
        <f t="shared" si="2"/>
        <v>1566</v>
      </c>
      <c r="D46" s="30">
        <v>414</v>
      </c>
      <c r="E46" s="30">
        <v>1</v>
      </c>
      <c r="F46" s="30">
        <v>1151</v>
      </c>
      <c r="G46" s="30" t="s">
        <v>432</v>
      </c>
      <c r="H46" s="30" t="s">
        <v>432</v>
      </c>
      <c r="I46" s="8">
        <f t="shared" si="3"/>
        <v>1566</v>
      </c>
      <c r="J46" s="30">
        <v>253</v>
      </c>
      <c r="K46" s="30">
        <v>15</v>
      </c>
      <c r="L46" s="30">
        <v>21</v>
      </c>
      <c r="M46" s="30">
        <v>72</v>
      </c>
      <c r="N46" s="30">
        <v>848</v>
      </c>
      <c r="O46" s="30">
        <v>357</v>
      </c>
      <c r="P46" s="30"/>
      <c r="Q46" s="30"/>
      <c r="R46" s="30"/>
      <c r="S46" s="30"/>
      <c r="T46" s="30"/>
      <c r="U46" s="36"/>
    </row>
    <row r="47" spans="1:21" ht="15" customHeight="1">
      <c r="A47" s="63" t="s">
        <v>470</v>
      </c>
      <c r="B47" s="212">
        <v>9</v>
      </c>
      <c r="C47" s="8">
        <f t="shared" si="2"/>
        <v>767</v>
      </c>
      <c r="D47" s="30">
        <v>590</v>
      </c>
      <c r="E47" s="30" t="s">
        <v>432</v>
      </c>
      <c r="F47" s="30">
        <v>177</v>
      </c>
      <c r="G47" s="30" t="s">
        <v>432</v>
      </c>
      <c r="H47" s="30" t="s">
        <v>432</v>
      </c>
      <c r="I47" s="8">
        <f t="shared" si="3"/>
        <v>767</v>
      </c>
      <c r="J47" s="30">
        <v>134</v>
      </c>
      <c r="K47" s="30">
        <v>4</v>
      </c>
      <c r="L47" s="30">
        <v>393</v>
      </c>
      <c r="M47" s="30">
        <v>30</v>
      </c>
      <c r="N47" s="30">
        <v>6</v>
      </c>
      <c r="O47" s="30">
        <v>200</v>
      </c>
      <c r="P47" s="30"/>
      <c r="Q47" s="30"/>
      <c r="R47" s="30"/>
      <c r="S47" s="30"/>
      <c r="T47" s="30"/>
      <c r="U47" s="36"/>
    </row>
    <row r="48" spans="1:21" ht="15" customHeight="1">
      <c r="A48" s="63" t="s">
        <v>469</v>
      </c>
      <c r="B48" s="212">
        <v>6</v>
      </c>
      <c r="C48" s="8">
        <v>637</v>
      </c>
      <c r="D48" s="30">
        <v>351</v>
      </c>
      <c r="E48" s="30">
        <v>82</v>
      </c>
      <c r="F48" s="30" t="s">
        <v>317</v>
      </c>
      <c r="G48" s="30" t="s">
        <v>432</v>
      </c>
      <c r="H48" s="30" t="s">
        <v>317</v>
      </c>
      <c r="I48" s="8">
        <v>637</v>
      </c>
      <c r="J48" s="30" t="s">
        <v>526</v>
      </c>
      <c r="K48" s="30" t="s">
        <v>527</v>
      </c>
      <c r="L48" s="30">
        <v>159</v>
      </c>
      <c r="M48" s="30">
        <v>186</v>
      </c>
      <c r="N48" s="30" t="s">
        <v>528</v>
      </c>
      <c r="O48" s="30">
        <v>74</v>
      </c>
      <c r="P48" s="30"/>
      <c r="Q48" s="30"/>
      <c r="R48" s="30"/>
      <c r="S48" s="30"/>
      <c r="T48" s="30"/>
      <c r="U48" s="36"/>
    </row>
    <row r="49" spans="1:21" ht="15" customHeight="1">
      <c r="A49" s="63" t="s">
        <v>50</v>
      </c>
      <c r="B49" s="212">
        <v>10</v>
      </c>
      <c r="C49" s="8">
        <f t="shared" si="2"/>
        <v>51894</v>
      </c>
      <c r="D49" s="30">
        <v>25</v>
      </c>
      <c r="E49" s="30" t="s">
        <v>432</v>
      </c>
      <c r="F49" s="30">
        <v>44661</v>
      </c>
      <c r="G49" s="30" t="s">
        <v>432</v>
      </c>
      <c r="H49" s="30">
        <v>7208</v>
      </c>
      <c r="I49" s="8">
        <f t="shared" si="3"/>
        <v>51894</v>
      </c>
      <c r="J49" s="30">
        <v>753</v>
      </c>
      <c r="K49" s="30">
        <v>11002</v>
      </c>
      <c r="L49" s="30">
        <v>39592</v>
      </c>
      <c r="M49" s="30">
        <v>311</v>
      </c>
      <c r="N49" s="30">
        <v>10</v>
      </c>
      <c r="O49" s="30">
        <v>226</v>
      </c>
      <c r="P49" s="30"/>
      <c r="Q49" s="30"/>
      <c r="R49" s="30"/>
      <c r="S49" s="30"/>
      <c r="T49" s="30"/>
      <c r="U49" s="36"/>
    </row>
    <row r="50" spans="1:21" ht="15" customHeight="1">
      <c r="A50" s="63" t="s">
        <v>41</v>
      </c>
      <c r="B50" s="212">
        <v>23</v>
      </c>
      <c r="C50" s="8">
        <f t="shared" si="2"/>
        <v>1346</v>
      </c>
      <c r="D50" s="30">
        <v>365</v>
      </c>
      <c r="E50" s="30" t="s">
        <v>432</v>
      </c>
      <c r="F50" s="30">
        <v>981</v>
      </c>
      <c r="G50" s="30" t="s">
        <v>432</v>
      </c>
      <c r="H50" s="30" t="s">
        <v>432</v>
      </c>
      <c r="I50" s="8">
        <f t="shared" si="3"/>
        <v>1346</v>
      </c>
      <c r="J50" s="30">
        <v>3</v>
      </c>
      <c r="K50" s="30">
        <v>20</v>
      </c>
      <c r="L50" s="30">
        <v>105</v>
      </c>
      <c r="M50" s="30">
        <v>120</v>
      </c>
      <c r="N50" s="30">
        <v>717</v>
      </c>
      <c r="O50" s="30">
        <v>381</v>
      </c>
      <c r="P50" s="30"/>
      <c r="Q50" s="30"/>
      <c r="R50" s="30"/>
      <c r="S50" s="30"/>
      <c r="T50" s="30"/>
      <c r="U50" s="36"/>
    </row>
    <row r="51" spans="1:21" ht="15" customHeight="1">
      <c r="A51" s="63" t="s">
        <v>30</v>
      </c>
      <c r="B51" s="212">
        <v>7</v>
      </c>
      <c r="C51" s="8" t="s">
        <v>528</v>
      </c>
      <c r="D51" s="30" t="s">
        <v>527</v>
      </c>
      <c r="E51" s="30" t="s">
        <v>432</v>
      </c>
      <c r="F51" s="30" t="s">
        <v>527</v>
      </c>
      <c r="G51" s="30" t="s">
        <v>432</v>
      </c>
      <c r="H51" s="30" t="s">
        <v>527</v>
      </c>
      <c r="I51" s="8" t="s">
        <v>527</v>
      </c>
      <c r="J51" s="30" t="s">
        <v>527</v>
      </c>
      <c r="K51" s="30" t="s">
        <v>526</v>
      </c>
      <c r="L51" s="30" t="s">
        <v>317</v>
      </c>
      <c r="M51" s="30" t="s">
        <v>529</v>
      </c>
      <c r="N51" s="30" t="s">
        <v>529</v>
      </c>
      <c r="O51" s="30" t="s">
        <v>529</v>
      </c>
      <c r="P51" s="30"/>
      <c r="Q51" s="30"/>
      <c r="R51" s="30"/>
      <c r="S51" s="30"/>
      <c r="T51" s="30"/>
      <c r="U51" s="36"/>
    </row>
    <row r="52" spans="1:21" ht="15" customHeight="1">
      <c r="A52" s="63" t="s">
        <v>51</v>
      </c>
      <c r="B52" s="212" t="s">
        <v>432</v>
      </c>
      <c r="C52" s="8" t="s">
        <v>432</v>
      </c>
      <c r="D52" s="30" t="s">
        <v>432</v>
      </c>
      <c r="E52" s="30" t="s">
        <v>432</v>
      </c>
      <c r="F52" s="30" t="s">
        <v>432</v>
      </c>
      <c r="G52" s="30" t="s">
        <v>432</v>
      </c>
      <c r="H52" s="30" t="s">
        <v>432</v>
      </c>
      <c r="I52" s="8" t="s">
        <v>432</v>
      </c>
      <c r="J52" s="30" t="s">
        <v>432</v>
      </c>
      <c r="K52" s="30" t="s">
        <v>432</v>
      </c>
      <c r="L52" s="30" t="s">
        <v>432</v>
      </c>
      <c r="M52" s="30" t="s">
        <v>432</v>
      </c>
      <c r="N52" s="30" t="s">
        <v>432</v>
      </c>
      <c r="O52" s="30" t="s">
        <v>432</v>
      </c>
      <c r="P52" s="30"/>
      <c r="Q52" s="30"/>
      <c r="R52" s="30"/>
      <c r="S52" s="30"/>
      <c r="T52" s="30"/>
      <c r="U52" s="36"/>
    </row>
    <row r="53" spans="1:21" ht="15" customHeight="1">
      <c r="A53" s="63" t="s">
        <v>468</v>
      </c>
      <c r="B53" s="212">
        <v>1</v>
      </c>
      <c r="C53" s="8" t="s">
        <v>432</v>
      </c>
      <c r="D53" s="30" t="s">
        <v>432</v>
      </c>
      <c r="E53" s="30" t="s">
        <v>432</v>
      </c>
      <c r="F53" s="30" t="s">
        <v>432</v>
      </c>
      <c r="G53" s="30" t="s">
        <v>432</v>
      </c>
      <c r="H53" s="30" t="s">
        <v>432</v>
      </c>
      <c r="I53" s="8" t="s">
        <v>432</v>
      </c>
      <c r="J53" s="30" t="s">
        <v>432</v>
      </c>
      <c r="K53" s="30" t="s">
        <v>432</v>
      </c>
      <c r="L53" s="30" t="s">
        <v>432</v>
      </c>
      <c r="M53" s="30" t="s">
        <v>432</v>
      </c>
      <c r="N53" s="30" t="s">
        <v>432</v>
      </c>
      <c r="O53" s="30" t="s">
        <v>432</v>
      </c>
      <c r="P53" s="30"/>
      <c r="Q53" s="30"/>
      <c r="R53" s="30"/>
      <c r="S53" s="30"/>
      <c r="T53" s="30"/>
      <c r="U53" s="36"/>
    </row>
    <row r="54" spans="1:21" ht="15" customHeight="1">
      <c r="A54" s="63" t="s">
        <v>97</v>
      </c>
      <c r="B54" s="212" t="s">
        <v>432</v>
      </c>
      <c r="C54" s="8" t="s">
        <v>432</v>
      </c>
      <c r="D54" s="30" t="s">
        <v>432</v>
      </c>
      <c r="E54" s="30" t="s">
        <v>432</v>
      </c>
      <c r="F54" s="30" t="s">
        <v>432</v>
      </c>
      <c r="G54" s="30" t="s">
        <v>432</v>
      </c>
      <c r="H54" s="30" t="s">
        <v>432</v>
      </c>
      <c r="I54" s="8" t="s">
        <v>432</v>
      </c>
      <c r="J54" s="30" t="s">
        <v>432</v>
      </c>
      <c r="K54" s="30" t="s">
        <v>432</v>
      </c>
      <c r="L54" s="30" t="s">
        <v>432</v>
      </c>
      <c r="M54" s="30" t="s">
        <v>432</v>
      </c>
      <c r="N54" s="30" t="s">
        <v>432</v>
      </c>
      <c r="O54" s="30" t="s">
        <v>432</v>
      </c>
      <c r="P54" s="30"/>
      <c r="Q54" s="30"/>
      <c r="R54" s="30"/>
      <c r="S54" s="30"/>
      <c r="T54" s="30"/>
      <c r="U54" s="36"/>
    </row>
    <row r="55" spans="1:21" ht="15" customHeight="1">
      <c r="A55" s="63" t="s">
        <v>43</v>
      </c>
      <c r="B55" s="212">
        <v>31</v>
      </c>
      <c r="C55" s="8">
        <f t="shared" si="2"/>
        <v>3957</v>
      </c>
      <c r="D55" s="30">
        <v>505</v>
      </c>
      <c r="E55" s="30">
        <v>70</v>
      </c>
      <c r="F55" s="30">
        <v>2906</v>
      </c>
      <c r="G55" s="30">
        <v>15</v>
      </c>
      <c r="H55" s="30">
        <v>461</v>
      </c>
      <c r="I55" s="8">
        <f t="shared" si="3"/>
        <v>3957</v>
      </c>
      <c r="J55" s="30">
        <v>101</v>
      </c>
      <c r="K55" s="30">
        <v>742</v>
      </c>
      <c r="L55" s="30">
        <v>1279</v>
      </c>
      <c r="M55" s="30">
        <v>1280</v>
      </c>
      <c r="N55" s="30">
        <v>150</v>
      </c>
      <c r="O55" s="30">
        <v>405</v>
      </c>
      <c r="P55" s="30"/>
      <c r="Q55" s="30"/>
      <c r="R55" s="30"/>
      <c r="S55" s="30"/>
      <c r="T55" s="30"/>
      <c r="U55" s="36"/>
    </row>
    <row r="56" spans="1:21" ht="15" customHeight="1">
      <c r="A56" s="63" t="s">
        <v>31</v>
      </c>
      <c r="B56" s="212">
        <v>13</v>
      </c>
      <c r="C56" s="8">
        <f t="shared" si="2"/>
        <v>4161</v>
      </c>
      <c r="D56" s="30">
        <v>656</v>
      </c>
      <c r="E56" s="30" t="s">
        <v>432</v>
      </c>
      <c r="F56" s="30">
        <v>3115</v>
      </c>
      <c r="G56" s="30" t="s">
        <v>432</v>
      </c>
      <c r="H56" s="30">
        <v>390</v>
      </c>
      <c r="I56" s="8">
        <f t="shared" si="3"/>
        <v>4161</v>
      </c>
      <c r="J56" s="30">
        <v>40</v>
      </c>
      <c r="K56" s="30">
        <v>10</v>
      </c>
      <c r="L56" s="30">
        <v>410</v>
      </c>
      <c r="M56" s="30">
        <v>3154</v>
      </c>
      <c r="N56" s="30">
        <v>105</v>
      </c>
      <c r="O56" s="30">
        <v>442</v>
      </c>
      <c r="P56" s="30"/>
      <c r="Q56" s="30"/>
      <c r="R56" s="30"/>
      <c r="S56" s="30"/>
      <c r="T56" s="30"/>
      <c r="U56" s="36"/>
    </row>
    <row r="57" spans="1:21" ht="15" customHeight="1">
      <c r="A57" s="63" t="s">
        <v>467</v>
      </c>
      <c r="B57" s="212">
        <v>1</v>
      </c>
      <c r="C57" s="8" t="s">
        <v>529</v>
      </c>
      <c r="D57" s="30" t="s">
        <v>530</v>
      </c>
      <c r="E57" s="30" t="s">
        <v>432</v>
      </c>
      <c r="F57" s="30" t="s">
        <v>432</v>
      </c>
      <c r="G57" s="30" t="s">
        <v>432</v>
      </c>
      <c r="H57" s="30" t="s">
        <v>432</v>
      </c>
      <c r="I57" s="8" t="s">
        <v>530</v>
      </c>
      <c r="J57" s="30" t="s">
        <v>432</v>
      </c>
      <c r="K57" s="30" t="s">
        <v>432</v>
      </c>
      <c r="L57" s="30" t="s">
        <v>317</v>
      </c>
      <c r="M57" s="30" t="s">
        <v>529</v>
      </c>
      <c r="N57" s="30" t="s">
        <v>432</v>
      </c>
      <c r="O57" s="30" t="s">
        <v>317</v>
      </c>
      <c r="P57" s="30"/>
      <c r="Q57" s="30"/>
      <c r="R57" s="30"/>
      <c r="S57" s="30"/>
      <c r="T57" s="30"/>
      <c r="U57" s="36"/>
    </row>
    <row r="58" spans="1:21" ht="15" customHeight="1">
      <c r="A58" s="63" t="s">
        <v>466</v>
      </c>
      <c r="B58" s="212">
        <v>25</v>
      </c>
      <c r="C58" s="8">
        <f t="shared" si="2"/>
        <v>1365</v>
      </c>
      <c r="D58" s="30">
        <v>180</v>
      </c>
      <c r="E58" s="30">
        <v>35</v>
      </c>
      <c r="F58" s="30">
        <v>1108</v>
      </c>
      <c r="G58" s="30">
        <v>30</v>
      </c>
      <c r="H58" s="30">
        <v>12</v>
      </c>
      <c r="I58" s="8">
        <f t="shared" si="3"/>
        <v>1365</v>
      </c>
      <c r="J58" s="30">
        <v>34</v>
      </c>
      <c r="K58" s="30">
        <v>110</v>
      </c>
      <c r="L58" s="30">
        <v>326</v>
      </c>
      <c r="M58" s="30">
        <v>487</v>
      </c>
      <c r="N58" s="30">
        <v>196</v>
      </c>
      <c r="O58" s="30">
        <v>212</v>
      </c>
      <c r="P58" s="30"/>
      <c r="Q58" s="30"/>
      <c r="R58" s="30"/>
      <c r="S58" s="30"/>
      <c r="T58" s="30"/>
      <c r="U58" s="36"/>
    </row>
    <row r="59" spans="1:21" ht="15" customHeight="1">
      <c r="A59" s="63" t="s">
        <v>45</v>
      </c>
      <c r="B59" s="212">
        <v>92</v>
      </c>
      <c r="C59" s="8">
        <f t="shared" si="2"/>
        <v>35791</v>
      </c>
      <c r="D59" s="30">
        <v>10996</v>
      </c>
      <c r="E59" s="30">
        <v>1120</v>
      </c>
      <c r="F59" s="30">
        <v>21265</v>
      </c>
      <c r="G59" s="30">
        <v>46</v>
      </c>
      <c r="H59" s="30">
        <v>2364</v>
      </c>
      <c r="I59" s="8">
        <f t="shared" si="3"/>
        <v>35791</v>
      </c>
      <c r="J59" s="30">
        <v>1355</v>
      </c>
      <c r="K59" s="30">
        <v>7</v>
      </c>
      <c r="L59" s="30">
        <v>5822</v>
      </c>
      <c r="M59" s="30">
        <v>15467</v>
      </c>
      <c r="N59" s="30">
        <v>4920</v>
      </c>
      <c r="O59" s="30">
        <v>8220</v>
      </c>
      <c r="P59" s="30"/>
      <c r="Q59" s="30"/>
      <c r="R59" s="30"/>
      <c r="S59" s="30"/>
      <c r="T59" s="30"/>
      <c r="U59" s="36"/>
    </row>
    <row r="60" spans="1:21" ht="15" customHeight="1">
      <c r="A60" s="63" t="s">
        <v>46</v>
      </c>
      <c r="B60" s="212">
        <v>79</v>
      </c>
      <c r="C60" s="8">
        <f t="shared" si="2"/>
        <v>8326</v>
      </c>
      <c r="D60" s="30">
        <v>3476</v>
      </c>
      <c r="E60" s="30">
        <v>1</v>
      </c>
      <c r="F60" s="30">
        <v>4542</v>
      </c>
      <c r="G60" s="30">
        <v>280</v>
      </c>
      <c r="H60" s="30">
        <v>27</v>
      </c>
      <c r="I60" s="8">
        <f t="shared" si="3"/>
        <v>8326</v>
      </c>
      <c r="J60" s="30">
        <v>208</v>
      </c>
      <c r="K60" s="30" t="s">
        <v>432</v>
      </c>
      <c r="L60" s="30">
        <v>2733</v>
      </c>
      <c r="M60" s="30">
        <v>824</v>
      </c>
      <c r="N60" s="30">
        <v>2211</v>
      </c>
      <c r="O60" s="30">
        <v>2350</v>
      </c>
      <c r="P60" s="30"/>
      <c r="Q60" s="30"/>
      <c r="R60" s="30"/>
      <c r="S60" s="30"/>
      <c r="T60" s="30"/>
      <c r="U60" s="36"/>
    </row>
    <row r="61" spans="1:21" ht="15" customHeight="1">
      <c r="A61" s="63" t="s">
        <v>52</v>
      </c>
      <c r="B61" s="212">
        <v>14</v>
      </c>
      <c r="C61" s="8">
        <f t="shared" si="2"/>
        <v>4450</v>
      </c>
      <c r="D61" s="30">
        <v>336</v>
      </c>
      <c r="E61" s="30" t="s">
        <v>432</v>
      </c>
      <c r="F61" s="30">
        <v>3855</v>
      </c>
      <c r="G61" s="30" t="s">
        <v>432</v>
      </c>
      <c r="H61" s="30">
        <v>259</v>
      </c>
      <c r="I61" s="8">
        <f t="shared" si="3"/>
        <v>4450</v>
      </c>
      <c r="J61" s="30">
        <v>56</v>
      </c>
      <c r="K61" s="30" t="s">
        <v>432</v>
      </c>
      <c r="L61" s="30">
        <v>2312</v>
      </c>
      <c r="M61" s="30">
        <v>885</v>
      </c>
      <c r="N61" s="30" t="s">
        <v>432</v>
      </c>
      <c r="O61" s="30">
        <v>1197</v>
      </c>
      <c r="P61" s="30"/>
      <c r="Q61" s="30"/>
      <c r="R61" s="30"/>
      <c r="S61" s="30"/>
      <c r="T61" s="30"/>
      <c r="U61" s="36"/>
    </row>
    <row r="62" spans="1:21" ht="15" customHeight="1">
      <c r="A62" s="63" t="s">
        <v>48</v>
      </c>
      <c r="B62" s="212">
        <v>1</v>
      </c>
      <c r="C62" s="8" t="s">
        <v>317</v>
      </c>
      <c r="D62" s="30" t="s">
        <v>317</v>
      </c>
      <c r="E62" s="30" t="s">
        <v>432</v>
      </c>
      <c r="F62" s="30" t="s">
        <v>432</v>
      </c>
      <c r="G62" s="30" t="s">
        <v>432</v>
      </c>
      <c r="H62" s="30" t="s">
        <v>432</v>
      </c>
      <c r="I62" s="8" t="s">
        <v>317</v>
      </c>
      <c r="J62" s="30" t="s">
        <v>432</v>
      </c>
      <c r="K62" s="30" t="s">
        <v>432</v>
      </c>
      <c r="L62" s="30" t="s">
        <v>526</v>
      </c>
      <c r="M62" s="30" t="s">
        <v>432</v>
      </c>
      <c r="N62" s="30" t="s">
        <v>432</v>
      </c>
      <c r="O62" s="30" t="s">
        <v>317</v>
      </c>
      <c r="P62" s="30"/>
      <c r="Q62" s="30"/>
      <c r="R62" s="30"/>
      <c r="S62" s="30"/>
      <c r="T62" s="30"/>
      <c r="U62" s="36"/>
    </row>
    <row r="63" spans="1:21" ht="15" customHeight="1">
      <c r="A63" s="63" t="s">
        <v>465</v>
      </c>
      <c r="B63" s="212" t="s">
        <v>432</v>
      </c>
      <c r="C63" s="8" t="s">
        <v>432</v>
      </c>
      <c r="D63" s="30" t="s">
        <v>432</v>
      </c>
      <c r="E63" s="30" t="s">
        <v>432</v>
      </c>
      <c r="F63" s="30" t="s">
        <v>432</v>
      </c>
      <c r="G63" s="30" t="s">
        <v>432</v>
      </c>
      <c r="H63" s="30" t="s">
        <v>432</v>
      </c>
      <c r="I63" s="8" t="s">
        <v>432</v>
      </c>
      <c r="J63" s="30" t="s">
        <v>432</v>
      </c>
      <c r="K63" s="30" t="s">
        <v>432</v>
      </c>
      <c r="L63" s="30" t="s">
        <v>432</v>
      </c>
      <c r="M63" s="30" t="s">
        <v>432</v>
      </c>
      <c r="N63" s="30" t="s">
        <v>432</v>
      </c>
      <c r="O63" s="30" t="s">
        <v>432</v>
      </c>
      <c r="P63" s="30"/>
      <c r="Q63" s="30"/>
      <c r="R63" s="30"/>
      <c r="S63" s="30"/>
      <c r="T63" s="30"/>
      <c r="U63" s="36"/>
    </row>
    <row r="64" spans="1:21" ht="15" customHeight="1">
      <c r="A64" s="132" t="s">
        <v>53</v>
      </c>
      <c r="B64" s="147">
        <v>29</v>
      </c>
      <c r="C64" s="255">
        <f t="shared" si="2"/>
        <v>7697</v>
      </c>
      <c r="D64" s="148">
        <v>388</v>
      </c>
      <c r="E64" s="149"/>
      <c r="F64" s="148">
        <v>6877</v>
      </c>
      <c r="G64" s="148"/>
      <c r="H64" s="148">
        <v>432</v>
      </c>
      <c r="I64" s="255">
        <f t="shared" si="3"/>
        <v>7697</v>
      </c>
      <c r="J64" s="149">
        <v>85</v>
      </c>
      <c r="K64" s="149"/>
      <c r="L64" s="149">
        <v>103</v>
      </c>
      <c r="M64" s="149">
        <v>6968</v>
      </c>
      <c r="N64" s="149">
        <v>200</v>
      </c>
      <c r="O64" s="149">
        <v>341</v>
      </c>
      <c r="P64" s="30"/>
      <c r="Q64" s="30"/>
      <c r="R64" s="30"/>
      <c r="S64" s="30"/>
      <c r="T64" s="30"/>
      <c r="U64" s="36"/>
    </row>
    <row r="65" spans="1:21" ht="15" customHeight="1">
      <c r="A65" s="37" t="s">
        <v>105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90"/>
      <c r="Q65" s="90"/>
      <c r="R65" s="90"/>
      <c r="S65" s="90"/>
      <c r="T65" s="90"/>
      <c r="U65" s="36"/>
    </row>
    <row r="66" spans="1:21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90"/>
      <c r="Q66" s="90"/>
      <c r="R66" s="90"/>
      <c r="S66" s="90"/>
      <c r="T66" s="90"/>
      <c r="U66" s="36"/>
    </row>
    <row r="67" spans="1:21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90"/>
      <c r="Q67" s="90"/>
      <c r="R67" s="90"/>
      <c r="S67" s="90"/>
      <c r="T67" s="90"/>
      <c r="U67" s="36"/>
    </row>
    <row r="68" spans="1:21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90"/>
      <c r="Q68" s="90"/>
      <c r="R68" s="90"/>
      <c r="S68" s="90"/>
      <c r="T68" s="90"/>
      <c r="U68" s="36"/>
    </row>
    <row r="69" spans="1:21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90"/>
      <c r="Q69" s="90"/>
      <c r="R69" s="90"/>
      <c r="S69" s="90"/>
      <c r="T69" s="90"/>
      <c r="U69" s="36"/>
    </row>
    <row r="70" spans="1:21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90"/>
      <c r="Q70" s="90"/>
      <c r="R70" s="90"/>
      <c r="S70" s="90"/>
      <c r="T70" s="90"/>
      <c r="U70" s="36"/>
    </row>
    <row r="71" spans="1:21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90"/>
      <c r="Q71" s="90"/>
      <c r="R71" s="90"/>
      <c r="S71" s="90"/>
      <c r="T71" s="90"/>
      <c r="U71" s="36"/>
    </row>
    <row r="72" spans="1:21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5" customHeight="1">
      <c r="A80" s="36"/>
      <c r="B80" s="36"/>
      <c r="C80" s="36"/>
      <c r="D80" s="36"/>
      <c r="E80" s="36"/>
      <c r="F80" s="36"/>
      <c r="G80" s="36"/>
      <c r="H80" s="36"/>
      <c r="I80" s="90"/>
      <c r="J80" s="437"/>
      <c r="K80" s="437"/>
      <c r="L80" s="437"/>
      <c r="M80" s="437"/>
      <c r="N80" s="437"/>
      <c r="O80" s="437"/>
      <c r="P80" s="437"/>
      <c r="Q80" s="437"/>
      <c r="R80" s="437"/>
      <c r="S80" s="36"/>
      <c r="T80" s="36"/>
      <c r="U80" s="36"/>
    </row>
    <row r="81" spans="1:21" ht="15" customHeight="1">
      <c r="A81" s="36"/>
      <c r="B81" s="36"/>
      <c r="C81" s="36"/>
      <c r="D81" s="36"/>
      <c r="E81" s="36"/>
      <c r="F81" s="36"/>
      <c r="G81" s="36"/>
      <c r="H81" s="36"/>
      <c r="I81" s="90"/>
      <c r="J81" s="434"/>
      <c r="K81" s="434"/>
      <c r="L81" s="434"/>
      <c r="M81" s="434"/>
      <c r="N81" s="434"/>
      <c r="O81" s="434"/>
      <c r="P81" s="434"/>
      <c r="Q81" s="434"/>
      <c r="R81" s="434"/>
      <c r="S81" s="36"/>
      <c r="T81" s="36"/>
      <c r="U81" s="36"/>
    </row>
    <row r="82" spans="1:21" ht="15" customHeight="1">
      <c r="A82" s="36"/>
      <c r="B82" s="36"/>
      <c r="C82" s="36"/>
      <c r="D82" s="36"/>
      <c r="E82" s="36"/>
      <c r="F82" s="36"/>
      <c r="G82" s="36"/>
      <c r="H82" s="36"/>
      <c r="I82" s="90"/>
      <c r="J82" s="434"/>
      <c r="K82" s="434"/>
      <c r="L82" s="434"/>
      <c r="M82" s="434"/>
      <c r="N82" s="434"/>
      <c r="O82" s="434"/>
      <c r="P82" s="434"/>
      <c r="Q82" s="434"/>
      <c r="R82" s="434"/>
      <c r="S82" s="36"/>
      <c r="T82" s="36"/>
      <c r="U82" s="36"/>
    </row>
    <row r="83" spans="1:21" ht="15" customHeight="1">
      <c r="A83" s="36"/>
      <c r="B83" s="36"/>
      <c r="C83" s="36"/>
      <c r="D83" s="36"/>
      <c r="E83" s="36"/>
      <c r="F83" s="36"/>
      <c r="G83" s="36"/>
      <c r="H83" s="36"/>
      <c r="I83" s="90"/>
      <c r="J83" s="142"/>
      <c r="K83" s="142"/>
      <c r="L83" s="177"/>
      <c r="M83" s="177"/>
      <c r="N83" s="177"/>
      <c r="O83" s="177"/>
      <c r="P83" s="177"/>
      <c r="Q83" s="177"/>
      <c r="R83" s="177"/>
      <c r="S83" s="36"/>
      <c r="T83" s="36"/>
      <c r="U83" s="36"/>
    </row>
    <row r="84" spans="1:21" ht="15" customHeight="1">
      <c r="A84" s="36"/>
      <c r="B84" s="36"/>
      <c r="C84" s="36"/>
      <c r="D84" s="36"/>
      <c r="E84" s="36"/>
      <c r="F84" s="36"/>
      <c r="G84" s="36"/>
      <c r="H84" s="36"/>
      <c r="I84" s="90"/>
      <c r="J84" s="434"/>
      <c r="K84" s="69"/>
      <c r="L84" s="446"/>
      <c r="M84" s="440"/>
      <c r="N84" s="322"/>
      <c r="O84" s="322"/>
      <c r="P84" s="322"/>
      <c r="Q84" s="322"/>
      <c r="R84" s="322"/>
      <c r="S84" s="36"/>
      <c r="T84" s="36"/>
      <c r="U84" s="36"/>
    </row>
    <row r="85" spans="1:21" ht="15" customHeight="1">
      <c r="A85" s="36"/>
      <c r="B85" s="36"/>
      <c r="C85" s="36"/>
      <c r="D85" s="36"/>
      <c r="E85" s="36"/>
      <c r="F85" s="36"/>
      <c r="G85" s="36"/>
      <c r="H85" s="36"/>
      <c r="I85" s="90"/>
      <c r="J85" s="434"/>
      <c r="K85" s="69"/>
      <c r="L85" s="446"/>
      <c r="M85" s="440"/>
      <c r="N85" s="440"/>
      <c r="O85" s="440"/>
      <c r="P85" s="440"/>
      <c r="Q85" s="440"/>
      <c r="R85" s="440"/>
      <c r="S85" s="36"/>
      <c r="T85" s="36"/>
      <c r="U85" s="36"/>
    </row>
    <row r="86" spans="1:21" ht="15" customHeight="1">
      <c r="A86" s="36"/>
      <c r="B86" s="36"/>
      <c r="C86" s="36"/>
      <c r="D86" s="36"/>
      <c r="E86" s="36"/>
      <c r="F86" s="36"/>
      <c r="G86" s="36"/>
      <c r="H86" s="36"/>
      <c r="I86" s="90"/>
      <c r="J86" s="434"/>
      <c r="K86" s="69"/>
      <c r="L86" s="446"/>
      <c r="M86" s="440"/>
      <c r="N86" s="440"/>
      <c r="O86" s="440"/>
      <c r="P86" s="440"/>
      <c r="Q86" s="440"/>
      <c r="R86" s="440"/>
      <c r="S86" s="36"/>
      <c r="T86" s="36"/>
      <c r="U86" s="36"/>
    </row>
    <row r="87" spans="1:21" ht="15" customHeight="1">
      <c r="A87" s="36"/>
      <c r="B87" s="36"/>
      <c r="C87" s="36"/>
      <c r="D87" s="36"/>
      <c r="E87" s="36"/>
      <c r="F87" s="36"/>
      <c r="G87" s="36"/>
      <c r="H87" s="36"/>
      <c r="I87" s="90"/>
      <c r="J87" s="12"/>
      <c r="K87" s="12"/>
      <c r="L87" s="206"/>
      <c r="M87" s="27"/>
      <c r="N87" s="27"/>
      <c r="O87" s="27"/>
      <c r="P87" s="27"/>
      <c r="Q87" s="27"/>
      <c r="R87" s="27"/>
      <c r="S87" s="36"/>
      <c r="T87" s="36"/>
      <c r="U87" s="36"/>
    </row>
    <row r="88" spans="1:21" ht="17.25">
      <c r="A88" s="36"/>
      <c r="B88" s="109"/>
      <c r="C88" s="109"/>
      <c r="D88" s="109"/>
      <c r="E88" s="109"/>
      <c r="F88" s="109"/>
      <c r="G88" s="109"/>
      <c r="H88" s="109"/>
      <c r="I88" s="178"/>
      <c r="J88" s="163"/>
      <c r="K88" s="163"/>
      <c r="L88" s="211"/>
      <c r="M88" s="8"/>
      <c r="N88" s="211"/>
      <c r="O88" s="211"/>
      <c r="P88" s="211"/>
      <c r="Q88" s="211"/>
      <c r="R88" s="211"/>
      <c r="S88" s="109"/>
      <c r="T88" s="109"/>
      <c r="U88" s="109"/>
    </row>
    <row r="89" spans="1:21" ht="14.25">
      <c r="A89" s="36"/>
      <c r="B89" s="109"/>
      <c r="C89" s="109"/>
      <c r="D89" s="109"/>
      <c r="E89" s="109"/>
      <c r="F89" s="109"/>
      <c r="G89" s="109"/>
      <c r="H89" s="109"/>
      <c r="I89" s="178"/>
      <c r="J89" s="163"/>
      <c r="K89" s="163"/>
      <c r="L89" s="31"/>
      <c r="M89" s="27"/>
      <c r="N89" s="30"/>
      <c r="O89" s="30"/>
      <c r="P89" s="30"/>
      <c r="Q89" s="30"/>
      <c r="R89" s="30"/>
      <c r="S89" s="109"/>
      <c r="T89" s="109"/>
      <c r="U89" s="109"/>
    </row>
    <row r="90" spans="1:21" ht="14.25">
      <c r="A90" s="36"/>
      <c r="B90" s="109"/>
      <c r="C90" s="109"/>
      <c r="D90" s="109"/>
      <c r="E90" s="109"/>
      <c r="F90" s="109"/>
      <c r="G90" s="109"/>
      <c r="H90" s="109"/>
      <c r="I90" s="178"/>
      <c r="J90" s="163"/>
      <c r="K90" s="163"/>
      <c r="L90" s="31"/>
      <c r="M90" s="27"/>
      <c r="N90" s="30"/>
      <c r="O90" s="30"/>
      <c r="P90" s="30"/>
      <c r="Q90" s="30"/>
      <c r="R90" s="30"/>
      <c r="S90" s="109"/>
      <c r="T90" s="109"/>
      <c r="U90" s="109"/>
    </row>
    <row r="91" spans="1:21" ht="14.25">
      <c r="A91" s="36"/>
      <c r="B91" s="109"/>
      <c r="C91" s="109"/>
      <c r="D91" s="109"/>
      <c r="E91" s="109"/>
      <c r="F91" s="109"/>
      <c r="G91" s="109"/>
      <c r="H91" s="109"/>
      <c r="I91" s="178"/>
      <c r="J91" s="163"/>
      <c r="K91" s="163"/>
      <c r="L91" s="31"/>
      <c r="M91" s="27"/>
      <c r="N91" s="30"/>
      <c r="O91" s="30"/>
      <c r="P91" s="30"/>
      <c r="Q91" s="30"/>
      <c r="R91" s="30"/>
      <c r="S91" s="109"/>
      <c r="T91" s="109"/>
      <c r="U91" s="109"/>
    </row>
    <row r="92" spans="1:21" ht="14.25">
      <c r="A92" s="36"/>
      <c r="B92" s="109"/>
      <c r="C92" s="109"/>
      <c r="D92" s="109"/>
      <c r="E92" s="109"/>
      <c r="F92" s="109"/>
      <c r="G92" s="109"/>
      <c r="H92" s="109"/>
      <c r="I92" s="178"/>
      <c r="J92" s="163"/>
      <c r="K92" s="163"/>
      <c r="L92" s="31"/>
      <c r="M92" s="27"/>
      <c r="N92" s="30"/>
      <c r="O92" s="30"/>
      <c r="P92" s="30"/>
      <c r="Q92" s="30"/>
      <c r="R92" s="30"/>
      <c r="S92" s="109"/>
      <c r="T92" s="109"/>
      <c r="U92" s="109"/>
    </row>
    <row r="93" spans="1:21" ht="14.25">
      <c r="A93" s="36"/>
      <c r="B93" s="109"/>
      <c r="C93" s="109"/>
      <c r="D93" s="109"/>
      <c r="E93" s="109"/>
      <c r="F93" s="109"/>
      <c r="G93" s="109"/>
      <c r="H93" s="109"/>
      <c r="I93" s="178"/>
      <c r="J93" s="163"/>
      <c r="K93" s="163"/>
      <c r="L93" s="31"/>
      <c r="M93" s="27"/>
      <c r="N93" s="30"/>
      <c r="O93" s="30"/>
      <c r="P93" s="30"/>
      <c r="Q93" s="30"/>
      <c r="R93" s="30"/>
      <c r="S93" s="109"/>
      <c r="T93" s="109"/>
      <c r="U93" s="109"/>
    </row>
    <row r="94" spans="1:21" ht="14.25">
      <c r="A94" s="36"/>
      <c r="B94" s="109"/>
      <c r="C94" s="109"/>
      <c r="D94" s="109"/>
      <c r="E94" s="109"/>
      <c r="F94" s="109"/>
      <c r="G94" s="109"/>
      <c r="H94" s="109"/>
      <c r="I94" s="178"/>
      <c r="J94" s="163"/>
      <c r="K94" s="163"/>
      <c r="L94" s="31"/>
      <c r="M94" s="27"/>
      <c r="N94" s="30"/>
      <c r="O94" s="30"/>
      <c r="P94" s="30"/>
      <c r="Q94" s="30"/>
      <c r="R94" s="30"/>
      <c r="S94" s="109"/>
      <c r="T94" s="109"/>
      <c r="U94" s="109"/>
    </row>
    <row r="95" spans="1:21" ht="14.25">
      <c r="A95" s="36"/>
      <c r="B95" s="109"/>
      <c r="C95" s="109"/>
      <c r="D95" s="109"/>
      <c r="E95" s="109"/>
      <c r="F95" s="109"/>
      <c r="G95" s="109"/>
      <c r="H95" s="109"/>
      <c r="I95" s="178"/>
      <c r="J95" s="163"/>
      <c r="K95" s="163"/>
      <c r="L95" s="31"/>
      <c r="M95" s="27"/>
      <c r="N95" s="30"/>
      <c r="O95" s="30"/>
      <c r="P95" s="30"/>
      <c r="Q95" s="30"/>
      <c r="R95" s="30"/>
      <c r="S95" s="109"/>
      <c r="T95" s="109"/>
      <c r="U95" s="109"/>
    </row>
    <row r="96" spans="1:21" ht="14.25">
      <c r="A96" s="36"/>
      <c r="B96" s="109"/>
      <c r="C96" s="109"/>
      <c r="D96" s="109"/>
      <c r="E96" s="109"/>
      <c r="F96" s="109"/>
      <c r="G96" s="109"/>
      <c r="H96" s="109"/>
      <c r="I96" s="178"/>
      <c r="J96" s="163"/>
      <c r="K96" s="163"/>
      <c r="L96" s="31"/>
      <c r="M96" s="27"/>
      <c r="N96" s="30"/>
      <c r="O96" s="30"/>
      <c r="P96" s="30"/>
      <c r="Q96" s="30"/>
      <c r="R96" s="30"/>
      <c r="S96" s="109"/>
      <c r="T96" s="109"/>
      <c r="U96" s="109"/>
    </row>
    <row r="97" spans="1:21" ht="14.25">
      <c r="A97" s="36"/>
      <c r="B97" s="109"/>
      <c r="C97" s="109"/>
      <c r="D97" s="109"/>
      <c r="E97" s="109"/>
      <c r="F97" s="109"/>
      <c r="G97" s="109"/>
      <c r="H97" s="109"/>
      <c r="I97" s="178"/>
      <c r="J97" s="163"/>
      <c r="K97" s="163"/>
      <c r="L97" s="31"/>
      <c r="M97" s="27"/>
      <c r="N97" s="30"/>
      <c r="O97" s="30"/>
      <c r="P97" s="30"/>
      <c r="Q97" s="30"/>
      <c r="R97" s="30"/>
      <c r="S97" s="109"/>
      <c r="T97" s="109"/>
      <c r="U97" s="109"/>
    </row>
    <row r="98" spans="1:21" ht="14.25">
      <c r="A98" s="36"/>
      <c r="B98" s="109"/>
      <c r="C98" s="109"/>
      <c r="D98" s="109"/>
      <c r="E98" s="109"/>
      <c r="F98" s="109"/>
      <c r="G98" s="109"/>
      <c r="H98" s="109"/>
      <c r="I98" s="178"/>
      <c r="J98" s="163"/>
      <c r="K98" s="163"/>
      <c r="L98" s="31"/>
      <c r="M98" s="27"/>
      <c r="N98" s="30"/>
      <c r="O98" s="30"/>
      <c r="P98" s="30"/>
      <c r="Q98" s="30"/>
      <c r="R98" s="30"/>
      <c r="S98" s="109"/>
      <c r="T98" s="109"/>
      <c r="U98" s="109"/>
    </row>
    <row r="99" spans="1:21" ht="14.25">
      <c r="A99" s="36"/>
      <c r="B99" s="109"/>
      <c r="C99" s="109"/>
      <c r="D99" s="109"/>
      <c r="E99" s="109"/>
      <c r="F99" s="109"/>
      <c r="G99" s="109"/>
      <c r="H99" s="109"/>
      <c r="I99" s="178"/>
      <c r="J99" s="163"/>
      <c r="K99" s="163"/>
      <c r="L99" s="31"/>
      <c r="M99" s="27"/>
      <c r="N99" s="30"/>
      <c r="O99" s="30"/>
      <c r="P99" s="30"/>
      <c r="Q99" s="30"/>
      <c r="R99" s="30"/>
      <c r="S99" s="109"/>
      <c r="T99" s="109"/>
      <c r="U99" s="109"/>
    </row>
    <row r="100" spans="1:21" ht="14.25">
      <c r="A100" s="36"/>
      <c r="B100" s="109"/>
      <c r="C100" s="109"/>
      <c r="D100" s="109"/>
      <c r="E100" s="109"/>
      <c r="F100" s="109"/>
      <c r="G100" s="109"/>
      <c r="H100" s="109"/>
      <c r="I100" s="178"/>
      <c r="J100" s="163"/>
      <c r="K100" s="163"/>
      <c r="L100" s="30"/>
      <c r="M100" s="27"/>
      <c r="N100" s="30"/>
      <c r="O100" s="30"/>
      <c r="P100" s="30"/>
      <c r="Q100" s="30"/>
      <c r="R100" s="30"/>
      <c r="S100" s="109"/>
      <c r="T100" s="109"/>
      <c r="U100" s="109"/>
    </row>
    <row r="101" spans="1:21" ht="14.25">
      <c r="A101" s="36"/>
      <c r="B101" s="109"/>
      <c r="C101" s="109"/>
      <c r="D101" s="109"/>
      <c r="E101" s="109"/>
      <c r="F101" s="109"/>
      <c r="G101" s="109"/>
      <c r="H101" s="109"/>
      <c r="I101" s="178"/>
      <c r="J101" s="163"/>
      <c r="K101" s="163"/>
      <c r="L101" s="30"/>
      <c r="M101" s="27"/>
      <c r="N101" s="30"/>
      <c r="O101" s="30"/>
      <c r="P101" s="30"/>
      <c r="Q101" s="30"/>
      <c r="R101" s="30"/>
      <c r="S101" s="109"/>
      <c r="T101" s="109"/>
      <c r="U101" s="109"/>
    </row>
    <row r="102" spans="1:21" ht="14.25">
      <c r="A102" s="36"/>
      <c r="B102" s="109"/>
      <c r="C102" s="109"/>
      <c r="D102" s="109"/>
      <c r="E102" s="109"/>
      <c r="F102" s="109"/>
      <c r="G102" s="109"/>
      <c r="H102" s="109"/>
      <c r="I102" s="178"/>
      <c r="J102" s="163"/>
      <c r="K102" s="163"/>
      <c r="L102" s="31"/>
      <c r="M102" s="27"/>
      <c r="N102" s="30"/>
      <c r="O102" s="30"/>
      <c r="P102" s="30"/>
      <c r="Q102" s="30"/>
      <c r="R102" s="30"/>
      <c r="S102" s="109"/>
      <c r="T102" s="109"/>
      <c r="U102" s="109"/>
    </row>
    <row r="103" spans="1:21" ht="14.25">
      <c r="A103" s="36"/>
      <c r="B103" s="109"/>
      <c r="C103" s="109"/>
      <c r="D103" s="109"/>
      <c r="E103" s="109"/>
      <c r="F103" s="109"/>
      <c r="G103" s="109"/>
      <c r="H103" s="109"/>
      <c r="I103" s="178"/>
      <c r="J103" s="163"/>
      <c r="K103" s="163"/>
      <c r="L103" s="31"/>
      <c r="M103" s="27"/>
      <c r="N103" s="30"/>
      <c r="O103" s="30"/>
      <c r="P103" s="30"/>
      <c r="Q103" s="30"/>
      <c r="R103" s="30"/>
      <c r="S103" s="109"/>
      <c r="T103" s="109"/>
      <c r="U103" s="109"/>
    </row>
    <row r="104" spans="1:21" ht="14.25">
      <c r="A104" s="36"/>
      <c r="B104" s="109"/>
      <c r="C104" s="109"/>
      <c r="D104" s="109"/>
      <c r="E104" s="109"/>
      <c r="F104" s="109"/>
      <c r="G104" s="109"/>
      <c r="H104" s="109"/>
      <c r="I104" s="178"/>
      <c r="J104" s="163"/>
      <c r="K104" s="163"/>
      <c r="L104" s="31"/>
      <c r="M104" s="27"/>
      <c r="N104" s="30"/>
      <c r="O104" s="30"/>
      <c r="P104" s="30"/>
      <c r="Q104" s="30"/>
      <c r="R104" s="30"/>
      <c r="S104" s="109"/>
      <c r="T104" s="109"/>
      <c r="U104" s="109"/>
    </row>
    <row r="105" spans="1:21" ht="14.25">
      <c r="A105" s="36"/>
      <c r="B105" s="109"/>
      <c r="C105" s="109"/>
      <c r="D105" s="109"/>
      <c r="E105" s="109"/>
      <c r="F105" s="109"/>
      <c r="G105" s="109"/>
      <c r="H105" s="109"/>
      <c r="I105" s="178"/>
      <c r="J105" s="163"/>
      <c r="K105" s="163"/>
      <c r="L105" s="31"/>
      <c r="M105" s="27"/>
      <c r="N105" s="30"/>
      <c r="O105" s="30"/>
      <c r="P105" s="30"/>
      <c r="Q105" s="30"/>
      <c r="R105" s="30"/>
      <c r="S105" s="109"/>
      <c r="T105" s="109"/>
      <c r="U105" s="109"/>
    </row>
    <row r="106" spans="1:21" ht="14.25">
      <c r="A106" s="36"/>
      <c r="B106" s="89"/>
      <c r="C106" s="89"/>
      <c r="D106" s="89"/>
      <c r="E106" s="89"/>
      <c r="F106" s="89"/>
      <c r="G106" s="89"/>
      <c r="H106" s="89"/>
      <c r="I106" s="93"/>
      <c r="J106" s="163"/>
      <c r="K106" s="163"/>
      <c r="L106" s="31"/>
      <c r="M106" s="27"/>
      <c r="N106" s="30"/>
      <c r="O106" s="30"/>
      <c r="P106" s="30"/>
      <c r="Q106" s="30"/>
      <c r="R106" s="30"/>
      <c r="S106" s="89"/>
      <c r="T106" s="89"/>
      <c r="U106" s="89"/>
    </row>
    <row r="107" spans="1:21" ht="14.25">
      <c r="A107" s="36"/>
      <c r="B107" s="89"/>
      <c r="C107" s="89"/>
      <c r="D107" s="89"/>
      <c r="E107" s="89"/>
      <c r="F107" s="89"/>
      <c r="G107" s="89"/>
      <c r="H107" s="89"/>
      <c r="I107" s="93"/>
      <c r="J107" s="163"/>
      <c r="K107" s="163"/>
      <c r="L107" s="31"/>
      <c r="M107" s="27"/>
      <c r="N107" s="30"/>
      <c r="O107" s="30"/>
      <c r="P107" s="30"/>
      <c r="Q107" s="30"/>
      <c r="R107" s="30"/>
      <c r="S107" s="89"/>
      <c r="T107" s="89"/>
      <c r="U107" s="89"/>
    </row>
    <row r="108" spans="1:21" ht="14.25">
      <c r="A108" s="36"/>
      <c r="B108" s="89"/>
      <c r="C108" s="89"/>
      <c r="D108" s="89"/>
      <c r="E108" s="89"/>
      <c r="F108" s="89"/>
      <c r="G108" s="89"/>
      <c r="H108" s="89"/>
      <c r="I108" s="93"/>
      <c r="J108" s="163"/>
      <c r="K108" s="163"/>
      <c r="L108" s="31"/>
      <c r="M108" s="27"/>
      <c r="N108" s="30"/>
      <c r="O108" s="30"/>
      <c r="P108" s="30"/>
      <c r="Q108" s="30"/>
      <c r="R108" s="30"/>
      <c r="S108" s="89"/>
      <c r="T108" s="89"/>
      <c r="U108" s="89"/>
    </row>
    <row r="109" spans="1:21" ht="14.25">
      <c r="A109" s="36"/>
      <c r="B109" s="89"/>
      <c r="C109" s="89"/>
      <c r="D109" s="89"/>
      <c r="E109" s="89"/>
      <c r="F109" s="89"/>
      <c r="G109" s="89"/>
      <c r="H109" s="89"/>
      <c r="I109" s="93"/>
      <c r="J109" s="163"/>
      <c r="K109" s="163"/>
      <c r="L109" s="31"/>
      <c r="M109" s="27"/>
      <c r="N109" s="30"/>
      <c r="O109" s="30"/>
      <c r="P109" s="30"/>
      <c r="Q109" s="30"/>
      <c r="R109" s="30"/>
      <c r="S109" s="89"/>
      <c r="T109" s="89"/>
      <c r="U109" s="89"/>
    </row>
    <row r="110" spans="1:21" ht="14.25">
      <c r="A110" s="36"/>
      <c r="B110" s="89"/>
      <c r="C110" s="89"/>
      <c r="D110" s="89"/>
      <c r="E110" s="89"/>
      <c r="F110" s="89"/>
      <c r="G110" s="89"/>
      <c r="H110" s="89"/>
      <c r="I110" s="93"/>
      <c r="J110" s="163"/>
      <c r="K110" s="163"/>
      <c r="L110" s="30"/>
      <c r="M110" s="27"/>
      <c r="N110" s="30"/>
      <c r="O110" s="30"/>
      <c r="P110" s="30"/>
      <c r="Q110" s="30"/>
      <c r="R110" s="30"/>
      <c r="S110" s="89"/>
      <c r="T110" s="89"/>
      <c r="U110" s="89"/>
    </row>
    <row r="111" spans="1:21" ht="14.25">
      <c r="A111" s="36"/>
      <c r="B111" s="89"/>
      <c r="C111" s="89"/>
      <c r="D111" s="89"/>
      <c r="E111" s="89"/>
      <c r="F111" s="89"/>
      <c r="G111" s="89"/>
      <c r="H111" s="89"/>
      <c r="I111" s="93"/>
      <c r="J111" s="163"/>
      <c r="K111" s="163"/>
      <c r="L111" s="31"/>
      <c r="M111" s="27"/>
      <c r="N111" s="30"/>
      <c r="O111" s="30"/>
      <c r="P111" s="30"/>
      <c r="Q111" s="30"/>
      <c r="R111" s="30"/>
      <c r="S111" s="89"/>
      <c r="T111" s="89"/>
      <c r="U111" s="89"/>
    </row>
    <row r="112" spans="1:21" ht="14.25">
      <c r="A112" s="36"/>
      <c r="B112" s="89"/>
      <c r="C112" s="89"/>
      <c r="D112" s="89"/>
      <c r="E112" s="89"/>
      <c r="F112" s="89"/>
      <c r="G112" s="89"/>
      <c r="H112" s="89"/>
      <c r="I112" s="93"/>
      <c r="J112" s="142"/>
      <c r="K112" s="142"/>
      <c r="L112" s="177"/>
      <c r="M112" s="177"/>
      <c r="N112" s="177"/>
      <c r="O112" s="177"/>
      <c r="P112" s="177"/>
      <c r="Q112" s="177"/>
      <c r="R112" s="177"/>
      <c r="S112" s="89"/>
      <c r="T112" s="89"/>
      <c r="U112" s="89"/>
    </row>
    <row r="113" spans="1:21" ht="14.25">
      <c r="A113" s="36"/>
      <c r="B113" s="89"/>
      <c r="C113" s="89"/>
      <c r="D113" s="89"/>
      <c r="E113" s="89"/>
      <c r="F113" s="89"/>
      <c r="G113" s="89"/>
      <c r="H113" s="89"/>
      <c r="I113" s="93"/>
      <c r="J113" s="173"/>
      <c r="K113" s="173"/>
      <c r="L113" s="173"/>
      <c r="M113" s="173"/>
      <c r="N113" s="173"/>
      <c r="O113" s="173"/>
      <c r="P113" s="173"/>
      <c r="Q113" s="173"/>
      <c r="R113" s="173"/>
      <c r="S113" s="89"/>
      <c r="T113" s="89"/>
      <c r="U113" s="89"/>
    </row>
    <row r="114" spans="1:21" ht="14.25">
      <c r="A114" s="36"/>
      <c r="B114" s="89"/>
      <c r="C114" s="89"/>
      <c r="D114" s="89"/>
      <c r="E114" s="89"/>
      <c r="F114" s="89"/>
      <c r="G114" s="89"/>
      <c r="H114" s="89"/>
      <c r="I114" s="93"/>
      <c r="J114" s="69"/>
      <c r="K114" s="69"/>
      <c r="L114" s="176"/>
      <c r="M114" s="141"/>
      <c r="N114" s="141"/>
      <c r="O114" s="141"/>
      <c r="P114" s="141"/>
      <c r="Q114" s="141"/>
      <c r="R114" s="141"/>
      <c r="S114" s="89"/>
      <c r="T114" s="89"/>
      <c r="U114" s="89"/>
    </row>
    <row r="115" spans="1:21" ht="14.25">
      <c r="A115" s="36"/>
      <c r="B115" s="89"/>
      <c r="C115" s="89"/>
      <c r="D115" s="89"/>
      <c r="E115" s="89"/>
      <c r="F115" s="89"/>
      <c r="G115" s="89"/>
      <c r="H115" s="89"/>
      <c r="I115" s="93"/>
      <c r="J115" s="69"/>
      <c r="K115" s="69"/>
      <c r="L115" s="176"/>
      <c r="M115" s="176"/>
      <c r="N115" s="176"/>
      <c r="O115" s="175"/>
      <c r="P115" s="175"/>
      <c r="Q115" s="175"/>
      <c r="R115" s="176"/>
      <c r="S115" s="89"/>
      <c r="T115" s="89"/>
      <c r="U115" s="89"/>
    </row>
    <row r="116" spans="1:21" ht="14.25">
      <c r="A116" s="36"/>
      <c r="B116" s="89"/>
      <c r="C116" s="89"/>
      <c r="D116" s="89"/>
      <c r="E116" s="89"/>
      <c r="F116" s="89"/>
      <c r="G116" s="89"/>
      <c r="H116" s="89"/>
      <c r="I116" s="93"/>
      <c r="J116" s="69"/>
      <c r="K116" s="69"/>
      <c r="L116" s="176"/>
      <c r="M116" s="176"/>
      <c r="N116" s="176"/>
      <c r="O116" s="175"/>
      <c r="P116" s="175"/>
      <c r="Q116" s="175"/>
      <c r="R116" s="176"/>
      <c r="S116" s="89"/>
      <c r="T116" s="89"/>
      <c r="U116" s="89"/>
    </row>
    <row r="117" spans="1:21" ht="14.25">
      <c r="A117" s="36"/>
      <c r="B117" s="89"/>
      <c r="C117" s="89"/>
      <c r="D117" s="89"/>
      <c r="E117" s="89"/>
      <c r="F117" s="89"/>
      <c r="G117" s="89"/>
      <c r="H117" s="89"/>
      <c r="I117" s="93"/>
      <c r="J117" s="12"/>
      <c r="K117" s="12"/>
      <c r="L117" s="27"/>
      <c r="M117" s="27"/>
      <c r="N117" s="27"/>
      <c r="O117" s="27"/>
      <c r="P117" s="27"/>
      <c r="Q117" s="27"/>
      <c r="R117" s="27"/>
      <c r="S117" s="89"/>
      <c r="T117" s="89"/>
      <c r="U117" s="89"/>
    </row>
    <row r="118" spans="1:21" ht="17.25">
      <c r="A118" s="36"/>
      <c r="B118" s="89"/>
      <c r="C118" s="89"/>
      <c r="D118" s="89"/>
      <c r="E118" s="89"/>
      <c r="F118" s="89"/>
      <c r="G118" s="89"/>
      <c r="H118" s="89"/>
      <c r="I118" s="93"/>
      <c r="J118" s="163"/>
      <c r="K118" s="163"/>
      <c r="L118" s="211"/>
      <c r="M118" s="211"/>
      <c r="N118" s="211"/>
      <c r="O118" s="211"/>
      <c r="P118" s="211"/>
      <c r="Q118" s="211"/>
      <c r="R118" s="211"/>
      <c r="S118" s="89"/>
      <c r="T118" s="89"/>
      <c r="U118" s="89"/>
    </row>
    <row r="119" spans="1:21" ht="14.25">
      <c r="A119" s="36"/>
      <c r="B119" s="89"/>
      <c r="C119" s="89"/>
      <c r="D119" s="89"/>
      <c r="E119" s="89"/>
      <c r="F119" s="89"/>
      <c r="G119" s="89"/>
      <c r="H119" s="89"/>
      <c r="I119" s="93"/>
      <c r="J119" s="163"/>
      <c r="K119" s="163"/>
      <c r="L119" s="27"/>
      <c r="M119" s="30"/>
      <c r="N119" s="30"/>
      <c r="O119" s="30"/>
      <c r="P119" s="30"/>
      <c r="Q119" s="30"/>
      <c r="R119" s="30"/>
      <c r="S119" s="89"/>
      <c r="T119" s="89"/>
      <c r="U119" s="89"/>
    </row>
    <row r="120" spans="1:21" ht="14.25">
      <c r="A120" s="36"/>
      <c r="B120" s="89"/>
      <c r="C120" s="89"/>
      <c r="D120" s="89"/>
      <c r="E120" s="89"/>
      <c r="F120" s="89"/>
      <c r="G120" s="89"/>
      <c r="H120" s="89"/>
      <c r="I120" s="93"/>
      <c r="J120" s="163"/>
      <c r="K120" s="163"/>
      <c r="L120" s="27"/>
      <c r="M120" s="30"/>
      <c r="N120" s="30"/>
      <c r="O120" s="30"/>
      <c r="P120" s="30"/>
      <c r="Q120" s="30"/>
      <c r="R120" s="30"/>
      <c r="S120" s="89"/>
      <c r="T120" s="89"/>
      <c r="U120" s="89"/>
    </row>
    <row r="121" spans="1:21" ht="14.25">
      <c r="A121" s="36"/>
      <c r="B121" s="89"/>
      <c r="C121" s="89"/>
      <c r="D121" s="89"/>
      <c r="E121" s="89"/>
      <c r="F121" s="89"/>
      <c r="G121" s="89"/>
      <c r="H121" s="89"/>
      <c r="I121" s="93"/>
      <c r="J121" s="163"/>
      <c r="K121" s="163"/>
      <c r="L121" s="27"/>
      <c r="M121" s="30"/>
      <c r="N121" s="30"/>
      <c r="O121" s="30"/>
      <c r="P121" s="30"/>
      <c r="Q121" s="30"/>
      <c r="R121" s="30"/>
      <c r="S121" s="89"/>
      <c r="T121" s="89"/>
      <c r="U121" s="89"/>
    </row>
    <row r="122" spans="1:21" ht="14.25">
      <c r="A122" s="36"/>
      <c r="B122" s="89"/>
      <c r="C122" s="89"/>
      <c r="D122" s="89"/>
      <c r="E122" s="89"/>
      <c r="F122" s="89"/>
      <c r="G122" s="89"/>
      <c r="H122" s="89"/>
      <c r="I122" s="93"/>
      <c r="J122" s="163"/>
      <c r="K122" s="163"/>
      <c r="L122" s="27"/>
      <c r="M122" s="30"/>
      <c r="N122" s="30"/>
      <c r="O122" s="30"/>
      <c r="P122" s="30"/>
      <c r="Q122" s="30"/>
      <c r="R122" s="30"/>
      <c r="S122" s="89"/>
      <c r="T122" s="89"/>
      <c r="U122" s="89"/>
    </row>
    <row r="123" spans="1:21" ht="14.25">
      <c r="A123" s="36"/>
      <c r="B123" s="89"/>
      <c r="C123" s="89"/>
      <c r="D123" s="89"/>
      <c r="E123" s="89"/>
      <c r="F123" s="89"/>
      <c r="G123" s="89"/>
      <c r="H123" s="89"/>
      <c r="I123" s="93"/>
      <c r="J123" s="163"/>
      <c r="K123" s="163"/>
      <c r="L123" s="27"/>
      <c r="M123" s="30"/>
      <c r="N123" s="30"/>
      <c r="O123" s="30"/>
      <c r="P123" s="30"/>
      <c r="Q123" s="30"/>
      <c r="R123" s="30"/>
      <c r="S123" s="89"/>
      <c r="T123" s="89"/>
      <c r="U123" s="89"/>
    </row>
    <row r="124" spans="1:21" ht="14.25">
      <c r="A124" s="36"/>
      <c r="B124" s="89"/>
      <c r="C124" s="89"/>
      <c r="D124" s="89"/>
      <c r="E124" s="89"/>
      <c r="F124" s="89"/>
      <c r="G124" s="89"/>
      <c r="H124" s="89"/>
      <c r="I124" s="93"/>
      <c r="J124" s="163"/>
      <c r="K124" s="163"/>
      <c r="L124" s="27"/>
      <c r="M124" s="30"/>
      <c r="N124" s="30"/>
      <c r="O124" s="30"/>
      <c r="P124" s="30"/>
      <c r="Q124" s="30"/>
      <c r="R124" s="30"/>
      <c r="S124" s="89"/>
      <c r="T124" s="89"/>
      <c r="U124" s="89"/>
    </row>
    <row r="125" spans="1:21" ht="14.25">
      <c r="A125" s="36"/>
      <c r="B125" s="89"/>
      <c r="C125" s="89"/>
      <c r="D125" s="89"/>
      <c r="E125" s="89"/>
      <c r="F125" s="89"/>
      <c r="G125" s="89"/>
      <c r="H125" s="89"/>
      <c r="I125" s="93"/>
      <c r="J125" s="163"/>
      <c r="K125" s="163"/>
      <c r="L125" s="27"/>
      <c r="M125" s="30"/>
      <c r="N125" s="30"/>
      <c r="O125" s="30"/>
      <c r="P125" s="30"/>
      <c r="Q125" s="30"/>
      <c r="R125" s="30"/>
      <c r="S125" s="89"/>
      <c r="T125" s="89"/>
      <c r="U125" s="89"/>
    </row>
    <row r="126" spans="1:21" ht="14.25">
      <c r="A126" s="36"/>
      <c r="B126" s="89"/>
      <c r="C126" s="89"/>
      <c r="D126" s="89"/>
      <c r="E126" s="89"/>
      <c r="F126" s="89"/>
      <c r="G126" s="89"/>
      <c r="H126" s="89"/>
      <c r="I126" s="93"/>
      <c r="J126" s="163"/>
      <c r="K126" s="163"/>
      <c r="L126" s="27"/>
      <c r="M126" s="30"/>
      <c r="N126" s="30"/>
      <c r="O126" s="30"/>
      <c r="P126" s="30"/>
      <c r="Q126" s="30"/>
      <c r="R126" s="30"/>
      <c r="S126" s="89"/>
      <c r="T126" s="89"/>
      <c r="U126" s="89"/>
    </row>
    <row r="127" spans="1:21" ht="14.25">
      <c r="A127" s="36"/>
      <c r="B127" s="89"/>
      <c r="C127" s="89"/>
      <c r="D127" s="89"/>
      <c r="E127" s="89"/>
      <c r="F127" s="89"/>
      <c r="G127" s="89"/>
      <c r="H127" s="89"/>
      <c r="I127" s="93"/>
      <c r="J127" s="163"/>
      <c r="K127" s="163"/>
      <c r="L127" s="27"/>
      <c r="M127" s="30"/>
      <c r="N127" s="30"/>
      <c r="O127" s="30"/>
      <c r="P127" s="30"/>
      <c r="Q127" s="30"/>
      <c r="R127" s="30"/>
      <c r="S127" s="89"/>
      <c r="T127" s="89"/>
      <c r="U127" s="89"/>
    </row>
    <row r="128" spans="1:21" ht="14.25">
      <c r="A128" s="36"/>
      <c r="B128" s="89"/>
      <c r="C128" s="89"/>
      <c r="D128" s="89"/>
      <c r="E128" s="89"/>
      <c r="F128" s="89"/>
      <c r="G128" s="89"/>
      <c r="H128" s="89"/>
      <c r="I128" s="93"/>
      <c r="J128" s="163"/>
      <c r="K128" s="163"/>
      <c r="L128" s="27"/>
      <c r="M128" s="30"/>
      <c r="N128" s="30"/>
      <c r="O128" s="30"/>
      <c r="P128" s="30"/>
      <c r="Q128" s="30"/>
      <c r="R128" s="30"/>
      <c r="S128" s="89"/>
      <c r="T128" s="89"/>
      <c r="U128" s="89"/>
    </row>
    <row r="129" spans="1:21" ht="14.25">
      <c r="A129" s="36"/>
      <c r="B129" s="36"/>
      <c r="C129" s="36"/>
      <c r="D129" s="36"/>
      <c r="E129" s="36"/>
      <c r="F129" s="36"/>
      <c r="G129" s="36"/>
      <c r="H129" s="36"/>
      <c r="I129" s="90"/>
      <c r="J129" s="163"/>
      <c r="K129" s="163"/>
      <c r="L129" s="27"/>
      <c r="M129" s="30"/>
      <c r="N129" s="30"/>
      <c r="O129" s="30"/>
      <c r="P129" s="30"/>
      <c r="Q129" s="30"/>
      <c r="R129" s="30"/>
      <c r="S129" s="36"/>
      <c r="T129" s="36"/>
      <c r="U129" s="36"/>
    </row>
    <row r="130" spans="1:21" ht="14.25">
      <c r="A130" s="36"/>
      <c r="B130" s="36"/>
      <c r="C130" s="36"/>
      <c r="D130" s="36"/>
      <c r="E130" s="36"/>
      <c r="F130" s="36"/>
      <c r="G130" s="36"/>
      <c r="H130" s="36"/>
      <c r="I130" s="90"/>
      <c r="J130" s="163"/>
      <c r="K130" s="163"/>
      <c r="L130" s="27"/>
      <c r="M130" s="30"/>
      <c r="N130" s="30"/>
      <c r="O130" s="30"/>
      <c r="P130" s="30"/>
      <c r="Q130" s="30"/>
      <c r="R130" s="30"/>
      <c r="S130" s="36"/>
      <c r="T130" s="36"/>
      <c r="U130" s="36"/>
    </row>
    <row r="131" spans="1:21" ht="14.25">
      <c r="A131" s="36"/>
      <c r="B131" s="36"/>
      <c r="C131" s="36"/>
      <c r="D131" s="36"/>
      <c r="E131" s="36"/>
      <c r="F131" s="36"/>
      <c r="G131" s="36"/>
      <c r="H131" s="36"/>
      <c r="I131" s="90"/>
      <c r="J131" s="163"/>
      <c r="K131" s="163"/>
      <c r="L131" s="27"/>
      <c r="M131" s="30"/>
      <c r="N131" s="30"/>
      <c r="O131" s="30"/>
      <c r="P131" s="30"/>
      <c r="Q131" s="30"/>
      <c r="R131" s="30"/>
      <c r="S131" s="36"/>
      <c r="T131" s="36"/>
      <c r="U131" s="36"/>
    </row>
    <row r="132" spans="1:21" ht="14.25">
      <c r="A132" s="36"/>
      <c r="B132" s="36"/>
      <c r="C132" s="36"/>
      <c r="D132" s="36"/>
      <c r="E132" s="36"/>
      <c r="F132" s="36"/>
      <c r="G132" s="36"/>
      <c r="H132" s="36"/>
      <c r="I132" s="90"/>
      <c r="J132" s="163"/>
      <c r="K132" s="163"/>
      <c r="L132" s="27"/>
      <c r="M132" s="30"/>
      <c r="N132" s="30"/>
      <c r="O132" s="30"/>
      <c r="P132" s="30"/>
      <c r="Q132" s="30"/>
      <c r="R132" s="30"/>
      <c r="S132" s="36"/>
      <c r="T132" s="36"/>
      <c r="U132" s="36"/>
    </row>
    <row r="133" spans="1:21" ht="14.25">
      <c r="A133" s="36"/>
      <c r="B133" s="36"/>
      <c r="C133" s="36"/>
      <c r="D133" s="36"/>
      <c r="E133" s="36"/>
      <c r="F133" s="36"/>
      <c r="G133" s="36"/>
      <c r="H133" s="36"/>
      <c r="I133" s="90"/>
      <c r="J133" s="163"/>
      <c r="K133" s="163"/>
      <c r="L133" s="27"/>
      <c r="M133" s="30"/>
      <c r="N133" s="30"/>
      <c r="O133" s="30"/>
      <c r="P133" s="30"/>
      <c r="Q133" s="30"/>
      <c r="R133" s="30"/>
      <c r="S133" s="36"/>
      <c r="T133" s="36"/>
      <c r="U133" s="36"/>
    </row>
    <row r="134" spans="1:21" ht="14.25">
      <c r="A134" s="36"/>
      <c r="B134" s="36"/>
      <c r="C134" s="36"/>
      <c r="D134" s="36"/>
      <c r="E134" s="36"/>
      <c r="F134" s="36"/>
      <c r="G134" s="36"/>
      <c r="H134" s="36"/>
      <c r="I134" s="90"/>
      <c r="J134" s="163"/>
      <c r="K134" s="163"/>
      <c r="L134" s="27"/>
      <c r="M134" s="30"/>
      <c r="N134" s="30"/>
      <c r="O134" s="30"/>
      <c r="P134" s="30"/>
      <c r="Q134" s="30"/>
      <c r="R134" s="30"/>
      <c r="S134" s="36"/>
      <c r="T134" s="36"/>
      <c r="U134" s="36"/>
    </row>
    <row r="135" spans="1:21" ht="14.25">
      <c r="A135" s="36"/>
      <c r="B135" s="36"/>
      <c r="C135" s="36"/>
      <c r="D135" s="36"/>
      <c r="E135" s="36"/>
      <c r="F135" s="36"/>
      <c r="G135" s="36"/>
      <c r="H135" s="36"/>
      <c r="I135" s="90"/>
      <c r="J135" s="163"/>
      <c r="K135" s="163"/>
      <c r="L135" s="27"/>
      <c r="M135" s="30"/>
      <c r="N135" s="30"/>
      <c r="O135" s="30"/>
      <c r="P135" s="30"/>
      <c r="Q135" s="30"/>
      <c r="R135" s="30"/>
      <c r="S135" s="36"/>
      <c r="T135" s="36"/>
      <c r="U135" s="36"/>
    </row>
    <row r="136" spans="1:21" ht="14.25">
      <c r="A136" s="36"/>
      <c r="B136" s="36"/>
      <c r="C136" s="36"/>
      <c r="D136" s="36"/>
      <c r="E136" s="36"/>
      <c r="F136" s="36"/>
      <c r="G136" s="36"/>
      <c r="H136" s="36"/>
      <c r="I136" s="90"/>
      <c r="J136" s="163"/>
      <c r="K136" s="163"/>
      <c r="L136" s="27"/>
      <c r="M136" s="30"/>
      <c r="N136" s="30"/>
      <c r="O136" s="30"/>
      <c r="P136" s="30"/>
      <c r="Q136" s="30"/>
      <c r="R136" s="30"/>
      <c r="S136" s="36"/>
      <c r="T136" s="36"/>
      <c r="U136" s="36"/>
    </row>
    <row r="137" spans="1:21" ht="14.25">
      <c r="A137" s="36"/>
      <c r="B137" s="36"/>
      <c r="C137" s="36"/>
      <c r="D137" s="36"/>
      <c r="E137" s="36"/>
      <c r="F137" s="36"/>
      <c r="G137" s="36"/>
      <c r="H137" s="36"/>
      <c r="I137" s="90"/>
      <c r="J137" s="163"/>
      <c r="K137" s="163"/>
      <c r="L137" s="27"/>
      <c r="M137" s="30"/>
      <c r="N137" s="30"/>
      <c r="O137" s="30"/>
      <c r="P137" s="30"/>
      <c r="Q137" s="30"/>
      <c r="R137" s="30"/>
      <c r="S137" s="36"/>
      <c r="T137" s="36"/>
      <c r="U137" s="36"/>
    </row>
    <row r="138" spans="1:21" ht="14.25">
      <c r="A138" s="36"/>
      <c r="B138" s="36"/>
      <c r="C138" s="36"/>
      <c r="D138" s="36"/>
      <c r="E138" s="36"/>
      <c r="F138" s="36"/>
      <c r="G138" s="36"/>
      <c r="H138" s="36"/>
      <c r="I138" s="90"/>
      <c r="J138" s="163"/>
      <c r="K138" s="163"/>
      <c r="L138" s="27"/>
      <c r="M138" s="30"/>
      <c r="N138" s="30"/>
      <c r="O138" s="30"/>
      <c r="P138" s="30"/>
      <c r="Q138" s="30"/>
      <c r="R138" s="30"/>
      <c r="S138" s="36"/>
      <c r="T138" s="36"/>
      <c r="U138" s="36"/>
    </row>
    <row r="139" spans="1:21" ht="14.25">
      <c r="A139" s="36"/>
      <c r="B139" s="36"/>
      <c r="C139" s="36"/>
      <c r="D139" s="36"/>
      <c r="E139" s="36"/>
      <c r="F139" s="36"/>
      <c r="G139" s="36"/>
      <c r="H139" s="36"/>
      <c r="I139" s="90"/>
      <c r="J139" s="163"/>
      <c r="K139" s="163"/>
      <c r="L139" s="27"/>
      <c r="M139" s="30"/>
      <c r="N139" s="30"/>
      <c r="O139" s="30"/>
      <c r="P139" s="30"/>
      <c r="Q139" s="30"/>
      <c r="R139" s="30"/>
      <c r="S139" s="36"/>
      <c r="T139" s="36"/>
      <c r="U139" s="36"/>
    </row>
    <row r="140" spans="1:21" ht="14.25">
      <c r="A140" s="36"/>
      <c r="B140" s="36"/>
      <c r="C140" s="36"/>
      <c r="D140" s="36"/>
      <c r="E140" s="36"/>
      <c r="F140" s="36"/>
      <c r="G140" s="36"/>
      <c r="H140" s="36"/>
      <c r="I140" s="90"/>
      <c r="J140" s="163"/>
      <c r="K140" s="163"/>
      <c r="L140" s="27"/>
      <c r="M140" s="30"/>
      <c r="N140" s="30"/>
      <c r="O140" s="30"/>
      <c r="P140" s="30"/>
      <c r="Q140" s="30"/>
      <c r="R140" s="30"/>
      <c r="S140" s="36"/>
      <c r="T140" s="36"/>
      <c r="U140" s="36"/>
    </row>
    <row r="141" spans="1:21" ht="14.25">
      <c r="A141" s="36"/>
      <c r="B141" s="36"/>
      <c r="C141" s="36"/>
      <c r="D141" s="36"/>
      <c r="E141" s="36"/>
      <c r="F141" s="36"/>
      <c r="G141" s="36"/>
      <c r="H141" s="36"/>
      <c r="I141" s="90"/>
      <c r="J141" s="163"/>
      <c r="K141" s="163"/>
      <c r="L141" s="27"/>
      <c r="M141" s="30"/>
      <c r="N141" s="30"/>
      <c r="O141" s="30"/>
      <c r="P141" s="30"/>
      <c r="Q141" s="30"/>
      <c r="R141" s="30"/>
      <c r="S141" s="36"/>
      <c r="T141" s="36"/>
      <c r="U141" s="36"/>
    </row>
    <row r="142" spans="1:21" ht="14.25">
      <c r="A142" s="36"/>
      <c r="B142" s="36"/>
      <c r="C142" s="36"/>
      <c r="D142" s="36"/>
      <c r="E142" s="36"/>
      <c r="F142" s="36"/>
      <c r="G142" s="36"/>
      <c r="H142" s="36"/>
      <c r="I142" s="90"/>
      <c r="J142" s="142"/>
      <c r="K142" s="142"/>
      <c r="L142" s="90"/>
      <c r="M142" s="90"/>
      <c r="N142" s="90"/>
      <c r="O142" s="90"/>
      <c r="P142" s="90"/>
      <c r="Q142" s="90"/>
      <c r="R142" s="90"/>
      <c r="S142" s="36"/>
      <c r="T142" s="36"/>
      <c r="U142" s="36"/>
    </row>
    <row r="143" spans="1:21" ht="14.25">
      <c r="A143" s="36"/>
      <c r="B143" s="36"/>
      <c r="C143" s="36"/>
      <c r="D143" s="36"/>
      <c r="E143" s="36"/>
      <c r="F143" s="36"/>
      <c r="G143" s="36"/>
      <c r="H143" s="36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36"/>
      <c r="T143" s="36"/>
      <c r="U143" s="36"/>
    </row>
    <row r="144" spans="1:21" ht="14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ht="14.25">
      <c r="A145" s="36"/>
      <c r="B145" s="36"/>
      <c r="C145" s="36"/>
      <c r="D145" s="36"/>
      <c r="E145" s="36"/>
      <c r="F145" s="36"/>
      <c r="G145" s="36"/>
      <c r="H145" s="36"/>
      <c r="I145" s="36"/>
      <c r="J145" s="89"/>
      <c r="K145" s="89"/>
      <c r="L145" s="89"/>
      <c r="M145" s="89"/>
      <c r="N145" s="89"/>
      <c r="O145" s="89"/>
      <c r="P145" s="89"/>
      <c r="Q145" s="89"/>
      <c r="R145" s="89"/>
      <c r="S145" s="36"/>
      <c r="T145" s="36"/>
      <c r="U145" s="36"/>
    </row>
  </sheetData>
  <sheetProtection/>
  <mergeCells count="48">
    <mergeCell ref="A3:N3"/>
    <mergeCell ref="A36:O36"/>
    <mergeCell ref="A35:O35"/>
    <mergeCell ref="H40:H41"/>
    <mergeCell ref="H6:H8"/>
    <mergeCell ref="I6:N6"/>
    <mergeCell ref="O40:O41"/>
    <mergeCell ref="I39:O39"/>
    <mergeCell ref="M7:M8"/>
    <mergeCell ref="C39:H39"/>
    <mergeCell ref="A4:M4"/>
    <mergeCell ref="N40:N41"/>
    <mergeCell ref="D6:D8"/>
    <mergeCell ref="E6:E8"/>
    <mergeCell ref="D40:D41"/>
    <mergeCell ref="E40:E41"/>
    <mergeCell ref="G40:G41"/>
    <mergeCell ref="K40:K41"/>
    <mergeCell ref="J40:J41"/>
    <mergeCell ref="N85:N86"/>
    <mergeCell ref="P85:P86"/>
    <mergeCell ref="I7:I8"/>
    <mergeCell ref="J7:J8"/>
    <mergeCell ref="O85:O86"/>
    <mergeCell ref="M40:M41"/>
    <mergeCell ref="L40:L41"/>
    <mergeCell ref="I40:I41"/>
    <mergeCell ref="K7:K8"/>
    <mergeCell ref="L7:L8"/>
    <mergeCell ref="M84:R84"/>
    <mergeCell ref="M85:M86"/>
    <mergeCell ref="F6:F8"/>
    <mergeCell ref="G6:G8"/>
    <mergeCell ref="J84:J86"/>
    <mergeCell ref="J81:R81"/>
    <mergeCell ref="J82:R82"/>
    <mergeCell ref="A37:M37"/>
    <mergeCell ref="N7:N8"/>
    <mergeCell ref="A2:F2"/>
    <mergeCell ref="J80:R80"/>
    <mergeCell ref="A6:A8"/>
    <mergeCell ref="C40:C41"/>
    <mergeCell ref="F40:F41"/>
    <mergeCell ref="Q85:Q86"/>
    <mergeCell ref="R85:R86"/>
    <mergeCell ref="A39:A41"/>
    <mergeCell ref="B39:B41"/>
    <mergeCell ref="L84:L8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3" r:id="rId1"/>
  <rowBreaks count="1" manualBreakCount="1">
    <brk id="6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1">
      <selection activeCell="A4" sqref="A4"/>
    </sheetView>
  </sheetViews>
  <sheetFormatPr defaultColWidth="10.59765625" defaultRowHeight="15"/>
  <cols>
    <col min="1" max="2" width="10.59765625" style="4" customWidth="1"/>
    <col min="3" max="3" width="6.09765625" style="4" customWidth="1"/>
    <col min="4" max="4" width="14.19921875" style="4" customWidth="1"/>
    <col min="5" max="5" width="12.19921875" style="4" customWidth="1"/>
    <col min="6" max="6" width="13.5" style="4" customWidth="1"/>
    <col min="7" max="13" width="10.59765625" style="4" customWidth="1"/>
    <col min="14" max="14" width="12.8984375" style="4" customWidth="1"/>
    <col min="15" max="15" width="9.69921875" style="4" customWidth="1"/>
    <col min="16" max="16" width="14" style="4" customWidth="1"/>
    <col min="17" max="17" width="18.19921875" style="4" customWidth="1"/>
    <col min="18" max="18" width="5.59765625" style="4" customWidth="1"/>
    <col min="19" max="19" width="13" style="4" customWidth="1"/>
    <col min="20" max="20" width="11.09765625" style="4" customWidth="1"/>
    <col min="21" max="21" width="11.8984375" style="4" customWidth="1"/>
    <col min="22" max="22" width="14.19921875" style="4" customWidth="1"/>
    <col min="23" max="23" width="12.59765625" style="4" customWidth="1"/>
    <col min="24" max="16384" width="10.59765625" style="4" customWidth="1"/>
  </cols>
  <sheetData>
    <row r="1" spans="1:24" s="1" customFormat="1" ht="17.25" customHeight="1">
      <c r="A1" s="191" t="s">
        <v>531</v>
      </c>
      <c r="B1" s="36"/>
      <c r="C1" s="194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90"/>
      <c r="V1" s="36"/>
      <c r="W1" s="5" t="s">
        <v>481</v>
      </c>
      <c r="X1" s="36"/>
    </row>
    <row r="2" spans="1:24" s="2" customFormat="1" ht="17.25" customHeight="1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36"/>
      <c r="W2" s="36"/>
      <c r="X2" s="36"/>
    </row>
    <row r="3" spans="1:24" s="3" customFormat="1" ht="18" customHeight="1">
      <c r="A3" s="17"/>
      <c r="B3" s="17"/>
      <c r="C3" s="17"/>
      <c r="D3" s="17"/>
      <c r="E3" s="286" t="s">
        <v>561</v>
      </c>
      <c r="F3" s="540"/>
      <c r="G3" s="540"/>
      <c r="H3" s="540"/>
      <c r="I3" s="17"/>
      <c r="J3" s="17"/>
      <c r="K3" s="17"/>
      <c r="L3" s="17"/>
      <c r="M3" s="17"/>
      <c r="N3" s="286" t="s">
        <v>562</v>
      </c>
      <c r="O3" s="286"/>
      <c r="P3" s="286"/>
      <c r="Q3" s="286"/>
      <c r="R3" s="286"/>
      <c r="S3" s="286"/>
      <c r="T3" s="286"/>
      <c r="U3" s="286"/>
      <c r="V3" s="286"/>
      <c r="W3" s="286"/>
      <c r="X3" s="36"/>
    </row>
    <row r="4" spans="1:24" ht="17.25" customHeight="1">
      <c r="A4" s="36"/>
      <c r="B4" s="36"/>
      <c r="C4" s="36"/>
      <c r="D4" s="36"/>
      <c r="E4" s="541" t="s">
        <v>557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541" t="s">
        <v>560</v>
      </c>
      <c r="Q4" s="36"/>
      <c r="R4" s="36"/>
      <c r="S4" s="36"/>
      <c r="T4" s="36"/>
      <c r="U4" s="36"/>
      <c r="V4" s="36"/>
      <c r="W4" s="36"/>
      <c r="X4" s="36"/>
    </row>
    <row r="5" spans="1:24" ht="17.25" customHeight="1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36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36"/>
    </row>
    <row r="6" spans="1:24" ht="17.25" customHeight="1">
      <c r="A6" s="479" t="s">
        <v>153</v>
      </c>
      <c r="B6" s="329"/>
      <c r="C6" s="329" t="s">
        <v>154</v>
      </c>
      <c r="D6" s="329"/>
      <c r="E6" s="329" t="s">
        <v>155</v>
      </c>
      <c r="F6" s="329"/>
      <c r="G6" s="329" t="s">
        <v>156</v>
      </c>
      <c r="H6" s="329"/>
      <c r="I6" s="329" t="s">
        <v>157</v>
      </c>
      <c r="J6" s="329"/>
      <c r="K6" s="329" t="s">
        <v>364</v>
      </c>
      <c r="L6" s="481"/>
      <c r="M6" s="90"/>
      <c r="N6" s="510" t="s">
        <v>220</v>
      </c>
      <c r="O6" s="511"/>
      <c r="P6" s="511"/>
      <c r="Q6" s="512"/>
      <c r="R6" s="483" t="s">
        <v>221</v>
      </c>
      <c r="S6" s="483" t="s">
        <v>363</v>
      </c>
      <c r="T6" s="483" t="s">
        <v>362</v>
      </c>
      <c r="U6" s="483" t="s">
        <v>361</v>
      </c>
      <c r="V6" s="483" t="s">
        <v>360</v>
      </c>
      <c r="W6" s="483" t="s">
        <v>359</v>
      </c>
      <c r="X6" s="90"/>
    </row>
    <row r="7" spans="1:24" ht="17.25" customHeight="1">
      <c r="A7" s="354"/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2"/>
      <c r="M7" s="90"/>
      <c r="N7" s="399"/>
      <c r="O7" s="399"/>
      <c r="P7" s="399"/>
      <c r="Q7" s="489"/>
      <c r="R7" s="484"/>
      <c r="S7" s="484"/>
      <c r="T7" s="484"/>
      <c r="U7" s="484"/>
      <c r="V7" s="484"/>
      <c r="W7" s="484"/>
      <c r="X7" s="90"/>
    </row>
    <row r="8" spans="1:24" ht="17.25" customHeight="1">
      <c r="A8" s="74"/>
      <c r="B8" s="87"/>
      <c r="C8" s="83"/>
      <c r="D8" s="87"/>
      <c r="E8" s="83"/>
      <c r="F8" s="87"/>
      <c r="G8" s="83"/>
      <c r="H8" s="87"/>
      <c r="I8" s="83"/>
      <c r="J8" s="87"/>
      <c r="K8" s="36"/>
      <c r="L8" s="36"/>
      <c r="M8" s="36"/>
      <c r="N8" s="36"/>
      <c r="O8" s="36"/>
      <c r="P8" s="74"/>
      <c r="Q8" s="179" t="s">
        <v>207</v>
      </c>
      <c r="R8" s="180" t="s">
        <v>502</v>
      </c>
      <c r="S8" s="221">
        <v>95680</v>
      </c>
      <c r="T8" s="221">
        <v>91989</v>
      </c>
      <c r="U8" s="221">
        <v>83756</v>
      </c>
      <c r="V8" s="221">
        <v>84109</v>
      </c>
      <c r="W8" s="221">
        <v>86623</v>
      </c>
      <c r="X8" s="36"/>
    </row>
    <row r="9" spans="1:24" ht="17.25" customHeight="1">
      <c r="A9" s="307" t="s">
        <v>158</v>
      </c>
      <c r="B9" s="300"/>
      <c r="C9" s="486" t="s">
        <v>162</v>
      </c>
      <c r="D9" s="487"/>
      <c r="E9" s="486" t="s">
        <v>164</v>
      </c>
      <c r="F9" s="487"/>
      <c r="G9" s="486" t="s">
        <v>168</v>
      </c>
      <c r="H9" s="487"/>
      <c r="I9" s="490">
        <v>25</v>
      </c>
      <c r="J9" s="491"/>
      <c r="K9" s="492">
        <v>16460</v>
      </c>
      <c r="L9" s="492"/>
      <c r="M9" s="36"/>
      <c r="N9" s="36"/>
      <c r="O9" s="475" t="s">
        <v>215</v>
      </c>
      <c r="P9" s="475"/>
      <c r="Q9" s="106" t="s">
        <v>208</v>
      </c>
      <c r="R9" s="181" t="s">
        <v>490</v>
      </c>
      <c r="S9" s="202">
        <v>2305070</v>
      </c>
      <c r="T9" s="202">
        <v>2039713</v>
      </c>
      <c r="U9" s="202">
        <v>2298492</v>
      </c>
      <c r="V9" s="202">
        <v>2384107</v>
      </c>
      <c r="W9" s="202">
        <v>2166134</v>
      </c>
      <c r="X9" s="36"/>
    </row>
    <row r="10" spans="1:24" ht="17.25" customHeight="1">
      <c r="A10" s="307"/>
      <c r="B10" s="300"/>
      <c r="C10" s="486"/>
      <c r="D10" s="487"/>
      <c r="E10" s="486"/>
      <c r="F10" s="487"/>
      <c r="G10" s="486"/>
      <c r="H10" s="487"/>
      <c r="I10" s="490"/>
      <c r="J10" s="491"/>
      <c r="K10" s="492"/>
      <c r="L10" s="492"/>
      <c r="M10" s="36"/>
      <c r="N10" s="36"/>
      <c r="O10" s="36"/>
      <c r="P10" s="105"/>
      <c r="Q10" s="105" t="s">
        <v>209</v>
      </c>
      <c r="R10" s="182" t="s">
        <v>231</v>
      </c>
      <c r="S10" s="202">
        <v>3729677</v>
      </c>
      <c r="T10" s="202">
        <v>3311696</v>
      </c>
      <c r="U10" s="202">
        <v>3692188</v>
      </c>
      <c r="V10" s="202">
        <v>3867029</v>
      </c>
      <c r="W10" s="202">
        <v>3589617</v>
      </c>
      <c r="X10" s="36"/>
    </row>
    <row r="11" spans="1:24" ht="17.25" customHeight="1">
      <c r="A11" s="307" t="s">
        <v>159</v>
      </c>
      <c r="B11" s="300"/>
      <c r="C11" s="486" t="s">
        <v>162</v>
      </c>
      <c r="D11" s="487"/>
      <c r="E11" s="486" t="s">
        <v>165</v>
      </c>
      <c r="F11" s="487"/>
      <c r="G11" s="486" t="s">
        <v>169</v>
      </c>
      <c r="H11" s="487"/>
      <c r="I11" s="490">
        <v>29</v>
      </c>
      <c r="J11" s="491"/>
      <c r="K11" s="492">
        <v>20470</v>
      </c>
      <c r="L11" s="492"/>
      <c r="M11" s="36"/>
      <c r="N11" s="36"/>
      <c r="O11" s="36"/>
      <c r="P11" s="36"/>
      <c r="Q11" s="80" t="s">
        <v>501</v>
      </c>
      <c r="R11" s="182" t="s">
        <v>232</v>
      </c>
      <c r="S11" s="221">
        <v>508023</v>
      </c>
      <c r="T11" s="221"/>
      <c r="U11" s="221"/>
      <c r="V11" s="221"/>
      <c r="W11" s="221"/>
      <c r="X11" s="36"/>
    </row>
    <row r="12" spans="1:24" ht="17.25" customHeight="1">
      <c r="A12" s="307"/>
      <c r="B12" s="300"/>
      <c r="C12" s="486"/>
      <c r="D12" s="487"/>
      <c r="E12" s="486"/>
      <c r="F12" s="487"/>
      <c r="G12" s="486"/>
      <c r="H12" s="487"/>
      <c r="I12" s="490"/>
      <c r="J12" s="491"/>
      <c r="K12" s="492"/>
      <c r="L12" s="492"/>
      <c r="M12" s="36"/>
      <c r="N12" s="36"/>
      <c r="O12" s="36"/>
      <c r="P12" s="36"/>
      <c r="Q12" s="80" t="s">
        <v>500</v>
      </c>
      <c r="R12" s="182" t="s">
        <v>232</v>
      </c>
      <c r="S12" s="221"/>
      <c r="T12" s="221"/>
      <c r="U12" s="221"/>
      <c r="V12" s="221"/>
      <c r="W12" s="221"/>
      <c r="X12" s="36"/>
    </row>
    <row r="13" spans="1:24" ht="17.25" customHeight="1">
      <c r="A13" s="307" t="s">
        <v>160</v>
      </c>
      <c r="B13" s="300"/>
      <c r="C13" s="486" t="s">
        <v>162</v>
      </c>
      <c r="D13" s="487"/>
      <c r="E13" s="486" t="s">
        <v>166</v>
      </c>
      <c r="F13" s="487"/>
      <c r="G13" s="486" t="s">
        <v>168</v>
      </c>
      <c r="H13" s="487"/>
      <c r="I13" s="490">
        <v>4</v>
      </c>
      <c r="J13" s="491"/>
      <c r="K13" s="492">
        <v>1000</v>
      </c>
      <c r="L13" s="492"/>
      <c r="M13" s="36"/>
      <c r="N13" s="36"/>
      <c r="O13" s="36"/>
      <c r="P13" s="36"/>
      <c r="Q13" s="80" t="s">
        <v>499</v>
      </c>
      <c r="R13" s="182" t="s">
        <v>232</v>
      </c>
      <c r="S13" s="221"/>
      <c r="T13" s="221"/>
      <c r="U13" s="221"/>
      <c r="V13" s="221"/>
      <c r="W13" s="221"/>
      <c r="X13" s="36"/>
    </row>
    <row r="14" spans="1:24" ht="17.25" customHeight="1">
      <c r="A14" s="307"/>
      <c r="B14" s="300"/>
      <c r="C14" s="486"/>
      <c r="D14" s="487"/>
      <c r="E14" s="486"/>
      <c r="F14" s="487"/>
      <c r="G14" s="486"/>
      <c r="H14" s="487"/>
      <c r="I14" s="490"/>
      <c r="J14" s="491"/>
      <c r="K14" s="492"/>
      <c r="L14" s="492"/>
      <c r="M14" s="36"/>
      <c r="N14" s="36"/>
      <c r="O14" s="475" t="s">
        <v>290</v>
      </c>
      <c r="P14" s="475"/>
      <c r="Q14" s="183" t="s">
        <v>498</v>
      </c>
      <c r="R14" s="182" t="s">
        <v>232</v>
      </c>
      <c r="S14" s="221"/>
      <c r="T14" s="221"/>
      <c r="U14" s="221"/>
      <c r="V14" s="221"/>
      <c r="W14" s="221">
        <v>723960</v>
      </c>
      <c r="X14" s="36"/>
    </row>
    <row r="15" spans="1:24" ht="17.25" customHeight="1">
      <c r="A15" s="307" t="s">
        <v>161</v>
      </c>
      <c r="B15" s="300"/>
      <c r="C15" s="486" t="s">
        <v>163</v>
      </c>
      <c r="D15" s="487"/>
      <c r="E15" s="486" t="s">
        <v>271</v>
      </c>
      <c r="F15" s="487"/>
      <c r="G15" s="486" t="s">
        <v>480</v>
      </c>
      <c r="H15" s="487"/>
      <c r="I15" s="490">
        <v>2</v>
      </c>
      <c r="J15" s="491"/>
      <c r="K15" s="492">
        <v>750</v>
      </c>
      <c r="L15" s="492"/>
      <c r="M15" s="36"/>
      <c r="N15" s="36"/>
      <c r="O15" s="36"/>
      <c r="P15" s="36"/>
      <c r="Q15" s="80" t="s">
        <v>497</v>
      </c>
      <c r="R15" s="182" t="s">
        <v>232</v>
      </c>
      <c r="S15" s="221">
        <v>6584700</v>
      </c>
      <c r="T15" s="221">
        <v>7943077</v>
      </c>
      <c r="U15" s="221">
        <v>7523904</v>
      </c>
      <c r="V15" s="221">
        <v>5649770</v>
      </c>
      <c r="W15" s="221">
        <v>55599950</v>
      </c>
      <c r="X15" s="36"/>
    </row>
    <row r="16" spans="1:24" ht="17.25" customHeight="1">
      <c r="A16" s="307"/>
      <c r="B16" s="300"/>
      <c r="C16" s="486"/>
      <c r="D16" s="487"/>
      <c r="E16" s="486"/>
      <c r="F16" s="487"/>
      <c r="G16" s="486"/>
      <c r="H16" s="487"/>
      <c r="I16" s="490"/>
      <c r="J16" s="491"/>
      <c r="K16" s="492"/>
      <c r="L16" s="492"/>
      <c r="M16" s="36"/>
      <c r="N16" s="36"/>
      <c r="O16" s="36"/>
      <c r="P16" s="36"/>
      <c r="Q16" s="80" t="s">
        <v>496</v>
      </c>
      <c r="R16" s="182" t="s">
        <v>232</v>
      </c>
      <c r="S16" s="221">
        <v>3068057</v>
      </c>
      <c r="T16" s="221">
        <v>10435341</v>
      </c>
      <c r="U16" s="221">
        <v>2871940</v>
      </c>
      <c r="V16" s="221">
        <v>1727603</v>
      </c>
      <c r="W16" s="221">
        <v>1308680</v>
      </c>
      <c r="X16" s="36"/>
    </row>
    <row r="17" spans="1:24" ht="17.25" customHeight="1">
      <c r="A17" s="307" t="s">
        <v>495</v>
      </c>
      <c r="B17" s="300"/>
      <c r="C17" s="486" t="s">
        <v>266</v>
      </c>
      <c r="D17" s="487"/>
      <c r="E17" s="486" t="s">
        <v>167</v>
      </c>
      <c r="F17" s="487"/>
      <c r="G17" s="486" t="s">
        <v>170</v>
      </c>
      <c r="H17" s="487"/>
      <c r="I17" s="490">
        <v>4</v>
      </c>
      <c r="J17" s="491"/>
      <c r="K17" s="492">
        <v>193149</v>
      </c>
      <c r="L17" s="492"/>
      <c r="M17" s="36"/>
      <c r="N17" s="80"/>
      <c r="O17" s="80"/>
      <c r="P17" s="105"/>
      <c r="Q17" s="105" t="s">
        <v>494</v>
      </c>
      <c r="R17" s="182" t="s">
        <v>232</v>
      </c>
      <c r="S17" s="202"/>
      <c r="T17" s="202"/>
      <c r="U17" s="202">
        <v>145410</v>
      </c>
      <c r="V17" s="202">
        <v>1895954</v>
      </c>
      <c r="W17" s="202">
        <v>620790</v>
      </c>
      <c r="X17" s="36"/>
    </row>
    <row r="18" spans="1:24" ht="17.25" customHeight="1">
      <c r="A18" s="94"/>
      <c r="B18" s="95"/>
      <c r="C18" s="488"/>
      <c r="D18" s="489"/>
      <c r="E18" s="488"/>
      <c r="F18" s="489"/>
      <c r="G18" s="488"/>
      <c r="H18" s="489"/>
      <c r="I18" s="496"/>
      <c r="J18" s="497"/>
      <c r="K18" s="494"/>
      <c r="L18" s="494"/>
      <c r="M18" s="36"/>
      <c r="N18" s="80"/>
      <c r="O18" s="80"/>
      <c r="P18" s="90"/>
      <c r="Q18" s="105" t="s">
        <v>211</v>
      </c>
      <c r="R18" s="182" t="s">
        <v>232</v>
      </c>
      <c r="S18" s="202"/>
      <c r="T18" s="202"/>
      <c r="U18" s="202"/>
      <c r="V18" s="202"/>
      <c r="W18" s="202"/>
      <c r="X18" s="36"/>
    </row>
    <row r="19" spans="1:24" ht="17.25" customHeight="1">
      <c r="A19" s="485"/>
      <c r="B19" s="485"/>
      <c r="C19" s="493"/>
      <c r="D19" s="493"/>
      <c r="E19" s="493"/>
      <c r="F19" s="493"/>
      <c r="G19" s="493"/>
      <c r="H19" s="493"/>
      <c r="I19" s="495"/>
      <c r="J19" s="495"/>
      <c r="K19" s="495"/>
      <c r="L19" s="495"/>
      <c r="M19" s="36"/>
      <c r="N19" s="80"/>
      <c r="O19" s="80"/>
      <c r="P19" s="90" t="s">
        <v>273</v>
      </c>
      <c r="Q19" s="105" t="s">
        <v>493</v>
      </c>
      <c r="R19" s="182" t="s">
        <v>232</v>
      </c>
      <c r="S19" s="202">
        <v>2880542</v>
      </c>
      <c r="T19" s="202">
        <v>2937544</v>
      </c>
      <c r="U19" s="202">
        <v>2966209</v>
      </c>
      <c r="V19" s="202">
        <v>2960784</v>
      </c>
      <c r="W19" s="202">
        <v>2978270</v>
      </c>
      <c r="X19" s="36"/>
    </row>
    <row r="20" spans="1:24" ht="17.25" customHeight="1">
      <c r="A20" s="90"/>
      <c r="B20" s="105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36"/>
      <c r="N20" s="80"/>
      <c r="O20" s="80"/>
      <c r="P20" s="105"/>
      <c r="Q20" s="106" t="s">
        <v>212</v>
      </c>
      <c r="R20" s="181" t="s">
        <v>232</v>
      </c>
      <c r="S20" s="202">
        <v>66844</v>
      </c>
      <c r="T20" s="202">
        <v>60114</v>
      </c>
      <c r="U20" s="202">
        <v>54300</v>
      </c>
      <c r="V20" s="202">
        <v>50074</v>
      </c>
      <c r="W20" s="202">
        <v>44574</v>
      </c>
      <c r="X20" s="36"/>
    </row>
    <row r="21" spans="1:24" ht="17.25" customHeight="1">
      <c r="A21" s="220"/>
      <c r="B21" s="22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6"/>
      <c r="N21" s="406" t="s">
        <v>292</v>
      </c>
      <c r="O21" s="406"/>
      <c r="P21" s="105"/>
      <c r="Q21" s="106" t="s">
        <v>213</v>
      </c>
      <c r="R21" s="181" t="s">
        <v>492</v>
      </c>
      <c r="S21" s="202">
        <v>158</v>
      </c>
      <c r="T21" s="202">
        <v>200</v>
      </c>
      <c r="U21" s="202"/>
      <c r="V21" s="202"/>
      <c r="W21" s="202"/>
      <c r="X21" s="36"/>
    </row>
    <row r="22" spans="1:24" ht="17.25" customHeight="1">
      <c r="A22" s="220"/>
      <c r="B22" s="22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36"/>
      <c r="N22" s="406"/>
      <c r="O22" s="406"/>
      <c r="P22" s="307" t="s">
        <v>272</v>
      </c>
      <c r="Q22" s="300"/>
      <c r="R22" s="181" t="s">
        <v>492</v>
      </c>
      <c r="S22" s="202">
        <v>587</v>
      </c>
      <c r="T22" s="202">
        <v>479</v>
      </c>
      <c r="U22" s="202">
        <v>482</v>
      </c>
      <c r="V22" s="202">
        <v>442</v>
      </c>
      <c r="W22" s="202">
        <v>386</v>
      </c>
      <c r="X22" s="36"/>
    </row>
    <row r="23" spans="1:24" ht="17.25" customHeight="1">
      <c r="A23" s="542" t="s">
        <v>558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6"/>
      <c r="N23" s="105"/>
      <c r="O23" s="105"/>
      <c r="P23" s="307" t="s">
        <v>291</v>
      </c>
      <c r="Q23" s="300"/>
      <c r="R23" s="182" t="s">
        <v>232</v>
      </c>
      <c r="S23" s="202">
        <v>48015</v>
      </c>
      <c r="T23" s="226">
        <v>55854</v>
      </c>
      <c r="U23" s="226">
        <v>60149</v>
      </c>
      <c r="V23" s="226">
        <v>67403</v>
      </c>
      <c r="W23" s="226">
        <v>72779</v>
      </c>
      <c r="X23" s="36"/>
    </row>
    <row r="24" spans="1:24" ht="17.25" customHeight="1" thickBo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36"/>
      <c r="N24" s="184"/>
      <c r="O24" s="184"/>
      <c r="P24" s="476" t="s">
        <v>214</v>
      </c>
      <c r="Q24" s="477"/>
      <c r="R24" s="185" t="s">
        <v>231</v>
      </c>
      <c r="S24" s="230">
        <v>25069501</v>
      </c>
      <c r="T24" s="229">
        <v>26467783</v>
      </c>
      <c r="U24" s="229">
        <v>26946970</v>
      </c>
      <c r="V24" s="229">
        <v>29738752</v>
      </c>
      <c r="W24" s="229">
        <v>30613216</v>
      </c>
      <c r="X24" s="36"/>
    </row>
    <row r="25" spans="1:24" ht="17.25" customHeight="1">
      <c r="A25" s="479" t="s">
        <v>172</v>
      </c>
      <c r="B25" s="329"/>
      <c r="C25" s="329" t="s">
        <v>171</v>
      </c>
      <c r="D25" s="329"/>
      <c r="E25" s="112" t="s">
        <v>491</v>
      </c>
      <c r="F25" s="112" t="s">
        <v>174</v>
      </c>
      <c r="G25" s="481" t="s">
        <v>181</v>
      </c>
      <c r="H25" s="500"/>
      <c r="I25" s="498" t="s">
        <v>358</v>
      </c>
      <c r="J25" s="499"/>
      <c r="K25" s="499"/>
      <c r="L25" s="499"/>
      <c r="M25" s="90"/>
      <c r="N25" s="473" t="s">
        <v>293</v>
      </c>
      <c r="O25" s="473"/>
      <c r="P25" s="473"/>
      <c r="Q25" s="106" t="s">
        <v>210</v>
      </c>
      <c r="R25" s="181" t="s">
        <v>490</v>
      </c>
      <c r="S25" s="202">
        <v>1480</v>
      </c>
      <c r="T25" s="202">
        <v>1880</v>
      </c>
      <c r="U25" s="202">
        <v>1960</v>
      </c>
      <c r="V25" s="202">
        <v>1960</v>
      </c>
      <c r="W25" s="202">
        <v>2000</v>
      </c>
      <c r="X25" s="36"/>
    </row>
    <row r="26" spans="1:24" ht="17.25" customHeight="1">
      <c r="A26" s="479"/>
      <c r="B26" s="329"/>
      <c r="C26" s="329"/>
      <c r="D26" s="329"/>
      <c r="E26" s="112" t="s">
        <v>173</v>
      </c>
      <c r="F26" s="112" t="s">
        <v>175</v>
      </c>
      <c r="G26" s="501" t="s">
        <v>177</v>
      </c>
      <c r="H26" s="101" t="s">
        <v>489</v>
      </c>
      <c r="I26" s="110" t="s">
        <v>179</v>
      </c>
      <c r="J26" s="328" t="s">
        <v>487</v>
      </c>
      <c r="K26" s="344" t="s">
        <v>182</v>
      </c>
      <c r="L26" s="501" t="s">
        <v>35</v>
      </c>
      <c r="M26" s="90"/>
      <c r="N26" s="474"/>
      <c r="O26" s="474"/>
      <c r="P26" s="474"/>
      <c r="Q26" s="106" t="s">
        <v>209</v>
      </c>
      <c r="R26" s="181" t="s">
        <v>231</v>
      </c>
      <c r="S26" s="202">
        <v>30</v>
      </c>
      <c r="T26" s="202">
        <v>62</v>
      </c>
      <c r="U26" s="202">
        <v>40</v>
      </c>
      <c r="V26" s="202">
        <v>40</v>
      </c>
      <c r="W26" s="202">
        <v>40</v>
      </c>
      <c r="X26" s="36"/>
    </row>
    <row r="27" spans="1:24" ht="17.25" customHeight="1">
      <c r="A27" s="354"/>
      <c r="B27" s="480"/>
      <c r="C27" s="480"/>
      <c r="D27" s="480"/>
      <c r="E27" s="102" t="s">
        <v>488</v>
      </c>
      <c r="F27" s="102" t="s">
        <v>176</v>
      </c>
      <c r="G27" s="481"/>
      <c r="H27" s="102" t="s">
        <v>178</v>
      </c>
      <c r="I27" s="186" t="s">
        <v>180</v>
      </c>
      <c r="J27" s="329"/>
      <c r="K27" s="479"/>
      <c r="L27" s="481"/>
      <c r="M27" s="90"/>
      <c r="N27" s="475" t="s">
        <v>216</v>
      </c>
      <c r="O27" s="475"/>
      <c r="P27" s="140" t="s">
        <v>217</v>
      </c>
      <c r="Q27" s="106" t="s">
        <v>210</v>
      </c>
      <c r="R27" s="181" t="s">
        <v>485</v>
      </c>
      <c r="S27" s="202"/>
      <c r="T27" s="202"/>
      <c r="U27" s="202"/>
      <c r="V27" s="202"/>
      <c r="W27" s="202"/>
      <c r="X27" s="36"/>
    </row>
    <row r="28" spans="1:24" ht="17.25" customHeight="1">
      <c r="A28" s="36"/>
      <c r="B28" s="36"/>
      <c r="C28" s="36"/>
      <c r="D28" s="36"/>
      <c r="E28" s="263"/>
      <c r="F28" s="223"/>
      <c r="G28" s="36"/>
      <c r="H28" s="36"/>
      <c r="I28" s="36"/>
      <c r="J28" s="36"/>
      <c r="K28" s="36"/>
      <c r="L28" s="36"/>
      <c r="M28" s="36"/>
      <c r="N28" s="475"/>
      <c r="O28" s="475"/>
      <c r="P28" s="140" t="s">
        <v>218</v>
      </c>
      <c r="Q28" s="106" t="s">
        <v>486</v>
      </c>
      <c r="R28" s="181" t="s">
        <v>485</v>
      </c>
      <c r="S28" s="202">
        <v>85744</v>
      </c>
      <c r="T28" s="202"/>
      <c r="U28" s="202">
        <v>87711</v>
      </c>
      <c r="V28" s="202"/>
      <c r="W28" s="202">
        <v>107000</v>
      </c>
      <c r="X28" s="36"/>
    </row>
    <row r="29" spans="1:24" ht="17.25" customHeight="1">
      <c r="A29" s="377"/>
      <c r="B29" s="377"/>
      <c r="C29" s="504" t="s">
        <v>191</v>
      </c>
      <c r="D29" s="80" t="s">
        <v>185</v>
      </c>
      <c r="E29" s="264">
        <v>4.5</v>
      </c>
      <c r="F29" s="223">
        <v>3</v>
      </c>
      <c r="G29" s="221">
        <v>60</v>
      </c>
      <c r="H29" s="221">
        <v>30</v>
      </c>
      <c r="I29" s="221">
        <v>90</v>
      </c>
      <c r="J29" s="221">
        <v>45</v>
      </c>
      <c r="K29" s="202" t="s">
        <v>482</v>
      </c>
      <c r="L29" s="221">
        <v>135</v>
      </c>
      <c r="M29" s="36"/>
      <c r="N29" s="475" t="s">
        <v>219</v>
      </c>
      <c r="O29" s="475"/>
      <c r="P29" s="475"/>
      <c r="Q29" s="106" t="s">
        <v>210</v>
      </c>
      <c r="R29" s="181" t="s">
        <v>485</v>
      </c>
      <c r="S29" s="202">
        <v>39782</v>
      </c>
      <c r="T29" s="202">
        <v>12648</v>
      </c>
      <c r="U29" s="202">
        <v>11772</v>
      </c>
      <c r="V29" s="202">
        <v>12656</v>
      </c>
      <c r="W29" s="202">
        <v>12698</v>
      </c>
      <c r="X29" s="36"/>
    </row>
    <row r="30" spans="1:24" ht="17.25" customHeight="1">
      <c r="A30" s="377"/>
      <c r="B30" s="377"/>
      <c r="C30" s="504"/>
      <c r="D30" s="80" t="s">
        <v>186</v>
      </c>
      <c r="E30" s="264">
        <v>2.3</v>
      </c>
      <c r="F30" s="223">
        <v>0.5</v>
      </c>
      <c r="G30" s="221">
        <v>40</v>
      </c>
      <c r="H30" s="221">
        <v>30</v>
      </c>
      <c r="I30" s="221">
        <v>15</v>
      </c>
      <c r="J30" s="221">
        <v>54</v>
      </c>
      <c r="K30" s="202" t="s">
        <v>482</v>
      </c>
      <c r="L30" s="221">
        <v>69</v>
      </c>
      <c r="M30" s="36"/>
      <c r="N30" s="475"/>
      <c r="O30" s="475"/>
      <c r="P30" s="475"/>
      <c r="Q30" s="106" t="s">
        <v>209</v>
      </c>
      <c r="R30" s="181" t="s">
        <v>231</v>
      </c>
      <c r="S30" s="202">
        <v>1098335</v>
      </c>
      <c r="T30" s="202">
        <v>464423</v>
      </c>
      <c r="U30" s="202">
        <v>460398</v>
      </c>
      <c r="V30" s="202">
        <v>457996</v>
      </c>
      <c r="W30" s="202">
        <v>469339</v>
      </c>
      <c r="X30" s="36"/>
    </row>
    <row r="31" spans="1:24" ht="17.25" customHeight="1">
      <c r="A31" s="377"/>
      <c r="B31" s="377"/>
      <c r="C31" s="504"/>
      <c r="D31" s="80" t="s">
        <v>187</v>
      </c>
      <c r="E31" s="264">
        <v>1.5</v>
      </c>
      <c r="F31" s="223">
        <v>0.5</v>
      </c>
      <c r="G31" s="221">
        <v>20</v>
      </c>
      <c r="H31" s="221">
        <v>10</v>
      </c>
      <c r="I31" s="221">
        <v>5</v>
      </c>
      <c r="J31" s="221">
        <v>10</v>
      </c>
      <c r="K31" s="202" t="s">
        <v>482</v>
      </c>
      <c r="L31" s="221">
        <v>15</v>
      </c>
      <c r="M31" s="36"/>
      <c r="N31" s="94"/>
      <c r="O31" s="94"/>
      <c r="P31" s="94"/>
      <c r="Q31" s="94"/>
      <c r="R31" s="187"/>
      <c r="S31" s="94"/>
      <c r="T31" s="94"/>
      <c r="U31" s="94"/>
      <c r="V31" s="94"/>
      <c r="W31" s="94"/>
      <c r="X31" s="36"/>
    </row>
    <row r="32" spans="1:24" ht="17.25" customHeight="1">
      <c r="A32" s="377"/>
      <c r="B32" s="377"/>
      <c r="C32" s="504"/>
      <c r="D32" s="140" t="s">
        <v>35</v>
      </c>
      <c r="E32" s="264">
        <v>8.3</v>
      </c>
      <c r="F32" s="223">
        <v>4</v>
      </c>
      <c r="G32" s="202" t="s">
        <v>482</v>
      </c>
      <c r="H32" s="202" t="s">
        <v>482</v>
      </c>
      <c r="I32" s="221">
        <v>110</v>
      </c>
      <c r="J32" s="221">
        <v>109</v>
      </c>
      <c r="K32" s="202" t="s">
        <v>482</v>
      </c>
      <c r="L32" s="221">
        <v>219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7.25" customHeight="1">
      <c r="A33" s="475" t="s">
        <v>183</v>
      </c>
      <c r="B33" s="475"/>
      <c r="C33" s="36"/>
      <c r="D33" s="36"/>
      <c r="E33" s="264"/>
      <c r="F33" s="223"/>
      <c r="G33" s="221"/>
      <c r="H33" s="221"/>
      <c r="I33" s="221"/>
      <c r="J33" s="221"/>
      <c r="K33" s="221"/>
      <c r="L33" s="221"/>
      <c r="M33" s="90"/>
      <c r="N33" s="36"/>
      <c r="O33" s="36"/>
      <c r="P33" s="36"/>
      <c r="Q33" s="541" t="s">
        <v>559</v>
      </c>
      <c r="R33" s="36"/>
      <c r="S33" s="36"/>
      <c r="T33" s="36"/>
      <c r="U33" s="36"/>
      <c r="V33" s="36"/>
      <c r="W33" s="36"/>
      <c r="X33" s="36"/>
    </row>
    <row r="34" spans="1:24" ht="17.25" customHeight="1" thickBot="1">
      <c r="A34" s="475" t="s">
        <v>184</v>
      </c>
      <c r="B34" s="475"/>
      <c r="C34" s="503" t="s">
        <v>192</v>
      </c>
      <c r="D34" s="80" t="s">
        <v>188</v>
      </c>
      <c r="E34" s="264">
        <v>2.3</v>
      </c>
      <c r="F34" s="223">
        <v>1.2</v>
      </c>
      <c r="G34" s="221">
        <v>30</v>
      </c>
      <c r="H34" s="221">
        <v>15</v>
      </c>
      <c r="I34" s="221">
        <v>18</v>
      </c>
      <c r="J34" s="221">
        <v>16</v>
      </c>
      <c r="K34" s="202" t="s">
        <v>482</v>
      </c>
      <c r="L34" s="221">
        <v>34</v>
      </c>
      <c r="M34" s="90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90"/>
    </row>
    <row r="35" spans="1:24" ht="17.25" customHeight="1">
      <c r="A35" s="377"/>
      <c r="B35" s="377"/>
      <c r="C35" s="503"/>
      <c r="D35" s="80" t="s">
        <v>189</v>
      </c>
      <c r="E35" s="264">
        <v>1</v>
      </c>
      <c r="F35" s="223">
        <v>1</v>
      </c>
      <c r="G35" s="221">
        <v>30</v>
      </c>
      <c r="H35" s="221">
        <v>15</v>
      </c>
      <c r="I35" s="221">
        <v>15</v>
      </c>
      <c r="J35" s="202" t="s">
        <v>482</v>
      </c>
      <c r="K35" s="202" t="s">
        <v>482</v>
      </c>
      <c r="L35" s="221">
        <v>15</v>
      </c>
      <c r="M35" s="90"/>
      <c r="N35" s="510" t="s">
        <v>233</v>
      </c>
      <c r="O35" s="513"/>
      <c r="P35" s="324" t="s">
        <v>234</v>
      </c>
      <c r="Q35" s="324" t="s">
        <v>235</v>
      </c>
      <c r="R35" s="324" t="s">
        <v>236</v>
      </c>
      <c r="S35" s="324"/>
      <c r="T35" s="324" t="s">
        <v>357</v>
      </c>
      <c r="U35" s="324"/>
      <c r="V35" s="484" t="s">
        <v>222</v>
      </c>
      <c r="W35" s="488"/>
      <c r="X35" s="90"/>
    </row>
    <row r="36" spans="1:24" ht="17.25" customHeight="1">
      <c r="A36" s="377"/>
      <c r="B36" s="377"/>
      <c r="C36" s="503"/>
      <c r="D36" s="80" t="s">
        <v>190</v>
      </c>
      <c r="E36" s="264">
        <v>2.5</v>
      </c>
      <c r="F36" s="223">
        <v>1.5</v>
      </c>
      <c r="G36" s="221">
        <v>50</v>
      </c>
      <c r="H36" s="221">
        <v>30</v>
      </c>
      <c r="I36" s="221">
        <v>45</v>
      </c>
      <c r="J36" s="221">
        <v>30</v>
      </c>
      <c r="K36" s="202" t="s">
        <v>482</v>
      </c>
      <c r="L36" s="221">
        <v>75</v>
      </c>
      <c r="M36" s="90"/>
      <c r="N36" s="326"/>
      <c r="O36" s="509"/>
      <c r="P36" s="359"/>
      <c r="Q36" s="359"/>
      <c r="R36" s="359"/>
      <c r="S36" s="359"/>
      <c r="T36" s="359"/>
      <c r="U36" s="359"/>
      <c r="V36" s="514"/>
      <c r="W36" s="515"/>
      <c r="X36" s="90"/>
    </row>
    <row r="37" spans="1:24" ht="17.25" customHeight="1">
      <c r="A37" s="377"/>
      <c r="B37" s="377"/>
      <c r="C37" s="503"/>
      <c r="D37" s="80" t="s">
        <v>35</v>
      </c>
      <c r="E37" s="264">
        <v>5.8</v>
      </c>
      <c r="F37" s="223">
        <v>5.7</v>
      </c>
      <c r="G37" s="202" t="s">
        <v>482</v>
      </c>
      <c r="H37" s="202" t="s">
        <v>482</v>
      </c>
      <c r="I37" s="221">
        <v>78</v>
      </c>
      <c r="J37" s="221">
        <v>46</v>
      </c>
      <c r="K37" s="202" t="s">
        <v>482</v>
      </c>
      <c r="L37" s="221">
        <v>124</v>
      </c>
      <c r="M37" s="90"/>
      <c r="N37" s="326"/>
      <c r="O37" s="509"/>
      <c r="P37" s="359"/>
      <c r="Q37" s="359"/>
      <c r="R37" s="359"/>
      <c r="S37" s="359"/>
      <c r="T37" s="359"/>
      <c r="U37" s="359"/>
      <c r="V37" s="516" t="s">
        <v>223</v>
      </c>
      <c r="W37" s="517" t="s">
        <v>224</v>
      </c>
      <c r="X37" s="90"/>
    </row>
    <row r="38" spans="1:24" ht="17.25" customHeight="1">
      <c r="A38" s="377"/>
      <c r="B38" s="377"/>
      <c r="C38" s="503"/>
      <c r="D38" s="80"/>
      <c r="E38" s="264"/>
      <c r="F38" s="223"/>
      <c r="G38" s="221"/>
      <c r="H38" s="221"/>
      <c r="I38" s="221"/>
      <c r="J38" s="221"/>
      <c r="K38" s="221"/>
      <c r="L38" s="221"/>
      <c r="M38" s="36"/>
      <c r="N38" s="500"/>
      <c r="O38" s="479"/>
      <c r="P38" s="359"/>
      <c r="Q38" s="359"/>
      <c r="R38" s="359"/>
      <c r="S38" s="359"/>
      <c r="T38" s="359"/>
      <c r="U38" s="359"/>
      <c r="V38" s="516"/>
      <c r="W38" s="517"/>
      <c r="X38" s="36"/>
    </row>
    <row r="39" spans="1:24" ht="17.25" customHeight="1">
      <c r="A39" s="377"/>
      <c r="B39" s="377"/>
      <c r="C39" s="80"/>
      <c r="D39" s="80"/>
      <c r="E39" s="264"/>
      <c r="F39" s="223"/>
      <c r="G39" s="221"/>
      <c r="H39" s="221"/>
      <c r="I39" s="221"/>
      <c r="J39" s="221"/>
      <c r="K39" s="221"/>
      <c r="L39" s="221"/>
      <c r="M39" s="36"/>
      <c r="N39" s="110"/>
      <c r="O39" s="111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7.25" customHeight="1">
      <c r="A40" s="377"/>
      <c r="B40" s="377"/>
      <c r="C40" s="502" t="s">
        <v>195</v>
      </c>
      <c r="D40" s="502"/>
      <c r="E40" s="264">
        <v>3.3</v>
      </c>
      <c r="F40" s="223">
        <v>0.9</v>
      </c>
      <c r="G40" s="221">
        <v>20</v>
      </c>
      <c r="H40" s="221">
        <v>15</v>
      </c>
      <c r="I40" s="221">
        <v>14</v>
      </c>
      <c r="J40" s="221">
        <v>36</v>
      </c>
      <c r="K40" s="202" t="s">
        <v>482</v>
      </c>
      <c r="L40" s="221">
        <v>51</v>
      </c>
      <c r="M40" s="36"/>
      <c r="N40" s="505" t="s">
        <v>75</v>
      </c>
      <c r="O40" s="506"/>
      <c r="P40" s="244">
        <f>SUM(P50,P52,P54)</f>
        <v>7271</v>
      </c>
      <c r="Q40" s="244">
        <f>SUM(Q50,Q52,Q54)</f>
        <v>7745153</v>
      </c>
      <c r="R40" s="507">
        <f>SUM(R50,R52,R54)</f>
        <v>75209969</v>
      </c>
      <c r="S40" s="507"/>
      <c r="T40" s="244"/>
      <c r="U40" s="267">
        <f>R40/Q40*10</f>
        <v>97.10585317036346</v>
      </c>
      <c r="V40" s="201">
        <v>2525</v>
      </c>
      <c r="W40" s="201">
        <v>25196</v>
      </c>
      <c r="X40" s="36"/>
    </row>
    <row r="41" spans="1:24" ht="17.25" customHeight="1">
      <c r="A41" s="475" t="s">
        <v>193</v>
      </c>
      <c r="B41" s="475"/>
      <c r="C41" s="502" t="s">
        <v>196</v>
      </c>
      <c r="D41" s="502"/>
      <c r="E41" s="264">
        <v>1.4</v>
      </c>
      <c r="F41" s="223">
        <v>0.3</v>
      </c>
      <c r="G41" s="221">
        <v>15</v>
      </c>
      <c r="H41" s="221">
        <v>10</v>
      </c>
      <c r="I41" s="221">
        <v>3</v>
      </c>
      <c r="J41" s="221">
        <v>11</v>
      </c>
      <c r="K41" s="202" t="s">
        <v>482</v>
      </c>
      <c r="L41" s="221">
        <v>14</v>
      </c>
      <c r="M41" s="36"/>
      <c r="N41" s="228"/>
      <c r="O41" s="227"/>
      <c r="P41" s="221"/>
      <c r="Q41" s="221"/>
      <c r="R41" s="221"/>
      <c r="S41" s="221"/>
      <c r="T41" s="221"/>
      <c r="U41" s="222"/>
      <c r="V41" s="221"/>
      <c r="W41" s="221"/>
      <c r="X41" s="36"/>
    </row>
    <row r="42" spans="1:24" ht="17.25" customHeight="1">
      <c r="A42" s="475" t="s">
        <v>194</v>
      </c>
      <c r="B42" s="475"/>
      <c r="C42" s="502" t="s">
        <v>197</v>
      </c>
      <c r="D42" s="502"/>
      <c r="E42" s="264">
        <v>2.4</v>
      </c>
      <c r="F42" s="223">
        <v>0.6</v>
      </c>
      <c r="G42" s="221">
        <v>20</v>
      </c>
      <c r="H42" s="221">
        <v>15</v>
      </c>
      <c r="I42" s="221">
        <v>9</v>
      </c>
      <c r="J42" s="221">
        <v>27</v>
      </c>
      <c r="K42" s="202" t="s">
        <v>482</v>
      </c>
      <c r="L42" s="221">
        <v>36</v>
      </c>
      <c r="M42" s="36"/>
      <c r="N42" s="326" t="s">
        <v>225</v>
      </c>
      <c r="O42" s="509"/>
      <c r="P42" s="202">
        <v>1313</v>
      </c>
      <c r="Q42" s="202">
        <v>1685700</v>
      </c>
      <c r="R42" s="508">
        <v>16631363</v>
      </c>
      <c r="S42" s="508"/>
      <c r="T42" s="202"/>
      <c r="U42" s="224">
        <f aca="true" t="shared" si="0" ref="U42:U48">R42/Q42*10</f>
        <v>98.66146408020407</v>
      </c>
      <c r="V42" s="202">
        <v>2601</v>
      </c>
      <c r="W42" s="202">
        <v>26588</v>
      </c>
      <c r="X42" s="36"/>
    </row>
    <row r="43" spans="1:24" ht="17.25" customHeight="1">
      <c r="A43" s="475"/>
      <c r="B43" s="475"/>
      <c r="C43" s="502" t="s">
        <v>35</v>
      </c>
      <c r="D43" s="502"/>
      <c r="E43" s="264">
        <v>7.1</v>
      </c>
      <c r="F43" s="223">
        <v>1.8</v>
      </c>
      <c r="G43" s="202" t="s">
        <v>482</v>
      </c>
      <c r="H43" s="202" t="s">
        <v>482</v>
      </c>
      <c r="I43" s="221">
        <v>26</v>
      </c>
      <c r="J43" s="221">
        <v>74</v>
      </c>
      <c r="K43" s="202" t="s">
        <v>482</v>
      </c>
      <c r="L43" s="221">
        <v>100</v>
      </c>
      <c r="M43" s="36"/>
      <c r="N43" s="326" t="s">
        <v>226</v>
      </c>
      <c r="O43" s="509"/>
      <c r="P43" s="202">
        <v>278</v>
      </c>
      <c r="Q43" s="202">
        <v>326017</v>
      </c>
      <c r="R43" s="508">
        <v>3201345</v>
      </c>
      <c r="S43" s="508"/>
      <c r="T43" s="202"/>
      <c r="U43" s="224">
        <f t="shared" si="0"/>
        <v>98.19564623930654</v>
      </c>
      <c r="V43" s="202">
        <v>2436</v>
      </c>
      <c r="W43" s="202">
        <v>26258</v>
      </c>
      <c r="X43" s="36"/>
    </row>
    <row r="44" spans="1:24" ht="17.25" customHeight="1">
      <c r="A44" s="475"/>
      <c r="B44" s="475"/>
      <c r="C44" s="502"/>
      <c r="D44" s="502"/>
      <c r="E44" s="264"/>
      <c r="F44" s="223"/>
      <c r="G44" s="221"/>
      <c r="H44" s="221"/>
      <c r="I44" s="221"/>
      <c r="J44" s="221"/>
      <c r="K44" s="221"/>
      <c r="L44" s="221"/>
      <c r="M44" s="36"/>
      <c r="N44" s="326" t="s">
        <v>300</v>
      </c>
      <c r="O44" s="509"/>
      <c r="P44" s="202">
        <v>245</v>
      </c>
      <c r="Q44" s="202">
        <v>318710</v>
      </c>
      <c r="R44" s="508">
        <v>3156867</v>
      </c>
      <c r="S44" s="508"/>
      <c r="T44" s="202"/>
      <c r="U44" s="224">
        <f t="shared" si="0"/>
        <v>99.0513946848232</v>
      </c>
      <c r="V44" s="202">
        <v>4008</v>
      </c>
      <c r="W44" s="202">
        <v>39700</v>
      </c>
      <c r="X44" s="36"/>
    </row>
    <row r="45" spans="1:24" ht="17.25" customHeight="1">
      <c r="A45" s="475" t="s">
        <v>198</v>
      </c>
      <c r="B45" s="475"/>
      <c r="C45" s="502" t="s">
        <v>200</v>
      </c>
      <c r="D45" s="502"/>
      <c r="E45" s="264">
        <v>25</v>
      </c>
      <c r="F45" s="223">
        <v>16.8</v>
      </c>
      <c r="G45" s="221">
        <v>400</v>
      </c>
      <c r="H45" s="221">
        <v>150</v>
      </c>
      <c r="I45" s="221">
        <v>650</v>
      </c>
      <c r="J45" s="221">
        <v>1250</v>
      </c>
      <c r="K45" s="221">
        <v>1850</v>
      </c>
      <c r="L45" s="221">
        <v>3750</v>
      </c>
      <c r="M45" s="36"/>
      <c r="N45" s="326" t="s">
        <v>227</v>
      </c>
      <c r="O45" s="509"/>
      <c r="P45" s="202">
        <v>237</v>
      </c>
      <c r="Q45" s="202">
        <v>210502</v>
      </c>
      <c r="R45" s="508">
        <v>2028075</v>
      </c>
      <c r="S45" s="508"/>
      <c r="T45" s="202"/>
      <c r="U45" s="224">
        <f t="shared" si="0"/>
        <v>96.344690311731</v>
      </c>
      <c r="V45" s="202">
        <v>2453</v>
      </c>
      <c r="W45" s="202">
        <v>24701</v>
      </c>
      <c r="X45" s="36"/>
    </row>
    <row r="46" spans="1:24" ht="17.25" customHeight="1">
      <c r="A46" s="475" t="s">
        <v>184</v>
      </c>
      <c r="B46" s="475"/>
      <c r="C46" s="502" t="s">
        <v>201</v>
      </c>
      <c r="D46" s="502"/>
      <c r="E46" s="264">
        <v>11</v>
      </c>
      <c r="F46" s="223">
        <v>5.5</v>
      </c>
      <c r="G46" s="221">
        <v>200</v>
      </c>
      <c r="H46" s="221">
        <v>100</v>
      </c>
      <c r="I46" s="221">
        <v>100</v>
      </c>
      <c r="J46" s="221">
        <v>550</v>
      </c>
      <c r="K46" s="221">
        <v>450</v>
      </c>
      <c r="L46" s="221">
        <v>1100</v>
      </c>
      <c r="M46" s="36"/>
      <c r="N46" s="326" t="s">
        <v>301</v>
      </c>
      <c r="O46" s="509"/>
      <c r="P46" s="202">
        <v>227</v>
      </c>
      <c r="Q46" s="202">
        <v>201407</v>
      </c>
      <c r="R46" s="508">
        <v>1912336</v>
      </c>
      <c r="S46" s="508"/>
      <c r="T46" s="202"/>
      <c r="U46" s="224">
        <f t="shared" si="0"/>
        <v>94.94883494615381</v>
      </c>
      <c r="V46" s="202">
        <v>2472</v>
      </c>
      <c r="W46" s="202">
        <v>23465</v>
      </c>
      <c r="X46" s="36"/>
    </row>
    <row r="47" spans="1:24" ht="17.25" customHeight="1">
      <c r="A47" s="475"/>
      <c r="B47" s="475"/>
      <c r="C47" s="502" t="s">
        <v>35</v>
      </c>
      <c r="D47" s="502"/>
      <c r="E47" s="264">
        <v>36</v>
      </c>
      <c r="F47" s="223">
        <v>22.3</v>
      </c>
      <c r="G47" s="226" t="s">
        <v>482</v>
      </c>
      <c r="H47" s="226" t="s">
        <v>482</v>
      </c>
      <c r="I47" s="221">
        <v>750</v>
      </c>
      <c r="J47" s="221">
        <v>1800</v>
      </c>
      <c r="K47" s="221">
        <v>2300</v>
      </c>
      <c r="L47" s="221">
        <v>4850</v>
      </c>
      <c r="M47" s="36"/>
      <c r="N47" s="326" t="s">
        <v>302</v>
      </c>
      <c r="O47" s="509"/>
      <c r="P47" s="202">
        <v>203</v>
      </c>
      <c r="Q47" s="202">
        <v>163508</v>
      </c>
      <c r="R47" s="508">
        <v>1541547</v>
      </c>
      <c r="S47" s="508"/>
      <c r="T47" s="202"/>
      <c r="U47" s="224">
        <f t="shared" si="0"/>
        <v>94.279607114025</v>
      </c>
      <c r="V47" s="202">
        <v>2619</v>
      </c>
      <c r="W47" s="202">
        <v>25282</v>
      </c>
      <c r="X47" s="36"/>
    </row>
    <row r="48" spans="1:24" ht="17.25" customHeight="1">
      <c r="A48" s="475"/>
      <c r="B48" s="475"/>
      <c r="C48" s="502"/>
      <c r="D48" s="502"/>
      <c r="E48" s="264"/>
      <c r="F48" s="223"/>
      <c r="G48" s="221"/>
      <c r="H48" s="221"/>
      <c r="I48" s="221"/>
      <c r="J48" s="221"/>
      <c r="K48" s="202"/>
      <c r="L48" s="221"/>
      <c r="M48" s="36"/>
      <c r="N48" s="326" t="s">
        <v>303</v>
      </c>
      <c r="O48" s="509"/>
      <c r="P48" s="202">
        <v>167</v>
      </c>
      <c r="Q48" s="202">
        <v>117000</v>
      </c>
      <c r="R48" s="508">
        <v>1093695</v>
      </c>
      <c r="S48" s="508"/>
      <c r="T48" s="202"/>
      <c r="U48" s="224">
        <f t="shared" si="0"/>
        <v>93.47820512820513</v>
      </c>
      <c r="V48" s="202">
        <v>2280</v>
      </c>
      <c r="W48" s="202">
        <v>21318</v>
      </c>
      <c r="X48" s="36"/>
    </row>
    <row r="49" spans="1:24" ht="17.25" customHeight="1">
      <c r="A49" s="475"/>
      <c r="B49" s="475"/>
      <c r="C49" s="502" t="s">
        <v>202</v>
      </c>
      <c r="D49" s="502"/>
      <c r="E49" s="265" t="s">
        <v>482</v>
      </c>
      <c r="F49" s="223">
        <v>0.3</v>
      </c>
      <c r="G49" s="221">
        <v>40</v>
      </c>
      <c r="H49" s="221">
        <v>20</v>
      </c>
      <c r="I49" s="221">
        <v>6</v>
      </c>
      <c r="J49" s="202" t="s">
        <v>482</v>
      </c>
      <c r="K49" s="202" t="s">
        <v>482</v>
      </c>
      <c r="L49" s="221">
        <v>6</v>
      </c>
      <c r="M49" s="36"/>
      <c r="N49" s="326"/>
      <c r="O49" s="509"/>
      <c r="P49" s="202"/>
      <c r="Q49" s="202"/>
      <c r="R49" s="508"/>
      <c r="S49" s="508"/>
      <c r="T49" s="202"/>
      <c r="U49" s="224"/>
      <c r="V49" s="202"/>
      <c r="W49" s="202"/>
      <c r="X49" s="36"/>
    </row>
    <row r="50" spans="1:24" ht="17.25" customHeight="1">
      <c r="A50" s="475" t="s">
        <v>199</v>
      </c>
      <c r="B50" s="475"/>
      <c r="C50" s="502" t="s">
        <v>203</v>
      </c>
      <c r="D50" s="502"/>
      <c r="E50" s="265" t="s">
        <v>482</v>
      </c>
      <c r="F50" s="223">
        <v>0.5</v>
      </c>
      <c r="G50" s="221">
        <v>60</v>
      </c>
      <c r="H50" s="221">
        <v>30</v>
      </c>
      <c r="I50" s="221">
        <v>15</v>
      </c>
      <c r="J50" s="202" t="s">
        <v>482</v>
      </c>
      <c r="K50" s="202" t="s">
        <v>482</v>
      </c>
      <c r="L50" s="221">
        <v>15</v>
      </c>
      <c r="M50" s="36"/>
      <c r="N50" s="326" t="s">
        <v>228</v>
      </c>
      <c r="O50" s="509"/>
      <c r="P50" s="244">
        <f>SUM(P42:P48)</f>
        <v>2670</v>
      </c>
      <c r="Q50" s="244">
        <f>SUM(Q42:Q48)</f>
        <v>3022844</v>
      </c>
      <c r="R50" s="507">
        <f>SUM(R42:S48)</f>
        <v>29565228</v>
      </c>
      <c r="S50" s="507"/>
      <c r="T50" s="202"/>
      <c r="U50" s="267">
        <f>R50/Q50*10</f>
        <v>97.80599991266502</v>
      </c>
      <c r="V50" s="201">
        <v>2643</v>
      </c>
      <c r="W50" s="201">
        <v>26766</v>
      </c>
      <c r="X50" s="36"/>
    </row>
    <row r="51" spans="1:24" ht="17.25" customHeight="1">
      <c r="A51" s="475" t="s">
        <v>184</v>
      </c>
      <c r="B51" s="475"/>
      <c r="C51" s="502" t="s">
        <v>34</v>
      </c>
      <c r="D51" s="502"/>
      <c r="E51" s="265" t="s">
        <v>482</v>
      </c>
      <c r="F51" s="223">
        <v>0.4</v>
      </c>
      <c r="G51" s="202" t="s">
        <v>482</v>
      </c>
      <c r="H51" s="221">
        <v>10</v>
      </c>
      <c r="I51" s="221">
        <v>4</v>
      </c>
      <c r="J51" s="202" t="s">
        <v>482</v>
      </c>
      <c r="K51" s="202" t="s">
        <v>482</v>
      </c>
      <c r="L51" s="221">
        <v>4</v>
      </c>
      <c r="M51" s="36"/>
      <c r="N51" s="326"/>
      <c r="O51" s="509"/>
      <c r="P51" s="202"/>
      <c r="Q51" s="202"/>
      <c r="R51" s="508"/>
      <c r="S51" s="508"/>
      <c r="T51" s="202"/>
      <c r="U51" s="224"/>
      <c r="V51" s="202"/>
      <c r="W51" s="202"/>
      <c r="X51" s="36"/>
    </row>
    <row r="52" spans="1:24" ht="17.25" customHeight="1">
      <c r="A52" s="36"/>
      <c r="B52" s="36"/>
      <c r="C52" s="502" t="s">
        <v>35</v>
      </c>
      <c r="D52" s="502"/>
      <c r="E52" s="265" t="s">
        <v>482</v>
      </c>
      <c r="F52" s="223">
        <v>1.2</v>
      </c>
      <c r="G52" s="202" t="s">
        <v>482</v>
      </c>
      <c r="H52" s="202" t="s">
        <v>482</v>
      </c>
      <c r="I52" s="221">
        <v>25</v>
      </c>
      <c r="J52" s="202" t="s">
        <v>482</v>
      </c>
      <c r="K52" s="202" t="s">
        <v>482</v>
      </c>
      <c r="L52" s="221">
        <v>25</v>
      </c>
      <c r="M52" s="36"/>
      <c r="N52" s="326" t="s">
        <v>229</v>
      </c>
      <c r="O52" s="509"/>
      <c r="P52" s="202">
        <v>2007</v>
      </c>
      <c r="Q52" s="202">
        <v>2068969</v>
      </c>
      <c r="R52" s="508">
        <v>19986366</v>
      </c>
      <c r="S52" s="508"/>
      <c r="T52" s="202"/>
      <c r="U52" s="224">
        <f>R52/Q52*10</f>
        <v>96.60060638897924</v>
      </c>
      <c r="V52" s="202">
        <v>2558</v>
      </c>
      <c r="W52" s="202">
        <v>25440</v>
      </c>
      <c r="X52" s="36"/>
    </row>
    <row r="53" spans="1:24" ht="17.25" customHeight="1">
      <c r="A53" s="377"/>
      <c r="B53" s="377"/>
      <c r="C53" s="377"/>
      <c r="D53" s="377"/>
      <c r="E53" s="264"/>
      <c r="F53" s="223"/>
      <c r="G53" s="221"/>
      <c r="H53" s="221"/>
      <c r="I53" s="221"/>
      <c r="J53" s="221"/>
      <c r="K53" s="221"/>
      <c r="L53" s="221"/>
      <c r="M53" s="36"/>
      <c r="N53" s="326"/>
      <c r="O53" s="509"/>
      <c r="P53" s="202"/>
      <c r="Q53" s="202"/>
      <c r="R53" s="508"/>
      <c r="S53" s="508"/>
      <c r="T53" s="202"/>
      <c r="U53" s="224"/>
      <c r="V53" s="202"/>
      <c r="W53" s="202"/>
      <c r="X53" s="36"/>
    </row>
    <row r="54" spans="1:24" ht="17.25" customHeight="1">
      <c r="A54" s="475" t="s">
        <v>204</v>
      </c>
      <c r="B54" s="475"/>
      <c r="C54" s="475"/>
      <c r="D54" s="475"/>
      <c r="E54" s="265" t="s">
        <v>484</v>
      </c>
      <c r="F54" s="225">
        <v>4.5</v>
      </c>
      <c r="G54" s="202">
        <v>100</v>
      </c>
      <c r="H54" s="202">
        <v>50</v>
      </c>
      <c r="I54" s="202">
        <v>225</v>
      </c>
      <c r="J54" s="202" t="s">
        <v>483</v>
      </c>
      <c r="K54" s="202" t="s">
        <v>483</v>
      </c>
      <c r="L54" s="221">
        <v>225</v>
      </c>
      <c r="M54" s="36"/>
      <c r="N54" s="326" t="s">
        <v>230</v>
      </c>
      <c r="O54" s="509"/>
      <c r="P54" s="202">
        <v>2594</v>
      </c>
      <c r="Q54" s="202">
        <v>2653340</v>
      </c>
      <c r="R54" s="508">
        <v>25658375</v>
      </c>
      <c r="S54" s="508"/>
      <c r="T54" s="202"/>
      <c r="U54" s="224">
        <f>R54/Q54*10</f>
        <v>96.70217537141866</v>
      </c>
      <c r="V54" s="202">
        <v>2380</v>
      </c>
      <c r="W54" s="202">
        <v>23408</v>
      </c>
      <c r="X54" s="36"/>
    </row>
    <row r="55" spans="1:24" ht="17.25" customHeight="1">
      <c r="A55" s="475" t="s">
        <v>205</v>
      </c>
      <c r="B55" s="475"/>
      <c r="C55" s="475"/>
      <c r="D55" s="475"/>
      <c r="E55" s="264">
        <v>1.8</v>
      </c>
      <c r="F55" s="223">
        <v>0.6</v>
      </c>
      <c r="G55" s="221">
        <v>20</v>
      </c>
      <c r="H55" s="221">
        <v>10</v>
      </c>
      <c r="I55" s="221">
        <v>6</v>
      </c>
      <c r="J55" s="202" t="s">
        <v>482</v>
      </c>
      <c r="K55" s="202" t="s">
        <v>482</v>
      </c>
      <c r="L55" s="221">
        <v>6</v>
      </c>
      <c r="M55" s="36"/>
      <c r="N55" s="346"/>
      <c r="O55" s="487"/>
      <c r="P55" s="221"/>
      <c r="Q55" s="221"/>
      <c r="R55" s="492"/>
      <c r="S55" s="492"/>
      <c r="T55" s="221"/>
      <c r="U55" s="222"/>
      <c r="V55" s="221"/>
      <c r="W55" s="221"/>
      <c r="X55" s="36"/>
    </row>
    <row r="56" spans="1:24" ht="17.25" customHeight="1">
      <c r="A56" s="377"/>
      <c r="B56" s="377"/>
      <c r="C56" s="377"/>
      <c r="D56" s="377"/>
      <c r="E56" s="239"/>
      <c r="F56" s="221"/>
      <c r="G56" s="221"/>
      <c r="H56" s="221"/>
      <c r="I56" s="221"/>
      <c r="J56" s="202"/>
      <c r="K56" s="202"/>
      <c r="L56" s="221"/>
      <c r="M56" s="36"/>
      <c r="N56" s="399"/>
      <c r="O56" s="489"/>
      <c r="P56" s="94"/>
      <c r="Q56" s="94"/>
      <c r="R56" s="399"/>
      <c r="S56" s="399"/>
      <c r="T56" s="94"/>
      <c r="U56" s="188"/>
      <c r="V56" s="94"/>
      <c r="W56" s="94"/>
      <c r="X56" s="36"/>
    </row>
    <row r="57" spans="1:23" s="13" customFormat="1" ht="17.25" customHeight="1">
      <c r="A57" s="538" t="s">
        <v>206</v>
      </c>
      <c r="B57" s="538"/>
      <c r="C57" s="538"/>
      <c r="D57" s="539"/>
      <c r="E57" s="266">
        <v>59</v>
      </c>
      <c r="F57" s="219">
        <v>58.1</v>
      </c>
      <c r="G57" s="218" t="s">
        <v>482</v>
      </c>
      <c r="H57" s="218" t="s">
        <v>482</v>
      </c>
      <c r="I57" s="217">
        <v>1220</v>
      </c>
      <c r="J57" s="217">
        <v>2029</v>
      </c>
      <c r="K57" s="217">
        <v>2300</v>
      </c>
      <c r="L57" s="217">
        <v>5549</v>
      </c>
      <c r="M57" s="21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4" ht="17.25" customHeight="1">
      <c r="A58" s="399"/>
      <c r="B58" s="399"/>
      <c r="C58" s="399"/>
      <c r="D58" s="399"/>
      <c r="E58" s="86"/>
      <c r="F58" s="94"/>
      <c r="G58" s="94"/>
      <c r="H58" s="94"/>
      <c r="I58" s="94"/>
      <c r="J58" s="94"/>
      <c r="K58" s="94"/>
      <c r="L58" s="94"/>
      <c r="M58" s="36"/>
      <c r="N58" s="36" t="s">
        <v>288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17.25" customHeight="1">
      <c r="A59" s="377"/>
      <c r="B59" s="377"/>
      <c r="C59" s="377"/>
      <c r="D59" s="377"/>
      <c r="E59" s="36"/>
      <c r="F59" s="36"/>
      <c r="G59" s="36"/>
      <c r="H59" s="36"/>
      <c r="I59" s="36"/>
      <c r="J59" s="36"/>
      <c r="K59" s="36"/>
      <c r="L59" s="36"/>
      <c r="M59" s="36"/>
      <c r="N59" s="36" t="s">
        <v>289</v>
      </c>
      <c r="O59" s="216"/>
      <c r="P59" s="216"/>
      <c r="Q59" s="216"/>
      <c r="R59" s="216"/>
      <c r="S59" s="216"/>
      <c r="T59" s="216"/>
      <c r="U59" s="216"/>
      <c r="V59" s="216"/>
      <c r="W59" s="216"/>
      <c r="X59" s="36"/>
    </row>
    <row r="60" spans="1:24" ht="17.25" customHeight="1">
      <c r="A60" s="36" t="s">
        <v>237</v>
      </c>
      <c r="B60" s="36"/>
      <c r="C60" s="36"/>
      <c r="D60" s="36"/>
      <c r="E60" s="36"/>
      <c r="F60" s="36"/>
      <c r="G60" s="36" t="s">
        <v>238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7.25" customHeight="1">
      <c r="A61" s="36" t="s">
        <v>239</v>
      </c>
      <c r="B61" s="36"/>
      <c r="C61" s="36"/>
      <c r="D61" s="36"/>
      <c r="E61" s="36"/>
      <c r="F61" s="36"/>
      <c r="G61" s="36" t="s">
        <v>240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ht="17.25" customHeight="1">
      <c r="A62" s="90" t="s">
        <v>277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</sheetData>
  <sheetProtection/>
  <mergeCells count="185">
    <mergeCell ref="N3:W3"/>
    <mergeCell ref="U6:U7"/>
    <mergeCell ref="V6:V7"/>
    <mergeCell ref="W6:W7"/>
    <mergeCell ref="N53:O53"/>
    <mergeCell ref="R50:S50"/>
    <mergeCell ref="R51:S51"/>
    <mergeCell ref="R52:S52"/>
    <mergeCell ref="R53:S53"/>
    <mergeCell ref="R46:S46"/>
    <mergeCell ref="R47:S47"/>
    <mergeCell ref="R56:S56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5:O55"/>
    <mergeCell ref="N56:O56"/>
    <mergeCell ref="V35:W36"/>
    <mergeCell ref="V37:V38"/>
    <mergeCell ref="W37:W38"/>
    <mergeCell ref="T35:U38"/>
    <mergeCell ref="R54:S54"/>
    <mergeCell ref="R55:S55"/>
    <mergeCell ref="R45:S45"/>
    <mergeCell ref="R35:S38"/>
    <mergeCell ref="N51:O51"/>
    <mergeCell ref="N52:O52"/>
    <mergeCell ref="A59:D59"/>
    <mergeCell ref="N6:Q7"/>
    <mergeCell ref="P23:Q23"/>
    <mergeCell ref="Q35:Q38"/>
    <mergeCell ref="P35:P38"/>
    <mergeCell ref="N35:O38"/>
    <mergeCell ref="C53:D53"/>
    <mergeCell ref="N54:O54"/>
    <mergeCell ref="R48:S48"/>
    <mergeCell ref="R49:S49"/>
    <mergeCell ref="C45:D45"/>
    <mergeCell ref="C46:D46"/>
    <mergeCell ref="C47:D47"/>
    <mergeCell ref="C48:D48"/>
    <mergeCell ref="N40:O40"/>
    <mergeCell ref="R40:S40"/>
    <mergeCell ref="R42:S42"/>
    <mergeCell ref="R43:S43"/>
    <mergeCell ref="R44:S44"/>
    <mergeCell ref="A56:D56"/>
    <mergeCell ref="C49:D49"/>
    <mergeCell ref="C50:D50"/>
    <mergeCell ref="C51:D51"/>
    <mergeCell ref="C52:D52"/>
    <mergeCell ref="A54:D54"/>
    <mergeCell ref="A55:D55"/>
    <mergeCell ref="A46:B46"/>
    <mergeCell ref="A47:B47"/>
    <mergeCell ref="A48:B48"/>
    <mergeCell ref="A49:B49"/>
    <mergeCell ref="A51:B51"/>
    <mergeCell ref="A50:B50"/>
    <mergeCell ref="A53:B53"/>
    <mergeCell ref="C41:D41"/>
    <mergeCell ref="A45:B45"/>
    <mergeCell ref="A38:B38"/>
    <mergeCell ref="C42:D42"/>
    <mergeCell ref="C43:D43"/>
    <mergeCell ref="C44:D44"/>
    <mergeCell ref="A42:B42"/>
    <mergeCell ref="A43:B43"/>
    <mergeCell ref="A44:B44"/>
    <mergeCell ref="A41:B41"/>
    <mergeCell ref="A30:B30"/>
    <mergeCell ref="C40:D40"/>
    <mergeCell ref="K26:K27"/>
    <mergeCell ref="L26:L27"/>
    <mergeCell ref="A35:B35"/>
    <mergeCell ref="A36:B36"/>
    <mergeCell ref="C34:C38"/>
    <mergeCell ref="A33:B33"/>
    <mergeCell ref="A34:B34"/>
    <mergeCell ref="C29:C32"/>
    <mergeCell ref="A31:B31"/>
    <mergeCell ref="A32:B32"/>
    <mergeCell ref="A58:D58"/>
    <mergeCell ref="G25:H25"/>
    <mergeCell ref="G26:G27"/>
    <mergeCell ref="A37:B37"/>
    <mergeCell ref="A57:D57"/>
    <mergeCell ref="A39:B39"/>
    <mergeCell ref="A40:B40"/>
    <mergeCell ref="A29:B29"/>
    <mergeCell ref="G19:H19"/>
    <mergeCell ref="I19:J19"/>
    <mergeCell ref="K19:L19"/>
    <mergeCell ref="I17:J17"/>
    <mergeCell ref="I18:J18"/>
    <mergeCell ref="I25:L25"/>
    <mergeCell ref="G18:H18"/>
    <mergeCell ref="A23:L23"/>
    <mergeCell ref="J26:J27"/>
    <mergeCell ref="C19:D19"/>
    <mergeCell ref="E19:F19"/>
    <mergeCell ref="K9:L9"/>
    <mergeCell ref="K10:L10"/>
    <mergeCell ref="K11:L11"/>
    <mergeCell ref="K12:L12"/>
    <mergeCell ref="K17:L17"/>
    <mergeCell ref="K18:L18"/>
    <mergeCell ref="K13:L13"/>
    <mergeCell ref="K14:L14"/>
    <mergeCell ref="K15:L15"/>
    <mergeCell ref="G16:H16"/>
    <mergeCell ref="K16:L16"/>
    <mergeCell ref="I16:J16"/>
    <mergeCell ref="G17:H17"/>
    <mergeCell ref="I15:J15"/>
    <mergeCell ref="I9:J9"/>
    <mergeCell ref="I10:J10"/>
    <mergeCell ref="I11:J11"/>
    <mergeCell ref="I12:J12"/>
    <mergeCell ref="I13:J13"/>
    <mergeCell ref="I14:J14"/>
    <mergeCell ref="E16:F16"/>
    <mergeCell ref="E17:F17"/>
    <mergeCell ref="E18:F18"/>
    <mergeCell ref="G9:H9"/>
    <mergeCell ref="G10:H10"/>
    <mergeCell ref="G11:H11"/>
    <mergeCell ref="G12:H12"/>
    <mergeCell ref="G13:H13"/>
    <mergeCell ref="G14:H14"/>
    <mergeCell ref="G15:H15"/>
    <mergeCell ref="C16:D16"/>
    <mergeCell ref="C17:D17"/>
    <mergeCell ref="C18:D18"/>
    <mergeCell ref="E9:F9"/>
    <mergeCell ref="E10:F10"/>
    <mergeCell ref="E11:F11"/>
    <mergeCell ref="E12:F12"/>
    <mergeCell ref="E13:F13"/>
    <mergeCell ref="E14:F14"/>
    <mergeCell ref="E15:F15"/>
    <mergeCell ref="A16:B16"/>
    <mergeCell ref="A17:B17"/>
    <mergeCell ref="A19:B19"/>
    <mergeCell ref="C9:D9"/>
    <mergeCell ref="C10:D10"/>
    <mergeCell ref="C11:D11"/>
    <mergeCell ref="C12:D12"/>
    <mergeCell ref="C13:D13"/>
    <mergeCell ref="C14:D14"/>
    <mergeCell ref="C15:D15"/>
    <mergeCell ref="T6:T7"/>
    <mergeCell ref="A25:B27"/>
    <mergeCell ref="C25:D27"/>
    <mergeCell ref="A9:B9"/>
    <mergeCell ref="A10:B10"/>
    <mergeCell ref="A11:B11"/>
    <mergeCell ref="A12:B12"/>
    <mergeCell ref="A13:B13"/>
    <mergeCell ref="A14:B14"/>
    <mergeCell ref="A15:B15"/>
    <mergeCell ref="E3:H3"/>
    <mergeCell ref="A2:U2"/>
    <mergeCell ref="A6:B7"/>
    <mergeCell ref="C6:D7"/>
    <mergeCell ref="E6:F7"/>
    <mergeCell ref="G6:H7"/>
    <mergeCell ref="I6:J7"/>
    <mergeCell ref="K6:L7"/>
    <mergeCell ref="R6:R7"/>
    <mergeCell ref="S6:S7"/>
    <mergeCell ref="N25:P26"/>
    <mergeCell ref="N27:O28"/>
    <mergeCell ref="N29:P30"/>
    <mergeCell ref="O9:P9"/>
    <mergeCell ref="O14:P14"/>
    <mergeCell ref="P24:Q24"/>
    <mergeCell ref="N21:O22"/>
    <mergeCell ref="P22:Q2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SheetLayoutView="50" zoomScalePageLayoutView="0" workbookViewId="0" topLeftCell="A1">
      <selection activeCell="A1" sqref="A1"/>
    </sheetView>
  </sheetViews>
  <sheetFormatPr defaultColWidth="10.59765625" defaultRowHeight="15"/>
  <cols>
    <col min="1" max="1" width="4.19921875" style="4" customWidth="1"/>
    <col min="2" max="2" width="10.3984375" style="4" customWidth="1"/>
    <col min="3" max="14" width="16.59765625" style="20" customWidth="1"/>
    <col min="15" max="15" width="13.59765625" style="4" customWidth="1"/>
    <col min="16" max="16" width="13.19921875" style="4" customWidth="1"/>
    <col min="17" max="17" width="14" style="4" customWidth="1"/>
    <col min="18" max="18" width="12.19921875" style="4" customWidth="1"/>
    <col min="19" max="19" width="12.59765625" style="4" customWidth="1"/>
    <col min="20" max="20" width="10.69921875" style="4" bestFit="1" customWidth="1"/>
    <col min="21" max="16384" width="10.59765625" style="4" customWidth="1"/>
  </cols>
  <sheetData>
    <row r="1" spans="1:22" s="1" customFormat="1" ht="16.5" customHeight="1">
      <c r="A1" s="275" t="s">
        <v>538</v>
      </c>
      <c r="B1" s="90"/>
      <c r="C1" s="276"/>
      <c r="D1" s="103"/>
      <c r="E1" s="103"/>
      <c r="F1" s="103"/>
      <c r="G1" s="103"/>
      <c r="H1" s="103"/>
      <c r="I1" s="103"/>
      <c r="J1" s="103"/>
      <c r="K1" s="97"/>
      <c r="L1" s="97"/>
      <c r="M1" s="97"/>
      <c r="N1" s="190"/>
      <c r="O1" s="36"/>
      <c r="P1" s="5" t="s">
        <v>314</v>
      </c>
      <c r="Q1" s="36"/>
      <c r="R1" s="36"/>
      <c r="S1" s="36"/>
      <c r="T1" s="36"/>
      <c r="U1" s="36"/>
      <c r="V1" s="190"/>
    </row>
    <row r="2" spans="1:22" s="2" customFormat="1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s="3" customFormat="1" ht="18" customHeight="1">
      <c r="A3" s="286" t="s">
        <v>315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17"/>
      <c r="R3" s="17"/>
      <c r="S3" s="17"/>
      <c r="T3" s="17"/>
      <c r="U3" s="17"/>
      <c r="V3" s="17"/>
    </row>
    <row r="4" spans="1:22" s="3" customFormat="1" ht="18" customHeight="1" thickBot="1">
      <c r="A4" s="321"/>
      <c r="B4" s="322"/>
      <c r="C4" s="322"/>
      <c r="D4" s="322"/>
      <c r="E4" s="322"/>
      <c r="F4" s="322"/>
      <c r="G4" s="17"/>
      <c r="H4" s="298" t="s">
        <v>543</v>
      </c>
      <c r="I4" s="298"/>
      <c r="J4" s="298"/>
      <c r="K4" s="17"/>
      <c r="L4" s="17"/>
      <c r="M4" s="36"/>
      <c r="N4" s="17"/>
      <c r="P4" s="35" t="s">
        <v>542</v>
      </c>
      <c r="Q4" s="17"/>
      <c r="R4" s="17"/>
      <c r="S4" s="17"/>
      <c r="T4" s="17"/>
      <c r="U4" s="17"/>
      <c r="V4" s="17"/>
    </row>
    <row r="5" spans="1:22" ht="16.5" customHeight="1">
      <c r="A5" s="303" t="s">
        <v>539</v>
      </c>
      <c r="B5" s="304"/>
      <c r="C5" s="317" t="s">
        <v>55</v>
      </c>
      <c r="D5" s="317" t="s">
        <v>56</v>
      </c>
      <c r="E5" s="317" t="s">
        <v>259</v>
      </c>
      <c r="F5" s="314" t="s">
        <v>541</v>
      </c>
      <c r="G5" s="315"/>
      <c r="H5" s="315"/>
      <c r="I5" s="315"/>
      <c r="J5" s="315"/>
      <c r="K5" s="315"/>
      <c r="L5" s="315"/>
      <c r="M5" s="315"/>
      <c r="N5" s="315"/>
      <c r="O5" s="316"/>
      <c r="P5" s="274"/>
      <c r="Q5" s="36"/>
      <c r="R5" s="36"/>
      <c r="S5" s="36"/>
      <c r="T5" s="36"/>
      <c r="U5" s="36"/>
      <c r="V5" s="36"/>
    </row>
    <row r="6" spans="1:22" ht="16.5" customHeight="1">
      <c r="A6" s="305"/>
      <c r="B6" s="306"/>
      <c r="C6" s="318"/>
      <c r="D6" s="318"/>
      <c r="E6" s="323"/>
      <c r="F6" s="309" t="s">
        <v>33</v>
      </c>
      <c r="G6" s="309" t="s">
        <v>57</v>
      </c>
      <c r="H6" s="309" t="s">
        <v>35</v>
      </c>
      <c r="I6" s="309" t="s">
        <v>66</v>
      </c>
      <c r="J6" s="309"/>
      <c r="K6" s="309"/>
      <c r="L6" s="309"/>
      <c r="M6" s="311" t="s">
        <v>540</v>
      </c>
      <c r="N6" s="312"/>
      <c r="O6" s="313"/>
      <c r="P6" s="327" t="s">
        <v>267</v>
      </c>
      <c r="Q6" s="36"/>
      <c r="R6" s="36"/>
      <c r="S6" s="36"/>
      <c r="T6" s="36"/>
      <c r="U6" s="36"/>
      <c r="V6" s="36"/>
    </row>
    <row r="7" spans="1:22" ht="16.5" customHeight="1">
      <c r="A7" s="305"/>
      <c r="B7" s="306"/>
      <c r="C7" s="318"/>
      <c r="D7" s="318"/>
      <c r="E7" s="323"/>
      <c r="F7" s="309"/>
      <c r="G7" s="309"/>
      <c r="H7" s="309"/>
      <c r="I7" s="309" t="s">
        <v>58</v>
      </c>
      <c r="J7" s="342" t="s">
        <v>59</v>
      </c>
      <c r="K7" s="81" t="s">
        <v>60</v>
      </c>
      <c r="L7" s="81" t="s">
        <v>62</v>
      </c>
      <c r="M7" s="310" t="s">
        <v>64</v>
      </c>
      <c r="N7" s="81" t="s">
        <v>60</v>
      </c>
      <c r="O7" s="81" t="s">
        <v>62</v>
      </c>
      <c r="P7" s="327"/>
      <c r="Q7" s="36"/>
      <c r="R7" s="36"/>
      <c r="S7" s="36"/>
      <c r="T7" s="36"/>
      <c r="U7" s="36"/>
      <c r="V7" s="36"/>
    </row>
    <row r="8" spans="1:22" ht="16.5" customHeight="1">
      <c r="A8" s="305"/>
      <c r="B8" s="306"/>
      <c r="C8" s="319"/>
      <c r="D8" s="319"/>
      <c r="E8" s="324"/>
      <c r="F8" s="309"/>
      <c r="G8" s="309"/>
      <c r="H8" s="309"/>
      <c r="I8" s="309"/>
      <c r="J8" s="342"/>
      <c r="K8" s="85" t="s">
        <v>61</v>
      </c>
      <c r="L8" s="85" t="s">
        <v>63</v>
      </c>
      <c r="M8" s="310"/>
      <c r="N8" s="85" t="s">
        <v>65</v>
      </c>
      <c r="O8" s="85" t="s">
        <v>63</v>
      </c>
      <c r="P8" s="86"/>
      <c r="Q8" s="36"/>
      <c r="R8" s="36"/>
      <c r="S8" s="36"/>
      <c r="T8" s="36"/>
      <c r="U8" s="36"/>
      <c r="V8" s="36"/>
    </row>
    <row r="9" spans="1:22" ht="16.5" customHeight="1">
      <c r="A9" s="74"/>
      <c r="B9" s="8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6"/>
      <c r="P9" s="36"/>
      <c r="Q9" s="36"/>
      <c r="R9" s="36"/>
      <c r="S9" s="36"/>
      <c r="T9" s="36"/>
      <c r="U9" s="36"/>
      <c r="V9" s="36"/>
    </row>
    <row r="10" spans="1:22" ht="16.5" customHeight="1">
      <c r="A10" s="307" t="s">
        <v>318</v>
      </c>
      <c r="B10" s="300"/>
      <c r="C10" s="32">
        <v>700292361</v>
      </c>
      <c r="D10" s="32" t="s">
        <v>317</v>
      </c>
      <c r="E10" s="268" t="s">
        <v>532</v>
      </c>
      <c r="F10" s="32">
        <v>18354375</v>
      </c>
      <c r="G10" s="32">
        <v>415219</v>
      </c>
      <c r="H10" s="32">
        <v>18769594</v>
      </c>
      <c r="I10" s="32">
        <v>723503</v>
      </c>
      <c r="J10" s="32">
        <v>8394580</v>
      </c>
      <c r="K10" s="32">
        <v>260586</v>
      </c>
      <c r="L10" s="32">
        <v>638650</v>
      </c>
      <c r="M10" s="32">
        <v>5996778</v>
      </c>
      <c r="N10" s="32">
        <v>5996778</v>
      </c>
      <c r="O10" s="88">
        <v>2725821</v>
      </c>
      <c r="P10" s="89" t="s">
        <v>317</v>
      </c>
      <c r="Q10" s="36"/>
      <c r="R10" s="36"/>
      <c r="S10" s="36"/>
      <c r="T10" s="36"/>
      <c r="U10" s="36"/>
      <c r="V10" s="36"/>
    </row>
    <row r="11" spans="1:22" ht="16.5" customHeight="1">
      <c r="A11" s="299" t="s">
        <v>503</v>
      </c>
      <c r="B11" s="300"/>
      <c r="C11" s="32">
        <v>731419009</v>
      </c>
      <c r="D11" s="32" t="s">
        <v>317</v>
      </c>
      <c r="E11" s="268" t="s">
        <v>532</v>
      </c>
      <c r="F11" s="32">
        <v>17582782</v>
      </c>
      <c r="G11" s="32">
        <v>558379</v>
      </c>
      <c r="H11" s="32">
        <v>18141161</v>
      </c>
      <c r="I11" s="32">
        <v>679677</v>
      </c>
      <c r="J11" s="32">
        <v>8426569</v>
      </c>
      <c r="K11" s="32">
        <v>189236</v>
      </c>
      <c r="L11" s="32">
        <v>1119721</v>
      </c>
      <c r="M11" s="32">
        <v>5287475</v>
      </c>
      <c r="N11" s="32">
        <v>5287475</v>
      </c>
      <c r="O11" s="88">
        <v>2412190</v>
      </c>
      <c r="P11" s="269" t="s">
        <v>532</v>
      </c>
      <c r="Q11" s="36"/>
      <c r="R11" s="36"/>
      <c r="S11" s="36"/>
      <c r="T11" s="36"/>
      <c r="U11" s="36"/>
      <c r="V11" s="36"/>
    </row>
    <row r="12" spans="1:22" ht="16.5" customHeight="1">
      <c r="A12" s="299" t="s">
        <v>504</v>
      </c>
      <c r="B12" s="300"/>
      <c r="C12" s="198">
        <f>SUM(C14:C17,C19:C22,C24:C27)</f>
        <v>769793295</v>
      </c>
      <c r="D12" s="198" t="s">
        <v>317</v>
      </c>
      <c r="E12" s="198" t="s">
        <v>532</v>
      </c>
      <c r="F12" s="198">
        <f>SUM(F14:F17,F19:F22,F24:F27)</f>
        <v>17369663</v>
      </c>
      <c r="G12" s="198">
        <f aca="true" t="shared" si="0" ref="G12:O12">SUM(G14:G17,G19:G22,G24:G27)</f>
        <v>542347</v>
      </c>
      <c r="H12" s="198">
        <f t="shared" si="0"/>
        <v>17912010</v>
      </c>
      <c r="I12" s="198">
        <f t="shared" si="0"/>
        <v>674450</v>
      </c>
      <c r="J12" s="198">
        <f t="shared" si="0"/>
        <v>8108850</v>
      </c>
      <c r="K12" s="198">
        <f t="shared" si="0"/>
        <v>346974</v>
      </c>
      <c r="L12" s="198">
        <f t="shared" si="0"/>
        <v>1021164</v>
      </c>
      <c r="M12" s="198">
        <f t="shared" si="0"/>
        <v>5328699</v>
      </c>
      <c r="N12" s="198">
        <f t="shared" si="0"/>
        <v>5328699</v>
      </c>
      <c r="O12" s="198">
        <f t="shared" si="0"/>
        <v>2393794</v>
      </c>
      <c r="P12" s="198" t="s">
        <v>532</v>
      </c>
      <c r="Q12" s="36"/>
      <c r="R12" s="36"/>
      <c r="S12" s="36"/>
      <c r="T12" s="36"/>
      <c r="U12" s="36"/>
      <c r="V12" s="36"/>
    </row>
    <row r="13" spans="1:22" ht="16.5" customHeight="1">
      <c r="A13" s="307"/>
      <c r="B13" s="30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88"/>
      <c r="P13" s="89"/>
      <c r="Q13" s="36"/>
      <c r="R13" s="36"/>
      <c r="S13" s="36"/>
      <c r="T13" s="36"/>
      <c r="U13" s="36"/>
      <c r="V13" s="36"/>
    </row>
    <row r="14" spans="1:22" ht="16.5" customHeight="1">
      <c r="A14" s="307" t="s">
        <v>294</v>
      </c>
      <c r="B14" s="300"/>
      <c r="C14" s="32">
        <v>62936881</v>
      </c>
      <c r="D14" s="32" t="s">
        <v>317</v>
      </c>
      <c r="E14" s="268" t="s">
        <v>532</v>
      </c>
      <c r="F14" s="32">
        <v>1427959</v>
      </c>
      <c r="G14" s="32">
        <v>49092</v>
      </c>
      <c r="H14" s="32">
        <v>1477051</v>
      </c>
      <c r="I14" s="32">
        <v>75400</v>
      </c>
      <c r="J14" s="32">
        <v>643267</v>
      </c>
      <c r="K14" s="32">
        <v>16668</v>
      </c>
      <c r="L14" s="32">
        <v>100781</v>
      </c>
      <c r="M14" s="32">
        <v>429090</v>
      </c>
      <c r="N14" s="32">
        <v>429090</v>
      </c>
      <c r="O14" s="88">
        <v>209099</v>
      </c>
      <c r="P14" s="269" t="s">
        <v>532</v>
      </c>
      <c r="Q14" s="36"/>
      <c r="R14" s="36"/>
      <c r="S14" s="36"/>
      <c r="T14" s="36"/>
      <c r="U14" s="36"/>
      <c r="V14" s="36"/>
    </row>
    <row r="15" spans="1:22" ht="16.5" customHeight="1">
      <c r="A15" s="299" t="s">
        <v>505</v>
      </c>
      <c r="B15" s="300"/>
      <c r="C15" s="32">
        <v>64759058</v>
      </c>
      <c r="D15" s="32" t="s">
        <v>317</v>
      </c>
      <c r="E15" s="268" t="s">
        <v>532</v>
      </c>
      <c r="F15" s="32">
        <v>1448008</v>
      </c>
      <c r="G15" s="32">
        <v>56082</v>
      </c>
      <c r="H15" s="32">
        <v>1504090</v>
      </c>
      <c r="I15" s="32">
        <v>52118</v>
      </c>
      <c r="J15" s="32">
        <v>675048</v>
      </c>
      <c r="K15" s="32">
        <v>16075</v>
      </c>
      <c r="L15" s="32">
        <v>98501</v>
      </c>
      <c r="M15" s="32">
        <v>436009</v>
      </c>
      <c r="N15" s="32">
        <v>436009</v>
      </c>
      <c r="O15" s="88">
        <v>223487</v>
      </c>
      <c r="P15" s="269" t="s">
        <v>532</v>
      </c>
      <c r="Q15" s="36"/>
      <c r="R15" s="36"/>
      <c r="S15" s="36"/>
      <c r="T15" s="36"/>
      <c r="U15" s="36"/>
      <c r="V15" s="36"/>
    </row>
    <row r="16" spans="1:22" ht="16.5" customHeight="1">
      <c r="A16" s="299" t="s">
        <v>506</v>
      </c>
      <c r="B16" s="300"/>
      <c r="C16" s="32">
        <v>66517106</v>
      </c>
      <c r="D16" s="32" t="s">
        <v>317</v>
      </c>
      <c r="E16" s="268" t="s">
        <v>532</v>
      </c>
      <c r="F16" s="32">
        <v>1499330</v>
      </c>
      <c r="G16" s="32">
        <v>50291</v>
      </c>
      <c r="H16" s="32">
        <v>1549621</v>
      </c>
      <c r="I16" s="32">
        <v>55692</v>
      </c>
      <c r="J16" s="32">
        <v>702102</v>
      </c>
      <c r="K16" s="32">
        <v>16385</v>
      </c>
      <c r="L16" s="32">
        <v>101187</v>
      </c>
      <c r="M16" s="32">
        <v>464816</v>
      </c>
      <c r="N16" s="32">
        <v>464816</v>
      </c>
      <c r="O16" s="88">
        <v>206579</v>
      </c>
      <c r="P16" s="269" t="s">
        <v>532</v>
      </c>
      <c r="Q16" s="36"/>
      <c r="R16" s="36"/>
      <c r="S16" s="36"/>
      <c r="T16" s="36"/>
      <c r="U16" s="36"/>
      <c r="V16" s="36"/>
    </row>
    <row r="17" spans="1:22" ht="16.5" customHeight="1">
      <c r="A17" s="299" t="s">
        <v>507</v>
      </c>
      <c r="B17" s="300"/>
      <c r="C17" s="32">
        <v>64932615</v>
      </c>
      <c r="D17" s="32" t="s">
        <v>317</v>
      </c>
      <c r="E17" s="268" t="s">
        <v>532</v>
      </c>
      <c r="F17" s="32">
        <v>1447198</v>
      </c>
      <c r="G17" s="32">
        <v>49454</v>
      </c>
      <c r="H17" s="32">
        <v>1496652</v>
      </c>
      <c r="I17" s="32">
        <v>51688</v>
      </c>
      <c r="J17" s="32">
        <v>680436</v>
      </c>
      <c r="K17" s="32">
        <v>16674</v>
      </c>
      <c r="L17" s="32">
        <v>114132</v>
      </c>
      <c r="M17" s="32">
        <v>435382</v>
      </c>
      <c r="N17" s="32">
        <v>435382</v>
      </c>
      <c r="O17" s="88">
        <v>195282</v>
      </c>
      <c r="P17" s="269" t="s">
        <v>532</v>
      </c>
      <c r="Q17" s="36"/>
      <c r="R17" s="36"/>
      <c r="S17" s="36"/>
      <c r="T17" s="36"/>
      <c r="U17" s="36"/>
      <c r="V17" s="36"/>
    </row>
    <row r="18" spans="1:22" ht="16.5" customHeight="1">
      <c r="A18" s="307"/>
      <c r="B18" s="30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88"/>
      <c r="P18" s="89"/>
      <c r="Q18" s="36"/>
      <c r="R18" s="36"/>
      <c r="S18" s="36"/>
      <c r="T18" s="36"/>
      <c r="U18" s="36"/>
      <c r="V18" s="36"/>
    </row>
    <row r="19" spans="1:22" ht="16.5" customHeight="1">
      <c r="A19" s="299" t="s">
        <v>508</v>
      </c>
      <c r="B19" s="300"/>
      <c r="C19" s="32">
        <v>64719427</v>
      </c>
      <c r="D19" s="32" t="s">
        <v>317</v>
      </c>
      <c r="E19" s="268" t="s">
        <v>532</v>
      </c>
      <c r="F19" s="32">
        <v>1465612</v>
      </c>
      <c r="G19" s="32">
        <v>37073</v>
      </c>
      <c r="H19" s="32">
        <v>1502685</v>
      </c>
      <c r="I19" s="32">
        <v>54115</v>
      </c>
      <c r="J19" s="32">
        <v>655025</v>
      </c>
      <c r="K19" s="32">
        <v>17106</v>
      </c>
      <c r="L19" s="32">
        <v>108581</v>
      </c>
      <c r="M19" s="32">
        <v>467137</v>
      </c>
      <c r="N19" s="32">
        <v>467137</v>
      </c>
      <c r="O19" s="88">
        <v>197561</v>
      </c>
      <c r="P19" s="269" t="s">
        <v>532</v>
      </c>
      <c r="Q19" s="36"/>
      <c r="R19" s="36"/>
      <c r="S19" s="36"/>
      <c r="T19" s="36"/>
      <c r="U19" s="36"/>
      <c r="V19" s="36"/>
    </row>
    <row r="20" spans="1:22" ht="16.5" customHeight="1">
      <c r="A20" s="299" t="s">
        <v>509</v>
      </c>
      <c r="B20" s="300"/>
      <c r="C20" s="32">
        <v>65037048</v>
      </c>
      <c r="D20" s="32" t="s">
        <v>317</v>
      </c>
      <c r="E20" s="268" t="s">
        <v>532</v>
      </c>
      <c r="F20" s="32">
        <v>1474505</v>
      </c>
      <c r="G20" s="32">
        <v>36307</v>
      </c>
      <c r="H20" s="32">
        <v>1510812</v>
      </c>
      <c r="I20" s="32">
        <v>51348</v>
      </c>
      <c r="J20" s="32">
        <v>691239</v>
      </c>
      <c r="K20" s="32">
        <v>15570</v>
      </c>
      <c r="L20" s="32">
        <v>94292</v>
      </c>
      <c r="M20" s="32">
        <v>451947</v>
      </c>
      <c r="N20" s="32">
        <v>451947</v>
      </c>
      <c r="O20" s="88">
        <v>203154</v>
      </c>
      <c r="P20" s="269" t="s">
        <v>532</v>
      </c>
      <c r="Q20" s="36"/>
      <c r="R20" s="36"/>
      <c r="S20" s="36"/>
      <c r="T20" s="36"/>
      <c r="U20" s="36"/>
      <c r="V20" s="36"/>
    </row>
    <row r="21" spans="1:22" ht="16.5" customHeight="1">
      <c r="A21" s="299" t="s">
        <v>510</v>
      </c>
      <c r="B21" s="300"/>
      <c r="C21" s="32">
        <v>65567490</v>
      </c>
      <c r="D21" s="32" t="s">
        <v>317</v>
      </c>
      <c r="E21" s="268" t="s">
        <v>532</v>
      </c>
      <c r="F21" s="32">
        <v>1429683</v>
      </c>
      <c r="G21" s="32">
        <v>46703</v>
      </c>
      <c r="H21" s="32">
        <v>1476386</v>
      </c>
      <c r="I21" s="32">
        <v>77896</v>
      </c>
      <c r="J21" s="32">
        <v>690644</v>
      </c>
      <c r="K21" s="32">
        <v>21167</v>
      </c>
      <c r="L21" s="32">
        <v>60700</v>
      </c>
      <c r="M21" s="32">
        <v>427191</v>
      </c>
      <c r="N21" s="32">
        <v>427191</v>
      </c>
      <c r="O21" s="88">
        <v>195542</v>
      </c>
      <c r="P21" s="269" t="s">
        <v>532</v>
      </c>
      <c r="Q21" s="36"/>
      <c r="R21" s="36"/>
      <c r="S21" s="36"/>
      <c r="T21" s="36"/>
      <c r="U21" s="36"/>
      <c r="V21" s="36"/>
    </row>
    <row r="22" spans="1:22" ht="16.5" customHeight="1">
      <c r="A22" s="299" t="s">
        <v>511</v>
      </c>
      <c r="B22" s="300"/>
      <c r="C22" s="32">
        <v>60469458</v>
      </c>
      <c r="D22" s="32" t="s">
        <v>317</v>
      </c>
      <c r="E22" s="268" t="s">
        <v>532</v>
      </c>
      <c r="F22" s="32">
        <v>1302986</v>
      </c>
      <c r="G22" s="32">
        <v>44681</v>
      </c>
      <c r="H22" s="32">
        <v>1347667</v>
      </c>
      <c r="I22" s="32">
        <v>44540</v>
      </c>
      <c r="J22" s="32">
        <v>642408</v>
      </c>
      <c r="K22" s="32">
        <v>26385</v>
      </c>
      <c r="L22" s="32">
        <v>72395</v>
      </c>
      <c r="M22" s="32">
        <v>376645</v>
      </c>
      <c r="N22" s="32">
        <v>376645</v>
      </c>
      <c r="O22" s="88">
        <v>182054</v>
      </c>
      <c r="P22" s="269" t="s">
        <v>532</v>
      </c>
      <c r="Q22" s="36"/>
      <c r="R22" s="36"/>
      <c r="S22" s="36"/>
      <c r="T22" s="36"/>
      <c r="U22" s="36"/>
      <c r="V22" s="36"/>
    </row>
    <row r="23" spans="1:22" ht="16.5" customHeight="1">
      <c r="A23" s="307"/>
      <c r="B23" s="300"/>
      <c r="C23" s="32"/>
      <c r="D23" s="32"/>
      <c r="E23" s="32"/>
      <c r="F23" s="32"/>
      <c r="G23" s="32"/>
      <c r="H23" s="36"/>
      <c r="I23" s="32"/>
      <c r="J23" s="36"/>
      <c r="K23" s="32"/>
      <c r="L23" s="32"/>
      <c r="M23" s="32"/>
      <c r="N23" s="32"/>
      <c r="O23" s="88"/>
      <c r="P23" s="89"/>
      <c r="Q23" s="36"/>
      <c r="R23" s="36"/>
      <c r="S23" s="36"/>
      <c r="T23" s="36"/>
      <c r="U23" s="36"/>
      <c r="V23" s="36"/>
    </row>
    <row r="24" spans="1:22" ht="16.5" customHeight="1">
      <c r="A24" s="299" t="s">
        <v>512</v>
      </c>
      <c r="B24" s="300"/>
      <c r="C24" s="32">
        <v>63923200</v>
      </c>
      <c r="D24" s="32" t="s">
        <v>317</v>
      </c>
      <c r="E24" s="268" t="s">
        <v>532</v>
      </c>
      <c r="F24" s="32">
        <v>1378231</v>
      </c>
      <c r="G24" s="32">
        <v>43017</v>
      </c>
      <c r="H24" s="32">
        <v>1421248</v>
      </c>
      <c r="I24" s="32">
        <v>49664</v>
      </c>
      <c r="J24" s="32">
        <v>651505</v>
      </c>
      <c r="K24" s="32">
        <v>16182</v>
      </c>
      <c r="L24" s="32">
        <v>67927</v>
      </c>
      <c r="M24" s="32">
        <v>440445</v>
      </c>
      <c r="N24" s="32">
        <v>440445</v>
      </c>
      <c r="O24" s="88">
        <v>192193</v>
      </c>
      <c r="P24" s="269" t="s">
        <v>532</v>
      </c>
      <c r="Q24" s="36"/>
      <c r="R24" s="36"/>
      <c r="S24" s="36"/>
      <c r="T24" s="36"/>
      <c r="U24" s="36"/>
      <c r="V24" s="36"/>
    </row>
    <row r="25" spans="1:22" ht="16.5" customHeight="1">
      <c r="A25" s="299" t="s">
        <v>513</v>
      </c>
      <c r="B25" s="300"/>
      <c r="C25" s="32">
        <v>64712615</v>
      </c>
      <c r="D25" s="32" t="s">
        <v>317</v>
      </c>
      <c r="E25" s="268" t="s">
        <v>532</v>
      </c>
      <c r="F25" s="32">
        <v>1513969</v>
      </c>
      <c r="G25" s="32">
        <v>45259</v>
      </c>
      <c r="H25" s="32">
        <v>1559228</v>
      </c>
      <c r="I25" s="32">
        <v>56231</v>
      </c>
      <c r="J25" s="32">
        <v>720586</v>
      </c>
      <c r="K25" s="32">
        <v>15822</v>
      </c>
      <c r="L25" s="32">
        <v>67372</v>
      </c>
      <c r="M25" s="32">
        <v>488940</v>
      </c>
      <c r="N25" s="32">
        <v>488940</v>
      </c>
      <c r="O25" s="88">
        <v>206834</v>
      </c>
      <c r="P25" s="269" t="s">
        <v>532</v>
      </c>
      <c r="Q25" s="36"/>
      <c r="R25" s="36"/>
      <c r="S25" s="36"/>
      <c r="T25" s="36"/>
      <c r="U25" s="36"/>
      <c r="V25" s="36"/>
    </row>
    <row r="26" spans="1:22" ht="16.5" customHeight="1">
      <c r="A26" s="299" t="s">
        <v>514</v>
      </c>
      <c r="B26" s="300"/>
      <c r="C26" s="32">
        <v>64172737</v>
      </c>
      <c r="D26" s="32" t="s">
        <v>317</v>
      </c>
      <c r="E26" s="268" t="s">
        <v>532</v>
      </c>
      <c r="F26" s="32">
        <v>1534284</v>
      </c>
      <c r="G26" s="32">
        <v>47535</v>
      </c>
      <c r="H26" s="32">
        <v>1581819</v>
      </c>
      <c r="I26" s="32">
        <v>53565</v>
      </c>
      <c r="J26" s="32">
        <v>654057</v>
      </c>
      <c r="K26" s="32">
        <v>153327</v>
      </c>
      <c r="L26" s="32">
        <v>71964</v>
      </c>
      <c r="M26" s="32">
        <v>466727</v>
      </c>
      <c r="N26" s="32">
        <v>466727</v>
      </c>
      <c r="O26" s="88">
        <v>178747</v>
      </c>
      <c r="P26" s="269" t="s">
        <v>532</v>
      </c>
      <c r="Q26" s="36"/>
      <c r="R26" s="36"/>
      <c r="S26" s="36"/>
      <c r="T26" s="36"/>
      <c r="U26" s="36"/>
      <c r="V26" s="36"/>
    </row>
    <row r="27" spans="1:22" ht="16.5" customHeight="1">
      <c r="A27" s="299" t="s">
        <v>515</v>
      </c>
      <c r="B27" s="300"/>
      <c r="C27" s="32">
        <v>62045660</v>
      </c>
      <c r="D27" s="32" t="s">
        <v>317</v>
      </c>
      <c r="E27" s="268" t="s">
        <v>532</v>
      </c>
      <c r="F27" s="32">
        <v>1447898</v>
      </c>
      <c r="G27" s="32">
        <v>36853</v>
      </c>
      <c r="H27" s="32">
        <v>1484751</v>
      </c>
      <c r="I27" s="32">
        <v>52193</v>
      </c>
      <c r="J27" s="32">
        <v>702533</v>
      </c>
      <c r="K27" s="32">
        <v>15613</v>
      </c>
      <c r="L27" s="32">
        <v>63332</v>
      </c>
      <c r="M27" s="32">
        <v>444370</v>
      </c>
      <c r="N27" s="32">
        <v>444370</v>
      </c>
      <c r="O27" s="88">
        <v>203262</v>
      </c>
      <c r="P27" s="269" t="s">
        <v>532</v>
      </c>
      <c r="Q27" s="36"/>
      <c r="R27" s="36"/>
      <c r="S27" s="36"/>
      <c r="T27" s="36"/>
      <c r="U27" s="36"/>
      <c r="V27" s="36"/>
    </row>
    <row r="28" spans="1:22" ht="16.5" customHeight="1">
      <c r="A28" s="90"/>
      <c r="B28" s="91"/>
      <c r="C28" s="92"/>
      <c r="D28" s="3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88"/>
      <c r="P28" s="89"/>
      <c r="Q28" s="36"/>
      <c r="R28" s="36"/>
      <c r="S28" s="36"/>
      <c r="T28" s="36"/>
      <c r="U28" s="36"/>
      <c r="V28" s="36"/>
    </row>
    <row r="29" spans="1:22" ht="16.5" customHeight="1">
      <c r="A29" s="301" t="s">
        <v>67</v>
      </c>
      <c r="B29" s="302"/>
      <c r="C29" s="197">
        <f>AVERAGE(C14:C17,C19:C22,C24:C27)</f>
        <v>64149441.25</v>
      </c>
      <c r="D29" s="240" t="s">
        <v>317</v>
      </c>
      <c r="E29" s="241" t="s">
        <v>532</v>
      </c>
      <c r="F29" s="197">
        <f>AVERAGE(F14:F17,F19:F22,F24:F27)</f>
        <v>1447471.9166666667</v>
      </c>
      <c r="G29" s="197">
        <f>AVERAGE(G14:G17,G19:G22,G24:G27)</f>
        <v>45195.583333333336</v>
      </c>
      <c r="H29" s="197">
        <f aca="true" t="shared" si="1" ref="H29:M29">AVERAGE(H14:H17,H19:H22,H24:H27)</f>
        <v>1492667.5</v>
      </c>
      <c r="I29" s="197">
        <f t="shared" si="1"/>
        <v>56204.166666666664</v>
      </c>
      <c r="J29" s="197">
        <f t="shared" si="1"/>
        <v>675737.5</v>
      </c>
      <c r="K29" s="197">
        <f t="shared" si="1"/>
        <v>28914.5</v>
      </c>
      <c r="L29" s="197">
        <f t="shared" si="1"/>
        <v>85097</v>
      </c>
      <c r="M29" s="197">
        <f t="shared" si="1"/>
        <v>444058.25</v>
      </c>
      <c r="N29" s="197">
        <v>444058</v>
      </c>
      <c r="O29" s="199">
        <v>199483</v>
      </c>
      <c r="P29" s="270" t="s">
        <v>532</v>
      </c>
      <c r="Q29" s="36"/>
      <c r="R29" s="36"/>
      <c r="S29" s="36"/>
      <c r="T29" s="36"/>
      <c r="U29" s="36"/>
      <c r="V29" s="36"/>
    </row>
    <row r="30" spans="1:22" ht="16.5" customHeight="1">
      <c r="A30" s="94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4"/>
      <c r="P30" s="94"/>
      <c r="Q30" s="36"/>
      <c r="R30" s="36"/>
      <c r="S30" s="36"/>
      <c r="T30" s="36"/>
      <c r="U30" s="36"/>
      <c r="V30" s="36"/>
    </row>
    <row r="31" spans="1:22" ht="16.5" customHeight="1">
      <c r="A31" s="90" t="s">
        <v>285</v>
      </c>
      <c r="B31" s="9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6"/>
      <c r="P31" s="36"/>
      <c r="Q31" s="36"/>
      <c r="R31" s="36"/>
      <c r="S31" s="36"/>
      <c r="T31" s="36"/>
      <c r="U31" s="36"/>
      <c r="V31" s="36"/>
    </row>
    <row r="32" spans="1:22" ht="16.5" customHeight="1">
      <c r="A32" s="90" t="s">
        <v>270</v>
      </c>
      <c r="B32" s="3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36"/>
      <c r="P32" s="36"/>
      <c r="Q32" s="36"/>
      <c r="R32" s="36"/>
      <c r="S32" s="36"/>
      <c r="T32" s="36"/>
      <c r="U32" s="36"/>
      <c r="V32" s="36"/>
    </row>
    <row r="33" spans="1:22" ht="16.5" customHeight="1">
      <c r="A33" s="36"/>
      <c r="B33" s="3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36"/>
      <c r="P33" s="36"/>
      <c r="Q33" s="36"/>
      <c r="R33" s="36"/>
      <c r="S33" s="36"/>
      <c r="T33" s="36"/>
      <c r="U33" s="36"/>
      <c r="V33" s="36"/>
    </row>
    <row r="34" spans="1:22" ht="16.5" customHeight="1">
      <c r="A34" s="36"/>
      <c r="B34" s="3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36"/>
      <c r="P34" s="36"/>
      <c r="Q34" s="36"/>
      <c r="R34" s="36"/>
      <c r="S34" s="36"/>
      <c r="T34" s="36"/>
      <c r="U34" s="36"/>
      <c r="V34" s="36"/>
    </row>
    <row r="35" spans="1:22" ht="16.5" customHeight="1">
      <c r="A35" s="308" t="s">
        <v>544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97"/>
      <c r="O35" s="36"/>
      <c r="P35" s="36"/>
      <c r="Q35" s="36"/>
      <c r="R35" s="36"/>
      <c r="S35" s="36"/>
      <c r="T35" s="36"/>
      <c r="U35" s="36"/>
      <c r="V35" s="36"/>
    </row>
    <row r="36" spans="1:22" ht="16.5" customHeight="1" thickBot="1">
      <c r="A36" s="36"/>
      <c r="B36" s="3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32" t="s">
        <v>286</v>
      </c>
      <c r="N36" s="97"/>
      <c r="O36" s="36"/>
      <c r="P36" s="36"/>
      <c r="Q36" s="36"/>
      <c r="R36" s="36"/>
      <c r="S36" s="36"/>
      <c r="T36" s="36"/>
      <c r="U36" s="36"/>
      <c r="V36" s="36"/>
    </row>
    <row r="37" spans="1:22" ht="16.5" customHeight="1">
      <c r="A37" s="303" t="s">
        <v>539</v>
      </c>
      <c r="B37" s="304"/>
      <c r="C37" s="331" t="s">
        <v>73</v>
      </c>
      <c r="D37" s="331"/>
      <c r="E37" s="331"/>
      <c r="F37" s="331"/>
      <c r="G37" s="331"/>
      <c r="H37" s="332"/>
      <c r="I37" s="273"/>
      <c r="J37" s="317" t="s">
        <v>70</v>
      </c>
      <c r="K37" s="336" t="s">
        <v>260</v>
      </c>
      <c r="L37" s="337"/>
      <c r="M37" s="337"/>
      <c r="N37" s="518"/>
      <c r="O37" s="519"/>
      <c r="P37" s="519"/>
      <c r="Q37" s="519"/>
      <c r="R37" s="519"/>
      <c r="S37" s="36"/>
      <c r="T37" s="36"/>
      <c r="U37" s="36"/>
      <c r="V37" s="36"/>
    </row>
    <row r="38" spans="1:22" ht="16.5" customHeight="1">
      <c r="A38" s="305"/>
      <c r="B38" s="306"/>
      <c r="C38" s="320" t="s">
        <v>33</v>
      </c>
      <c r="D38" s="320" t="s">
        <v>69</v>
      </c>
      <c r="E38" s="320" t="s">
        <v>35</v>
      </c>
      <c r="F38" s="320" t="s">
        <v>66</v>
      </c>
      <c r="G38" s="330"/>
      <c r="H38" s="82"/>
      <c r="I38" s="333" t="s">
        <v>68</v>
      </c>
      <c r="J38" s="318"/>
      <c r="K38" s="338" t="s">
        <v>35</v>
      </c>
      <c r="L38" s="338" t="s">
        <v>262</v>
      </c>
      <c r="M38" s="339" t="s">
        <v>261</v>
      </c>
      <c r="N38" s="325"/>
      <c r="O38" s="325"/>
      <c r="P38" s="325"/>
      <c r="Q38" s="325"/>
      <c r="R38" s="325"/>
      <c r="S38" s="36"/>
      <c r="T38" s="36"/>
      <c r="U38" s="36"/>
      <c r="V38" s="36"/>
    </row>
    <row r="39" spans="1:22" ht="16.5" customHeight="1">
      <c r="A39" s="305"/>
      <c r="B39" s="306"/>
      <c r="C39" s="320"/>
      <c r="D39" s="320"/>
      <c r="E39" s="320"/>
      <c r="F39" s="320" t="s">
        <v>72</v>
      </c>
      <c r="G39" s="328" t="s">
        <v>274</v>
      </c>
      <c r="H39" s="320" t="s">
        <v>34</v>
      </c>
      <c r="I39" s="334"/>
      <c r="J39" s="318"/>
      <c r="K39" s="323"/>
      <c r="L39" s="323"/>
      <c r="M39" s="340"/>
      <c r="N39" s="326"/>
      <c r="O39" s="326"/>
      <c r="P39" s="326"/>
      <c r="Q39" s="326"/>
      <c r="R39" s="326"/>
      <c r="S39" s="36"/>
      <c r="T39" s="36"/>
      <c r="U39" s="36"/>
      <c r="V39" s="36"/>
    </row>
    <row r="40" spans="1:22" ht="16.5" customHeight="1">
      <c r="A40" s="305"/>
      <c r="B40" s="306"/>
      <c r="C40" s="320"/>
      <c r="D40" s="320"/>
      <c r="E40" s="320"/>
      <c r="F40" s="320"/>
      <c r="G40" s="329"/>
      <c r="H40" s="320"/>
      <c r="I40" s="335"/>
      <c r="J40" s="319"/>
      <c r="K40" s="324"/>
      <c r="L40" s="324"/>
      <c r="M40" s="341"/>
      <c r="N40" s="326"/>
      <c r="O40" s="326"/>
      <c r="P40" s="326"/>
      <c r="Q40" s="326"/>
      <c r="R40" s="326"/>
      <c r="S40" s="36"/>
      <c r="T40" s="36"/>
      <c r="U40" s="36"/>
      <c r="V40" s="36"/>
    </row>
    <row r="41" spans="1:22" ht="16.5" customHeight="1">
      <c r="A41" s="74"/>
      <c r="B41" s="87"/>
      <c r="C41" s="97"/>
      <c r="D41" s="97"/>
      <c r="E41" s="97"/>
      <c r="F41" s="97"/>
      <c r="G41" s="36"/>
      <c r="H41" s="97"/>
      <c r="I41" s="97"/>
      <c r="J41" s="97"/>
      <c r="K41" s="97"/>
      <c r="L41" s="97"/>
      <c r="M41" s="97"/>
      <c r="N41" s="103"/>
      <c r="O41" s="103"/>
      <c r="P41" s="103"/>
      <c r="Q41" s="103"/>
      <c r="R41" s="103"/>
      <c r="S41" s="36"/>
      <c r="T41" s="36"/>
      <c r="U41" s="36"/>
      <c r="V41" s="36"/>
    </row>
    <row r="42" spans="1:22" ht="16.5" customHeight="1">
      <c r="A42" s="307" t="s">
        <v>318</v>
      </c>
      <c r="B42" s="300"/>
      <c r="C42" s="32">
        <v>25012390</v>
      </c>
      <c r="D42" s="32">
        <v>496870</v>
      </c>
      <c r="E42" s="32">
        <v>25509260</v>
      </c>
      <c r="F42" s="32">
        <v>22704832</v>
      </c>
      <c r="G42" s="268" t="s">
        <v>532</v>
      </c>
      <c r="H42" s="32">
        <v>1452503</v>
      </c>
      <c r="I42" s="32">
        <v>114757</v>
      </c>
      <c r="J42" s="32" t="s">
        <v>304</v>
      </c>
      <c r="K42" s="32">
        <f>SUM(L42:M42)</f>
        <v>40802208</v>
      </c>
      <c r="L42" s="32">
        <v>40388608</v>
      </c>
      <c r="M42" s="32">
        <v>413600</v>
      </c>
      <c r="N42" s="92"/>
      <c r="O42" s="92"/>
      <c r="P42" s="92"/>
      <c r="Q42" s="92"/>
      <c r="R42" s="92"/>
      <c r="S42" s="36"/>
      <c r="T42" s="36"/>
      <c r="U42" s="36"/>
      <c r="V42" s="36"/>
    </row>
    <row r="43" spans="1:22" ht="16.5" customHeight="1">
      <c r="A43" s="299" t="s">
        <v>503</v>
      </c>
      <c r="B43" s="300"/>
      <c r="C43" s="32">
        <v>19626672</v>
      </c>
      <c r="D43" s="32">
        <v>247520</v>
      </c>
      <c r="E43" s="32">
        <v>19874192</v>
      </c>
      <c r="F43" s="32">
        <v>17256828</v>
      </c>
      <c r="G43" s="268" t="s">
        <v>532</v>
      </c>
      <c r="H43" s="32">
        <v>2528310</v>
      </c>
      <c r="I43" s="32">
        <v>89054</v>
      </c>
      <c r="J43" s="32" t="s">
        <v>304</v>
      </c>
      <c r="K43" s="32">
        <f>SUM(L43:M43)</f>
        <v>38368843</v>
      </c>
      <c r="L43" s="32">
        <v>37645043</v>
      </c>
      <c r="M43" s="32">
        <v>723800</v>
      </c>
      <c r="N43" s="92"/>
      <c r="O43" s="92"/>
      <c r="P43" s="92"/>
      <c r="Q43" s="92"/>
      <c r="R43" s="92"/>
      <c r="S43" s="36"/>
      <c r="T43" s="36"/>
      <c r="U43" s="36"/>
      <c r="V43" s="36"/>
    </row>
    <row r="44" spans="1:22" ht="16.5" customHeight="1">
      <c r="A44" s="299" t="s">
        <v>504</v>
      </c>
      <c r="B44" s="300"/>
      <c r="C44" s="242">
        <f>SUM(C46:C49,C51:C54,C56:C59)</f>
        <v>21130664</v>
      </c>
      <c r="D44" s="242" t="s">
        <v>532</v>
      </c>
      <c r="E44" s="242">
        <f aca="true" t="shared" si="2" ref="E44:M44">SUM(E46:E49,E51:E54,E56:E59)</f>
        <v>21130664</v>
      </c>
      <c r="F44" s="242">
        <f t="shared" si="2"/>
        <v>20068211</v>
      </c>
      <c r="G44" s="242" t="s">
        <v>317</v>
      </c>
      <c r="H44" s="242">
        <f t="shared" si="2"/>
        <v>805497</v>
      </c>
      <c r="I44" s="242">
        <f t="shared" si="2"/>
        <v>239493</v>
      </c>
      <c r="J44" s="242" t="s">
        <v>304</v>
      </c>
      <c r="K44" s="242">
        <f t="shared" si="2"/>
        <v>38550231</v>
      </c>
      <c r="L44" s="242">
        <f t="shared" si="2"/>
        <v>37620071</v>
      </c>
      <c r="M44" s="242">
        <f t="shared" si="2"/>
        <v>930160</v>
      </c>
      <c r="N44" s="92"/>
      <c r="O44" s="92"/>
      <c r="P44" s="92"/>
      <c r="Q44" s="92"/>
      <c r="R44" s="92"/>
      <c r="S44" s="36"/>
      <c r="T44" s="36"/>
      <c r="U44" s="36"/>
      <c r="V44" s="36"/>
    </row>
    <row r="45" spans="1:22" ht="16.5" customHeight="1">
      <c r="A45" s="307"/>
      <c r="B45" s="30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92"/>
      <c r="O45" s="92"/>
      <c r="P45" s="92"/>
      <c r="Q45" s="92"/>
      <c r="R45" s="92"/>
      <c r="S45" s="36"/>
      <c r="T45" s="36"/>
      <c r="U45" s="36"/>
      <c r="V45" s="36"/>
    </row>
    <row r="46" spans="1:22" ht="16.5" customHeight="1">
      <c r="A46" s="307" t="s">
        <v>294</v>
      </c>
      <c r="B46" s="300"/>
      <c r="C46" s="32">
        <v>1617816</v>
      </c>
      <c r="D46" s="268" t="s">
        <v>532</v>
      </c>
      <c r="E46" s="32">
        <v>1617816</v>
      </c>
      <c r="F46" s="32">
        <v>1538463</v>
      </c>
      <c r="G46" s="268" t="s">
        <v>532</v>
      </c>
      <c r="H46" s="32">
        <v>60323</v>
      </c>
      <c r="I46" s="32">
        <v>19030</v>
      </c>
      <c r="J46" s="32" t="s">
        <v>304</v>
      </c>
      <c r="K46" s="32">
        <f>SUM(L46:M46)</f>
        <v>3023568</v>
      </c>
      <c r="L46" s="32">
        <v>2948768</v>
      </c>
      <c r="M46" s="32">
        <v>74800</v>
      </c>
      <c r="N46" s="92"/>
      <c r="O46" s="92"/>
      <c r="P46" s="92"/>
      <c r="Q46" s="92"/>
      <c r="R46" s="92"/>
      <c r="S46" s="36"/>
      <c r="T46" s="36"/>
      <c r="U46" s="36"/>
      <c r="V46" s="36"/>
    </row>
    <row r="47" spans="1:22" ht="16.5" customHeight="1">
      <c r="A47" s="299" t="s">
        <v>505</v>
      </c>
      <c r="B47" s="300"/>
      <c r="C47" s="32">
        <v>1712064</v>
      </c>
      <c r="D47" s="268" t="s">
        <v>532</v>
      </c>
      <c r="E47" s="32">
        <v>1712064</v>
      </c>
      <c r="F47" s="32">
        <v>1633014</v>
      </c>
      <c r="G47" s="268" t="s">
        <v>532</v>
      </c>
      <c r="H47" s="32">
        <v>59458</v>
      </c>
      <c r="I47" s="32">
        <v>19592</v>
      </c>
      <c r="J47" s="32" t="s">
        <v>304</v>
      </c>
      <c r="K47" s="32">
        <f>SUM(L47:M47)</f>
        <v>3093818</v>
      </c>
      <c r="L47" s="32">
        <v>3015818</v>
      </c>
      <c r="M47" s="32">
        <v>78000</v>
      </c>
      <c r="N47" s="92"/>
      <c r="O47" s="92"/>
      <c r="P47" s="92"/>
      <c r="Q47" s="92"/>
      <c r="R47" s="92"/>
      <c r="S47" s="36"/>
      <c r="T47" s="36"/>
      <c r="U47" s="36"/>
      <c r="V47" s="36"/>
    </row>
    <row r="48" spans="1:22" ht="16.5" customHeight="1">
      <c r="A48" s="299" t="s">
        <v>506</v>
      </c>
      <c r="B48" s="300"/>
      <c r="C48" s="32">
        <v>1805935</v>
      </c>
      <c r="D48" s="268" t="s">
        <v>532</v>
      </c>
      <c r="E48" s="32">
        <v>1805935</v>
      </c>
      <c r="F48" s="32">
        <v>1724596</v>
      </c>
      <c r="G48" s="268" t="s">
        <v>532</v>
      </c>
      <c r="H48" s="32">
        <v>60340</v>
      </c>
      <c r="I48" s="32">
        <v>20999</v>
      </c>
      <c r="J48" s="32" t="s">
        <v>304</v>
      </c>
      <c r="K48" s="32">
        <f>SUM(L48:M48)</f>
        <v>3295513</v>
      </c>
      <c r="L48" s="32">
        <v>3210513</v>
      </c>
      <c r="M48" s="32">
        <v>85000</v>
      </c>
      <c r="N48" s="92"/>
      <c r="O48" s="92"/>
      <c r="P48" s="92"/>
      <c r="Q48" s="92"/>
      <c r="R48" s="92"/>
      <c r="S48" s="36"/>
      <c r="T48" s="36"/>
      <c r="U48" s="36"/>
      <c r="V48" s="36"/>
    </row>
    <row r="49" spans="1:22" ht="16.5" customHeight="1">
      <c r="A49" s="299" t="s">
        <v>507</v>
      </c>
      <c r="B49" s="300"/>
      <c r="C49" s="32">
        <v>1762256</v>
      </c>
      <c r="D49" s="268" t="s">
        <v>532</v>
      </c>
      <c r="E49" s="32">
        <v>1762256</v>
      </c>
      <c r="F49" s="32">
        <v>1670017</v>
      </c>
      <c r="G49" s="268" t="s">
        <v>532</v>
      </c>
      <c r="H49" s="32">
        <v>72920</v>
      </c>
      <c r="I49" s="32">
        <v>19319</v>
      </c>
      <c r="J49" s="32" t="s">
        <v>304</v>
      </c>
      <c r="K49" s="32">
        <f>SUM(L49:M49)</f>
        <v>3355670</v>
      </c>
      <c r="L49" s="32">
        <v>3280470</v>
      </c>
      <c r="M49" s="32">
        <v>75200</v>
      </c>
      <c r="N49" s="92"/>
      <c r="O49" s="92"/>
      <c r="P49" s="92"/>
      <c r="Q49" s="92"/>
      <c r="R49" s="92"/>
      <c r="S49" s="36"/>
      <c r="T49" s="36"/>
      <c r="U49" s="36"/>
      <c r="V49" s="36"/>
    </row>
    <row r="50" spans="1:22" ht="16.5" customHeight="1">
      <c r="A50" s="307"/>
      <c r="B50" s="30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92"/>
      <c r="O50" s="92"/>
      <c r="P50" s="92"/>
      <c r="Q50" s="92"/>
      <c r="R50" s="92"/>
      <c r="S50" s="36"/>
      <c r="T50" s="36"/>
      <c r="U50" s="36"/>
      <c r="V50" s="36"/>
    </row>
    <row r="51" spans="1:22" ht="16.5" customHeight="1">
      <c r="A51" s="299" t="s">
        <v>508</v>
      </c>
      <c r="B51" s="300"/>
      <c r="C51" s="32">
        <v>1781898</v>
      </c>
      <c r="D51" s="268" t="s">
        <v>532</v>
      </c>
      <c r="E51" s="32">
        <v>1781898</v>
      </c>
      <c r="F51" s="32">
        <v>1689086</v>
      </c>
      <c r="G51" s="268" t="s">
        <v>532</v>
      </c>
      <c r="H51" s="32">
        <v>71950</v>
      </c>
      <c r="I51" s="32">
        <v>20862</v>
      </c>
      <c r="J51" s="32" t="s">
        <v>304</v>
      </c>
      <c r="K51" s="32">
        <f>SUM(L51:M51)</f>
        <v>3447447</v>
      </c>
      <c r="L51" s="32">
        <v>3364047</v>
      </c>
      <c r="M51" s="32">
        <v>83400</v>
      </c>
      <c r="N51" s="92"/>
      <c r="O51" s="92"/>
      <c r="P51" s="92"/>
      <c r="Q51" s="92"/>
      <c r="R51" s="92"/>
      <c r="S51" s="36"/>
      <c r="T51" s="36"/>
      <c r="U51" s="36"/>
      <c r="V51" s="36"/>
    </row>
    <row r="52" spans="1:22" ht="16.5" customHeight="1">
      <c r="A52" s="299" t="s">
        <v>509</v>
      </c>
      <c r="B52" s="300"/>
      <c r="C52" s="32">
        <v>1756774</v>
      </c>
      <c r="D52" s="268" t="s">
        <v>532</v>
      </c>
      <c r="E52" s="32">
        <v>1756774</v>
      </c>
      <c r="F52" s="32">
        <v>1664572</v>
      </c>
      <c r="G52" s="268" t="s">
        <v>532</v>
      </c>
      <c r="H52" s="32">
        <v>72132</v>
      </c>
      <c r="I52" s="32">
        <v>20070</v>
      </c>
      <c r="J52" s="32" t="s">
        <v>304</v>
      </c>
      <c r="K52" s="32">
        <f>SUM(L52:M52)</f>
        <v>3499803</v>
      </c>
      <c r="L52" s="32">
        <v>3416203</v>
      </c>
      <c r="M52" s="32">
        <v>83600</v>
      </c>
      <c r="N52" s="92"/>
      <c r="O52" s="92"/>
      <c r="P52" s="92"/>
      <c r="Q52" s="92"/>
      <c r="R52" s="92"/>
      <c r="S52" s="36"/>
      <c r="T52" s="36"/>
      <c r="U52" s="36"/>
      <c r="V52" s="36"/>
    </row>
    <row r="53" spans="1:22" ht="16.5" customHeight="1">
      <c r="A53" s="299" t="s">
        <v>510</v>
      </c>
      <c r="B53" s="300"/>
      <c r="C53" s="32">
        <v>1796427</v>
      </c>
      <c r="D53" s="268" t="s">
        <v>532</v>
      </c>
      <c r="E53" s="32">
        <v>1796427</v>
      </c>
      <c r="F53" s="32">
        <v>1705934</v>
      </c>
      <c r="G53" s="268" t="s">
        <v>532</v>
      </c>
      <c r="H53" s="32">
        <v>71486</v>
      </c>
      <c r="I53" s="32">
        <v>19007</v>
      </c>
      <c r="J53" s="32" t="s">
        <v>304</v>
      </c>
      <c r="K53" s="32">
        <f>SUM(L53:M53)</f>
        <v>3529465</v>
      </c>
      <c r="L53" s="32">
        <v>3449165</v>
      </c>
      <c r="M53" s="32">
        <v>80300</v>
      </c>
      <c r="N53" s="92"/>
      <c r="O53" s="92"/>
      <c r="P53" s="92"/>
      <c r="Q53" s="92"/>
      <c r="R53" s="92"/>
      <c r="S53" s="36"/>
      <c r="T53" s="36"/>
      <c r="U53" s="36"/>
      <c r="V53" s="36"/>
    </row>
    <row r="54" spans="1:22" ht="16.5" customHeight="1">
      <c r="A54" s="299" t="s">
        <v>511</v>
      </c>
      <c r="B54" s="300"/>
      <c r="C54" s="32">
        <v>1587690</v>
      </c>
      <c r="D54" s="268" t="s">
        <v>532</v>
      </c>
      <c r="E54" s="32">
        <v>1587690</v>
      </c>
      <c r="F54" s="32">
        <v>1506759</v>
      </c>
      <c r="G54" s="268" t="s">
        <v>532</v>
      </c>
      <c r="H54" s="32">
        <v>64155</v>
      </c>
      <c r="I54" s="32">
        <v>16776</v>
      </c>
      <c r="J54" s="32" t="s">
        <v>304</v>
      </c>
      <c r="K54" s="32">
        <f>SUM(L54:M54)</f>
        <v>3228257</v>
      </c>
      <c r="L54" s="32">
        <v>3147257</v>
      </c>
      <c r="M54" s="32">
        <v>81000</v>
      </c>
      <c r="N54" s="92"/>
      <c r="O54" s="92"/>
      <c r="P54" s="92"/>
      <c r="Q54" s="92"/>
      <c r="R54" s="92"/>
      <c r="S54" s="36"/>
      <c r="T54" s="36"/>
      <c r="U54" s="36"/>
      <c r="V54" s="36"/>
    </row>
    <row r="55" spans="1:22" ht="16.5" customHeight="1">
      <c r="A55" s="307"/>
      <c r="B55" s="300"/>
      <c r="C55" s="32"/>
      <c r="D55" s="32"/>
      <c r="E55" s="32"/>
      <c r="F55" s="97"/>
      <c r="G55" s="32"/>
      <c r="H55" s="32"/>
      <c r="I55" s="32"/>
      <c r="J55" s="32"/>
      <c r="K55" s="32"/>
      <c r="L55" s="32"/>
      <c r="M55" s="32"/>
      <c r="N55" s="92"/>
      <c r="O55" s="92"/>
      <c r="P55" s="92"/>
      <c r="Q55" s="92"/>
      <c r="R55" s="92"/>
      <c r="S55" s="36"/>
      <c r="T55" s="36"/>
      <c r="U55" s="36"/>
      <c r="V55" s="36"/>
    </row>
    <row r="56" spans="1:22" ht="16.5" customHeight="1">
      <c r="A56" s="299" t="s">
        <v>512</v>
      </c>
      <c r="B56" s="300"/>
      <c r="C56" s="32">
        <v>1755832</v>
      </c>
      <c r="D56" s="268" t="s">
        <v>532</v>
      </c>
      <c r="E56" s="32">
        <v>1755832</v>
      </c>
      <c r="F56" s="32">
        <v>1665320</v>
      </c>
      <c r="G56" s="268" t="s">
        <v>532</v>
      </c>
      <c r="H56" s="32">
        <v>70388</v>
      </c>
      <c r="I56" s="32">
        <v>20124</v>
      </c>
      <c r="J56" s="32" t="s">
        <v>304</v>
      </c>
      <c r="K56" s="32">
        <f>SUM(L56:M56)</f>
        <v>3422026</v>
      </c>
      <c r="L56" s="32">
        <v>3346226</v>
      </c>
      <c r="M56" s="32">
        <v>75800</v>
      </c>
      <c r="N56" s="92"/>
      <c r="O56" s="92"/>
      <c r="P56" s="92"/>
      <c r="Q56" s="92"/>
      <c r="R56" s="92"/>
      <c r="S56" s="36"/>
      <c r="T56" s="36"/>
      <c r="U56" s="36"/>
      <c r="V56" s="36"/>
    </row>
    <row r="57" spans="1:22" ht="16.5" customHeight="1">
      <c r="A57" s="299" t="s">
        <v>513</v>
      </c>
      <c r="B57" s="300"/>
      <c r="C57" s="32">
        <v>1823342</v>
      </c>
      <c r="D57" s="268" t="s">
        <v>532</v>
      </c>
      <c r="E57" s="32">
        <v>1823342</v>
      </c>
      <c r="F57" s="32">
        <v>1725976</v>
      </c>
      <c r="G57" s="268" t="s">
        <v>532</v>
      </c>
      <c r="H57" s="32">
        <v>75133</v>
      </c>
      <c r="I57" s="32">
        <v>22233</v>
      </c>
      <c r="J57" s="32" t="s">
        <v>304</v>
      </c>
      <c r="K57" s="32">
        <f>SUM(L57:M57)</f>
        <v>2932316</v>
      </c>
      <c r="L57" s="32">
        <v>2856316</v>
      </c>
      <c r="M57" s="32">
        <v>76000</v>
      </c>
      <c r="N57" s="92"/>
      <c r="O57" s="92"/>
      <c r="P57" s="92"/>
      <c r="Q57" s="92"/>
      <c r="R57" s="92"/>
      <c r="S57" s="36"/>
      <c r="T57" s="36"/>
      <c r="U57" s="36"/>
      <c r="V57" s="36"/>
    </row>
    <row r="58" spans="1:22" ht="16.5" customHeight="1">
      <c r="A58" s="299" t="s">
        <v>514</v>
      </c>
      <c r="B58" s="300"/>
      <c r="C58" s="32">
        <v>1797725</v>
      </c>
      <c r="D58" s="268" t="s">
        <v>532</v>
      </c>
      <c r="E58" s="32">
        <v>1797725</v>
      </c>
      <c r="F58" s="32">
        <v>1701556</v>
      </c>
      <c r="G58" s="268" t="s">
        <v>532</v>
      </c>
      <c r="H58" s="32">
        <v>74896</v>
      </c>
      <c r="I58" s="32">
        <v>21273</v>
      </c>
      <c r="J58" s="32" t="s">
        <v>304</v>
      </c>
      <c r="K58" s="32">
        <f>SUM(L58:M58)</f>
        <v>2608127</v>
      </c>
      <c r="L58" s="32">
        <v>2549667</v>
      </c>
      <c r="M58" s="32">
        <v>58460</v>
      </c>
      <c r="N58" s="92"/>
      <c r="O58" s="92"/>
      <c r="P58" s="92"/>
      <c r="Q58" s="92"/>
      <c r="R58" s="92"/>
      <c r="S58" s="36"/>
      <c r="T58" s="36"/>
      <c r="U58" s="36"/>
      <c r="V58" s="36"/>
    </row>
    <row r="59" spans="1:22" ht="16.5" customHeight="1">
      <c r="A59" s="299" t="s">
        <v>515</v>
      </c>
      <c r="B59" s="300"/>
      <c r="C59" s="32">
        <v>1932905</v>
      </c>
      <c r="D59" s="268" t="s">
        <v>532</v>
      </c>
      <c r="E59" s="32">
        <v>1932905</v>
      </c>
      <c r="F59" s="32">
        <v>1842918</v>
      </c>
      <c r="G59" s="32" t="s">
        <v>317</v>
      </c>
      <c r="H59" s="32">
        <v>52316</v>
      </c>
      <c r="I59" s="32">
        <v>20208</v>
      </c>
      <c r="J59" s="32" t="s">
        <v>304</v>
      </c>
      <c r="K59" s="32">
        <f>SUM(L59:M59)</f>
        <v>3114221</v>
      </c>
      <c r="L59" s="32">
        <v>3035621</v>
      </c>
      <c r="M59" s="32">
        <v>78600</v>
      </c>
      <c r="N59" s="92"/>
      <c r="O59" s="92"/>
      <c r="P59" s="92"/>
      <c r="Q59" s="92"/>
      <c r="R59" s="92"/>
      <c r="S59" s="36"/>
      <c r="T59" s="36"/>
      <c r="U59" s="36"/>
      <c r="V59" s="36"/>
    </row>
    <row r="60" spans="1:22" ht="16.5" customHeight="1">
      <c r="A60" s="90"/>
      <c r="B60" s="91"/>
      <c r="C60" s="92"/>
      <c r="D60" s="92"/>
      <c r="E60" s="92"/>
      <c r="F60" s="92"/>
      <c r="G60" s="36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36"/>
      <c r="T60" s="36"/>
      <c r="U60" s="36"/>
      <c r="V60" s="36"/>
    </row>
    <row r="61" spans="1:22" ht="16.5" customHeight="1">
      <c r="A61" s="301" t="s">
        <v>67</v>
      </c>
      <c r="B61" s="302"/>
      <c r="C61" s="243">
        <f>AVERAGE(C46:C49,C51:C54,C56:C59)</f>
        <v>1760888.6666666667</v>
      </c>
      <c r="D61" s="271" t="s">
        <v>532</v>
      </c>
      <c r="E61" s="243">
        <f aca="true" t="shared" si="3" ref="E61:M61">AVERAGE(E46:E49,E51:E54,E56:E59)</f>
        <v>1760888.6666666667</v>
      </c>
      <c r="F61" s="243">
        <f t="shared" si="3"/>
        <v>1672350.9166666667</v>
      </c>
      <c r="G61" s="92" t="s">
        <v>317</v>
      </c>
      <c r="H61" s="243">
        <f t="shared" si="3"/>
        <v>67124.75</v>
      </c>
      <c r="I61" s="243">
        <f t="shared" si="3"/>
        <v>19957.75</v>
      </c>
      <c r="J61" s="92" t="s">
        <v>304</v>
      </c>
      <c r="K61" s="243">
        <f t="shared" si="3"/>
        <v>3212519.25</v>
      </c>
      <c r="L61" s="243">
        <f t="shared" si="3"/>
        <v>3135005.9166666665</v>
      </c>
      <c r="M61" s="243">
        <f t="shared" si="3"/>
        <v>77513.33333333333</v>
      </c>
      <c r="N61" s="92"/>
      <c r="O61" s="92"/>
      <c r="P61" s="92"/>
      <c r="Q61" s="92"/>
      <c r="R61" s="92"/>
      <c r="S61" s="36"/>
      <c r="T61" s="36"/>
      <c r="U61" s="36"/>
      <c r="V61" s="36"/>
    </row>
    <row r="62" spans="1:22" ht="14.25">
      <c r="A62" s="94"/>
      <c r="B62" s="95"/>
      <c r="C62" s="104"/>
      <c r="D62" s="104"/>
      <c r="E62" s="104"/>
      <c r="F62" s="104"/>
      <c r="G62" s="94"/>
      <c r="H62" s="104"/>
      <c r="I62" s="104"/>
      <c r="J62" s="104"/>
      <c r="K62" s="104"/>
      <c r="L62" s="104"/>
      <c r="M62" s="104"/>
      <c r="N62" s="103"/>
      <c r="O62" s="103"/>
      <c r="P62" s="103"/>
      <c r="Q62" s="103"/>
      <c r="R62" s="103"/>
      <c r="S62" s="36"/>
      <c r="T62" s="36"/>
      <c r="U62" s="36"/>
      <c r="V62" s="36"/>
    </row>
    <row r="63" spans="1:22" ht="14.25">
      <c r="A63" s="36"/>
      <c r="B63" s="36"/>
      <c r="C63" s="36"/>
      <c r="D63" s="36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36"/>
      <c r="P63" s="90"/>
      <c r="Q63" s="90"/>
      <c r="R63" s="90"/>
      <c r="S63" s="90"/>
      <c r="T63" s="90"/>
      <c r="U63" s="36"/>
      <c r="V63" s="36"/>
    </row>
  </sheetData>
  <sheetProtection/>
  <mergeCells count="76">
    <mergeCell ref="K38:K40"/>
    <mergeCell ref="L38:L40"/>
    <mergeCell ref="M38:M40"/>
    <mergeCell ref="I7:I8"/>
    <mergeCell ref="J7:J8"/>
    <mergeCell ref="P6:P7"/>
    <mergeCell ref="G39:G40"/>
    <mergeCell ref="F38:G38"/>
    <mergeCell ref="C37:H37"/>
    <mergeCell ref="H39:H40"/>
    <mergeCell ref="C38:C40"/>
    <mergeCell ref="D38:D40"/>
    <mergeCell ref="I38:I40"/>
    <mergeCell ref="J37:J40"/>
    <mergeCell ref="K37:M37"/>
    <mergeCell ref="Q38:Q40"/>
    <mergeCell ref="N38:N40"/>
    <mergeCell ref="O38:O40"/>
    <mergeCell ref="P38:P40"/>
    <mergeCell ref="R38:R40"/>
    <mergeCell ref="A4:F4"/>
    <mergeCell ref="E5:E8"/>
    <mergeCell ref="A43:B43"/>
    <mergeCell ref="A42:B42"/>
    <mergeCell ref="A12:B12"/>
    <mergeCell ref="A13:B13"/>
    <mergeCell ref="F39:F40"/>
    <mergeCell ref="A19:B19"/>
    <mergeCell ref="A16:B16"/>
    <mergeCell ref="D5:D8"/>
    <mergeCell ref="A51:B51"/>
    <mergeCell ref="A52:B52"/>
    <mergeCell ref="A53:B53"/>
    <mergeCell ref="E38:E40"/>
    <mergeCell ref="A46:B46"/>
    <mergeCell ref="A47:B47"/>
    <mergeCell ref="A44:B44"/>
    <mergeCell ref="A48:B48"/>
    <mergeCell ref="A49:B49"/>
    <mergeCell ref="A45:B45"/>
    <mergeCell ref="A59:B59"/>
    <mergeCell ref="A61:B61"/>
    <mergeCell ref="A57:B57"/>
    <mergeCell ref="A58:B58"/>
    <mergeCell ref="A54:B54"/>
    <mergeCell ref="A55:B55"/>
    <mergeCell ref="A56:B56"/>
    <mergeCell ref="F5:O5"/>
    <mergeCell ref="A50:B50"/>
    <mergeCell ref="A17:B17"/>
    <mergeCell ref="A18:B18"/>
    <mergeCell ref="C5:C8"/>
    <mergeCell ref="A5:B8"/>
    <mergeCell ref="A14:B14"/>
    <mergeCell ref="A15:B15"/>
    <mergeCell ref="A11:B11"/>
    <mergeCell ref="A20:B20"/>
    <mergeCell ref="A35:M35"/>
    <mergeCell ref="A10:B10"/>
    <mergeCell ref="H6:H8"/>
    <mergeCell ref="M7:M8"/>
    <mergeCell ref="I6:L6"/>
    <mergeCell ref="M6:O6"/>
    <mergeCell ref="A21:B21"/>
    <mergeCell ref="G6:G8"/>
    <mergeCell ref="F6:F8"/>
    <mergeCell ref="A3:P3"/>
    <mergeCell ref="H4:J4"/>
    <mergeCell ref="A26:B26"/>
    <mergeCell ref="A27:B27"/>
    <mergeCell ref="A29:B29"/>
    <mergeCell ref="A37:B40"/>
    <mergeCell ref="A22:B22"/>
    <mergeCell ref="A23:B23"/>
    <mergeCell ref="A24:B24"/>
    <mergeCell ref="A25:B2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SheetLayoutView="75" zoomScalePageLayoutView="0" workbookViewId="0" topLeftCell="A1">
      <selection activeCell="B2" sqref="B2"/>
    </sheetView>
  </sheetViews>
  <sheetFormatPr defaultColWidth="10.59765625" defaultRowHeight="15"/>
  <cols>
    <col min="1" max="1" width="4.19921875" style="4" customWidth="1"/>
    <col min="2" max="2" width="10.3984375" style="4" customWidth="1"/>
    <col min="3" max="3" width="18.59765625" style="4" bestFit="1" customWidth="1"/>
    <col min="4" max="4" width="16.69921875" style="4" bestFit="1" customWidth="1"/>
    <col min="5" max="7" width="14.59765625" style="4" customWidth="1"/>
    <col min="8" max="14" width="16.59765625" style="20" customWidth="1"/>
    <col min="15" max="15" width="20.5" style="20" customWidth="1"/>
    <col min="16" max="16" width="18.69921875" style="20" customWidth="1"/>
    <col min="17" max="19" width="16.59765625" style="20" customWidth="1"/>
    <col min="20" max="16384" width="10.59765625" style="4" customWidth="1"/>
  </cols>
  <sheetData>
    <row r="1" spans="1:35" ht="20.25" customHeight="1">
      <c r="A1" s="191" t="s">
        <v>545</v>
      </c>
      <c r="B1" s="36"/>
      <c r="C1" s="36"/>
      <c r="D1" s="36"/>
      <c r="E1" s="36"/>
      <c r="F1" s="36"/>
      <c r="G1" s="3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5" t="s">
        <v>319</v>
      </c>
      <c r="T1" s="36"/>
      <c r="U1" s="36"/>
      <c r="V1" s="36"/>
      <c r="W1" s="36"/>
      <c r="X1" s="36"/>
      <c r="Y1" s="36"/>
      <c r="Z1" s="36"/>
      <c r="AA1" s="190"/>
      <c r="AB1" s="36"/>
      <c r="AC1" s="36"/>
      <c r="AD1" s="36"/>
      <c r="AE1" s="36"/>
      <c r="AF1" s="36"/>
      <c r="AG1" s="36"/>
      <c r="AH1" s="36"/>
      <c r="AI1" s="36"/>
    </row>
    <row r="2" spans="1:35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36"/>
      <c r="AC2" s="36"/>
      <c r="AD2" s="36"/>
      <c r="AE2" s="36"/>
      <c r="AF2" s="36"/>
      <c r="AG2" s="36"/>
      <c r="AH2" s="36"/>
      <c r="AI2" s="36"/>
    </row>
    <row r="3" spans="1:35" ht="18" customHeight="1">
      <c r="A3" s="434" t="s">
        <v>546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36"/>
      <c r="AC3" s="36"/>
      <c r="AD3" s="36"/>
      <c r="AE3" s="36"/>
      <c r="AF3" s="36"/>
      <c r="AG3" s="36"/>
      <c r="AH3" s="36"/>
      <c r="AI3" s="36"/>
    </row>
    <row r="4" spans="1:35" ht="18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03" t="s">
        <v>316</v>
      </c>
      <c r="O4" s="36"/>
      <c r="P4" s="36"/>
      <c r="Q4" s="36"/>
      <c r="R4" s="36"/>
      <c r="S4" s="17"/>
      <c r="T4" s="17"/>
      <c r="U4" s="17"/>
      <c r="V4" s="17"/>
      <c r="W4" s="17"/>
      <c r="X4" s="17"/>
      <c r="Y4" s="17"/>
      <c r="Z4" s="17"/>
      <c r="AA4" s="17"/>
      <c r="AB4" s="36"/>
      <c r="AC4" s="36"/>
      <c r="AD4" s="36"/>
      <c r="AE4" s="36"/>
      <c r="AF4" s="36"/>
      <c r="AG4" s="36"/>
      <c r="AH4" s="36"/>
      <c r="AI4" s="36"/>
    </row>
    <row r="5" spans="1:35" ht="20.25" customHeight="1">
      <c r="A5" s="520" t="s">
        <v>54</v>
      </c>
      <c r="B5" s="304"/>
      <c r="C5" s="521" t="s">
        <v>71</v>
      </c>
      <c r="D5" s="510"/>
      <c r="E5" s="510"/>
      <c r="F5" s="510"/>
      <c r="G5" s="513"/>
      <c r="H5" s="332" t="s">
        <v>268</v>
      </c>
      <c r="I5" s="522"/>
      <c r="J5" s="522"/>
      <c r="K5" s="522"/>
      <c r="L5" s="522"/>
      <c r="M5" s="522"/>
      <c r="N5" s="522"/>
      <c r="O5" s="200"/>
      <c r="P5" s="200"/>
      <c r="Q5" s="100"/>
      <c r="R5" s="100"/>
      <c r="S5" s="100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ht="20.25" customHeight="1">
      <c r="A6" s="305"/>
      <c r="B6" s="306"/>
      <c r="C6" s="333" t="s">
        <v>262</v>
      </c>
      <c r="D6" s="333" t="s">
        <v>261</v>
      </c>
      <c r="E6" s="333" t="s">
        <v>35</v>
      </c>
      <c r="F6" s="333" t="s">
        <v>263</v>
      </c>
      <c r="G6" s="333" t="s">
        <v>264</v>
      </c>
      <c r="H6" s="309" t="s">
        <v>75</v>
      </c>
      <c r="I6" s="330" t="s">
        <v>76</v>
      </c>
      <c r="J6" s="350"/>
      <c r="K6" s="350"/>
      <c r="L6" s="350"/>
      <c r="M6" s="350"/>
      <c r="N6" s="350"/>
      <c r="O6" s="107"/>
      <c r="P6" s="107"/>
      <c r="Q6" s="107"/>
      <c r="R6" s="107"/>
      <c r="S6" s="107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20.25" customHeight="1">
      <c r="A7" s="305"/>
      <c r="B7" s="306"/>
      <c r="C7" s="345"/>
      <c r="D7" s="345"/>
      <c r="E7" s="345"/>
      <c r="F7" s="345"/>
      <c r="G7" s="345"/>
      <c r="H7" s="309"/>
      <c r="I7" s="318" t="s">
        <v>35</v>
      </c>
      <c r="J7" s="355" t="s">
        <v>323</v>
      </c>
      <c r="K7" s="356"/>
      <c r="L7" s="356"/>
      <c r="M7" s="357"/>
      <c r="N7" s="355" t="s">
        <v>330</v>
      </c>
      <c r="O7" s="353"/>
      <c r="P7" s="353"/>
      <c r="Q7" s="353"/>
      <c r="R7" s="353"/>
      <c r="S7" s="353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20.25" customHeight="1">
      <c r="A8" s="305"/>
      <c r="B8" s="306"/>
      <c r="C8" s="329"/>
      <c r="D8" s="329"/>
      <c r="E8" s="329"/>
      <c r="F8" s="329"/>
      <c r="G8" s="329"/>
      <c r="H8" s="309"/>
      <c r="I8" s="324"/>
      <c r="J8" s="84" t="s">
        <v>35</v>
      </c>
      <c r="K8" s="84" t="s">
        <v>327</v>
      </c>
      <c r="L8" s="84" t="s">
        <v>59</v>
      </c>
      <c r="M8" s="84" t="s">
        <v>34</v>
      </c>
      <c r="N8" s="342"/>
      <c r="O8" s="108"/>
      <c r="P8" s="108"/>
      <c r="Q8" s="108"/>
      <c r="R8" s="108"/>
      <c r="S8" s="108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20.25" customHeight="1">
      <c r="A9" s="74"/>
      <c r="B9" s="87"/>
      <c r="C9" s="97"/>
      <c r="D9" s="97"/>
      <c r="E9" s="97"/>
      <c r="F9" s="97"/>
      <c r="G9" s="97"/>
      <c r="H9" s="32"/>
      <c r="I9" s="32"/>
      <c r="J9" s="32"/>
      <c r="K9" s="32"/>
      <c r="L9" s="32"/>
      <c r="M9" s="32"/>
      <c r="N9" s="32"/>
      <c r="O9" s="92"/>
      <c r="P9" s="92"/>
      <c r="Q9" s="92"/>
      <c r="R9" s="92"/>
      <c r="S9" s="92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ht="20.25" customHeight="1">
      <c r="A10" s="307" t="s">
        <v>318</v>
      </c>
      <c r="B10" s="300"/>
      <c r="C10" s="202">
        <v>5515346</v>
      </c>
      <c r="D10" s="109" t="s">
        <v>532</v>
      </c>
      <c r="E10" s="244">
        <f>SUM(F10:G10)</f>
        <v>5515346</v>
      </c>
      <c r="F10" s="202">
        <v>4748586</v>
      </c>
      <c r="G10" s="245">
        <v>766760</v>
      </c>
      <c r="H10" s="245">
        <v>600360362</v>
      </c>
      <c r="I10" s="245">
        <v>600360362</v>
      </c>
      <c r="J10" s="242">
        <f>SUM(K10:M10)</f>
        <v>157449556</v>
      </c>
      <c r="K10" s="245">
        <v>104053654</v>
      </c>
      <c r="L10" s="245">
        <v>17108924</v>
      </c>
      <c r="M10" s="245">
        <v>36286978</v>
      </c>
      <c r="N10" s="245">
        <v>6005292</v>
      </c>
      <c r="O10" s="92"/>
      <c r="P10" s="92"/>
      <c r="Q10" s="92"/>
      <c r="R10" s="92"/>
      <c r="S10" s="92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ht="20.25" customHeight="1">
      <c r="A11" s="299" t="s">
        <v>503</v>
      </c>
      <c r="B11" s="300"/>
      <c r="C11" s="202">
        <v>4943034</v>
      </c>
      <c r="D11" s="109" t="s">
        <v>532</v>
      </c>
      <c r="E11" s="244">
        <f>SUM(F11:G11)</f>
        <v>4943034</v>
      </c>
      <c r="F11" s="202">
        <v>4627860</v>
      </c>
      <c r="G11" s="245">
        <v>315174</v>
      </c>
      <c r="H11" s="245">
        <v>636926256</v>
      </c>
      <c r="I11" s="245">
        <v>636926256</v>
      </c>
      <c r="J11" s="242">
        <f>SUM(K11:M11)</f>
        <v>131673966</v>
      </c>
      <c r="K11" s="245">
        <v>81521638</v>
      </c>
      <c r="L11" s="245">
        <v>16280333</v>
      </c>
      <c r="M11" s="245">
        <v>33871995</v>
      </c>
      <c r="N11" s="245">
        <v>6154855</v>
      </c>
      <c r="O11" s="92"/>
      <c r="P11" s="92"/>
      <c r="Q11" s="92"/>
      <c r="R11" s="92"/>
      <c r="S11" s="92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ht="20.25" customHeight="1">
      <c r="A12" s="299" t="s">
        <v>504</v>
      </c>
      <c r="B12" s="300"/>
      <c r="C12" s="244">
        <f>SUM(C14:C17,C19:C22,C24:C27)</f>
        <v>5213327</v>
      </c>
      <c r="D12" s="244" t="s">
        <v>532</v>
      </c>
      <c r="E12" s="244">
        <f aca="true" t="shared" si="0" ref="E12:N12">SUM(E14:E17,E19:E22,E24:E27)</f>
        <v>5213327</v>
      </c>
      <c r="F12" s="244">
        <f t="shared" si="0"/>
        <v>4796982</v>
      </c>
      <c r="G12" s="244">
        <f t="shared" si="0"/>
        <v>416345</v>
      </c>
      <c r="H12" s="244">
        <f t="shared" si="0"/>
        <v>686037273</v>
      </c>
      <c r="I12" s="244">
        <f t="shared" si="0"/>
        <v>673334525</v>
      </c>
      <c r="J12" s="244">
        <f t="shared" si="0"/>
        <v>121736004</v>
      </c>
      <c r="K12" s="244">
        <f t="shared" si="0"/>
        <v>83437254</v>
      </c>
      <c r="L12" s="244">
        <f t="shared" si="0"/>
        <v>13241487</v>
      </c>
      <c r="M12" s="244">
        <f t="shared" si="0"/>
        <v>25057263</v>
      </c>
      <c r="N12" s="244">
        <f t="shared" si="0"/>
        <v>6554368</v>
      </c>
      <c r="O12" s="92"/>
      <c r="P12" s="92"/>
      <c r="Q12" s="92"/>
      <c r="R12" s="92"/>
      <c r="S12" s="92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ht="20.25" customHeight="1">
      <c r="A13" s="307"/>
      <c r="B13" s="300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92"/>
      <c r="P13" s="92"/>
      <c r="Q13" s="92"/>
      <c r="R13" s="92"/>
      <c r="S13" s="92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ht="20.25" customHeight="1">
      <c r="A14" s="307" t="s">
        <v>294</v>
      </c>
      <c r="B14" s="300"/>
      <c r="C14" s="245">
        <v>429739</v>
      </c>
      <c r="D14" s="268" t="s">
        <v>532</v>
      </c>
      <c r="E14" s="242">
        <f>SUM(F14:G14)</f>
        <v>429739</v>
      </c>
      <c r="F14" s="245">
        <v>397298</v>
      </c>
      <c r="G14" s="245">
        <v>32441</v>
      </c>
      <c r="H14" s="245">
        <v>56335186</v>
      </c>
      <c r="I14" s="245">
        <v>55298865</v>
      </c>
      <c r="J14" s="242">
        <f>SUM(K14:M14)</f>
        <v>10460157</v>
      </c>
      <c r="K14" s="245">
        <v>6334490</v>
      </c>
      <c r="L14" s="245">
        <v>1214114</v>
      </c>
      <c r="M14" s="245">
        <v>2911553</v>
      </c>
      <c r="N14" s="245">
        <v>531588</v>
      </c>
      <c r="O14" s="92"/>
      <c r="P14" s="92"/>
      <c r="Q14" s="92"/>
      <c r="R14" s="92"/>
      <c r="S14" s="92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ht="20.25" customHeight="1">
      <c r="A15" s="299" t="s">
        <v>505</v>
      </c>
      <c r="B15" s="300"/>
      <c r="C15" s="245">
        <v>425203</v>
      </c>
      <c r="D15" s="268" t="s">
        <v>532</v>
      </c>
      <c r="E15" s="242">
        <f>SUM(F15:G15)</f>
        <v>425203</v>
      </c>
      <c r="F15" s="245">
        <v>391789</v>
      </c>
      <c r="G15" s="245">
        <v>33414</v>
      </c>
      <c r="H15" s="245">
        <v>57968865</v>
      </c>
      <c r="I15" s="245">
        <v>56849996</v>
      </c>
      <c r="J15" s="242">
        <f>SUM(K15:M15)</f>
        <v>10571199</v>
      </c>
      <c r="K15" s="245">
        <v>6756831</v>
      </c>
      <c r="L15" s="245">
        <v>1213439</v>
      </c>
      <c r="M15" s="245">
        <v>2600929</v>
      </c>
      <c r="N15" s="245">
        <v>505614</v>
      </c>
      <c r="O15" s="92"/>
      <c r="P15" s="92"/>
      <c r="Q15" s="92"/>
      <c r="R15" s="92"/>
      <c r="S15" s="92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ht="20.25" customHeight="1">
      <c r="A16" s="299" t="s">
        <v>506</v>
      </c>
      <c r="B16" s="300"/>
      <c r="C16" s="245">
        <v>470955</v>
      </c>
      <c r="D16" s="268" t="s">
        <v>532</v>
      </c>
      <c r="E16" s="242">
        <f>SUM(F16:G16)</f>
        <v>470955</v>
      </c>
      <c r="F16" s="245">
        <v>435137</v>
      </c>
      <c r="G16" s="245">
        <v>35818</v>
      </c>
      <c r="H16" s="245">
        <v>59283066</v>
      </c>
      <c r="I16" s="245">
        <v>58189900</v>
      </c>
      <c r="J16" s="242">
        <f>SUM(K16:M16)</f>
        <v>10747952</v>
      </c>
      <c r="K16" s="245">
        <v>6950553</v>
      </c>
      <c r="L16" s="245">
        <v>1241796</v>
      </c>
      <c r="M16" s="245">
        <v>2555603</v>
      </c>
      <c r="N16" s="245">
        <v>559554</v>
      </c>
      <c r="O16" s="92"/>
      <c r="P16" s="92"/>
      <c r="Q16" s="92"/>
      <c r="R16" s="92"/>
      <c r="S16" s="92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20.25" customHeight="1">
      <c r="A17" s="299" t="s">
        <v>507</v>
      </c>
      <c r="B17" s="300"/>
      <c r="C17" s="245">
        <v>436725</v>
      </c>
      <c r="D17" s="268" t="s">
        <v>532</v>
      </c>
      <c r="E17" s="242">
        <f>SUM(F17:G17)</f>
        <v>436725</v>
      </c>
      <c r="F17" s="245">
        <v>403773</v>
      </c>
      <c r="G17" s="245">
        <v>32952</v>
      </c>
      <c r="H17" s="245">
        <v>57827086</v>
      </c>
      <c r="I17" s="245">
        <v>56713502</v>
      </c>
      <c r="J17" s="242">
        <f>SUM(K17:M17)</f>
        <v>10150800</v>
      </c>
      <c r="K17" s="245">
        <v>6862360</v>
      </c>
      <c r="L17" s="245">
        <v>1202691</v>
      </c>
      <c r="M17" s="245">
        <v>2085749</v>
      </c>
      <c r="N17" s="245">
        <v>576988</v>
      </c>
      <c r="O17" s="92"/>
      <c r="P17" s="92"/>
      <c r="Q17" s="92"/>
      <c r="R17" s="92"/>
      <c r="S17" s="92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ht="20.25" customHeight="1">
      <c r="A18" s="307"/>
      <c r="B18" s="300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92"/>
      <c r="P18" s="92"/>
      <c r="Q18" s="92"/>
      <c r="R18" s="92"/>
      <c r="S18" s="92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20.25" customHeight="1">
      <c r="A19" s="299" t="s">
        <v>508</v>
      </c>
      <c r="B19" s="300"/>
      <c r="C19" s="245">
        <v>451026</v>
      </c>
      <c r="D19" s="268" t="s">
        <v>532</v>
      </c>
      <c r="E19" s="242">
        <f>SUM(F19:G19)</f>
        <v>451026</v>
      </c>
      <c r="F19" s="245">
        <v>415353</v>
      </c>
      <c r="G19" s="245">
        <v>35673</v>
      </c>
      <c r="H19" s="245">
        <v>57482034</v>
      </c>
      <c r="I19" s="245">
        <v>56397740</v>
      </c>
      <c r="J19" s="242">
        <f>SUM(K19:M19)</f>
        <v>10194329</v>
      </c>
      <c r="K19" s="245">
        <v>6886139</v>
      </c>
      <c r="L19" s="245">
        <v>1236205</v>
      </c>
      <c r="M19" s="245">
        <v>2071985</v>
      </c>
      <c r="N19" s="245">
        <v>527478</v>
      </c>
      <c r="O19" s="92"/>
      <c r="P19" s="92"/>
      <c r="Q19" s="92"/>
      <c r="R19" s="92"/>
      <c r="S19" s="92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ht="20.25" customHeight="1">
      <c r="A20" s="299" t="s">
        <v>509</v>
      </c>
      <c r="B20" s="300"/>
      <c r="C20" s="245">
        <v>484281</v>
      </c>
      <c r="D20" s="268" t="s">
        <v>532</v>
      </c>
      <c r="E20" s="242">
        <f>SUM(F20:G20)</f>
        <v>484281</v>
      </c>
      <c r="F20" s="245">
        <v>449585</v>
      </c>
      <c r="G20" s="245">
        <v>34696</v>
      </c>
      <c r="H20" s="245">
        <v>57730570</v>
      </c>
      <c r="I20" s="245">
        <v>56651944</v>
      </c>
      <c r="J20" s="242">
        <f>SUM(K20:M20)</f>
        <v>10465601</v>
      </c>
      <c r="K20" s="245">
        <v>7293280</v>
      </c>
      <c r="L20" s="245">
        <v>1136010</v>
      </c>
      <c r="M20" s="245">
        <v>2036311</v>
      </c>
      <c r="N20" s="245">
        <v>540478</v>
      </c>
      <c r="O20" s="92"/>
      <c r="P20" s="92"/>
      <c r="Q20" s="92"/>
      <c r="R20" s="92"/>
      <c r="S20" s="92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20.25" customHeight="1">
      <c r="A21" s="299" t="s">
        <v>510</v>
      </c>
      <c r="B21" s="300"/>
      <c r="C21" s="245">
        <v>440115</v>
      </c>
      <c r="D21" s="268" t="s">
        <v>532</v>
      </c>
      <c r="E21" s="242">
        <f>SUM(F21:G21)</f>
        <v>440115</v>
      </c>
      <c r="F21" s="245">
        <v>407161</v>
      </c>
      <c r="G21" s="245">
        <v>32954</v>
      </c>
      <c r="H21" s="245">
        <v>58238471</v>
      </c>
      <c r="I21" s="245">
        <v>57082831</v>
      </c>
      <c r="J21" s="242">
        <f>SUM(K21:M21)</f>
        <v>10219133</v>
      </c>
      <c r="K21" s="245">
        <v>7202322</v>
      </c>
      <c r="L21" s="245">
        <v>1139848</v>
      </c>
      <c r="M21" s="245">
        <v>1876963</v>
      </c>
      <c r="N21" s="245">
        <v>537355</v>
      </c>
      <c r="O21" s="92"/>
      <c r="P21" s="92"/>
      <c r="Q21" s="92"/>
      <c r="R21" s="92"/>
      <c r="S21" s="92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ht="20.25" customHeight="1">
      <c r="A22" s="299" t="s">
        <v>511</v>
      </c>
      <c r="B22" s="300"/>
      <c r="C22" s="245">
        <v>414458</v>
      </c>
      <c r="D22" s="268" t="s">
        <v>532</v>
      </c>
      <c r="E22" s="242">
        <f>SUM(F22:G22)</f>
        <v>414458</v>
      </c>
      <c r="F22" s="245">
        <v>385153</v>
      </c>
      <c r="G22" s="245">
        <v>29305</v>
      </c>
      <c r="H22" s="245">
        <v>53817544</v>
      </c>
      <c r="I22" s="245">
        <v>52822654</v>
      </c>
      <c r="J22" s="242">
        <f>SUM(K22:M22)</f>
        <v>9394699</v>
      </c>
      <c r="K22" s="245">
        <v>6803956</v>
      </c>
      <c r="L22" s="245">
        <v>828001</v>
      </c>
      <c r="M22" s="245">
        <v>1762742</v>
      </c>
      <c r="N22" s="245">
        <v>460089</v>
      </c>
      <c r="O22" s="92"/>
      <c r="P22" s="92"/>
      <c r="Q22" s="92"/>
      <c r="R22" s="92"/>
      <c r="S22" s="92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20.25" customHeight="1">
      <c r="A23" s="307"/>
      <c r="B23" s="300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92"/>
      <c r="P23" s="103"/>
      <c r="Q23" s="92"/>
      <c r="R23" s="92"/>
      <c r="S23" s="92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20.25" customHeight="1">
      <c r="A24" s="299" t="s">
        <v>512</v>
      </c>
      <c r="B24" s="300"/>
      <c r="C24" s="245">
        <v>440731</v>
      </c>
      <c r="D24" s="268" t="s">
        <v>532</v>
      </c>
      <c r="E24" s="242">
        <f>SUM(F24:G24)</f>
        <v>440731</v>
      </c>
      <c r="F24" s="245">
        <v>405565</v>
      </c>
      <c r="G24" s="245">
        <v>35166</v>
      </c>
      <c r="H24" s="245">
        <v>56799502</v>
      </c>
      <c r="I24" s="245">
        <v>56708461</v>
      </c>
      <c r="J24" s="242">
        <f>SUM(K24:M24)</f>
        <v>9988282</v>
      </c>
      <c r="K24" s="245">
        <v>6938911</v>
      </c>
      <c r="L24" s="245">
        <v>1059938</v>
      </c>
      <c r="M24" s="245">
        <v>1989433</v>
      </c>
      <c r="N24" s="245">
        <v>563387</v>
      </c>
      <c r="O24" s="92"/>
      <c r="P24" s="92"/>
      <c r="Q24" s="92"/>
      <c r="R24" s="92"/>
      <c r="S24" s="92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20.25" customHeight="1">
      <c r="A25" s="299" t="s">
        <v>513</v>
      </c>
      <c r="B25" s="300"/>
      <c r="C25" s="245">
        <v>414592</v>
      </c>
      <c r="D25" s="268" t="s">
        <v>532</v>
      </c>
      <c r="E25" s="242">
        <f>SUM(F25:G25)</f>
        <v>414592</v>
      </c>
      <c r="F25" s="245">
        <v>374858</v>
      </c>
      <c r="G25" s="245">
        <v>39734</v>
      </c>
      <c r="H25" s="245">
        <v>57884198</v>
      </c>
      <c r="I25" s="245">
        <v>56517033</v>
      </c>
      <c r="J25" s="242">
        <f>SUM(K25:M25)</f>
        <v>9925672</v>
      </c>
      <c r="K25" s="245">
        <v>7299198</v>
      </c>
      <c r="L25" s="245">
        <v>1178661</v>
      </c>
      <c r="M25" s="245">
        <v>1447813</v>
      </c>
      <c r="N25" s="245">
        <v>559933</v>
      </c>
      <c r="O25" s="92"/>
      <c r="P25" s="92"/>
      <c r="Q25" s="92"/>
      <c r="R25" s="92"/>
      <c r="S25" s="92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ht="20.25" customHeight="1">
      <c r="A26" s="299" t="s">
        <v>514</v>
      </c>
      <c r="B26" s="300"/>
      <c r="C26" s="245">
        <v>400419</v>
      </c>
      <c r="D26" s="268" t="s">
        <v>532</v>
      </c>
      <c r="E26" s="242">
        <f>SUM(F26:G26)</f>
        <v>400419</v>
      </c>
      <c r="F26" s="245">
        <v>362277</v>
      </c>
      <c r="G26" s="245">
        <v>38142</v>
      </c>
      <c r="H26" s="245">
        <v>57674306</v>
      </c>
      <c r="I26" s="245">
        <v>56370003</v>
      </c>
      <c r="J26" s="242">
        <f>SUM(K26:M26)</f>
        <v>9875700</v>
      </c>
      <c r="K26" s="245">
        <v>7202389</v>
      </c>
      <c r="L26" s="245">
        <v>897517</v>
      </c>
      <c r="M26" s="245">
        <v>1775794</v>
      </c>
      <c r="N26" s="245">
        <v>614971</v>
      </c>
      <c r="O26" s="92"/>
      <c r="P26" s="92"/>
      <c r="Q26" s="92"/>
      <c r="R26" s="92"/>
      <c r="S26" s="92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ht="20.25" customHeight="1">
      <c r="A27" s="299" t="s">
        <v>515</v>
      </c>
      <c r="B27" s="300"/>
      <c r="C27" s="245">
        <v>405083</v>
      </c>
      <c r="D27" s="268" t="s">
        <v>532</v>
      </c>
      <c r="E27" s="242">
        <f>SUM(F27:G27)</f>
        <v>405083</v>
      </c>
      <c r="F27" s="245">
        <v>369033</v>
      </c>
      <c r="G27" s="245">
        <v>36050</v>
      </c>
      <c r="H27" s="245">
        <v>54996445</v>
      </c>
      <c r="I27" s="245">
        <v>53731596</v>
      </c>
      <c r="J27" s="242">
        <f>SUM(K27:M27)</f>
        <v>9742480</v>
      </c>
      <c r="K27" s="245">
        <v>6906825</v>
      </c>
      <c r="L27" s="245">
        <v>893267</v>
      </c>
      <c r="M27" s="245">
        <v>1942388</v>
      </c>
      <c r="N27" s="245">
        <v>576933</v>
      </c>
      <c r="O27" s="92"/>
      <c r="P27" s="92"/>
      <c r="Q27" s="92"/>
      <c r="R27" s="92"/>
      <c r="S27" s="92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ht="20.25" customHeight="1">
      <c r="A28" s="90"/>
      <c r="B28" s="91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92"/>
      <c r="P28" s="92"/>
      <c r="Q28" s="92"/>
      <c r="R28" s="92"/>
      <c r="S28" s="92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ht="20.25" customHeight="1">
      <c r="A29" s="301" t="s">
        <v>67</v>
      </c>
      <c r="B29" s="302"/>
      <c r="C29" s="243">
        <f>AVERAGE(C14:C17,C19:C22,C24:C27)</f>
        <v>434443.9166666667</v>
      </c>
      <c r="D29" s="271" t="s">
        <v>532</v>
      </c>
      <c r="E29" s="243">
        <f>AVERAGE(E14:E17,E19:E22,E24:E27)</f>
        <v>434443.9166666667</v>
      </c>
      <c r="F29" s="243">
        <f>AVERAGE(F14:F17,F19:F22,F24:F27)</f>
        <v>399748.5</v>
      </c>
      <c r="G29" s="243">
        <f>AVERAGE(G14:G17,G19:G22,G24:G27)</f>
        <v>34695.416666666664</v>
      </c>
      <c r="H29" s="243">
        <f>AVERAGE(H14:H17,H19:H22,H24:H27)</f>
        <v>57169772.75</v>
      </c>
      <c r="I29" s="243">
        <v>56111210</v>
      </c>
      <c r="J29" s="243">
        <f>AVERAGE(J14:J17,J19:J22,J24:J27)</f>
        <v>10144667</v>
      </c>
      <c r="K29" s="242">
        <f>AVERAGE(K14:K17,K19:K22,K24:K27)</f>
        <v>6953104.5</v>
      </c>
      <c r="L29" s="242">
        <f>AVERAGE(L14:L17,L19:L22,L24:L27)</f>
        <v>1103457.25</v>
      </c>
      <c r="M29" s="242">
        <f>AVERAGE(M14:M17,M19:M22,M24:M27)</f>
        <v>2088105.25</v>
      </c>
      <c r="N29" s="242">
        <f>AVERAGE(N14:N17,N19:N22,N24:N27)</f>
        <v>546197.3333333334</v>
      </c>
      <c r="O29" s="92"/>
      <c r="P29" s="92"/>
      <c r="Q29" s="92"/>
      <c r="R29" s="92"/>
      <c r="S29" s="92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ht="20.25" customHeight="1">
      <c r="A30" s="94"/>
      <c r="B30" s="95"/>
      <c r="C30" s="104"/>
      <c r="D30" s="104"/>
      <c r="E30" s="104"/>
      <c r="F30" s="104"/>
      <c r="G30" s="104"/>
      <c r="H30" s="96"/>
      <c r="I30" s="96"/>
      <c r="J30" s="96"/>
      <c r="K30" s="96"/>
      <c r="L30" s="96"/>
      <c r="M30" s="96"/>
      <c r="N30" s="96"/>
      <c r="O30" s="92"/>
      <c r="P30" s="92"/>
      <c r="Q30" s="92"/>
      <c r="R30" s="92"/>
      <c r="S30" s="92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ht="20.25" customHeight="1">
      <c r="A31" s="90"/>
      <c r="B31" s="90"/>
      <c r="C31" s="90"/>
      <c r="D31" s="90"/>
      <c r="E31" s="90"/>
      <c r="F31" s="90"/>
      <c r="G31" s="90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ht="20.25" customHeight="1">
      <c r="A32" s="36"/>
      <c r="B32" s="36"/>
      <c r="C32" s="36"/>
      <c r="D32" s="36"/>
      <c r="E32" s="36"/>
      <c r="F32" s="36"/>
      <c r="G32" s="36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ht="20.25" customHeight="1">
      <c r="A33" s="36"/>
      <c r="B33" s="36"/>
      <c r="C33" s="36"/>
      <c r="D33" s="36"/>
      <c r="E33" s="36"/>
      <c r="F33" s="36"/>
      <c r="G33" s="36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ht="20.25" customHeight="1">
      <c r="A34" s="36"/>
      <c r="B34" s="36"/>
      <c r="C34" s="36"/>
      <c r="D34" s="36"/>
      <c r="E34" s="36"/>
      <c r="F34" s="36"/>
      <c r="G34" s="3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ht="20.25" customHeight="1">
      <c r="A35" s="523" t="s">
        <v>547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ht="18" customHeight="1" thickBot="1">
      <c r="A36" s="36"/>
      <c r="B36" s="36"/>
      <c r="C36" s="36"/>
      <c r="D36" s="36"/>
      <c r="E36" s="36"/>
      <c r="F36" s="36"/>
      <c r="G36" s="3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203" t="s">
        <v>316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35" ht="20.25" customHeight="1">
      <c r="A37" s="520" t="s">
        <v>54</v>
      </c>
      <c r="B37" s="304"/>
      <c r="C37" s="524"/>
      <c r="D37" s="524"/>
      <c r="E37" s="524"/>
      <c r="F37" s="525" t="s">
        <v>77</v>
      </c>
      <c r="G37" s="525"/>
      <c r="H37" s="525"/>
      <c r="I37" s="525"/>
      <c r="J37" s="525"/>
      <c r="K37" s="525"/>
      <c r="L37" s="525"/>
      <c r="M37" s="525"/>
      <c r="N37" s="525"/>
      <c r="O37" s="526"/>
      <c r="P37" s="526"/>
      <c r="Q37" s="526"/>
      <c r="R37" s="526"/>
      <c r="S37" s="526"/>
      <c r="T37" s="100"/>
      <c r="U37" s="325"/>
      <c r="V37" s="347"/>
      <c r="W37" s="347"/>
      <c r="X37" s="325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</row>
    <row r="38" spans="1:35" ht="20.25" customHeight="1">
      <c r="A38" s="305"/>
      <c r="B38" s="306"/>
      <c r="C38" s="113"/>
      <c r="D38" s="113"/>
      <c r="E38" s="348" t="s">
        <v>76</v>
      </c>
      <c r="F38" s="348"/>
      <c r="G38" s="348"/>
      <c r="H38" s="348"/>
      <c r="I38" s="348"/>
      <c r="J38" s="114"/>
      <c r="K38" s="350" t="s">
        <v>80</v>
      </c>
      <c r="L38" s="351"/>
      <c r="M38" s="351"/>
      <c r="N38" s="351"/>
      <c r="O38" s="351"/>
      <c r="P38" s="351"/>
      <c r="Q38" s="351"/>
      <c r="R38" s="351"/>
      <c r="S38" s="351"/>
      <c r="T38" s="100"/>
      <c r="U38" s="325"/>
      <c r="V38" s="347"/>
      <c r="W38" s="347"/>
      <c r="X38" s="325"/>
      <c r="Y38" s="326"/>
      <c r="Z38" s="326"/>
      <c r="AA38" s="325"/>
      <c r="AB38" s="326"/>
      <c r="AC38" s="326"/>
      <c r="AD38" s="326"/>
      <c r="AE38" s="326"/>
      <c r="AF38" s="326"/>
      <c r="AG38" s="326"/>
      <c r="AH38" s="326"/>
      <c r="AI38" s="326"/>
    </row>
    <row r="39" spans="1:35" ht="20.25" customHeight="1">
      <c r="A39" s="305"/>
      <c r="B39" s="306"/>
      <c r="C39" s="349" t="s">
        <v>329</v>
      </c>
      <c r="D39" s="312"/>
      <c r="E39" s="312"/>
      <c r="F39" s="312"/>
      <c r="G39" s="312"/>
      <c r="H39" s="312"/>
      <c r="I39" s="313"/>
      <c r="J39" s="333" t="s">
        <v>34</v>
      </c>
      <c r="K39" s="333" t="s">
        <v>35</v>
      </c>
      <c r="L39" s="333" t="s">
        <v>323</v>
      </c>
      <c r="M39" s="333" t="s">
        <v>322</v>
      </c>
      <c r="N39" s="330" t="s">
        <v>328</v>
      </c>
      <c r="O39" s="350"/>
      <c r="P39" s="351"/>
      <c r="Q39" s="351"/>
      <c r="R39" s="354"/>
      <c r="S39" s="343" t="s">
        <v>34</v>
      </c>
      <c r="T39" s="325"/>
      <c r="U39" s="325"/>
      <c r="V39" s="347"/>
      <c r="W39" s="347"/>
      <c r="X39" s="325"/>
      <c r="Y39" s="325"/>
      <c r="Z39" s="325"/>
      <c r="AA39" s="325"/>
      <c r="AB39" s="325"/>
      <c r="AC39" s="325"/>
      <c r="AD39" s="325"/>
      <c r="AE39" s="325"/>
      <c r="AF39" s="326"/>
      <c r="AG39" s="326"/>
      <c r="AH39" s="326"/>
      <c r="AI39" s="325"/>
    </row>
    <row r="40" spans="1:35" ht="20.25" customHeight="1">
      <c r="A40" s="305"/>
      <c r="B40" s="306"/>
      <c r="C40" s="84" t="s">
        <v>35</v>
      </c>
      <c r="D40" s="84" t="s">
        <v>327</v>
      </c>
      <c r="E40" s="84" t="s">
        <v>326</v>
      </c>
      <c r="F40" s="84" t="s">
        <v>325</v>
      </c>
      <c r="G40" s="84" t="s">
        <v>324</v>
      </c>
      <c r="H40" s="99" t="s">
        <v>78</v>
      </c>
      <c r="I40" s="98" t="s">
        <v>34</v>
      </c>
      <c r="J40" s="335"/>
      <c r="K40" s="335"/>
      <c r="L40" s="335"/>
      <c r="M40" s="335"/>
      <c r="N40" s="98" t="s">
        <v>35</v>
      </c>
      <c r="O40" s="98" t="s">
        <v>321</v>
      </c>
      <c r="P40" s="98" t="s">
        <v>320</v>
      </c>
      <c r="Q40" s="98" t="s">
        <v>79</v>
      </c>
      <c r="R40" s="98" t="s">
        <v>34</v>
      </c>
      <c r="S40" s="352"/>
      <c r="T40" s="325"/>
      <c r="U40" s="325"/>
      <c r="V40" s="347"/>
      <c r="W40" s="347"/>
      <c r="X40" s="100"/>
      <c r="Y40" s="100"/>
      <c r="Z40" s="325"/>
      <c r="AA40" s="325"/>
      <c r="AB40" s="325"/>
      <c r="AC40" s="325"/>
      <c r="AD40" s="100"/>
      <c r="AE40" s="100"/>
      <c r="AF40" s="100"/>
      <c r="AG40" s="100"/>
      <c r="AH40" s="100"/>
      <c r="AI40" s="325"/>
    </row>
    <row r="41" spans="1:35" ht="20.25" customHeight="1">
      <c r="A41" s="74"/>
      <c r="B41" s="87"/>
      <c r="C41" s="32"/>
      <c r="D41" s="32"/>
      <c r="E41" s="32"/>
      <c r="F41" s="32"/>
      <c r="G41" s="32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103"/>
      <c r="U41" s="103"/>
      <c r="V41" s="90"/>
      <c r="W41" s="90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</row>
    <row r="42" spans="1:35" ht="20.25" customHeight="1">
      <c r="A42" s="307" t="s">
        <v>318</v>
      </c>
      <c r="B42" s="300"/>
      <c r="C42" s="242">
        <f>SUM(D42:I42)</f>
        <v>307545662</v>
      </c>
      <c r="D42" s="32">
        <v>99742861</v>
      </c>
      <c r="E42" s="268" t="s">
        <v>532</v>
      </c>
      <c r="F42" s="268" t="s">
        <v>532</v>
      </c>
      <c r="G42" s="268" t="s">
        <v>532</v>
      </c>
      <c r="H42" s="268" t="s">
        <v>532</v>
      </c>
      <c r="I42" s="32">
        <v>207802801</v>
      </c>
      <c r="J42" s="32">
        <v>519630</v>
      </c>
      <c r="K42" s="242">
        <f>SUM(L42:N42,S42)</f>
        <v>9259680</v>
      </c>
      <c r="L42" s="32">
        <v>108628</v>
      </c>
      <c r="M42" s="32">
        <v>98000</v>
      </c>
      <c r="N42" s="32">
        <f>SUM(O42:R42)</f>
        <v>8773052</v>
      </c>
      <c r="O42" s="268" t="s">
        <v>532</v>
      </c>
      <c r="P42" s="32">
        <v>6762700</v>
      </c>
      <c r="Q42" s="32">
        <v>502783</v>
      </c>
      <c r="R42" s="32">
        <v>1507569</v>
      </c>
      <c r="S42" s="32">
        <v>280000</v>
      </c>
      <c r="T42" s="103"/>
      <c r="U42" s="103"/>
      <c r="V42" s="301"/>
      <c r="W42" s="301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</row>
    <row r="43" spans="1:35" ht="20.25" customHeight="1">
      <c r="A43" s="299" t="s">
        <v>503</v>
      </c>
      <c r="B43" s="300"/>
      <c r="C43" s="242">
        <f>SUM(D43:I43)</f>
        <v>498652745</v>
      </c>
      <c r="D43" s="32">
        <v>99237606</v>
      </c>
      <c r="E43" s="32">
        <v>22565348</v>
      </c>
      <c r="F43" s="32">
        <v>86690176</v>
      </c>
      <c r="G43" s="32">
        <v>46820368</v>
      </c>
      <c r="H43" s="32">
        <v>137035810</v>
      </c>
      <c r="I43" s="32">
        <v>106303437</v>
      </c>
      <c r="J43" s="32">
        <v>444690</v>
      </c>
      <c r="K43" s="242">
        <f>SUM(L43:N43,S43)</f>
        <v>12524370</v>
      </c>
      <c r="L43" s="268" t="s">
        <v>532</v>
      </c>
      <c r="M43" s="32">
        <v>538102</v>
      </c>
      <c r="N43" s="32">
        <f>SUM(O43:R43)</f>
        <v>10936068</v>
      </c>
      <c r="O43" s="268" t="s">
        <v>532</v>
      </c>
      <c r="P43" s="32">
        <v>7944419</v>
      </c>
      <c r="Q43" s="32">
        <v>1036501</v>
      </c>
      <c r="R43" s="32">
        <v>1955148</v>
      </c>
      <c r="S43" s="32">
        <v>1050200</v>
      </c>
      <c r="T43" s="103"/>
      <c r="U43" s="103"/>
      <c r="V43" s="301"/>
      <c r="W43" s="301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</row>
    <row r="44" spans="1:35" ht="20.25" customHeight="1">
      <c r="A44" s="299" t="s">
        <v>504</v>
      </c>
      <c r="B44" s="300"/>
      <c r="C44" s="242">
        <f>SUM(C46:C49,C51:C54,C56:C59)</f>
        <v>544028673</v>
      </c>
      <c r="D44" s="242">
        <f aca="true" t="shared" si="1" ref="D44:S44">SUM(D46:D49,D51:D54,D56:D59)</f>
        <v>109111354</v>
      </c>
      <c r="E44" s="242">
        <f t="shared" si="1"/>
        <v>34025787</v>
      </c>
      <c r="F44" s="242">
        <f t="shared" si="1"/>
        <v>71792389</v>
      </c>
      <c r="G44" s="242">
        <f t="shared" si="1"/>
        <v>57644481</v>
      </c>
      <c r="H44" s="242">
        <f t="shared" si="1"/>
        <v>143418863</v>
      </c>
      <c r="I44" s="242">
        <f t="shared" si="1"/>
        <v>128035799</v>
      </c>
      <c r="J44" s="242">
        <f t="shared" si="1"/>
        <v>115480</v>
      </c>
      <c r="K44" s="242">
        <f t="shared" si="1"/>
        <v>13702748</v>
      </c>
      <c r="L44" s="242" t="s">
        <v>532</v>
      </c>
      <c r="M44" s="242">
        <f t="shared" si="1"/>
        <v>633463</v>
      </c>
      <c r="N44" s="242">
        <f t="shared" si="1"/>
        <v>12266309</v>
      </c>
      <c r="O44" s="242" t="s">
        <v>532</v>
      </c>
      <c r="P44" s="242">
        <f t="shared" si="1"/>
        <v>8813022</v>
      </c>
      <c r="Q44" s="242">
        <f t="shared" si="1"/>
        <v>988990</v>
      </c>
      <c r="R44" s="242">
        <f t="shared" si="1"/>
        <v>2464297</v>
      </c>
      <c r="S44" s="242">
        <f t="shared" si="1"/>
        <v>802976</v>
      </c>
      <c r="T44" s="103"/>
      <c r="U44" s="103"/>
      <c r="V44" s="301"/>
      <c r="W44" s="301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</row>
    <row r="45" spans="1:35" ht="20.25" customHeight="1">
      <c r="A45" s="307"/>
      <c r="B45" s="30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103"/>
      <c r="U45" s="103"/>
      <c r="V45" s="346"/>
      <c r="W45" s="346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</row>
    <row r="46" spans="1:35" ht="20.25" customHeight="1">
      <c r="A46" s="307" t="s">
        <v>294</v>
      </c>
      <c r="B46" s="300"/>
      <c r="C46" s="242">
        <f>SUM(D46:I46)</f>
        <v>44294920</v>
      </c>
      <c r="D46" s="32">
        <v>8309852</v>
      </c>
      <c r="E46" s="32">
        <v>3115205</v>
      </c>
      <c r="F46" s="32">
        <v>6211000</v>
      </c>
      <c r="G46" s="32">
        <v>4438184</v>
      </c>
      <c r="H46" s="32">
        <v>12402748</v>
      </c>
      <c r="I46" s="32">
        <v>9817931</v>
      </c>
      <c r="J46" s="32">
        <v>12200</v>
      </c>
      <c r="K46" s="242">
        <f>SUM(L46:N46,S46)</f>
        <v>1036321</v>
      </c>
      <c r="L46" s="268" t="s">
        <v>532</v>
      </c>
      <c r="M46" s="32">
        <v>49840</v>
      </c>
      <c r="N46" s="32">
        <f>SUM(O46:R46)</f>
        <v>869641</v>
      </c>
      <c r="O46" s="268" t="s">
        <v>532</v>
      </c>
      <c r="P46" s="32">
        <v>637492</v>
      </c>
      <c r="Q46" s="32">
        <v>77234</v>
      </c>
      <c r="R46" s="32">
        <v>154915</v>
      </c>
      <c r="S46" s="32">
        <v>116840</v>
      </c>
      <c r="T46" s="103"/>
      <c r="U46" s="103"/>
      <c r="V46" s="301"/>
      <c r="W46" s="301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</row>
    <row r="47" spans="1:35" ht="20.25" customHeight="1">
      <c r="A47" s="299" t="s">
        <v>505</v>
      </c>
      <c r="B47" s="300"/>
      <c r="C47" s="242">
        <f>SUM(D47:I47)</f>
        <v>45761383</v>
      </c>
      <c r="D47" s="32">
        <v>8534080</v>
      </c>
      <c r="E47" s="32">
        <v>2328348</v>
      </c>
      <c r="F47" s="32">
        <v>6945479</v>
      </c>
      <c r="G47" s="32">
        <v>4360255</v>
      </c>
      <c r="H47" s="32">
        <v>12604969</v>
      </c>
      <c r="I47" s="32">
        <v>10988252</v>
      </c>
      <c r="J47" s="32">
        <v>11800</v>
      </c>
      <c r="K47" s="242">
        <f>SUM(L47:N47,S47)</f>
        <v>1118869</v>
      </c>
      <c r="L47" s="268" t="s">
        <v>532</v>
      </c>
      <c r="M47" s="32">
        <v>53525</v>
      </c>
      <c r="N47" s="32">
        <f aca="true" t="shared" si="2" ref="N47:N59">SUM(O47:R47)</f>
        <v>947664</v>
      </c>
      <c r="O47" s="268" t="s">
        <v>532</v>
      </c>
      <c r="P47" s="32">
        <v>701072</v>
      </c>
      <c r="Q47" s="32">
        <v>80204</v>
      </c>
      <c r="R47" s="32">
        <v>166388</v>
      </c>
      <c r="S47" s="32">
        <v>117680</v>
      </c>
      <c r="T47" s="103"/>
      <c r="U47" s="103"/>
      <c r="V47" s="301"/>
      <c r="W47" s="301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</row>
    <row r="48" spans="1:35" ht="20.25" customHeight="1">
      <c r="A48" s="299" t="s">
        <v>506</v>
      </c>
      <c r="B48" s="300"/>
      <c r="C48" s="242">
        <f>SUM(D48:I48)</f>
        <v>46870394</v>
      </c>
      <c r="D48" s="32">
        <v>8984889</v>
      </c>
      <c r="E48" s="32">
        <v>2861166</v>
      </c>
      <c r="F48" s="32">
        <v>6462928</v>
      </c>
      <c r="G48" s="32">
        <v>5344249</v>
      </c>
      <c r="H48" s="32">
        <v>12938435</v>
      </c>
      <c r="I48" s="32">
        <v>10278727</v>
      </c>
      <c r="J48" s="32">
        <v>12000</v>
      </c>
      <c r="K48" s="242">
        <f>SUM(L48:N48,S48)</f>
        <v>1093166</v>
      </c>
      <c r="L48" s="268" t="s">
        <v>532</v>
      </c>
      <c r="M48" s="32">
        <v>53625</v>
      </c>
      <c r="N48" s="32">
        <f t="shared" si="2"/>
        <v>976541</v>
      </c>
      <c r="O48" s="268" t="s">
        <v>532</v>
      </c>
      <c r="P48" s="32">
        <v>724008</v>
      </c>
      <c r="Q48" s="32">
        <v>86145</v>
      </c>
      <c r="R48" s="32">
        <v>166388</v>
      </c>
      <c r="S48" s="32">
        <v>63000</v>
      </c>
      <c r="T48" s="103"/>
      <c r="U48" s="103"/>
      <c r="V48" s="301"/>
      <c r="W48" s="301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</row>
    <row r="49" spans="1:35" ht="20.25" customHeight="1">
      <c r="A49" s="299" t="s">
        <v>507</v>
      </c>
      <c r="B49" s="300"/>
      <c r="C49" s="242">
        <f>SUM(D49:I49)</f>
        <v>45975054</v>
      </c>
      <c r="D49" s="32">
        <v>8307916</v>
      </c>
      <c r="E49" s="32">
        <v>3690316</v>
      </c>
      <c r="F49" s="32">
        <v>5752696</v>
      </c>
      <c r="G49" s="32">
        <v>5539476</v>
      </c>
      <c r="H49" s="32">
        <v>12700160</v>
      </c>
      <c r="I49" s="32">
        <v>9984490</v>
      </c>
      <c r="J49" s="32">
        <v>10660</v>
      </c>
      <c r="K49" s="242">
        <f>SUM(L49:N49,S49)</f>
        <v>1113584</v>
      </c>
      <c r="L49" s="268" t="s">
        <v>532</v>
      </c>
      <c r="M49" s="32">
        <v>53525</v>
      </c>
      <c r="N49" s="32">
        <f t="shared" si="2"/>
        <v>1002059</v>
      </c>
      <c r="O49" s="268" t="s">
        <v>532</v>
      </c>
      <c r="P49" s="32">
        <v>696817</v>
      </c>
      <c r="Q49" s="32">
        <v>83174</v>
      </c>
      <c r="R49" s="32">
        <v>222068</v>
      </c>
      <c r="S49" s="32">
        <v>58000</v>
      </c>
      <c r="T49" s="103"/>
      <c r="U49" s="103"/>
      <c r="V49" s="301"/>
      <c r="W49" s="301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</row>
    <row r="50" spans="1:35" ht="20.25" customHeight="1">
      <c r="A50" s="307"/>
      <c r="B50" s="30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103"/>
      <c r="U50" s="103"/>
      <c r="V50" s="301"/>
      <c r="W50" s="301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</row>
    <row r="51" spans="1:35" ht="20.25" customHeight="1">
      <c r="A51" s="299" t="s">
        <v>508</v>
      </c>
      <c r="B51" s="300"/>
      <c r="C51" s="242">
        <f>SUM(D51:I51)</f>
        <v>45666173</v>
      </c>
      <c r="D51" s="32">
        <v>9237673</v>
      </c>
      <c r="E51" s="32">
        <v>3297590</v>
      </c>
      <c r="F51" s="32">
        <v>6076258</v>
      </c>
      <c r="G51" s="32">
        <v>4785563</v>
      </c>
      <c r="H51" s="32">
        <v>12066857</v>
      </c>
      <c r="I51" s="32">
        <v>10202232</v>
      </c>
      <c r="J51" s="32">
        <v>9760</v>
      </c>
      <c r="K51" s="242">
        <f>SUM(L51:N51,S51)</f>
        <v>1084294</v>
      </c>
      <c r="L51" s="268" t="s">
        <v>532</v>
      </c>
      <c r="M51" s="32">
        <v>53525</v>
      </c>
      <c r="N51" s="32">
        <f t="shared" si="2"/>
        <v>970269</v>
      </c>
      <c r="O51" s="268" t="s">
        <v>532</v>
      </c>
      <c r="P51" s="32">
        <v>662057</v>
      </c>
      <c r="Q51" s="32">
        <v>86144</v>
      </c>
      <c r="R51" s="32">
        <v>222068</v>
      </c>
      <c r="S51" s="32">
        <v>60500</v>
      </c>
      <c r="T51" s="103"/>
      <c r="U51" s="103"/>
      <c r="V51" s="301"/>
      <c r="W51" s="301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</row>
    <row r="52" spans="1:35" ht="20.25" customHeight="1">
      <c r="A52" s="299" t="s">
        <v>509</v>
      </c>
      <c r="B52" s="300"/>
      <c r="C52" s="242">
        <f>SUM(D52:I52)</f>
        <v>45636005</v>
      </c>
      <c r="D52" s="32">
        <v>9629873</v>
      </c>
      <c r="E52" s="32">
        <v>3192347</v>
      </c>
      <c r="F52" s="32">
        <v>6112308</v>
      </c>
      <c r="G52" s="32">
        <v>4895698</v>
      </c>
      <c r="H52" s="32">
        <v>11943164</v>
      </c>
      <c r="I52" s="32">
        <v>9862615</v>
      </c>
      <c r="J52" s="32">
        <v>9860</v>
      </c>
      <c r="K52" s="242">
        <f>SUM(L52:N52,S52)</f>
        <v>1078626</v>
      </c>
      <c r="L52" s="268" t="s">
        <v>532</v>
      </c>
      <c r="M52" s="32">
        <v>53525</v>
      </c>
      <c r="N52" s="32">
        <f t="shared" si="2"/>
        <v>966165</v>
      </c>
      <c r="O52" s="268" t="s">
        <v>532</v>
      </c>
      <c r="P52" s="32">
        <v>660924</v>
      </c>
      <c r="Q52" s="32">
        <v>83173</v>
      </c>
      <c r="R52" s="32">
        <v>222068</v>
      </c>
      <c r="S52" s="32">
        <v>58936</v>
      </c>
      <c r="T52" s="103"/>
      <c r="U52" s="103"/>
      <c r="V52" s="301"/>
      <c r="W52" s="301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</row>
    <row r="53" spans="1:35" ht="20.25" customHeight="1">
      <c r="A53" s="299" t="s">
        <v>510</v>
      </c>
      <c r="B53" s="300"/>
      <c r="C53" s="242">
        <f>SUM(D53:I53)</f>
        <v>46317633</v>
      </c>
      <c r="D53" s="32">
        <v>9753076</v>
      </c>
      <c r="E53" s="32">
        <v>3284978</v>
      </c>
      <c r="F53" s="32">
        <v>5731531</v>
      </c>
      <c r="G53" s="32">
        <v>5353433</v>
      </c>
      <c r="H53" s="32">
        <v>12524394</v>
      </c>
      <c r="I53" s="32">
        <v>9670221</v>
      </c>
      <c r="J53" s="32">
        <v>8710</v>
      </c>
      <c r="K53" s="242">
        <f>SUM(L53:N53,S53)</f>
        <v>1155640</v>
      </c>
      <c r="L53" s="268" t="s">
        <v>532</v>
      </c>
      <c r="M53" s="32">
        <v>53525</v>
      </c>
      <c r="N53" s="32">
        <f t="shared" si="2"/>
        <v>1043179</v>
      </c>
      <c r="O53" s="268" t="s">
        <v>532</v>
      </c>
      <c r="P53" s="32">
        <v>734968</v>
      </c>
      <c r="Q53" s="32">
        <v>86143</v>
      </c>
      <c r="R53" s="32">
        <v>222068</v>
      </c>
      <c r="S53" s="32">
        <v>58936</v>
      </c>
      <c r="T53" s="103"/>
      <c r="U53" s="103"/>
      <c r="V53" s="301"/>
      <c r="W53" s="301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</row>
    <row r="54" spans="1:35" ht="20.25" customHeight="1">
      <c r="A54" s="299" t="s">
        <v>511</v>
      </c>
      <c r="B54" s="300"/>
      <c r="C54" s="242">
        <f>SUM(D54:I54)</f>
        <v>42959466</v>
      </c>
      <c r="D54" s="32">
        <v>9029311</v>
      </c>
      <c r="E54" s="32">
        <v>3042761</v>
      </c>
      <c r="F54" s="32">
        <v>5372366</v>
      </c>
      <c r="G54" s="32">
        <v>4394112</v>
      </c>
      <c r="H54" s="32">
        <v>10991247</v>
      </c>
      <c r="I54" s="32">
        <v>10129669</v>
      </c>
      <c r="J54" s="32">
        <v>8400</v>
      </c>
      <c r="K54" s="242">
        <f>SUM(L54:N54,S54)</f>
        <v>994890</v>
      </c>
      <c r="L54" s="268" t="s">
        <v>532</v>
      </c>
      <c r="M54" s="32">
        <v>48173</v>
      </c>
      <c r="N54" s="32">
        <f t="shared" si="2"/>
        <v>892517</v>
      </c>
      <c r="O54" s="268" t="s">
        <v>532</v>
      </c>
      <c r="P54" s="32">
        <v>615224</v>
      </c>
      <c r="Q54" s="32">
        <v>77231</v>
      </c>
      <c r="R54" s="32">
        <v>200062</v>
      </c>
      <c r="S54" s="32">
        <v>54200</v>
      </c>
      <c r="T54" s="103"/>
      <c r="U54" s="103"/>
      <c r="V54" s="301"/>
      <c r="W54" s="301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</row>
    <row r="55" spans="1:35" ht="20.25" customHeight="1">
      <c r="A55" s="307"/>
      <c r="B55" s="300"/>
      <c r="C55" s="32"/>
      <c r="D55" s="97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103"/>
      <c r="U55" s="103"/>
      <c r="V55" s="301"/>
      <c r="W55" s="301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</row>
    <row r="56" spans="1:35" ht="20.25" customHeight="1">
      <c r="A56" s="299" t="s">
        <v>512</v>
      </c>
      <c r="B56" s="300"/>
      <c r="C56" s="242">
        <f>SUM(D56:I56)</f>
        <v>45148162</v>
      </c>
      <c r="D56" s="32">
        <v>9743914</v>
      </c>
      <c r="E56" s="32">
        <v>2296995</v>
      </c>
      <c r="F56" s="32">
        <v>5410530</v>
      </c>
      <c r="G56" s="32">
        <v>4886286</v>
      </c>
      <c r="H56" s="32">
        <v>11284527</v>
      </c>
      <c r="I56" s="32">
        <v>11525910</v>
      </c>
      <c r="J56" s="32">
        <v>8630</v>
      </c>
      <c r="K56" s="242">
        <f>SUM(L56:N56,S56)</f>
        <v>1091041</v>
      </c>
      <c r="L56" s="268" t="s">
        <v>532</v>
      </c>
      <c r="M56" s="32">
        <v>53625</v>
      </c>
      <c r="N56" s="32">
        <f t="shared" si="2"/>
        <v>984838</v>
      </c>
      <c r="O56" s="268" t="s">
        <v>532</v>
      </c>
      <c r="P56" s="32">
        <v>679599</v>
      </c>
      <c r="Q56" s="32">
        <v>83171</v>
      </c>
      <c r="R56" s="32">
        <v>222068</v>
      </c>
      <c r="S56" s="32">
        <v>52578</v>
      </c>
      <c r="T56" s="103"/>
      <c r="U56" s="103"/>
      <c r="V56" s="301"/>
      <c r="W56" s="301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</row>
    <row r="57" spans="1:35" ht="20.25" customHeight="1">
      <c r="A57" s="299" t="s">
        <v>513</v>
      </c>
      <c r="B57" s="300"/>
      <c r="C57" s="242">
        <f>SUM(D57:I57)</f>
        <v>46023488</v>
      </c>
      <c r="D57" s="32">
        <v>9519976</v>
      </c>
      <c r="E57" s="32">
        <v>2463167</v>
      </c>
      <c r="F57" s="32">
        <v>5873207</v>
      </c>
      <c r="G57" s="32">
        <v>4831899</v>
      </c>
      <c r="H57" s="32">
        <v>11523498</v>
      </c>
      <c r="I57" s="32">
        <v>11811741</v>
      </c>
      <c r="J57" s="32">
        <v>7940</v>
      </c>
      <c r="K57" s="242">
        <f>SUM(L57:N57,S57)</f>
        <v>1367165</v>
      </c>
      <c r="L57" s="268" t="s">
        <v>532</v>
      </c>
      <c r="M57" s="32">
        <v>53525</v>
      </c>
      <c r="N57" s="32">
        <f t="shared" si="2"/>
        <v>1258776</v>
      </c>
      <c r="O57" s="268" t="s">
        <v>532</v>
      </c>
      <c r="P57" s="32">
        <v>953708</v>
      </c>
      <c r="Q57" s="32">
        <v>83000</v>
      </c>
      <c r="R57" s="32">
        <v>222068</v>
      </c>
      <c r="S57" s="32">
        <v>54864</v>
      </c>
      <c r="T57" s="103"/>
      <c r="U57" s="103"/>
      <c r="V57" s="301"/>
      <c r="W57" s="301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</row>
    <row r="58" spans="1:35" ht="20.25" customHeight="1">
      <c r="A58" s="299" t="s">
        <v>514</v>
      </c>
      <c r="B58" s="300"/>
      <c r="C58" s="242">
        <f>SUM(D58:I58)</f>
        <v>45871512</v>
      </c>
      <c r="D58" s="32">
        <v>9457681</v>
      </c>
      <c r="E58" s="32">
        <v>2176561</v>
      </c>
      <c r="F58" s="32">
        <v>5926592</v>
      </c>
      <c r="G58" s="32">
        <v>4589787</v>
      </c>
      <c r="H58" s="32">
        <v>11280123</v>
      </c>
      <c r="I58" s="32">
        <v>12440768</v>
      </c>
      <c r="J58" s="32">
        <v>7820</v>
      </c>
      <c r="K58" s="242">
        <f>SUM(L58:N58,S58)</f>
        <v>1304303</v>
      </c>
      <c r="L58" s="268" t="s">
        <v>532</v>
      </c>
      <c r="M58" s="32">
        <v>53525</v>
      </c>
      <c r="N58" s="32">
        <f t="shared" si="2"/>
        <v>1193628</v>
      </c>
      <c r="O58" s="268" t="s">
        <v>532</v>
      </c>
      <c r="P58" s="32">
        <v>888389</v>
      </c>
      <c r="Q58" s="32">
        <v>83171</v>
      </c>
      <c r="R58" s="32">
        <v>222068</v>
      </c>
      <c r="S58" s="32">
        <v>57150</v>
      </c>
      <c r="T58" s="103"/>
      <c r="U58" s="103"/>
      <c r="V58" s="301"/>
      <c r="W58" s="301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</row>
    <row r="59" spans="1:35" ht="20.25" customHeight="1">
      <c r="A59" s="299" t="s">
        <v>515</v>
      </c>
      <c r="B59" s="300"/>
      <c r="C59" s="242">
        <f>SUM(D59:I59)</f>
        <v>43504483</v>
      </c>
      <c r="D59" s="32">
        <v>8603113</v>
      </c>
      <c r="E59" s="32">
        <v>2276353</v>
      </c>
      <c r="F59" s="32">
        <v>5917494</v>
      </c>
      <c r="G59" s="32">
        <v>4225539</v>
      </c>
      <c r="H59" s="32">
        <v>11158741</v>
      </c>
      <c r="I59" s="32">
        <v>11323243</v>
      </c>
      <c r="J59" s="32">
        <v>7700</v>
      </c>
      <c r="K59" s="242">
        <f>SUM(L59:N59,S59)</f>
        <v>1264849</v>
      </c>
      <c r="L59" s="268" t="s">
        <v>532</v>
      </c>
      <c r="M59" s="32">
        <v>53525</v>
      </c>
      <c r="N59" s="32">
        <f t="shared" si="2"/>
        <v>1161032</v>
      </c>
      <c r="O59" s="268" t="s">
        <v>532</v>
      </c>
      <c r="P59" s="32">
        <v>858764</v>
      </c>
      <c r="Q59" s="32">
        <v>80200</v>
      </c>
      <c r="R59" s="32">
        <v>222068</v>
      </c>
      <c r="S59" s="32">
        <v>50292</v>
      </c>
      <c r="T59" s="103"/>
      <c r="U59" s="103"/>
      <c r="V59" s="301"/>
      <c r="W59" s="301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</row>
    <row r="60" spans="1:35" ht="20.25" customHeight="1">
      <c r="A60" s="90"/>
      <c r="B60" s="91"/>
      <c r="C60" s="92"/>
      <c r="D60" s="92"/>
      <c r="E60" s="92"/>
      <c r="F60" s="92"/>
      <c r="G60" s="92"/>
      <c r="H60" s="103"/>
      <c r="I60" s="92"/>
      <c r="J60" s="92"/>
      <c r="K60" s="32"/>
      <c r="L60" s="92"/>
      <c r="M60" s="92"/>
      <c r="N60" s="32"/>
      <c r="O60" s="92"/>
      <c r="P60" s="92"/>
      <c r="Q60" s="92"/>
      <c r="R60" s="92"/>
      <c r="S60" s="92"/>
      <c r="T60" s="103"/>
      <c r="U60" s="103"/>
      <c r="V60" s="90"/>
      <c r="W60" s="90"/>
      <c r="X60" s="10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</row>
    <row r="61" spans="1:35" ht="20.25" customHeight="1">
      <c r="A61" s="301" t="s">
        <v>67</v>
      </c>
      <c r="B61" s="302"/>
      <c r="C61" s="243">
        <f>AVERAGE(C46:C49,C51:C54,C56:C59)</f>
        <v>45335722.75</v>
      </c>
      <c r="D61" s="243">
        <f aca="true" t="shared" si="3" ref="D61:S61">AVERAGE(D46:D49,D51:D54,D56:D59)</f>
        <v>9092612.833333334</v>
      </c>
      <c r="E61" s="243">
        <f t="shared" si="3"/>
        <v>2835482.25</v>
      </c>
      <c r="F61" s="243">
        <f t="shared" si="3"/>
        <v>5982699.083333333</v>
      </c>
      <c r="G61" s="243">
        <f t="shared" si="3"/>
        <v>4803706.75</v>
      </c>
      <c r="H61" s="243">
        <f t="shared" si="3"/>
        <v>11951571.916666666</v>
      </c>
      <c r="I61" s="243">
        <f t="shared" si="3"/>
        <v>10669649.916666666</v>
      </c>
      <c r="J61" s="243">
        <f t="shared" si="3"/>
        <v>9623.333333333334</v>
      </c>
      <c r="K61" s="243">
        <f t="shared" si="3"/>
        <v>1141895.6666666667</v>
      </c>
      <c r="L61" s="271" t="s">
        <v>532</v>
      </c>
      <c r="M61" s="243">
        <f t="shared" si="3"/>
        <v>52788.583333333336</v>
      </c>
      <c r="N61" s="243">
        <f t="shared" si="3"/>
        <v>1022192.4166666666</v>
      </c>
      <c r="O61" s="271" t="s">
        <v>532</v>
      </c>
      <c r="P61" s="92">
        <f t="shared" si="3"/>
        <v>734418.5</v>
      </c>
      <c r="Q61" s="92">
        <f t="shared" si="3"/>
        <v>82415.83333333333</v>
      </c>
      <c r="R61" s="92">
        <f t="shared" si="3"/>
        <v>205358.08333333334</v>
      </c>
      <c r="S61" s="92">
        <f t="shared" si="3"/>
        <v>66914.66666666667</v>
      </c>
      <c r="T61" s="103"/>
      <c r="U61" s="103"/>
      <c r="V61" s="301"/>
      <c r="W61" s="301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</row>
    <row r="62" spans="1:35" ht="14.25">
      <c r="A62" s="94"/>
      <c r="B62" s="95"/>
      <c r="C62" s="96"/>
      <c r="D62" s="96"/>
      <c r="E62" s="96"/>
      <c r="F62" s="96"/>
      <c r="G62" s="96"/>
      <c r="H62" s="104"/>
      <c r="I62" s="104"/>
      <c r="J62" s="104"/>
      <c r="K62" s="104"/>
      <c r="L62" s="104"/>
      <c r="M62" s="104"/>
      <c r="N62" s="96"/>
      <c r="O62" s="96"/>
      <c r="P62" s="96"/>
      <c r="Q62" s="96"/>
      <c r="R62" s="96"/>
      <c r="S62" s="96"/>
      <c r="T62" s="103"/>
      <c r="U62" s="103"/>
      <c r="V62" s="90"/>
      <c r="W62" s="90"/>
      <c r="X62" s="103"/>
      <c r="Y62" s="103"/>
      <c r="Z62" s="103"/>
      <c r="AA62" s="103"/>
      <c r="AB62" s="103"/>
      <c r="AC62" s="103"/>
      <c r="AD62" s="92"/>
      <c r="AE62" s="92"/>
      <c r="AF62" s="92"/>
      <c r="AG62" s="92"/>
      <c r="AH62" s="92"/>
      <c r="AI62" s="92"/>
    </row>
    <row r="63" spans="1:35" ht="14.25">
      <c r="A63" s="36"/>
      <c r="B63" s="36"/>
      <c r="C63" s="36"/>
      <c r="D63" s="36"/>
      <c r="E63" s="36"/>
      <c r="F63" s="36"/>
      <c r="G63" s="36"/>
      <c r="H63" s="97"/>
      <c r="I63" s="97"/>
      <c r="J63" s="97"/>
      <c r="K63" s="97"/>
      <c r="L63" s="97"/>
      <c r="M63" s="97"/>
      <c r="N63" s="32"/>
      <c r="O63" s="32"/>
      <c r="P63" s="32"/>
      <c r="Q63" s="32"/>
      <c r="R63" s="32"/>
      <c r="S63" s="32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</sheetData>
  <sheetProtection/>
  <mergeCells count="97">
    <mergeCell ref="A3:N3"/>
    <mergeCell ref="A35:S35"/>
    <mergeCell ref="O7:S7"/>
    <mergeCell ref="L39:L40"/>
    <mergeCell ref="M39:M40"/>
    <mergeCell ref="N39:R39"/>
    <mergeCell ref="N7:N8"/>
    <mergeCell ref="H5:N5"/>
    <mergeCell ref="I6:N6"/>
    <mergeCell ref="I7:I8"/>
    <mergeCell ref="J7:M7"/>
    <mergeCell ref="A27:B27"/>
    <mergeCell ref="A29:B29"/>
    <mergeCell ref="A21:B21"/>
    <mergeCell ref="A22:B22"/>
    <mergeCell ref="A23:B23"/>
    <mergeCell ref="A25:B25"/>
    <mergeCell ref="A26:B26"/>
    <mergeCell ref="H6:H8"/>
    <mergeCell ref="A16:B16"/>
    <mergeCell ref="A24:B24"/>
    <mergeCell ref="A17:B17"/>
    <mergeCell ref="A18:B18"/>
    <mergeCell ref="A19:B19"/>
    <mergeCell ref="A20:B20"/>
    <mergeCell ref="A5:B8"/>
    <mergeCell ref="A14:B14"/>
    <mergeCell ref="A15:B15"/>
    <mergeCell ref="A11:B11"/>
    <mergeCell ref="A12:B12"/>
    <mergeCell ref="A13:B13"/>
    <mergeCell ref="A10:B10"/>
    <mergeCell ref="F37:N37"/>
    <mergeCell ref="C39:I39"/>
    <mergeCell ref="E38:I38"/>
    <mergeCell ref="K38:S38"/>
    <mergeCell ref="S39:S40"/>
    <mergeCell ref="J39:J40"/>
    <mergeCell ref="A42:B42"/>
    <mergeCell ref="A61:B61"/>
    <mergeCell ref="A54:B54"/>
    <mergeCell ref="A55:B55"/>
    <mergeCell ref="A56:B56"/>
    <mergeCell ref="A57:B57"/>
    <mergeCell ref="A59:B59"/>
    <mergeCell ref="A46:B46"/>
    <mergeCell ref="A51:B51"/>
    <mergeCell ref="A47:B47"/>
    <mergeCell ref="A58:B58"/>
    <mergeCell ref="A37:B40"/>
    <mergeCell ref="A43:B43"/>
    <mergeCell ref="A44:B44"/>
    <mergeCell ref="A48:B48"/>
    <mergeCell ref="A49:B49"/>
    <mergeCell ref="A45:B45"/>
    <mergeCell ref="A52:B52"/>
    <mergeCell ref="A53:B53"/>
    <mergeCell ref="A50:B50"/>
    <mergeCell ref="AA39:AA40"/>
    <mergeCell ref="AB39:AB40"/>
    <mergeCell ref="AC39:AC40"/>
    <mergeCell ref="AD39:AH39"/>
    <mergeCell ref="U37:U40"/>
    <mergeCell ref="K39:K40"/>
    <mergeCell ref="T39:T40"/>
    <mergeCell ref="AI39:AI40"/>
    <mergeCell ref="V42:W42"/>
    <mergeCell ref="V43:W43"/>
    <mergeCell ref="V44:W44"/>
    <mergeCell ref="V37:W40"/>
    <mergeCell ref="X37:AI37"/>
    <mergeCell ref="X38:Z38"/>
    <mergeCell ref="AA38:AI38"/>
    <mergeCell ref="X39:Y39"/>
    <mergeCell ref="Z39:Z40"/>
    <mergeCell ref="V49:W49"/>
    <mergeCell ref="V50:W50"/>
    <mergeCell ref="V51:W51"/>
    <mergeCell ref="V52:W52"/>
    <mergeCell ref="V45:W45"/>
    <mergeCell ref="V46:W46"/>
    <mergeCell ref="V47:W47"/>
    <mergeCell ref="V48:W48"/>
    <mergeCell ref="V57:W57"/>
    <mergeCell ref="V58:W58"/>
    <mergeCell ref="V59:W59"/>
    <mergeCell ref="V61:W61"/>
    <mergeCell ref="V53:W53"/>
    <mergeCell ref="V54:W54"/>
    <mergeCell ref="V55:W55"/>
    <mergeCell ref="V56:W56"/>
    <mergeCell ref="C5:G5"/>
    <mergeCell ref="C6:C8"/>
    <mergeCell ref="D6:D8"/>
    <mergeCell ref="E6:E8"/>
    <mergeCell ref="F6:F8"/>
    <mergeCell ref="G6:G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1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SheetLayoutView="50" zoomScalePageLayoutView="0" workbookViewId="0" topLeftCell="A1">
      <selection activeCell="A1" sqref="A1"/>
    </sheetView>
  </sheetViews>
  <sheetFormatPr defaultColWidth="10.59765625" defaultRowHeight="15"/>
  <cols>
    <col min="1" max="1" width="4.19921875" style="4" customWidth="1"/>
    <col min="2" max="2" width="10.3984375" style="4" customWidth="1"/>
    <col min="3" max="9" width="16.59765625" style="20" customWidth="1"/>
    <col min="10" max="10" width="15" style="20" customWidth="1"/>
    <col min="11" max="11" width="18.69921875" style="20" customWidth="1"/>
    <col min="12" max="13" width="16.59765625" style="20" customWidth="1"/>
    <col min="14" max="16384" width="10.59765625" style="4" customWidth="1"/>
  </cols>
  <sheetData>
    <row r="1" spans="1:21" ht="15" customHeight="1">
      <c r="A1" s="191" t="s">
        <v>550</v>
      </c>
      <c r="B1" s="36"/>
      <c r="C1" s="97"/>
      <c r="D1" s="97"/>
      <c r="E1" s="97"/>
      <c r="F1" s="97"/>
      <c r="G1" s="97"/>
      <c r="H1" s="97"/>
      <c r="I1" s="97"/>
      <c r="J1" s="97"/>
      <c r="K1" s="97"/>
      <c r="L1" s="97"/>
      <c r="M1" s="5" t="s">
        <v>331</v>
      </c>
      <c r="N1" s="36"/>
      <c r="O1" s="36"/>
      <c r="P1" s="36"/>
      <c r="Q1" s="36"/>
      <c r="R1" s="36"/>
      <c r="S1" s="36"/>
      <c r="T1" s="36"/>
      <c r="U1" s="190"/>
    </row>
    <row r="2" spans="1:2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8" customHeight="1">
      <c r="A3" s="17"/>
      <c r="B3" s="17"/>
      <c r="C3" s="17"/>
      <c r="D3" s="17"/>
      <c r="E3" s="17"/>
      <c r="F3" s="434" t="s">
        <v>269</v>
      </c>
      <c r="G3" s="531"/>
      <c r="H3" s="531"/>
      <c r="I3" s="531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5" customHeight="1" thickBot="1">
      <c r="A4" s="17"/>
      <c r="B4" s="17"/>
      <c r="C4" s="17"/>
      <c r="D4" s="17"/>
      <c r="E4" s="17"/>
      <c r="F4" s="17"/>
      <c r="G4" s="17"/>
      <c r="H4" s="17"/>
      <c r="I4" s="36"/>
      <c r="J4" s="36"/>
      <c r="K4" s="36"/>
      <c r="L4" s="36"/>
      <c r="M4" s="97"/>
      <c r="N4" s="17"/>
      <c r="O4" s="17"/>
      <c r="P4" s="17"/>
      <c r="Q4" s="17"/>
      <c r="R4" s="17"/>
      <c r="S4" s="17"/>
      <c r="T4" s="17"/>
      <c r="U4" s="17"/>
    </row>
    <row r="5" spans="1:21" ht="15" customHeight="1">
      <c r="A5" s="303" t="s">
        <v>539</v>
      </c>
      <c r="B5" s="304"/>
      <c r="C5" s="527" t="s">
        <v>549</v>
      </c>
      <c r="D5" s="528" t="s">
        <v>81</v>
      </c>
      <c r="E5" s="527" t="s">
        <v>548</v>
      </c>
      <c r="F5" s="528" t="s">
        <v>85</v>
      </c>
      <c r="G5" s="529"/>
      <c r="H5" s="529"/>
      <c r="I5" s="530"/>
      <c r="J5" s="317" t="s">
        <v>84</v>
      </c>
      <c r="K5" s="528" t="s">
        <v>88</v>
      </c>
      <c r="L5" s="529"/>
      <c r="M5" s="529"/>
      <c r="N5" s="36"/>
      <c r="O5" s="36"/>
      <c r="P5" s="36"/>
      <c r="Q5" s="36"/>
      <c r="R5" s="36"/>
      <c r="S5" s="36"/>
      <c r="T5" s="36"/>
      <c r="U5" s="36"/>
    </row>
    <row r="6" spans="1:21" ht="15" customHeight="1">
      <c r="A6" s="305"/>
      <c r="B6" s="306"/>
      <c r="C6" s="340"/>
      <c r="D6" s="340"/>
      <c r="E6" s="340"/>
      <c r="F6" s="341"/>
      <c r="G6" s="356"/>
      <c r="H6" s="356"/>
      <c r="I6" s="357"/>
      <c r="J6" s="323"/>
      <c r="K6" s="341"/>
      <c r="L6" s="356"/>
      <c r="M6" s="356"/>
      <c r="N6" s="36"/>
      <c r="O6" s="36"/>
      <c r="P6" s="36"/>
      <c r="Q6" s="36"/>
      <c r="R6" s="36"/>
      <c r="S6" s="36"/>
      <c r="T6" s="36"/>
      <c r="U6" s="36"/>
    </row>
    <row r="7" spans="1:21" ht="15" customHeight="1">
      <c r="A7" s="305"/>
      <c r="B7" s="306"/>
      <c r="C7" s="340"/>
      <c r="D7" s="340"/>
      <c r="E7" s="340"/>
      <c r="F7" s="309" t="s">
        <v>75</v>
      </c>
      <c r="G7" s="309" t="s">
        <v>82</v>
      </c>
      <c r="H7" s="309" t="s">
        <v>336</v>
      </c>
      <c r="I7" s="309" t="s">
        <v>83</v>
      </c>
      <c r="J7" s="323"/>
      <c r="K7" s="339" t="s">
        <v>75</v>
      </c>
      <c r="L7" s="339" t="s">
        <v>86</v>
      </c>
      <c r="M7" s="339" t="s">
        <v>87</v>
      </c>
      <c r="N7" s="36"/>
      <c r="O7" s="36"/>
      <c r="P7" s="36"/>
      <c r="Q7" s="36"/>
      <c r="R7" s="36"/>
      <c r="S7" s="36"/>
      <c r="T7" s="36"/>
      <c r="U7" s="36"/>
    </row>
    <row r="8" spans="1:21" ht="15" customHeight="1">
      <c r="A8" s="305"/>
      <c r="B8" s="306"/>
      <c r="C8" s="341"/>
      <c r="D8" s="341"/>
      <c r="E8" s="341"/>
      <c r="F8" s="359"/>
      <c r="G8" s="359"/>
      <c r="H8" s="359"/>
      <c r="I8" s="359"/>
      <c r="J8" s="324"/>
      <c r="K8" s="341"/>
      <c r="L8" s="341"/>
      <c r="M8" s="341"/>
      <c r="N8" s="36"/>
      <c r="O8" s="36"/>
      <c r="P8" s="36"/>
      <c r="Q8" s="36"/>
      <c r="R8" s="36"/>
      <c r="S8" s="36"/>
      <c r="T8" s="36"/>
      <c r="U8" s="36"/>
    </row>
    <row r="9" spans="1:21" ht="15" customHeight="1">
      <c r="A9" s="74"/>
      <c r="B9" s="8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6"/>
      <c r="O9" s="36"/>
      <c r="P9" s="36"/>
      <c r="Q9" s="36"/>
      <c r="R9" s="36"/>
      <c r="S9" s="36"/>
      <c r="T9" s="36"/>
      <c r="U9" s="36"/>
    </row>
    <row r="10" spans="1:21" ht="15" customHeight="1">
      <c r="A10" s="307" t="s">
        <v>318</v>
      </c>
      <c r="B10" s="300"/>
      <c r="C10" s="32">
        <v>649159</v>
      </c>
      <c r="D10" s="32">
        <v>8754205</v>
      </c>
      <c r="E10" s="32">
        <v>1645639</v>
      </c>
      <c r="F10" s="32">
        <f>SUM(G10:I10)</f>
        <v>662591</v>
      </c>
      <c r="G10" s="32">
        <v>539251</v>
      </c>
      <c r="H10" s="32">
        <v>53666</v>
      </c>
      <c r="I10" s="32">
        <v>69674</v>
      </c>
      <c r="J10" s="32">
        <v>1121670</v>
      </c>
      <c r="K10" s="32">
        <f>SUM(L10:M10)</f>
        <v>12451777</v>
      </c>
      <c r="L10" s="32">
        <v>10602611</v>
      </c>
      <c r="M10" s="32">
        <v>1849166</v>
      </c>
      <c r="N10" s="36"/>
      <c r="O10" s="36"/>
      <c r="P10" s="36"/>
      <c r="Q10" s="36"/>
      <c r="R10" s="36"/>
      <c r="S10" s="36"/>
      <c r="T10" s="36"/>
      <c r="U10" s="36"/>
    </row>
    <row r="11" spans="1:21" ht="15" customHeight="1">
      <c r="A11" s="358" t="s">
        <v>407</v>
      </c>
      <c r="B11" s="300"/>
      <c r="C11" s="32">
        <v>708027</v>
      </c>
      <c r="D11" s="32">
        <v>8322404</v>
      </c>
      <c r="E11" s="32">
        <v>1842353</v>
      </c>
      <c r="F11" s="32">
        <f>SUM(G11:I11)</f>
        <v>698913</v>
      </c>
      <c r="G11" s="32">
        <v>589116</v>
      </c>
      <c r="H11" s="32">
        <v>43940</v>
      </c>
      <c r="I11" s="32">
        <v>65857</v>
      </c>
      <c r="J11" s="32">
        <v>938150</v>
      </c>
      <c r="K11" s="32">
        <f>SUM(L11:M11)</f>
        <v>12306258</v>
      </c>
      <c r="L11" s="32">
        <v>10485229</v>
      </c>
      <c r="M11" s="32">
        <v>1821029</v>
      </c>
      <c r="N11" s="36"/>
      <c r="O11" s="36"/>
      <c r="P11" s="36"/>
      <c r="Q11" s="36"/>
      <c r="R11" s="36"/>
      <c r="S11" s="36"/>
      <c r="T11" s="36"/>
      <c r="U11" s="36"/>
    </row>
    <row r="12" spans="1:21" ht="15" customHeight="1">
      <c r="A12" s="358" t="s">
        <v>408</v>
      </c>
      <c r="B12" s="300"/>
      <c r="C12" s="242">
        <f>SUM(C14:C17,C19:C22,C24:C27)</f>
        <v>703333</v>
      </c>
      <c r="D12" s="242">
        <f>SUM(D14:D17,D19:D22,D24:D27)</f>
        <v>9126944</v>
      </c>
      <c r="E12" s="242">
        <f>SUM(E14:E17,E19:E22,E24:E27)</f>
        <v>1647916</v>
      </c>
      <c r="F12" s="242">
        <f>SUM(G12:I12)</f>
        <v>742768</v>
      </c>
      <c r="G12" s="242">
        <f aca="true" t="shared" si="0" ref="G12:M12">SUM(G14:G17,G19:G22,G24:G27)</f>
        <v>611958</v>
      </c>
      <c r="H12" s="242">
        <f t="shared" si="0"/>
        <v>23160</v>
      </c>
      <c r="I12" s="242">
        <f t="shared" si="0"/>
        <v>107650</v>
      </c>
      <c r="J12" s="242">
        <f t="shared" si="0"/>
        <v>993971</v>
      </c>
      <c r="K12" s="242">
        <f t="shared" si="0"/>
        <v>11629517</v>
      </c>
      <c r="L12" s="242">
        <f t="shared" si="0"/>
        <v>8280862</v>
      </c>
      <c r="M12" s="242">
        <f t="shared" si="0"/>
        <v>3348655</v>
      </c>
      <c r="N12" s="36"/>
      <c r="O12" s="36"/>
      <c r="P12" s="36"/>
      <c r="Q12" s="36"/>
      <c r="R12" s="36"/>
      <c r="S12" s="36"/>
      <c r="T12" s="36"/>
      <c r="U12" s="36"/>
    </row>
    <row r="13" spans="1:21" ht="15" customHeight="1">
      <c r="A13" s="307"/>
      <c r="B13" s="30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6"/>
      <c r="O13" s="36"/>
      <c r="P13" s="36"/>
      <c r="Q13" s="36"/>
      <c r="R13" s="36"/>
      <c r="S13" s="36"/>
      <c r="T13" s="36"/>
      <c r="U13" s="36"/>
    </row>
    <row r="14" spans="1:21" ht="15" customHeight="1">
      <c r="A14" s="307" t="s">
        <v>294</v>
      </c>
      <c r="B14" s="300"/>
      <c r="C14" s="32">
        <v>55486</v>
      </c>
      <c r="D14" s="32">
        <v>642163</v>
      </c>
      <c r="E14" s="32">
        <v>122927</v>
      </c>
      <c r="F14" s="32">
        <f>SUM(G14:I14)</f>
        <v>63005</v>
      </c>
      <c r="G14" s="32">
        <v>52420</v>
      </c>
      <c r="H14" s="32">
        <v>4225</v>
      </c>
      <c r="I14" s="32">
        <v>6360</v>
      </c>
      <c r="J14" s="32">
        <v>78400</v>
      </c>
      <c r="K14" s="32">
        <f aca="true" t="shared" si="1" ref="K14:K27">SUM(L14:M14)</f>
        <v>921472</v>
      </c>
      <c r="L14" s="32">
        <v>644346</v>
      </c>
      <c r="M14" s="32">
        <v>277126</v>
      </c>
      <c r="N14" s="36"/>
      <c r="O14" s="36"/>
      <c r="P14" s="36"/>
      <c r="Q14" s="36"/>
      <c r="R14" s="36"/>
      <c r="S14" s="36"/>
      <c r="T14" s="36"/>
      <c r="U14" s="36"/>
    </row>
    <row r="15" spans="1:21" ht="15" customHeight="1">
      <c r="A15" s="358" t="s">
        <v>409</v>
      </c>
      <c r="B15" s="300"/>
      <c r="C15" s="32">
        <v>54941</v>
      </c>
      <c r="D15" s="32">
        <v>703388</v>
      </c>
      <c r="E15" s="32">
        <v>141379</v>
      </c>
      <c r="F15" s="32">
        <f>SUM(G15:I15)</f>
        <v>63618</v>
      </c>
      <c r="G15" s="32">
        <v>53280</v>
      </c>
      <c r="H15" s="32">
        <v>3873</v>
      </c>
      <c r="I15" s="32">
        <v>6465</v>
      </c>
      <c r="J15" s="32">
        <v>83160</v>
      </c>
      <c r="K15" s="32">
        <f t="shared" si="1"/>
        <v>918631</v>
      </c>
      <c r="L15" s="32">
        <v>671802</v>
      </c>
      <c r="M15" s="32">
        <v>246829</v>
      </c>
      <c r="N15" s="36"/>
      <c r="O15" s="36"/>
      <c r="P15" s="36"/>
      <c r="Q15" s="36"/>
      <c r="R15" s="36"/>
      <c r="S15" s="36"/>
      <c r="T15" s="36"/>
      <c r="U15" s="36"/>
    </row>
    <row r="16" spans="1:21" ht="15" customHeight="1">
      <c r="A16" s="358" t="s">
        <v>410</v>
      </c>
      <c r="B16" s="300"/>
      <c r="C16" s="32">
        <v>58543</v>
      </c>
      <c r="D16" s="32">
        <v>739596</v>
      </c>
      <c r="E16" s="32">
        <v>148477</v>
      </c>
      <c r="F16" s="32">
        <f>SUM(G16:I16)</f>
        <v>66575</v>
      </c>
      <c r="G16" s="32">
        <v>54610</v>
      </c>
      <c r="H16" s="32">
        <v>4840</v>
      </c>
      <c r="I16" s="32">
        <v>7125</v>
      </c>
      <c r="J16" s="32">
        <v>87725</v>
      </c>
      <c r="K16" s="32">
        <f t="shared" si="1"/>
        <v>1025012</v>
      </c>
      <c r="L16" s="32">
        <v>713762</v>
      </c>
      <c r="M16" s="32">
        <v>311250</v>
      </c>
      <c r="N16" s="36"/>
      <c r="O16" s="36"/>
      <c r="P16" s="36"/>
      <c r="Q16" s="36"/>
      <c r="R16" s="36"/>
      <c r="S16" s="36"/>
      <c r="T16" s="36"/>
      <c r="U16" s="36"/>
    </row>
    <row r="17" spans="1:21" ht="15" customHeight="1">
      <c r="A17" s="358" t="s">
        <v>411</v>
      </c>
      <c r="B17" s="300"/>
      <c r="C17" s="32">
        <v>61602</v>
      </c>
      <c r="D17" s="32">
        <v>802831</v>
      </c>
      <c r="E17" s="32">
        <v>163353</v>
      </c>
      <c r="F17" s="32">
        <f>SUM(G17:I17)</f>
        <v>64608</v>
      </c>
      <c r="G17" s="32">
        <v>54049</v>
      </c>
      <c r="H17" s="32">
        <v>1150</v>
      </c>
      <c r="I17" s="32">
        <v>9409</v>
      </c>
      <c r="J17" s="32">
        <v>83065</v>
      </c>
      <c r="K17" s="32">
        <f t="shared" si="1"/>
        <v>960637</v>
      </c>
      <c r="L17" s="32">
        <v>701774</v>
      </c>
      <c r="M17" s="32">
        <v>258863</v>
      </c>
      <c r="N17" s="36"/>
      <c r="O17" s="36"/>
      <c r="P17" s="36"/>
      <c r="Q17" s="36"/>
      <c r="R17" s="36"/>
      <c r="S17" s="36"/>
      <c r="T17" s="36"/>
      <c r="U17" s="36"/>
    </row>
    <row r="18" spans="1:21" ht="15" customHeight="1">
      <c r="A18" s="307"/>
      <c r="B18" s="30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6"/>
      <c r="O18" s="36"/>
      <c r="P18" s="36"/>
      <c r="Q18" s="36"/>
      <c r="R18" s="36"/>
      <c r="S18" s="36"/>
      <c r="T18" s="36"/>
      <c r="U18" s="36"/>
    </row>
    <row r="19" spans="1:21" ht="15" customHeight="1">
      <c r="A19" s="358" t="s">
        <v>412</v>
      </c>
      <c r="B19" s="300"/>
      <c r="C19" s="32">
        <v>60202</v>
      </c>
      <c r="D19" s="32">
        <v>778650</v>
      </c>
      <c r="E19" s="32">
        <v>148715</v>
      </c>
      <c r="F19" s="32">
        <f>SUM(G19:I19)</f>
        <v>55865</v>
      </c>
      <c r="G19" s="32">
        <v>44820</v>
      </c>
      <c r="H19" s="32">
        <v>1133</v>
      </c>
      <c r="I19" s="32">
        <v>9912</v>
      </c>
      <c r="J19" s="32">
        <v>80170</v>
      </c>
      <c r="K19" s="32">
        <f t="shared" si="1"/>
        <v>969681</v>
      </c>
      <c r="L19" s="32">
        <v>714138</v>
      </c>
      <c r="M19" s="32">
        <v>255543</v>
      </c>
      <c r="N19" s="36"/>
      <c r="O19" s="36"/>
      <c r="P19" s="36"/>
      <c r="Q19" s="36"/>
      <c r="R19" s="36"/>
      <c r="S19" s="36"/>
      <c r="T19" s="36"/>
      <c r="U19" s="36"/>
    </row>
    <row r="20" spans="1:21" ht="15" customHeight="1">
      <c r="A20" s="358" t="s">
        <v>413</v>
      </c>
      <c r="B20" s="300"/>
      <c r="C20" s="32">
        <v>59548</v>
      </c>
      <c r="D20" s="32">
        <v>851789</v>
      </c>
      <c r="E20" s="32">
        <v>140596</v>
      </c>
      <c r="F20" s="32">
        <f>SUM(G20:I20)</f>
        <v>61288</v>
      </c>
      <c r="G20" s="32">
        <v>49867</v>
      </c>
      <c r="H20" s="32">
        <v>1144</v>
      </c>
      <c r="I20" s="32">
        <v>10277</v>
      </c>
      <c r="J20" s="32">
        <v>75171</v>
      </c>
      <c r="K20" s="32">
        <f t="shared" si="1"/>
        <v>939764</v>
      </c>
      <c r="L20" s="32">
        <v>669450</v>
      </c>
      <c r="M20" s="32">
        <v>270314</v>
      </c>
      <c r="N20" s="36"/>
      <c r="O20" s="36"/>
      <c r="P20" s="36"/>
      <c r="Q20" s="36"/>
      <c r="R20" s="36"/>
      <c r="S20" s="36"/>
      <c r="T20" s="36"/>
      <c r="U20" s="36"/>
    </row>
    <row r="21" spans="1:21" ht="15" customHeight="1">
      <c r="A21" s="358" t="s">
        <v>414</v>
      </c>
      <c r="B21" s="300"/>
      <c r="C21" s="32">
        <v>59736</v>
      </c>
      <c r="D21" s="32">
        <v>839196</v>
      </c>
      <c r="E21" s="32">
        <v>149121</v>
      </c>
      <c r="F21" s="32">
        <f>SUM(G21:I21)</f>
        <v>66922</v>
      </c>
      <c r="G21" s="32">
        <v>54487</v>
      </c>
      <c r="H21" s="32">
        <v>1127</v>
      </c>
      <c r="I21" s="32">
        <v>11308</v>
      </c>
      <c r="J21" s="32">
        <v>86385</v>
      </c>
      <c r="K21" s="32">
        <f t="shared" si="1"/>
        <v>983475</v>
      </c>
      <c r="L21" s="32">
        <v>718206</v>
      </c>
      <c r="M21" s="32">
        <v>265269</v>
      </c>
      <c r="N21" s="36"/>
      <c r="O21" s="36"/>
      <c r="P21" s="36"/>
      <c r="Q21" s="36"/>
      <c r="R21" s="36"/>
      <c r="S21" s="36"/>
      <c r="T21" s="36"/>
      <c r="U21" s="36"/>
    </row>
    <row r="22" spans="1:21" ht="15" customHeight="1">
      <c r="A22" s="358" t="s">
        <v>415</v>
      </c>
      <c r="B22" s="300"/>
      <c r="C22" s="32">
        <v>61649</v>
      </c>
      <c r="D22" s="32">
        <v>706544</v>
      </c>
      <c r="E22" s="32">
        <v>162127</v>
      </c>
      <c r="F22" s="32">
        <f>SUM(G22:I22)</f>
        <v>61303</v>
      </c>
      <c r="G22" s="32">
        <v>50697</v>
      </c>
      <c r="H22" s="32">
        <v>1147</v>
      </c>
      <c r="I22" s="32">
        <v>9459</v>
      </c>
      <c r="J22" s="32">
        <v>83625</v>
      </c>
      <c r="K22" s="32">
        <f t="shared" si="1"/>
        <v>1052359</v>
      </c>
      <c r="L22" s="32">
        <v>703218</v>
      </c>
      <c r="M22" s="32">
        <v>349141</v>
      </c>
      <c r="N22" s="36"/>
      <c r="O22" s="36"/>
      <c r="P22" s="36"/>
      <c r="Q22" s="36"/>
      <c r="R22" s="36"/>
      <c r="S22" s="36"/>
      <c r="T22" s="36"/>
      <c r="U22" s="36"/>
    </row>
    <row r="23" spans="1:21" ht="15" customHeight="1">
      <c r="A23" s="307"/>
      <c r="B23" s="30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6"/>
      <c r="O23" s="36"/>
      <c r="P23" s="36"/>
      <c r="Q23" s="36"/>
      <c r="R23" s="36"/>
      <c r="S23" s="36"/>
      <c r="T23" s="36"/>
      <c r="U23" s="36"/>
    </row>
    <row r="24" spans="1:21" ht="15" customHeight="1">
      <c r="A24" s="358" t="s">
        <v>416</v>
      </c>
      <c r="B24" s="300"/>
      <c r="C24" s="32">
        <v>56696</v>
      </c>
      <c r="D24" s="32">
        <v>724622</v>
      </c>
      <c r="E24" s="32">
        <v>137775</v>
      </c>
      <c r="F24" s="32">
        <f>SUM(G24:I24)</f>
        <v>67016</v>
      </c>
      <c r="G24" s="32">
        <v>56207</v>
      </c>
      <c r="H24" s="32">
        <v>1029</v>
      </c>
      <c r="I24" s="32">
        <v>9780</v>
      </c>
      <c r="J24" s="32">
        <v>81750</v>
      </c>
      <c r="K24" s="32">
        <f t="shared" si="1"/>
        <v>1041161</v>
      </c>
      <c r="L24" s="32">
        <v>685644</v>
      </c>
      <c r="M24" s="32">
        <v>355517</v>
      </c>
      <c r="N24" s="36"/>
      <c r="O24" s="36"/>
      <c r="P24" s="36"/>
      <c r="Q24" s="36"/>
      <c r="R24" s="36"/>
      <c r="S24" s="36"/>
      <c r="T24" s="36"/>
      <c r="U24" s="36"/>
    </row>
    <row r="25" spans="1:21" ht="15" customHeight="1">
      <c r="A25" s="358" t="s">
        <v>417</v>
      </c>
      <c r="B25" s="300"/>
      <c r="C25" s="32">
        <v>59964</v>
      </c>
      <c r="D25" s="32">
        <v>844113</v>
      </c>
      <c r="E25" s="32">
        <v>108177</v>
      </c>
      <c r="F25" s="32">
        <f>SUM(G25:I25)</f>
        <v>58969</v>
      </c>
      <c r="G25" s="32">
        <v>48457</v>
      </c>
      <c r="H25" s="32">
        <v>1012</v>
      </c>
      <c r="I25" s="32">
        <v>9500</v>
      </c>
      <c r="J25" s="32">
        <v>91520</v>
      </c>
      <c r="K25" s="32">
        <f t="shared" si="1"/>
        <v>965930</v>
      </c>
      <c r="L25" s="32">
        <v>717366</v>
      </c>
      <c r="M25" s="32">
        <v>248564</v>
      </c>
      <c r="N25" s="36"/>
      <c r="O25" s="36"/>
      <c r="P25" s="36"/>
      <c r="Q25" s="36"/>
      <c r="R25" s="36"/>
      <c r="S25" s="36"/>
      <c r="T25" s="36"/>
      <c r="U25" s="36"/>
    </row>
    <row r="26" spans="1:21" ht="15" customHeight="1">
      <c r="A26" s="358" t="s">
        <v>418</v>
      </c>
      <c r="B26" s="300"/>
      <c r="C26" s="32">
        <v>57439</v>
      </c>
      <c r="D26" s="32">
        <v>763914</v>
      </c>
      <c r="E26" s="32">
        <v>130667</v>
      </c>
      <c r="F26" s="32">
        <f>SUM(G26:I26)</f>
        <v>57985</v>
      </c>
      <c r="G26" s="32">
        <v>47177</v>
      </c>
      <c r="H26" s="32">
        <v>1230</v>
      </c>
      <c r="I26" s="32">
        <v>9578</v>
      </c>
      <c r="J26" s="32">
        <v>79250</v>
      </c>
      <c r="K26" s="32">
        <f t="shared" si="1"/>
        <v>881463</v>
      </c>
      <c r="L26" s="32">
        <v>632682</v>
      </c>
      <c r="M26" s="32">
        <v>248781</v>
      </c>
      <c r="N26" s="36"/>
      <c r="O26" s="36"/>
      <c r="P26" s="36"/>
      <c r="Q26" s="36"/>
      <c r="R26" s="36"/>
      <c r="S26" s="36"/>
      <c r="T26" s="36"/>
      <c r="U26" s="36"/>
    </row>
    <row r="27" spans="1:21" ht="15" customHeight="1">
      <c r="A27" s="358" t="s">
        <v>419</v>
      </c>
      <c r="B27" s="300"/>
      <c r="C27" s="32">
        <v>57527</v>
      </c>
      <c r="D27" s="32">
        <v>730138</v>
      </c>
      <c r="E27" s="32">
        <v>94602</v>
      </c>
      <c r="F27" s="32">
        <f>SUM(G27:I27)</f>
        <v>55614</v>
      </c>
      <c r="G27" s="32">
        <v>45887</v>
      </c>
      <c r="H27" s="32">
        <v>1250</v>
      </c>
      <c r="I27" s="32">
        <v>8477</v>
      </c>
      <c r="J27" s="32">
        <v>83750</v>
      </c>
      <c r="K27" s="32">
        <f t="shared" si="1"/>
        <v>969932</v>
      </c>
      <c r="L27" s="32">
        <v>708474</v>
      </c>
      <c r="M27" s="32">
        <v>261458</v>
      </c>
      <c r="N27" s="36"/>
      <c r="O27" s="36"/>
      <c r="P27" s="36"/>
      <c r="Q27" s="36"/>
      <c r="R27" s="36"/>
      <c r="S27" s="36"/>
      <c r="T27" s="36"/>
      <c r="U27" s="36"/>
    </row>
    <row r="28" spans="1:21" ht="15" customHeight="1">
      <c r="A28" s="90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36"/>
      <c r="O28" s="36"/>
      <c r="P28" s="36"/>
      <c r="Q28" s="36"/>
      <c r="R28" s="36"/>
      <c r="S28" s="36"/>
      <c r="T28" s="36"/>
      <c r="U28" s="36"/>
    </row>
    <row r="29" spans="1:21" ht="15" customHeight="1">
      <c r="A29" s="301" t="s">
        <v>67</v>
      </c>
      <c r="B29" s="302"/>
      <c r="C29" s="92">
        <v>58611</v>
      </c>
      <c r="D29" s="92">
        <f aca="true" t="shared" si="2" ref="D29:M29">AVERAGE(D14:D17,D19:D22,D24:D27)</f>
        <v>760578.6666666666</v>
      </c>
      <c r="E29" s="92">
        <f t="shared" si="2"/>
        <v>137326.33333333334</v>
      </c>
      <c r="F29" s="92">
        <f t="shared" si="2"/>
        <v>61897.333333333336</v>
      </c>
      <c r="G29" s="92">
        <f t="shared" si="2"/>
        <v>50996.5</v>
      </c>
      <c r="H29" s="92">
        <f t="shared" si="2"/>
        <v>1930</v>
      </c>
      <c r="I29" s="92">
        <f t="shared" si="2"/>
        <v>8970.833333333334</v>
      </c>
      <c r="J29" s="92">
        <f t="shared" si="2"/>
        <v>82830.91666666667</v>
      </c>
      <c r="K29" s="92">
        <f t="shared" si="2"/>
        <v>969126.4166666666</v>
      </c>
      <c r="L29" s="92">
        <f t="shared" si="2"/>
        <v>690071.8333333334</v>
      </c>
      <c r="M29" s="92">
        <f t="shared" si="2"/>
        <v>279054.5833333333</v>
      </c>
      <c r="N29" s="36"/>
      <c r="O29" s="36"/>
      <c r="P29" s="36"/>
      <c r="Q29" s="36"/>
      <c r="R29" s="36"/>
      <c r="S29" s="36"/>
      <c r="T29" s="36"/>
      <c r="U29" s="36"/>
    </row>
    <row r="30" spans="1:21" ht="15" customHeight="1">
      <c r="A30" s="94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36"/>
      <c r="O30" s="36"/>
      <c r="P30" s="36"/>
      <c r="Q30" s="36"/>
      <c r="R30" s="36"/>
      <c r="S30" s="36"/>
      <c r="T30" s="36"/>
      <c r="U30" s="36"/>
    </row>
    <row r="31" spans="1:21" ht="15" customHeight="1">
      <c r="A31" s="90" t="s">
        <v>74</v>
      </c>
      <c r="B31" s="9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6"/>
      <c r="O31" s="36"/>
      <c r="P31" s="36"/>
      <c r="Q31" s="36"/>
      <c r="R31" s="36"/>
      <c r="S31" s="36"/>
      <c r="T31" s="36"/>
      <c r="U31" s="36"/>
    </row>
    <row r="32" spans="1:21" ht="15" customHeight="1">
      <c r="A32" s="36"/>
      <c r="B32" s="3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36"/>
      <c r="O32" s="36"/>
      <c r="P32" s="36"/>
      <c r="Q32" s="36"/>
      <c r="R32" s="36"/>
      <c r="S32" s="36"/>
      <c r="T32" s="36"/>
      <c r="U32" s="36"/>
    </row>
    <row r="33" spans="1:21" ht="15" customHeight="1">
      <c r="A33" s="36"/>
      <c r="B33" s="3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36"/>
      <c r="O33" s="36"/>
      <c r="P33" s="36"/>
      <c r="Q33" s="36"/>
      <c r="R33" s="36"/>
      <c r="S33" s="36"/>
      <c r="T33" s="36"/>
      <c r="U33" s="36"/>
    </row>
    <row r="34" spans="1:21" ht="15" customHeight="1">
      <c r="A34" s="36"/>
      <c r="B34" s="3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36"/>
      <c r="O34" s="36"/>
      <c r="P34" s="36"/>
      <c r="Q34" s="36"/>
      <c r="R34" s="36"/>
      <c r="S34" s="36"/>
      <c r="T34" s="36"/>
      <c r="U34" s="36"/>
    </row>
    <row r="35" spans="1:21" ht="18" customHeight="1">
      <c r="A35" s="434" t="s">
        <v>91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36"/>
      <c r="O35" s="36"/>
      <c r="P35" s="36"/>
      <c r="Q35" s="36"/>
      <c r="R35" s="36"/>
      <c r="S35" s="36"/>
      <c r="T35" s="36"/>
      <c r="U35" s="36"/>
    </row>
    <row r="36" spans="1:21" ht="15" customHeight="1" thickBot="1">
      <c r="A36" s="36"/>
      <c r="B36" s="3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36"/>
      <c r="O36" s="36"/>
      <c r="P36" s="36"/>
      <c r="Q36" s="36"/>
      <c r="R36" s="36"/>
      <c r="S36" s="36"/>
      <c r="T36" s="36"/>
      <c r="U36" s="36"/>
    </row>
    <row r="37" spans="1:21" ht="15" customHeight="1">
      <c r="A37" s="303" t="s">
        <v>551</v>
      </c>
      <c r="B37" s="304"/>
      <c r="C37" s="528" t="s">
        <v>89</v>
      </c>
      <c r="D37" s="529"/>
      <c r="E37" s="529"/>
      <c r="F37" s="530"/>
      <c r="G37" s="317" t="s">
        <v>90</v>
      </c>
      <c r="H37" s="528" t="s">
        <v>94</v>
      </c>
      <c r="I37" s="529"/>
      <c r="J37" s="529"/>
      <c r="K37" s="528" t="s">
        <v>332</v>
      </c>
      <c r="L37" s="528" t="s">
        <v>95</v>
      </c>
      <c r="M37" s="528" t="s">
        <v>96</v>
      </c>
      <c r="N37" s="100"/>
      <c r="O37" s="325"/>
      <c r="P37" s="36"/>
      <c r="Q37" s="36"/>
      <c r="R37" s="36"/>
      <c r="S37" s="36"/>
      <c r="T37" s="36"/>
      <c r="U37" s="36"/>
    </row>
    <row r="38" spans="1:21" ht="15" customHeight="1">
      <c r="A38" s="305"/>
      <c r="B38" s="306"/>
      <c r="C38" s="341"/>
      <c r="D38" s="356"/>
      <c r="E38" s="356"/>
      <c r="F38" s="357"/>
      <c r="G38" s="323"/>
      <c r="H38" s="341"/>
      <c r="I38" s="356"/>
      <c r="J38" s="356"/>
      <c r="K38" s="340"/>
      <c r="L38" s="340"/>
      <c r="M38" s="340"/>
      <c r="N38" s="100"/>
      <c r="O38" s="325"/>
      <c r="P38" s="36"/>
      <c r="Q38" s="36"/>
      <c r="R38" s="36"/>
      <c r="S38" s="36"/>
      <c r="T38" s="36"/>
      <c r="U38" s="36"/>
    </row>
    <row r="39" spans="1:21" ht="15" customHeight="1">
      <c r="A39" s="305"/>
      <c r="B39" s="306"/>
      <c r="C39" s="309" t="s">
        <v>75</v>
      </c>
      <c r="D39" s="309" t="s">
        <v>335</v>
      </c>
      <c r="E39" s="309" t="s">
        <v>334</v>
      </c>
      <c r="F39" s="309" t="s">
        <v>333</v>
      </c>
      <c r="G39" s="323"/>
      <c r="H39" s="339" t="s">
        <v>75</v>
      </c>
      <c r="I39" s="339" t="s">
        <v>92</v>
      </c>
      <c r="J39" s="339" t="s">
        <v>93</v>
      </c>
      <c r="K39" s="340"/>
      <c r="L39" s="340"/>
      <c r="M39" s="340"/>
      <c r="N39" s="325"/>
      <c r="O39" s="325"/>
      <c r="P39" s="36"/>
      <c r="Q39" s="36"/>
      <c r="R39" s="36"/>
      <c r="S39" s="36"/>
      <c r="T39" s="36"/>
      <c r="U39" s="36"/>
    </row>
    <row r="40" spans="1:21" ht="15" customHeight="1">
      <c r="A40" s="305"/>
      <c r="B40" s="306"/>
      <c r="C40" s="359"/>
      <c r="D40" s="359"/>
      <c r="E40" s="359"/>
      <c r="F40" s="359"/>
      <c r="G40" s="324"/>
      <c r="H40" s="341"/>
      <c r="I40" s="341"/>
      <c r="J40" s="341"/>
      <c r="K40" s="341"/>
      <c r="L40" s="341"/>
      <c r="M40" s="341"/>
      <c r="N40" s="325"/>
      <c r="O40" s="325"/>
      <c r="P40" s="36"/>
      <c r="Q40" s="36"/>
      <c r="R40" s="36"/>
      <c r="S40" s="36"/>
      <c r="T40" s="36"/>
      <c r="U40" s="36"/>
    </row>
    <row r="41" spans="1:21" ht="15" customHeight="1">
      <c r="A41" s="74"/>
      <c r="B41" s="8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03"/>
      <c r="O41" s="103"/>
      <c r="P41" s="36"/>
      <c r="Q41" s="36"/>
      <c r="R41" s="36"/>
      <c r="S41" s="36"/>
      <c r="T41" s="36"/>
      <c r="U41" s="36"/>
    </row>
    <row r="42" spans="1:21" ht="15" customHeight="1">
      <c r="A42" s="307" t="s">
        <v>318</v>
      </c>
      <c r="B42" s="300"/>
      <c r="C42" s="32">
        <f>SUM(D42:F42)</f>
        <v>1072264</v>
      </c>
      <c r="D42" s="32">
        <v>205368</v>
      </c>
      <c r="E42" s="32">
        <v>136372</v>
      </c>
      <c r="F42" s="32">
        <v>730524</v>
      </c>
      <c r="G42" s="32">
        <v>437259</v>
      </c>
      <c r="H42" s="32">
        <f>SUM(I42:J42)</f>
        <v>10430</v>
      </c>
      <c r="I42" s="32">
        <v>7905</v>
      </c>
      <c r="J42" s="32">
        <v>2525</v>
      </c>
      <c r="K42" s="32">
        <v>26619434</v>
      </c>
      <c r="L42" s="32">
        <v>33063</v>
      </c>
      <c r="M42" s="32">
        <v>15466284</v>
      </c>
      <c r="N42" s="103"/>
      <c r="O42" s="103"/>
      <c r="P42" s="36"/>
      <c r="Q42" s="36"/>
      <c r="R42" s="36"/>
      <c r="S42" s="36"/>
      <c r="T42" s="36"/>
      <c r="U42" s="36"/>
    </row>
    <row r="43" spans="1:21" ht="15" customHeight="1">
      <c r="A43" s="358" t="s">
        <v>407</v>
      </c>
      <c r="B43" s="300"/>
      <c r="C43" s="32">
        <f>SUM(D43:F43)</f>
        <v>1156467</v>
      </c>
      <c r="D43" s="32">
        <v>240101</v>
      </c>
      <c r="E43" s="32">
        <v>136767</v>
      </c>
      <c r="F43" s="32">
        <v>779599</v>
      </c>
      <c r="G43" s="32">
        <v>405030</v>
      </c>
      <c r="H43" s="32">
        <f>SUM(I43:J43)</f>
        <v>11902</v>
      </c>
      <c r="I43" s="32">
        <v>9243</v>
      </c>
      <c r="J43" s="32">
        <v>2659</v>
      </c>
      <c r="K43" s="32">
        <v>29543218</v>
      </c>
      <c r="L43" s="32">
        <v>34629</v>
      </c>
      <c r="M43" s="32">
        <v>15444184</v>
      </c>
      <c r="N43" s="103"/>
      <c r="O43" s="103"/>
      <c r="P43" s="36"/>
      <c r="Q43" s="36"/>
      <c r="R43" s="36"/>
      <c r="S43" s="36"/>
      <c r="T43" s="36"/>
      <c r="U43" s="36"/>
    </row>
    <row r="44" spans="1:21" ht="15" customHeight="1">
      <c r="A44" s="358" t="s">
        <v>408</v>
      </c>
      <c r="B44" s="300"/>
      <c r="C44" s="242">
        <f>SUM(C46:C49,C51:C54,C56:C59)</f>
        <v>1063979</v>
      </c>
      <c r="D44" s="242">
        <f aca="true" t="shared" si="3" ref="D44:M44">SUM(D46:D49,D51:D54,D56:D59)</f>
        <v>149912</v>
      </c>
      <c r="E44" s="242">
        <f t="shared" si="3"/>
        <v>117564</v>
      </c>
      <c r="F44" s="242">
        <f t="shared" si="3"/>
        <v>796503</v>
      </c>
      <c r="G44" s="242">
        <f t="shared" si="3"/>
        <v>359214</v>
      </c>
      <c r="H44" s="242">
        <f t="shared" si="3"/>
        <v>14994</v>
      </c>
      <c r="I44" s="242">
        <f t="shared" si="3"/>
        <v>12304</v>
      </c>
      <c r="J44" s="242">
        <f t="shared" si="3"/>
        <v>2690</v>
      </c>
      <c r="K44" s="242">
        <f t="shared" si="3"/>
        <v>31906102</v>
      </c>
      <c r="L44" s="242">
        <f t="shared" si="3"/>
        <v>40430</v>
      </c>
      <c r="M44" s="242">
        <f t="shared" si="3"/>
        <v>15884445</v>
      </c>
      <c r="N44" s="103"/>
      <c r="O44" s="103"/>
      <c r="P44" s="36"/>
      <c r="Q44" s="36"/>
      <c r="R44" s="36"/>
      <c r="S44" s="36"/>
      <c r="T44" s="36"/>
      <c r="U44" s="36"/>
    </row>
    <row r="45" spans="1:21" ht="15" customHeight="1">
      <c r="A45" s="307"/>
      <c r="B45" s="30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03"/>
      <c r="O45" s="103"/>
      <c r="P45" s="36"/>
      <c r="Q45" s="36"/>
      <c r="R45" s="36"/>
      <c r="S45" s="36"/>
      <c r="T45" s="36"/>
      <c r="U45" s="36"/>
    </row>
    <row r="46" spans="1:21" ht="15" customHeight="1">
      <c r="A46" s="307" t="s">
        <v>294</v>
      </c>
      <c r="B46" s="300"/>
      <c r="C46" s="32">
        <f>SUM(D46:F46)</f>
        <v>91091</v>
      </c>
      <c r="D46" s="32">
        <v>13569</v>
      </c>
      <c r="E46" s="32">
        <v>10688</v>
      </c>
      <c r="F46" s="32">
        <v>66834</v>
      </c>
      <c r="G46" s="32">
        <v>23728</v>
      </c>
      <c r="H46" s="32">
        <f aca="true" t="shared" si="4" ref="H46:H59">SUM(I46:J46)</f>
        <v>1171</v>
      </c>
      <c r="I46" s="32">
        <v>945</v>
      </c>
      <c r="J46" s="32">
        <v>226</v>
      </c>
      <c r="K46" s="32">
        <v>2433839</v>
      </c>
      <c r="L46" s="32">
        <v>3282</v>
      </c>
      <c r="M46" s="32">
        <v>1156031</v>
      </c>
      <c r="N46" s="103"/>
      <c r="O46" s="103"/>
      <c r="P46" s="36"/>
      <c r="Q46" s="36"/>
      <c r="R46" s="36"/>
      <c r="S46" s="36"/>
      <c r="T46" s="36"/>
      <c r="U46" s="36"/>
    </row>
    <row r="47" spans="1:21" ht="15" customHeight="1">
      <c r="A47" s="358" t="s">
        <v>409</v>
      </c>
      <c r="B47" s="300"/>
      <c r="C47" s="32">
        <f>SUM(D47:F47)</f>
        <v>85770</v>
      </c>
      <c r="D47" s="32">
        <v>11534</v>
      </c>
      <c r="E47" s="32">
        <v>10584</v>
      </c>
      <c r="F47" s="32">
        <v>63652</v>
      </c>
      <c r="G47" s="32">
        <v>25368</v>
      </c>
      <c r="H47" s="32">
        <f t="shared" si="4"/>
        <v>1221</v>
      </c>
      <c r="I47" s="32">
        <v>1012</v>
      </c>
      <c r="J47" s="32">
        <v>209</v>
      </c>
      <c r="K47" s="32">
        <v>2437594</v>
      </c>
      <c r="L47" s="32">
        <v>3141</v>
      </c>
      <c r="M47" s="32">
        <v>1289921</v>
      </c>
      <c r="N47" s="103"/>
      <c r="O47" s="103"/>
      <c r="P47" s="36"/>
      <c r="Q47" s="36"/>
      <c r="R47" s="36"/>
      <c r="S47" s="36"/>
      <c r="T47" s="36"/>
      <c r="U47" s="36"/>
    </row>
    <row r="48" spans="1:21" ht="15" customHeight="1">
      <c r="A48" s="358" t="s">
        <v>410</v>
      </c>
      <c r="B48" s="300"/>
      <c r="C48" s="32">
        <f>SUM(D48:F48)</f>
        <v>92357</v>
      </c>
      <c r="D48" s="32">
        <v>13134</v>
      </c>
      <c r="E48" s="32">
        <v>15148</v>
      </c>
      <c r="F48" s="32">
        <v>64075</v>
      </c>
      <c r="G48" s="32">
        <v>37118</v>
      </c>
      <c r="H48" s="32">
        <f t="shared" si="4"/>
        <v>1266</v>
      </c>
      <c r="I48" s="32">
        <v>1036</v>
      </c>
      <c r="J48" s="32">
        <v>230</v>
      </c>
      <c r="K48" s="32">
        <v>2770502</v>
      </c>
      <c r="L48" s="32">
        <v>3434</v>
      </c>
      <c r="M48" s="32">
        <v>1388453</v>
      </c>
      <c r="N48" s="103"/>
      <c r="O48" s="103"/>
      <c r="P48" s="36"/>
      <c r="Q48" s="36"/>
      <c r="R48" s="36"/>
      <c r="S48" s="36"/>
      <c r="T48" s="36"/>
      <c r="U48" s="36"/>
    </row>
    <row r="49" spans="1:21" ht="15" customHeight="1">
      <c r="A49" s="358" t="s">
        <v>411</v>
      </c>
      <c r="B49" s="300"/>
      <c r="C49" s="32">
        <f>SUM(D49:F49)</f>
        <v>91981</v>
      </c>
      <c r="D49" s="32">
        <v>12524</v>
      </c>
      <c r="E49" s="32">
        <v>11333</v>
      </c>
      <c r="F49" s="32">
        <v>68124</v>
      </c>
      <c r="G49" s="32">
        <v>32143</v>
      </c>
      <c r="H49" s="32">
        <f t="shared" si="4"/>
        <v>1149</v>
      </c>
      <c r="I49" s="32">
        <v>958</v>
      </c>
      <c r="J49" s="32">
        <v>191</v>
      </c>
      <c r="K49" s="32">
        <v>2700670</v>
      </c>
      <c r="L49" s="32">
        <v>3490</v>
      </c>
      <c r="M49" s="32">
        <v>1348723</v>
      </c>
      <c r="N49" s="103"/>
      <c r="O49" s="103"/>
      <c r="P49" s="36"/>
      <c r="Q49" s="36"/>
      <c r="R49" s="36"/>
      <c r="S49" s="36"/>
      <c r="T49" s="36"/>
      <c r="U49" s="36"/>
    </row>
    <row r="50" spans="1:21" ht="15" customHeight="1">
      <c r="A50" s="307"/>
      <c r="B50" s="30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03"/>
      <c r="O50" s="103"/>
      <c r="P50" s="36"/>
      <c r="Q50" s="36"/>
      <c r="R50" s="36"/>
      <c r="S50" s="36"/>
      <c r="T50" s="36"/>
      <c r="U50" s="36"/>
    </row>
    <row r="51" spans="1:21" ht="15" customHeight="1">
      <c r="A51" s="358" t="s">
        <v>412</v>
      </c>
      <c r="B51" s="300"/>
      <c r="C51" s="32">
        <f>SUM(D51:F51)</f>
        <v>87583</v>
      </c>
      <c r="D51" s="32">
        <v>17344</v>
      </c>
      <c r="E51" s="32">
        <v>9196</v>
      </c>
      <c r="F51" s="32">
        <v>61043</v>
      </c>
      <c r="G51" s="32">
        <v>29973</v>
      </c>
      <c r="H51" s="32">
        <f t="shared" si="4"/>
        <v>1199</v>
      </c>
      <c r="I51" s="32">
        <v>988</v>
      </c>
      <c r="J51" s="32">
        <v>211</v>
      </c>
      <c r="K51" s="32">
        <v>2769689</v>
      </c>
      <c r="L51" s="32">
        <v>3354</v>
      </c>
      <c r="M51" s="32">
        <v>1247045</v>
      </c>
      <c r="N51" s="103"/>
      <c r="O51" s="103"/>
      <c r="P51" s="36"/>
      <c r="Q51" s="36"/>
      <c r="R51" s="36"/>
      <c r="S51" s="36"/>
      <c r="T51" s="36"/>
      <c r="U51" s="36"/>
    </row>
    <row r="52" spans="1:21" ht="15" customHeight="1">
      <c r="A52" s="358" t="s">
        <v>413</v>
      </c>
      <c r="B52" s="300"/>
      <c r="C52" s="32">
        <f>SUM(D52:F52)</f>
        <v>88904</v>
      </c>
      <c r="D52" s="32">
        <v>15657</v>
      </c>
      <c r="E52" s="32">
        <v>9091</v>
      </c>
      <c r="F52" s="32">
        <v>64156</v>
      </c>
      <c r="G52" s="32">
        <v>24360</v>
      </c>
      <c r="H52" s="32">
        <f t="shared" si="4"/>
        <v>1296</v>
      </c>
      <c r="I52" s="32">
        <v>1099</v>
      </c>
      <c r="J52" s="32">
        <v>197</v>
      </c>
      <c r="K52" s="32">
        <v>2695765</v>
      </c>
      <c r="L52" s="32">
        <v>3516</v>
      </c>
      <c r="M52" s="32">
        <v>1380673</v>
      </c>
      <c r="N52" s="103"/>
      <c r="O52" s="103"/>
      <c r="P52" s="36"/>
      <c r="Q52" s="36"/>
      <c r="R52" s="36"/>
      <c r="S52" s="36"/>
      <c r="T52" s="36"/>
      <c r="U52" s="36"/>
    </row>
    <row r="53" spans="1:21" ht="15" customHeight="1">
      <c r="A53" s="358" t="s">
        <v>414</v>
      </c>
      <c r="B53" s="300"/>
      <c r="C53" s="32">
        <f>SUM(D53:F53)</f>
        <v>99749</v>
      </c>
      <c r="D53" s="32">
        <v>14977</v>
      </c>
      <c r="E53" s="32">
        <v>7951</v>
      </c>
      <c r="F53" s="32">
        <v>76821</v>
      </c>
      <c r="G53" s="32">
        <v>24078</v>
      </c>
      <c r="H53" s="32">
        <f t="shared" si="4"/>
        <v>1479</v>
      </c>
      <c r="I53" s="32">
        <v>1248</v>
      </c>
      <c r="J53" s="32">
        <v>231</v>
      </c>
      <c r="K53" s="32">
        <v>2655912</v>
      </c>
      <c r="L53" s="32">
        <v>3766</v>
      </c>
      <c r="M53" s="32">
        <v>1373090</v>
      </c>
      <c r="N53" s="103"/>
      <c r="O53" s="103"/>
      <c r="P53" s="36"/>
      <c r="Q53" s="36"/>
      <c r="R53" s="36"/>
      <c r="S53" s="36"/>
      <c r="T53" s="36"/>
      <c r="U53" s="36"/>
    </row>
    <row r="54" spans="1:21" ht="15" customHeight="1">
      <c r="A54" s="358" t="s">
        <v>415</v>
      </c>
      <c r="B54" s="300"/>
      <c r="C54" s="32">
        <f>SUM(D54:F54)</f>
        <v>90307</v>
      </c>
      <c r="D54" s="32">
        <v>8702</v>
      </c>
      <c r="E54" s="32">
        <v>5614</v>
      </c>
      <c r="F54" s="32">
        <v>75991</v>
      </c>
      <c r="G54" s="32">
        <v>27224</v>
      </c>
      <c r="H54" s="32">
        <f t="shared" si="4"/>
        <v>1169</v>
      </c>
      <c r="I54" s="32">
        <v>933</v>
      </c>
      <c r="J54" s="32">
        <v>236</v>
      </c>
      <c r="K54" s="32">
        <v>2374052</v>
      </c>
      <c r="L54" s="32">
        <v>3255</v>
      </c>
      <c r="M54" s="32">
        <v>1248352</v>
      </c>
      <c r="N54" s="103"/>
      <c r="O54" s="103"/>
      <c r="P54" s="36"/>
      <c r="Q54" s="36"/>
      <c r="R54" s="36"/>
      <c r="S54" s="36"/>
      <c r="T54" s="36"/>
      <c r="U54" s="36"/>
    </row>
    <row r="55" spans="1:21" ht="15" customHeight="1">
      <c r="A55" s="307"/>
      <c r="B55" s="30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103"/>
      <c r="O55" s="103"/>
      <c r="P55" s="36"/>
      <c r="Q55" s="36"/>
      <c r="R55" s="36"/>
      <c r="S55" s="36"/>
      <c r="T55" s="36"/>
      <c r="U55" s="36"/>
    </row>
    <row r="56" spans="1:21" ht="15" customHeight="1">
      <c r="A56" s="358" t="s">
        <v>416</v>
      </c>
      <c r="B56" s="300"/>
      <c r="C56" s="32">
        <f>SUM(D56:F56)</f>
        <v>81030</v>
      </c>
      <c r="D56" s="32">
        <v>9225</v>
      </c>
      <c r="E56" s="32">
        <v>6959</v>
      </c>
      <c r="F56" s="32">
        <v>64846</v>
      </c>
      <c r="G56" s="32">
        <v>32107</v>
      </c>
      <c r="H56" s="32">
        <f t="shared" si="4"/>
        <v>1371</v>
      </c>
      <c r="I56" s="32">
        <v>1157</v>
      </c>
      <c r="J56" s="32">
        <v>214</v>
      </c>
      <c r="K56" s="32">
        <v>2532585</v>
      </c>
      <c r="L56" s="32">
        <v>3088</v>
      </c>
      <c r="M56" s="32">
        <v>1371789</v>
      </c>
      <c r="N56" s="103"/>
      <c r="O56" s="103"/>
      <c r="P56" s="36"/>
      <c r="Q56" s="36"/>
      <c r="R56" s="36"/>
      <c r="S56" s="36"/>
      <c r="T56" s="36"/>
      <c r="U56" s="36"/>
    </row>
    <row r="57" spans="1:21" ht="15" customHeight="1">
      <c r="A57" s="358" t="s">
        <v>417</v>
      </c>
      <c r="B57" s="300"/>
      <c r="C57" s="32">
        <f>SUM(D57:F57)</f>
        <v>93678</v>
      </c>
      <c r="D57" s="32">
        <v>11631</v>
      </c>
      <c r="E57" s="32">
        <v>9056</v>
      </c>
      <c r="F57" s="32">
        <v>72991</v>
      </c>
      <c r="G57" s="32">
        <v>37922</v>
      </c>
      <c r="H57" s="32">
        <f t="shared" si="4"/>
        <v>1346</v>
      </c>
      <c r="I57" s="32">
        <v>1094</v>
      </c>
      <c r="J57" s="32">
        <v>252</v>
      </c>
      <c r="K57" s="32">
        <v>2908718</v>
      </c>
      <c r="L57" s="32">
        <v>3457</v>
      </c>
      <c r="M57" s="32">
        <v>1396732</v>
      </c>
      <c r="N57" s="103"/>
      <c r="O57" s="103"/>
      <c r="P57" s="36"/>
      <c r="Q57" s="36"/>
      <c r="R57" s="36"/>
      <c r="S57" s="36"/>
      <c r="T57" s="36"/>
      <c r="U57" s="36"/>
    </row>
    <row r="58" spans="1:21" ht="15" customHeight="1">
      <c r="A58" s="358" t="s">
        <v>418</v>
      </c>
      <c r="B58" s="300"/>
      <c r="C58" s="32">
        <f>SUM(D58:F58)</f>
        <v>91659</v>
      </c>
      <c r="D58" s="32">
        <v>11098</v>
      </c>
      <c r="E58" s="32">
        <v>10709</v>
      </c>
      <c r="F58" s="32">
        <v>69852</v>
      </c>
      <c r="G58" s="32">
        <v>34969</v>
      </c>
      <c r="H58" s="32">
        <f t="shared" si="4"/>
        <v>1163</v>
      </c>
      <c r="I58" s="32">
        <v>915</v>
      </c>
      <c r="J58" s="32">
        <v>248</v>
      </c>
      <c r="K58" s="32">
        <v>2715683</v>
      </c>
      <c r="L58" s="32">
        <v>3371</v>
      </c>
      <c r="M58" s="32">
        <v>1454442</v>
      </c>
      <c r="N58" s="103"/>
      <c r="O58" s="103"/>
      <c r="P58" s="36"/>
      <c r="Q58" s="36"/>
      <c r="R58" s="36"/>
      <c r="S58" s="36"/>
      <c r="T58" s="36"/>
      <c r="U58" s="36"/>
    </row>
    <row r="59" spans="1:21" ht="15" customHeight="1">
      <c r="A59" s="358" t="s">
        <v>419</v>
      </c>
      <c r="B59" s="300"/>
      <c r="C59" s="32">
        <f>SUM(D59:F59)</f>
        <v>69870</v>
      </c>
      <c r="D59" s="32">
        <v>10517</v>
      </c>
      <c r="E59" s="32">
        <v>11235</v>
      </c>
      <c r="F59" s="32">
        <v>48118</v>
      </c>
      <c r="G59" s="32">
        <v>30224</v>
      </c>
      <c r="H59" s="32">
        <f t="shared" si="4"/>
        <v>1164</v>
      </c>
      <c r="I59" s="32">
        <v>919</v>
      </c>
      <c r="J59" s="32">
        <v>245</v>
      </c>
      <c r="K59" s="32">
        <v>2911093</v>
      </c>
      <c r="L59" s="32">
        <v>3276</v>
      </c>
      <c r="M59" s="32">
        <v>1229194</v>
      </c>
      <c r="N59" s="103"/>
      <c r="O59" s="103"/>
      <c r="P59" s="36"/>
      <c r="Q59" s="36"/>
      <c r="R59" s="36"/>
      <c r="S59" s="36"/>
      <c r="T59" s="36"/>
      <c r="U59" s="36"/>
    </row>
    <row r="60" spans="1:21" ht="15" customHeight="1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103"/>
      <c r="O60" s="103"/>
      <c r="P60" s="36"/>
      <c r="Q60" s="36"/>
      <c r="R60" s="36"/>
      <c r="S60" s="36"/>
      <c r="T60" s="36"/>
      <c r="U60" s="36"/>
    </row>
    <row r="61" spans="1:21" ht="15" customHeight="1">
      <c r="A61" s="301" t="s">
        <v>67</v>
      </c>
      <c r="B61" s="302"/>
      <c r="C61" s="92">
        <f aca="true" t="shared" si="5" ref="C61:M61">AVERAGE(C46:C49,C51:C54,C56:C59)</f>
        <v>88664.91666666667</v>
      </c>
      <c r="D61" s="92">
        <f t="shared" si="5"/>
        <v>12492.666666666666</v>
      </c>
      <c r="E61" s="92">
        <f t="shared" si="5"/>
        <v>9797</v>
      </c>
      <c r="F61" s="92">
        <f t="shared" si="5"/>
        <v>66375.25</v>
      </c>
      <c r="G61" s="92">
        <f t="shared" si="5"/>
        <v>29934.5</v>
      </c>
      <c r="H61" s="92">
        <f t="shared" si="5"/>
        <v>1249.5</v>
      </c>
      <c r="I61" s="92">
        <f t="shared" si="5"/>
        <v>1025.3333333333333</v>
      </c>
      <c r="J61" s="92">
        <f t="shared" si="5"/>
        <v>224.16666666666666</v>
      </c>
      <c r="K61" s="92">
        <f t="shared" si="5"/>
        <v>2658841.8333333335</v>
      </c>
      <c r="L61" s="92">
        <f t="shared" si="5"/>
        <v>3369.1666666666665</v>
      </c>
      <c r="M61" s="92">
        <f t="shared" si="5"/>
        <v>1323703.75</v>
      </c>
      <c r="N61" s="103"/>
      <c r="O61" s="103"/>
      <c r="P61" s="36"/>
      <c r="Q61" s="36"/>
      <c r="R61" s="36"/>
      <c r="S61" s="36"/>
      <c r="T61" s="36"/>
      <c r="U61" s="36"/>
    </row>
    <row r="62" spans="1:21" ht="14.25">
      <c r="A62" s="94"/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103"/>
      <c r="O62" s="103"/>
      <c r="P62" s="36"/>
      <c r="Q62" s="36"/>
      <c r="R62" s="36"/>
      <c r="S62" s="36"/>
      <c r="T62" s="36"/>
      <c r="U62" s="36"/>
    </row>
  </sheetData>
  <sheetProtection/>
  <mergeCells count="70">
    <mergeCell ref="O37:O40"/>
    <mergeCell ref="F39:F40"/>
    <mergeCell ref="C5:C8"/>
    <mergeCell ref="D5:D8"/>
    <mergeCell ref="E5:E8"/>
    <mergeCell ref="F7:F8"/>
    <mergeCell ref="G7:G8"/>
    <mergeCell ref="H7:H8"/>
    <mergeCell ref="F5:I6"/>
    <mergeCell ref="J5:J8"/>
    <mergeCell ref="A58:B58"/>
    <mergeCell ref="A59:B59"/>
    <mergeCell ref="A61:B61"/>
    <mergeCell ref="A54:B54"/>
    <mergeCell ref="A55:B55"/>
    <mergeCell ref="A56:B56"/>
    <mergeCell ref="A57:B57"/>
    <mergeCell ref="A26:B26"/>
    <mergeCell ref="A19:B19"/>
    <mergeCell ref="A5:B8"/>
    <mergeCell ref="A14:B14"/>
    <mergeCell ref="A15:B15"/>
    <mergeCell ref="A11:B11"/>
    <mergeCell ref="A12:B12"/>
    <mergeCell ref="A13:B13"/>
    <mergeCell ref="A10:B10"/>
    <mergeCell ref="A20:B20"/>
    <mergeCell ref="I39:I40"/>
    <mergeCell ref="J39:J40"/>
    <mergeCell ref="K37:K40"/>
    <mergeCell ref="A52:B52"/>
    <mergeCell ref="A53:B53"/>
    <mergeCell ref="A50:B50"/>
    <mergeCell ref="A49:B49"/>
    <mergeCell ref="A48:B48"/>
    <mergeCell ref="A47:B47"/>
    <mergeCell ref="N39:N40"/>
    <mergeCell ref="A51:B51"/>
    <mergeCell ref="E39:E40"/>
    <mergeCell ref="A44:B44"/>
    <mergeCell ref="A23:B23"/>
    <mergeCell ref="A24:B24"/>
    <mergeCell ref="A25:B25"/>
    <mergeCell ref="M37:M40"/>
    <mergeCell ref="A42:B42"/>
    <mergeCell ref="H39:H40"/>
    <mergeCell ref="K5:M6"/>
    <mergeCell ref="C37:F38"/>
    <mergeCell ref="C39:C40"/>
    <mergeCell ref="D39:D40"/>
    <mergeCell ref="G37:G40"/>
    <mergeCell ref="H37:J38"/>
    <mergeCell ref="L37:L40"/>
    <mergeCell ref="K7:K8"/>
    <mergeCell ref="L7:L8"/>
    <mergeCell ref="M7:M8"/>
    <mergeCell ref="A27:B27"/>
    <mergeCell ref="A29:B29"/>
    <mergeCell ref="A37:B40"/>
    <mergeCell ref="A43:B43"/>
    <mergeCell ref="A45:B45"/>
    <mergeCell ref="A46:B46"/>
    <mergeCell ref="A35:M35"/>
    <mergeCell ref="A21:B21"/>
    <mergeCell ref="A22:B22"/>
    <mergeCell ref="A16:B16"/>
    <mergeCell ref="A17:B17"/>
    <mergeCell ref="F3:I3"/>
    <mergeCell ref="I7:I8"/>
    <mergeCell ref="A18:B18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zoomScalePageLayoutView="0" workbookViewId="0" topLeftCell="A22">
      <selection activeCell="A35" sqref="A35"/>
    </sheetView>
  </sheetViews>
  <sheetFormatPr defaultColWidth="10.59765625" defaultRowHeight="15"/>
  <cols>
    <col min="1" max="1" width="32.3984375" style="6" customWidth="1"/>
    <col min="2" max="2" width="11.69921875" style="6" customWidth="1"/>
    <col min="3" max="3" width="5.69921875" style="6" customWidth="1"/>
    <col min="4" max="4" width="8.5" style="6" customWidth="1"/>
    <col min="5" max="5" width="6" style="6" customWidth="1"/>
    <col min="6" max="6" width="7.19921875" style="6" customWidth="1"/>
    <col min="7" max="7" width="11" style="6" customWidth="1"/>
    <col min="8" max="8" width="12.5" style="6" customWidth="1"/>
    <col min="9" max="9" width="4.19921875" style="6" customWidth="1"/>
    <col min="10" max="10" width="8.5" style="6" customWidth="1"/>
    <col min="11" max="11" width="7.69921875" style="6" customWidth="1"/>
    <col min="12" max="12" width="4" style="6" customWidth="1"/>
    <col min="13" max="13" width="10.69921875" style="6" customWidth="1"/>
    <col min="14" max="14" width="5.8984375" style="6" customWidth="1"/>
    <col min="15" max="15" width="14.09765625" style="6" customWidth="1"/>
    <col min="16" max="16" width="3.19921875" style="6" customWidth="1"/>
    <col min="17" max="17" width="13.5" style="6" customWidth="1"/>
    <col min="18" max="18" width="10.59765625" style="6" customWidth="1"/>
    <col min="19" max="19" width="10.69921875" style="6" customWidth="1"/>
    <col min="20" max="20" width="10.59765625" style="6" customWidth="1"/>
    <col min="21" max="21" width="6.19921875" style="6" customWidth="1"/>
    <col min="22" max="23" width="10.59765625" style="6" customWidth="1"/>
    <col min="24" max="24" width="16.3984375" style="6" customWidth="1"/>
    <col min="25" max="25" width="10.59765625" style="6" customWidth="1"/>
    <col min="26" max="26" width="14" style="6" customWidth="1"/>
    <col min="27" max="27" width="11.5" style="6" customWidth="1"/>
    <col min="28" max="16384" width="10.59765625" style="6" customWidth="1"/>
  </cols>
  <sheetData>
    <row r="1" spans="1:28" ht="18" customHeight="1">
      <c r="A1" s="204" t="s">
        <v>420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205" t="s">
        <v>421</v>
      </c>
      <c r="AB1" s="115"/>
    </row>
    <row r="2" spans="1:28" ht="18" customHeight="1">
      <c r="A2" s="20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205"/>
      <c r="AB2" s="115"/>
    </row>
    <row r="3" spans="1:28" ht="18" customHeight="1">
      <c r="A3" s="18"/>
      <c r="B3" s="532" t="s">
        <v>552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115"/>
      <c r="AA3" s="115"/>
      <c r="AB3" s="115"/>
    </row>
    <row r="4" spans="1:28" ht="18" customHeight="1">
      <c r="A4" s="362" t="s">
        <v>287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115"/>
    </row>
    <row r="5" spans="1:28" ht="18" customHeight="1">
      <c r="A5" s="534" t="s">
        <v>553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115"/>
      <c r="O5" s="533" t="s">
        <v>554</v>
      </c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115"/>
    </row>
    <row r="6" spans="1:28" ht="18" customHeight="1" thickBo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5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5"/>
    </row>
    <row r="7" spans="1:28" ht="18" customHeight="1">
      <c r="A7" s="363" t="s">
        <v>430</v>
      </c>
      <c r="B7" s="367" t="s">
        <v>134</v>
      </c>
      <c r="C7" s="367"/>
      <c r="D7" s="367"/>
      <c r="E7" s="367"/>
      <c r="F7" s="367" t="s">
        <v>102</v>
      </c>
      <c r="G7" s="367"/>
      <c r="H7" s="367"/>
      <c r="I7" s="367"/>
      <c r="J7" s="367" t="s">
        <v>135</v>
      </c>
      <c r="K7" s="367"/>
      <c r="L7" s="367"/>
      <c r="M7" s="368"/>
      <c r="N7" s="117"/>
      <c r="O7" s="370" t="s">
        <v>137</v>
      </c>
      <c r="P7" s="367"/>
      <c r="Q7" s="397" t="s">
        <v>134</v>
      </c>
      <c r="R7" s="391"/>
      <c r="S7" s="397" t="s">
        <v>102</v>
      </c>
      <c r="T7" s="391"/>
      <c r="U7" s="369" t="s">
        <v>149</v>
      </c>
      <c r="V7" s="369"/>
      <c r="W7" s="369"/>
      <c r="X7" s="397" t="s">
        <v>147</v>
      </c>
      <c r="Y7" s="391"/>
      <c r="Z7" s="397" t="s">
        <v>148</v>
      </c>
      <c r="AA7" s="391"/>
      <c r="AB7" s="115"/>
    </row>
    <row r="8" spans="1:28" ht="28.5">
      <c r="A8" s="364"/>
      <c r="B8" s="365" t="s">
        <v>100</v>
      </c>
      <c r="C8" s="365"/>
      <c r="D8" s="365" t="s">
        <v>101</v>
      </c>
      <c r="E8" s="365"/>
      <c r="F8" s="365" t="s">
        <v>132</v>
      </c>
      <c r="G8" s="365"/>
      <c r="H8" s="365" t="s">
        <v>101</v>
      </c>
      <c r="I8" s="365"/>
      <c r="J8" s="365" t="s">
        <v>133</v>
      </c>
      <c r="K8" s="365"/>
      <c r="L8" s="365" t="s">
        <v>101</v>
      </c>
      <c r="M8" s="366"/>
      <c r="N8" s="117"/>
      <c r="O8" s="398"/>
      <c r="P8" s="365"/>
      <c r="Q8" s="120" t="s">
        <v>100</v>
      </c>
      <c r="R8" s="120" t="s">
        <v>145</v>
      </c>
      <c r="S8" s="120" t="s">
        <v>132</v>
      </c>
      <c r="T8" s="120" t="s">
        <v>145</v>
      </c>
      <c r="U8" s="365" t="s">
        <v>133</v>
      </c>
      <c r="V8" s="365"/>
      <c r="W8" s="120" t="s">
        <v>145</v>
      </c>
      <c r="X8" s="120" t="s">
        <v>133</v>
      </c>
      <c r="Y8" s="120" t="s">
        <v>145</v>
      </c>
      <c r="Z8" s="120" t="s">
        <v>133</v>
      </c>
      <c r="AA8" s="250" t="s">
        <v>146</v>
      </c>
      <c r="AB8" s="115"/>
    </row>
    <row r="9" spans="1:28" ht="18" customHeight="1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22"/>
      <c r="P9" s="123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</row>
    <row r="10" spans="1:28" ht="18" customHeight="1">
      <c r="A10" s="12" t="s">
        <v>429</v>
      </c>
      <c r="B10" s="371">
        <v>14545</v>
      </c>
      <c r="C10" s="372"/>
      <c r="D10" s="380">
        <f>B10*100/$B$10</f>
        <v>100</v>
      </c>
      <c r="E10" s="380"/>
      <c r="F10" s="372">
        <v>129607</v>
      </c>
      <c r="G10" s="372"/>
      <c r="H10" s="380">
        <f>F10*100/$F$10</f>
        <v>100</v>
      </c>
      <c r="I10" s="380"/>
      <c r="J10" s="372">
        <v>161513664</v>
      </c>
      <c r="K10" s="372"/>
      <c r="L10" s="380">
        <f>J10*100/$J$10</f>
        <v>100</v>
      </c>
      <c r="M10" s="380"/>
      <c r="N10" s="115"/>
      <c r="O10" s="389" t="s">
        <v>75</v>
      </c>
      <c r="P10" s="390"/>
      <c r="Q10" s="238">
        <f>SUM(Q12,Q14)</f>
        <v>14545</v>
      </c>
      <c r="R10" s="248">
        <f>Q10/Q$10*100</f>
        <v>100</v>
      </c>
      <c r="S10" s="238">
        <f>SUM(S12,S14)</f>
        <v>129607</v>
      </c>
      <c r="T10" s="248">
        <f>S10/S$10*100</f>
        <v>100</v>
      </c>
      <c r="U10" s="376">
        <f>SUM(U12,U14)</f>
        <v>161513664</v>
      </c>
      <c r="V10" s="377"/>
      <c r="W10" s="248">
        <f>U10/U$10*100</f>
        <v>100</v>
      </c>
      <c r="X10" s="238">
        <f>SUM(X12,X14)</f>
        <v>162354796</v>
      </c>
      <c r="Y10" s="248">
        <f>X10/X$10*100</f>
        <v>100</v>
      </c>
      <c r="Z10" s="238">
        <f>SUM(Z12,Z14)</f>
        <v>62318273</v>
      </c>
      <c r="AA10" s="248">
        <f>Z10*100/X10</f>
        <v>38.38400499114298</v>
      </c>
      <c r="AB10" s="115"/>
    </row>
    <row r="11" spans="1:28" ht="18" customHeight="1">
      <c r="A11" s="63"/>
      <c r="B11" s="373"/>
      <c r="C11" s="374"/>
      <c r="D11" s="374"/>
      <c r="E11" s="374"/>
      <c r="F11" s="374"/>
      <c r="G11" s="374"/>
      <c r="H11" s="374"/>
      <c r="I11" s="374"/>
      <c r="J11" s="374"/>
      <c r="K11" s="374"/>
      <c r="L11" s="381"/>
      <c r="M11" s="381"/>
      <c r="N11" s="115"/>
      <c r="O11" s="391"/>
      <c r="P11" s="392"/>
      <c r="Q11" s="115"/>
      <c r="R11" s="124"/>
      <c r="S11" s="115"/>
      <c r="T11" s="124"/>
      <c r="U11" s="376"/>
      <c r="V11" s="377"/>
      <c r="W11" s="124"/>
      <c r="X11" s="115"/>
      <c r="Y11" s="124"/>
      <c r="Z11" s="115"/>
      <c r="AA11" s="124"/>
      <c r="AB11" s="115"/>
    </row>
    <row r="12" spans="1:28" ht="18" customHeight="1">
      <c r="A12" s="63" t="s">
        <v>37</v>
      </c>
      <c r="B12" s="373">
        <v>1062</v>
      </c>
      <c r="C12" s="374"/>
      <c r="D12" s="381">
        <f aca="true" t="shared" si="0" ref="D12:D32">B12*100/$B$10</f>
        <v>7.30147817119285</v>
      </c>
      <c r="E12" s="381"/>
      <c r="F12" s="374">
        <v>10849</v>
      </c>
      <c r="G12" s="374"/>
      <c r="H12" s="381">
        <f aca="true" t="shared" si="1" ref="H12:H20">F12*100/$F$10</f>
        <v>8.370689854714637</v>
      </c>
      <c r="I12" s="381"/>
      <c r="J12" s="374">
        <v>13662599</v>
      </c>
      <c r="K12" s="374"/>
      <c r="L12" s="381">
        <f aca="true" t="shared" si="2" ref="L12:L20">J12*100/$J$10</f>
        <v>8.45909792499042</v>
      </c>
      <c r="M12" s="381"/>
      <c r="N12" s="115"/>
      <c r="O12" s="393" t="s">
        <v>275</v>
      </c>
      <c r="P12" s="394"/>
      <c r="Q12" s="115">
        <v>12382</v>
      </c>
      <c r="R12" s="124">
        <f>Q12/Q$10*100</f>
        <v>85.1289102784462</v>
      </c>
      <c r="S12" s="115">
        <v>42217</v>
      </c>
      <c r="T12" s="124">
        <f>S12/S$10*100</f>
        <v>32.57308633021365</v>
      </c>
      <c r="U12" s="374">
        <v>23411446</v>
      </c>
      <c r="V12" s="377"/>
      <c r="W12" s="124">
        <f>U12/U$10*100</f>
        <v>14.495025015344831</v>
      </c>
      <c r="X12" s="115">
        <v>23411446</v>
      </c>
      <c r="Y12" s="124">
        <f>X12/X$10*100</f>
        <v>14.419928808262616</v>
      </c>
      <c r="Z12" s="115">
        <v>12494933</v>
      </c>
      <c r="AA12" s="124">
        <f>Z12*100/X12</f>
        <v>53.37104337767091</v>
      </c>
      <c r="AB12" s="115"/>
    </row>
    <row r="13" spans="1:28" ht="18" customHeight="1">
      <c r="A13" s="63" t="s">
        <v>428</v>
      </c>
      <c r="B13" s="373">
        <v>5900</v>
      </c>
      <c r="C13" s="374"/>
      <c r="D13" s="381">
        <f t="shared" si="0"/>
        <v>40.56376761773805</v>
      </c>
      <c r="E13" s="381"/>
      <c r="F13" s="374">
        <v>35872</v>
      </c>
      <c r="G13" s="374"/>
      <c r="H13" s="381">
        <f t="shared" si="1"/>
        <v>27.677517418040694</v>
      </c>
      <c r="I13" s="381"/>
      <c r="J13" s="374">
        <v>33232327</v>
      </c>
      <c r="K13" s="374"/>
      <c r="L13" s="381">
        <f t="shared" si="2"/>
        <v>20.575551428268014</v>
      </c>
      <c r="M13" s="381"/>
      <c r="N13" s="115"/>
      <c r="O13" s="391"/>
      <c r="P13" s="392"/>
      <c r="Q13" s="115"/>
      <c r="R13" s="124"/>
      <c r="S13" s="115"/>
      <c r="T13" s="124"/>
      <c r="U13" s="374"/>
      <c r="V13" s="377"/>
      <c r="W13" s="124"/>
      <c r="X13" s="115"/>
      <c r="Y13" s="124"/>
      <c r="Z13" s="115"/>
      <c r="AA13" s="124"/>
      <c r="AB13" s="115"/>
    </row>
    <row r="14" spans="1:28" ht="18" customHeight="1">
      <c r="A14" s="63" t="s">
        <v>49</v>
      </c>
      <c r="B14" s="373">
        <v>403</v>
      </c>
      <c r="C14" s="374"/>
      <c r="D14" s="381">
        <f t="shared" si="0"/>
        <v>2.770711584737023</v>
      </c>
      <c r="E14" s="381"/>
      <c r="F14" s="374">
        <v>7334</v>
      </c>
      <c r="G14" s="374"/>
      <c r="H14" s="381">
        <f t="shared" si="1"/>
        <v>5.6586449805951835</v>
      </c>
      <c r="I14" s="381"/>
      <c r="J14" s="374">
        <v>4146708</v>
      </c>
      <c r="K14" s="374"/>
      <c r="L14" s="381">
        <f t="shared" si="2"/>
        <v>2.5674038327803648</v>
      </c>
      <c r="M14" s="381"/>
      <c r="N14" s="115"/>
      <c r="O14" s="393" t="s">
        <v>276</v>
      </c>
      <c r="P14" s="394"/>
      <c r="Q14" s="115">
        <f>SUM(Q16,Q18,Q20,Q22,Q24,Q26,Q28)</f>
        <v>2163</v>
      </c>
      <c r="R14" s="124">
        <f>Q14/Q$10*100</f>
        <v>14.871089721553798</v>
      </c>
      <c r="S14" s="115">
        <f>SUM(S16,S18,S20,S22,S24,S26,S28)</f>
        <v>87390</v>
      </c>
      <c r="T14" s="124">
        <f>S14/S$10*100</f>
        <v>67.42691366978636</v>
      </c>
      <c r="U14" s="374">
        <f>SUM(U16,U18,U20,U22,U24,U26,U28)</f>
        <v>138102218</v>
      </c>
      <c r="V14" s="377"/>
      <c r="W14" s="124">
        <f>U14/U$10*100</f>
        <v>85.50497498465516</v>
      </c>
      <c r="X14" s="115">
        <f>SUM(X16,X18,X20,X22,X24,X26,X28)</f>
        <v>138943350</v>
      </c>
      <c r="Y14" s="124">
        <f>X14/X$10*100</f>
        <v>85.58007119173739</v>
      </c>
      <c r="Z14" s="115">
        <f>SUM(Z16,Z18,Z20,Z22,Z24,Z26,Z28)</f>
        <v>49823340</v>
      </c>
      <c r="AA14" s="124">
        <f>Z14*100/X14</f>
        <v>35.85874386935395</v>
      </c>
      <c r="AB14" s="115"/>
    </row>
    <row r="15" spans="1:28" ht="18" customHeight="1">
      <c r="A15" s="63" t="s">
        <v>427</v>
      </c>
      <c r="B15" s="373">
        <v>654</v>
      </c>
      <c r="C15" s="374"/>
      <c r="D15" s="381">
        <f t="shared" si="0"/>
        <v>4.496390512203506</v>
      </c>
      <c r="E15" s="381"/>
      <c r="F15" s="374">
        <v>3850</v>
      </c>
      <c r="G15" s="374"/>
      <c r="H15" s="381">
        <f t="shared" si="1"/>
        <v>2.970518567669956</v>
      </c>
      <c r="I15" s="381"/>
      <c r="J15" s="374">
        <v>4518218</v>
      </c>
      <c r="K15" s="374"/>
      <c r="L15" s="381">
        <f t="shared" si="2"/>
        <v>2.797421523419839</v>
      </c>
      <c r="M15" s="381"/>
      <c r="N15" s="115"/>
      <c r="O15" s="391"/>
      <c r="P15" s="392"/>
      <c r="Q15" s="115"/>
      <c r="R15" s="124"/>
      <c r="S15" s="115"/>
      <c r="T15" s="124"/>
      <c r="U15" s="374"/>
      <c r="V15" s="377"/>
      <c r="W15" s="124"/>
      <c r="X15" s="115"/>
      <c r="Y15" s="124"/>
      <c r="Z15" s="115"/>
      <c r="AA15" s="124"/>
      <c r="AB15" s="115"/>
    </row>
    <row r="16" spans="1:28" ht="18" customHeight="1">
      <c r="A16" s="63" t="s">
        <v>426</v>
      </c>
      <c r="B16" s="373">
        <v>723</v>
      </c>
      <c r="C16" s="374"/>
      <c r="D16" s="381">
        <f t="shared" si="0"/>
        <v>4.970780336885528</v>
      </c>
      <c r="E16" s="381"/>
      <c r="F16" s="374">
        <v>3223</v>
      </c>
      <c r="G16" s="374"/>
      <c r="H16" s="381">
        <f t="shared" si="1"/>
        <v>2.486748400935135</v>
      </c>
      <c r="I16" s="381"/>
      <c r="J16" s="374">
        <v>3639782</v>
      </c>
      <c r="K16" s="374"/>
      <c r="L16" s="381">
        <f t="shared" si="2"/>
        <v>2.253544319321491</v>
      </c>
      <c r="M16" s="381"/>
      <c r="N16" s="115"/>
      <c r="O16" s="391" t="s">
        <v>138</v>
      </c>
      <c r="P16" s="392"/>
      <c r="Q16" s="115">
        <v>1079</v>
      </c>
      <c r="R16" s="124">
        <f>Q16/Q$10*100</f>
        <v>7.418356823650739</v>
      </c>
      <c r="S16" s="115">
        <v>14711</v>
      </c>
      <c r="T16" s="124">
        <f>S16/S$10*100</f>
        <v>11.350467181556551</v>
      </c>
      <c r="U16" s="374">
        <v>16940288</v>
      </c>
      <c r="V16" s="377"/>
      <c r="W16" s="124">
        <f>U16/U$10*100</f>
        <v>10.488455020127585</v>
      </c>
      <c r="X16" s="115">
        <v>16940288</v>
      </c>
      <c r="Y16" s="124">
        <f>X16/X$10*100</f>
        <v>10.434116156322231</v>
      </c>
      <c r="Z16" s="115">
        <v>7561771</v>
      </c>
      <c r="AA16" s="124">
        <f>Z16*100/X16</f>
        <v>44.637794823795204</v>
      </c>
      <c r="AB16" s="115"/>
    </row>
    <row r="17" spans="1:28" ht="18" customHeight="1">
      <c r="A17" s="63" t="s">
        <v>50</v>
      </c>
      <c r="B17" s="373">
        <v>167</v>
      </c>
      <c r="C17" s="374"/>
      <c r="D17" s="381">
        <f t="shared" si="0"/>
        <v>1.148160880027501</v>
      </c>
      <c r="E17" s="381"/>
      <c r="F17" s="374">
        <v>1873</v>
      </c>
      <c r="G17" s="374"/>
      <c r="H17" s="381">
        <f t="shared" si="1"/>
        <v>1.4451379940898255</v>
      </c>
      <c r="I17" s="381"/>
      <c r="J17" s="374">
        <v>2897357</v>
      </c>
      <c r="K17" s="374"/>
      <c r="L17" s="381">
        <f t="shared" si="2"/>
        <v>1.7938773279268805</v>
      </c>
      <c r="M17" s="381"/>
      <c r="N17" s="115"/>
      <c r="O17" s="391"/>
      <c r="P17" s="392"/>
      <c r="Q17" s="115"/>
      <c r="R17" s="124"/>
      <c r="S17" s="115"/>
      <c r="T17" s="124"/>
      <c r="U17" s="374"/>
      <c r="V17" s="377"/>
      <c r="W17" s="124"/>
      <c r="X17" s="115"/>
      <c r="Y17" s="124"/>
      <c r="Z17" s="115"/>
      <c r="AA17" s="124"/>
      <c r="AB17" s="115"/>
    </row>
    <row r="18" spans="1:28" ht="18" customHeight="1">
      <c r="A18" s="63" t="s">
        <v>41</v>
      </c>
      <c r="B18" s="373">
        <v>477</v>
      </c>
      <c r="C18" s="374"/>
      <c r="D18" s="381">
        <f t="shared" si="0"/>
        <v>3.2794774836713647</v>
      </c>
      <c r="E18" s="381"/>
      <c r="F18" s="374">
        <v>4865</v>
      </c>
      <c r="G18" s="374"/>
      <c r="H18" s="381">
        <f t="shared" si="1"/>
        <v>3.7536552809647628</v>
      </c>
      <c r="I18" s="381"/>
      <c r="J18" s="374">
        <v>5085701</v>
      </c>
      <c r="K18" s="374"/>
      <c r="L18" s="381">
        <f t="shared" si="2"/>
        <v>3.1487744591070634</v>
      </c>
      <c r="M18" s="381"/>
      <c r="N18" s="115"/>
      <c r="O18" s="391" t="s">
        <v>139</v>
      </c>
      <c r="P18" s="392"/>
      <c r="Q18" s="115">
        <v>491</v>
      </c>
      <c r="R18" s="124">
        <f>Q18/Q$10*100</f>
        <v>3.3757304915778623</v>
      </c>
      <c r="S18" s="115">
        <v>11953</v>
      </c>
      <c r="T18" s="124">
        <f>S18/S$10*100</f>
        <v>9.2224956985348</v>
      </c>
      <c r="U18" s="374">
        <v>14394950</v>
      </c>
      <c r="V18" s="377"/>
      <c r="W18" s="124">
        <f>U18/U$10*100</f>
        <v>8.912527673200454</v>
      </c>
      <c r="X18" s="115">
        <v>14394950</v>
      </c>
      <c r="Y18" s="124">
        <f>X18/X$10*100</f>
        <v>8.866353415269606</v>
      </c>
      <c r="Z18" s="115">
        <v>6508655</v>
      </c>
      <c r="AA18" s="124">
        <f>Z18*100/X18</f>
        <v>45.21484965213495</v>
      </c>
      <c r="AB18" s="115"/>
    </row>
    <row r="19" spans="1:28" ht="18" customHeight="1">
      <c r="A19" s="63" t="s">
        <v>30</v>
      </c>
      <c r="B19" s="373">
        <v>39</v>
      </c>
      <c r="C19" s="374"/>
      <c r="D19" s="381">
        <f t="shared" si="0"/>
        <v>0.268133379168099</v>
      </c>
      <c r="E19" s="381"/>
      <c r="F19" s="374">
        <v>953</v>
      </c>
      <c r="G19" s="374"/>
      <c r="H19" s="381">
        <f t="shared" si="1"/>
        <v>0.7352997909063553</v>
      </c>
      <c r="I19" s="381"/>
      <c r="J19" s="374">
        <v>3439889</v>
      </c>
      <c r="K19" s="374"/>
      <c r="L19" s="381">
        <f t="shared" si="2"/>
        <v>2.1297820350357477</v>
      </c>
      <c r="M19" s="381"/>
      <c r="N19" s="115"/>
      <c r="O19" s="391"/>
      <c r="P19" s="392"/>
      <c r="Q19" s="115"/>
      <c r="R19" s="124"/>
      <c r="S19" s="115"/>
      <c r="T19" s="124"/>
      <c r="U19" s="374"/>
      <c r="V19" s="377"/>
      <c r="W19" s="124"/>
      <c r="X19" s="115"/>
      <c r="Y19" s="124"/>
      <c r="Z19" s="115"/>
      <c r="AA19" s="124"/>
      <c r="AB19" s="115"/>
    </row>
    <row r="20" spans="1:28" ht="18" customHeight="1">
      <c r="A20" s="63" t="s">
        <v>51</v>
      </c>
      <c r="B20" s="373">
        <v>11</v>
      </c>
      <c r="C20" s="374"/>
      <c r="D20" s="381">
        <f t="shared" si="0"/>
        <v>0.07562736335510485</v>
      </c>
      <c r="E20" s="381"/>
      <c r="F20" s="374">
        <v>99</v>
      </c>
      <c r="G20" s="374"/>
      <c r="H20" s="381">
        <f t="shared" si="1"/>
        <v>0.07638476316865601</v>
      </c>
      <c r="I20" s="381"/>
      <c r="J20" s="374">
        <v>465016</v>
      </c>
      <c r="K20" s="374"/>
      <c r="L20" s="381">
        <f t="shared" si="2"/>
        <v>0.28791124446288335</v>
      </c>
      <c r="M20" s="381"/>
      <c r="N20" s="115"/>
      <c r="O20" s="391" t="s">
        <v>140</v>
      </c>
      <c r="P20" s="392"/>
      <c r="Q20" s="115">
        <v>263</v>
      </c>
      <c r="R20" s="124">
        <f>Q20/Q$10*100</f>
        <v>1.8081815056720523</v>
      </c>
      <c r="S20" s="115">
        <v>10010</v>
      </c>
      <c r="T20" s="124">
        <f>S20/S$10*100</f>
        <v>7.723348275941885</v>
      </c>
      <c r="U20" s="374">
        <v>13497268</v>
      </c>
      <c r="V20" s="377"/>
      <c r="W20" s="124">
        <f>U20/U$10*100</f>
        <v>8.356734449414757</v>
      </c>
      <c r="X20" s="115">
        <v>13655022</v>
      </c>
      <c r="Y20" s="124">
        <f>X20/X$10*100</f>
        <v>8.410605868397013</v>
      </c>
      <c r="Z20" s="115">
        <v>5384255</v>
      </c>
      <c r="AA20" s="124">
        <f>Z20*100/X20</f>
        <v>39.430584586388804</v>
      </c>
      <c r="AB20" s="115"/>
    </row>
    <row r="21" spans="1:28" ht="18" customHeight="1">
      <c r="A21" s="63" t="s">
        <v>425</v>
      </c>
      <c r="B21" s="373">
        <v>18</v>
      </c>
      <c r="C21" s="374"/>
      <c r="D21" s="381">
        <f t="shared" si="0"/>
        <v>0.12375386730835339</v>
      </c>
      <c r="E21" s="381"/>
      <c r="F21" s="383" t="s">
        <v>317</v>
      </c>
      <c r="G21" s="383"/>
      <c r="H21" s="386" t="s">
        <v>317</v>
      </c>
      <c r="I21" s="386"/>
      <c r="J21" s="383" t="s">
        <v>317</v>
      </c>
      <c r="K21" s="383"/>
      <c r="L21" s="386" t="s">
        <v>317</v>
      </c>
      <c r="M21" s="386"/>
      <c r="N21" s="115"/>
      <c r="O21" s="391"/>
      <c r="P21" s="392"/>
      <c r="Q21" s="115"/>
      <c r="R21" s="124"/>
      <c r="S21" s="115"/>
      <c r="T21" s="124"/>
      <c r="U21" s="374"/>
      <c r="V21" s="377"/>
      <c r="W21" s="124"/>
      <c r="X21" s="115"/>
      <c r="Y21" s="124"/>
      <c r="Z21" s="115"/>
      <c r="AA21" s="124"/>
      <c r="AB21" s="115"/>
    </row>
    <row r="22" spans="1:28" ht="18" customHeight="1">
      <c r="A22" s="63" t="s">
        <v>97</v>
      </c>
      <c r="B22" s="373">
        <v>6</v>
      </c>
      <c r="C22" s="374"/>
      <c r="D22" s="381">
        <f t="shared" si="0"/>
        <v>0.041251289102784465</v>
      </c>
      <c r="E22" s="381"/>
      <c r="F22" s="383" t="s">
        <v>317</v>
      </c>
      <c r="G22" s="383"/>
      <c r="H22" s="386" t="s">
        <v>317</v>
      </c>
      <c r="I22" s="386"/>
      <c r="J22" s="383" t="s">
        <v>317</v>
      </c>
      <c r="K22" s="383"/>
      <c r="L22" s="386" t="s">
        <v>317</v>
      </c>
      <c r="M22" s="386"/>
      <c r="N22" s="115"/>
      <c r="O22" s="391" t="s">
        <v>141</v>
      </c>
      <c r="P22" s="392"/>
      <c r="Q22" s="115">
        <v>197</v>
      </c>
      <c r="R22" s="124">
        <f>Q22/Q$10*100</f>
        <v>1.3544173255414231</v>
      </c>
      <c r="S22" s="115">
        <v>13493</v>
      </c>
      <c r="T22" s="124">
        <f>S22/S$10*100</f>
        <v>10.410703125602785</v>
      </c>
      <c r="U22" s="374">
        <v>21104471</v>
      </c>
      <c r="V22" s="377"/>
      <c r="W22" s="124">
        <f>U22/U$10*100</f>
        <v>13.066678370939563</v>
      </c>
      <c r="X22" s="115">
        <v>21114209</v>
      </c>
      <c r="Y22" s="124">
        <f>X22/X$10*100</f>
        <v>13.00498015469774</v>
      </c>
      <c r="Z22" s="115">
        <v>7252754</v>
      </c>
      <c r="AA22" s="124">
        <f>Z22*100/X22</f>
        <v>34.350109918870274</v>
      </c>
      <c r="AB22" s="115"/>
    </row>
    <row r="23" spans="1:28" ht="18" customHeight="1">
      <c r="A23" s="63" t="s">
        <v>43</v>
      </c>
      <c r="B23" s="373">
        <v>708</v>
      </c>
      <c r="C23" s="374"/>
      <c r="D23" s="381">
        <f t="shared" si="0"/>
        <v>4.867652114128567</v>
      </c>
      <c r="E23" s="381"/>
      <c r="F23" s="374">
        <v>6306</v>
      </c>
      <c r="G23" s="374"/>
      <c r="H23" s="381">
        <f aca="true" t="shared" si="3" ref="H23:H30">F23*100/$F$10</f>
        <v>4.8654779448640895</v>
      </c>
      <c r="I23" s="381"/>
      <c r="J23" s="374">
        <v>7711940</v>
      </c>
      <c r="K23" s="374"/>
      <c r="L23" s="381">
        <f aca="true" t="shared" si="4" ref="L23:L30">J23*100/$J$10</f>
        <v>4.774791066593598</v>
      </c>
      <c r="M23" s="381"/>
      <c r="N23" s="115"/>
      <c r="O23" s="391"/>
      <c r="P23" s="392"/>
      <c r="Q23" s="115"/>
      <c r="R23" s="124"/>
      <c r="S23" s="115"/>
      <c r="T23" s="124"/>
      <c r="U23" s="374"/>
      <c r="V23" s="377"/>
      <c r="W23" s="124"/>
      <c r="X23" s="115"/>
      <c r="Y23" s="124"/>
      <c r="Z23" s="115"/>
      <c r="AA23" s="124"/>
      <c r="AB23" s="115"/>
    </row>
    <row r="24" spans="1:28" ht="18" customHeight="1">
      <c r="A24" s="63" t="s">
        <v>31</v>
      </c>
      <c r="B24" s="373">
        <v>137</v>
      </c>
      <c r="C24" s="374"/>
      <c r="D24" s="381">
        <f t="shared" si="0"/>
        <v>0.9419044345135785</v>
      </c>
      <c r="E24" s="381"/>
      <c r="F24" s="374">
        <v>1781</v>
      </c>
      <c r="G24" s="374"/>
      <c r="H24" s="381">
        <f t="shared" si="3"/>
        <v>1.3741541737714784</v>
      </c>
      <c r="I24" s="381"/>
      <c r="J24" s="374">
        <v>3548750</v>
      </c>
      <c r="K24" s="374"/>
      <c r="L24" s="381">
        <f t="shared" si="4"/>
        <v>2.1971825244457337</v>
      </c>
      <c r="M24" s="381"/>
      <c r="N24" s="115"/>
      <c r="O24" s="391" t="s">
        <v>142</v>
      </c>
      <c r="P24" s="392"/>
      <c r="Q24" s="115">
        <v>75</v>
      </c>
      <c r="R24" s="124">
        <f>Q24/Q$10*100</f>
        <v>0.5156411137848058</v>
      </c>
      <c r="S24" s="115">
        <v>10487</v>
      </c>
      <c r="T24" s="124">
        <f>S24/S$10*100</f>
        <v>8.09138395302723</v>
      </c>
      <c r="U24" s="374">
        <v>14926121</v>
      </c>
      <c r="V24" s="377"/>
      <c r="W24" s="124">
        <f>U24/U$10*100</f>
        <v>9.241398300517782</v>
      </c>
      <c r="X24" s="115">
        <v>14861385</v>
      </c>
      <c r="Y24" s="124">
        <f>X24/X$10*100</f>
        <v>9.153647053333737</v>
      </c>
      <c r="Z24" s="115">
        <v>5356245</v>
      </c>
      <c r="AA24" s="124">
        <f>Z24*100/X24</f>
        <v>36.04135819104343</v>
      </c>
      <c r="AB24" s="115"/>
    </row>
    <row r="25" spans="1:28" ht="18" customHeight="1">
      <c r="A25" s="63" t="s">
        <v>424</v>
      </c>
      <c r="B25" s="373">
        <v>51</v>
      </c>
      <c r="C25" s="374"/>
      <c r="D25" s="381">
        <f t="shared" si="0"/>
        <v>0.35063595737366793</v>
      </c>
      <c r="E25" s="381"/>
      <c r="F25" s="374">
        <v>397</v>
      </c>
      <c r="G25" s="374"/>
      <c r="H25" s="381">
        <f t="shared" si="3"/>
        <v>0.3063106159389539</v>
      </c>
      <c r="I25" s="381"/>
      <c r="J25" s="374">
        <v>536240</v>
      </c>
      <c r="K25" s="374"/>
      <c r="L25" s="381">
        <f t="shared" si="4"/>
        <v>0.33200906147482356</v>
      </c>
      <c r="M25" s="381"/>
      <c r="N25" s="115"/>
      <c r="O25" s="391"/>
      <c r="P25" s="392"/>
      <c r="Q25" s="115"/>
      <c r="R25" s="124"/>
      <c r="S25" s="115"/>
      <c r="T25" s="124"/>
      <c r="U25" s="374"/>
      <c r="V25" s="377"/>
      <c r="W25" s="124"/>
      <c r="X25" s="115"/>
      <c r="Y25" s="124"/>
      <c r="Z25" s="115"/>
      <c r="AA25" s="124"/>
      <c r="AB25" s="115"/>
    </row>
    <row r="26" spans="1:28" ht="18" customHeight="1">
      <c r="A26" s="63" t="s">
        <v>423</v>
      </c>
      <c r="B26" s="373">
        <v>853</v>
      </c>
      <c r="C26" s="374"/>
      <c r="D26" s="381">
        <f t="shared" si="0"/>
        <v>5.864558267445858</v>
      </c>
      <c r="E26" s="381"/>
      <c r="F26" s="374">
        <v>6441</v>
      </c>
      <c r="G26" s="374"/>
      <c r="H26" s="381">
        <f t="shared" si="3"/>
        <v>4.96963898554862</v>
      </c>
      <c r="I26" s="381"/>
      <c r="J26" s="374">
        <v>7032054</v>
      </c>
      <c r="K26" s="374"/>
      <c r="L26" s="381">
        <f t="shared" si="4"/>
        <v>4.353844638184915</v>
      </c>
      <c r="M26" s="381"/>
      <c r="N26" s="115"/>
      <c r="O26" s="391" t="s">
        <v>143</v>
      </c>
      <c r="P26" s="392"/>
      <c r="Q26" s="115">
        <v>36</v>
      </c>
      <c r="R26" s="124">
        <f>Q26/Q$10*100</f>
        <v>0.24750773461670678</v>
      </c>
      <c r="S26" s="115">
        <v>8835</v>
      </c>
      <c r="T26" s="124">
        <f>S26/S$10*100</f>
        <v>6.816761440354302</v>
      </c>
      <c r="U26" s="374">
        <v>15608017</v>
      </c>
      <c r="V26" s="377"/>
      <c r="W26" s="124">
        <f>U26/U$10*100</f>
        <v>9.663589205678598</v>
      </c>
      <c r="X26" s="115">
        <v>15737951</v>
      </c>
      <c r="Y26" s="124">
        <f>X26/X$10*100</f>
        <v>9.69355472566391</v>
      </c>
      <c r="Z26" s="115">
        <v>5596013</v>
      </c>
      <c r="AA26" s="124">
        <f>Z26*100/X26</f>
        <v>35.55744327835307</v>
      </c>
      <c r="AB26" s="115"/>
    </row>
    <row r="27" spans="1:28" ht="18" customHeight="1">
      <c r="A27" s="63" t="s">
        <v>45</v>
      </c>
      <c r="B27" s="373">
        <v>1343</v>
      </c>
      <c r="C27" s="374"/>
      <c r="D27" s="381">
        <f t="shared" si="0"/>
        <v>9.233413544173255</v>
      </c>
      <c r="E27" s="381"/>
      <c r="F27" s="374">
        <v>21148</v>
      </c>
      <c r="G27" s="374"/>
      <c r="H27" s="381">
        <f t="shared" si="3"/>
        <v>16.31701991404785</v>
      </c>
      <c r="I27" s="381"/>
      <c r="J27" s="374">
        <v>40942371</v>
      </c>
      <c r="K27" s="374"/>
      <c r="L27" s="381">
        <f t="shared" si="4"/>
        <v>25.34916860037303</v>
      </c>
      <c r="M27" s="381"/>
      <c r="N27" s="115"/>
      <c r="O27" s="391"/>
      <c r="P27" s="392"/>
      <c r="Q27" s="115"/>
      <c r="R27" s="124"/>
      <c r="S27" s="115"/>
      <c r="T27" s="124"/>
      <c r="U27" s="374"/>
      <c r="V27" s="377"/>
      <c r="W27" s="124"/>
      <c r="X27" s="115"/>
      <c r="Y27" s="124"/>
      <c r="Z27" s="115"/>
      <c r="AA27" s="124"/>
      <c r="AB27" s="115"/>
    </row>
    <row r="28" spans="1:28" ht="18" customHeight="1">
      <c r="A28" s="63" t="s">
        <v>46</v>
      </c>
      <c r="B28" s="373">
        <v>243</v>
      </c>
      <c r="C28" s="374"/>
      <c r="D28" s="381">
        <f t="shared" si="0"/>
        <v>1.6706772086627708</v>
      </c>
      <c r="E28" s="381"/>
      <c r="F28" s="374">
        <v>13412</v>
      </c>
      <c r="G28" s="374"/>
      <c r="H28" s="381">
        <f t="shared" si="3"/>
        <v>10.348206501192065</v>
      </c>
      <c r="I28" s="381"/>
      <c r="J28" s="374">
        <v>18692546</v>
      </c>
      <c r="K28" s="374"/>
      <c r="L28" s="381">
        <f t="shared" si="4"/>
        <v>11.573352704078337</v>
      </c>
      <c r="M28" s="381"/>
      <c r="N28" s="115"/>
      <c r="O28" s="391" t="s">
        <v>144</v>
      </c>
      <c r="P28" s="392"/>
      <c r="Q28" s="126">
        <v>22</v>
      </c>
      <c r="R28" s="249">
        <f>Q28/Q$10*100</f>
        <v>0.15125472671020967</v>
      </c>
      <c r="S28" s="117">
        <v>17901</v>
      </c>
      <c r="T28" s="249">
        <f>S28/S$10*100</f>
        <v>13.811753994768802</v>
      </c>
      <c r="U28" s="375">
        <v>41631103</v>
      </c>
      <c r="V28" s="346"/>
      <c r="W28" s="249">
        <f>U28/U$10*100</f>
        <v>25.775591964776428</v>
      </c>
      <c r="X28" s="117">
        <v>42239545</v>
      </c>
      <c r="Y28" s="249">
        <f>X28/X$10*100</f>
        <v>26.016813818053148</v>
      </c>
      <c r="Z28" s="117">
        <v>12163647</v>
      </c>
      <c r="AA28" s="249">
        <f>Z28*100/X28</f>
        <v>28.796822977141446</v>
      </c>
      <c r="AB28" s="115"/>
    </row>
    <row r="29" spans="1:28" ht="18" customHeight="1">
      <c r="A29" s="63" t="s">
        <v>52</v>
      </c>
      <c r="B29" s="373">
        <v>135</v>
      </c>
      <c r="C29" s="374"/>
      <c r="D29" s="381">
        <f t="shared" si="0"/>
        <v>0.9281540048126504</v>
      </c>
      <c r="E29" s="381"/>
      <c r="F29" s="374">
        <v>2601</v>
      </c>
      <c r="G29" s="374"/>
      <c r="H29" s="381">
        <f t="shared" si="3"/>
        <v>2.0068360505219625</v>
      </c>
      <c r="I29" s="381"/>
      <c r="J29" s="374">
        <v>3751618</v>
      </c>
      <c r="K29" s="374"/>
      <c r="L29" s="381">
        <f t="shared" si="4"/>
        <v>2.3227867581531676</v>
      </c>
      <c r="M29" s="381"/>
      <c r="N29" s="115"/>
      <c r="O29" s="385"/>
      <c r="P29" s="395"/>
      <c r="Q29" s="128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15"/>
    </row>
    <row r="30" spans="1:28" ht="18" customHeight="1">
      <c r="A30" s="63" t="s">
        <v>48</v>
      </c>
      <c r="B30" s="373">
        <v>17</v>
      </c>
      <c r="C30" s="374"/>
      <c r="D30" s="381">
        <f t="shared" si="0"/>
        <v>0.11687865245788931</v>
      </c>
      <c r="E30" s="381"/>
      <c r="F30" s="374">
        <v>166</v>
      </c>
      <c r="G30" s="374"/>
      <c r="H30" s="381">
        <f t="shared" si="3"/>
        <v>0.12807950187875655</v>
      </c>
      <c r="I30" s="381"/>
      <c r="J30" s="374">
        <v>172958</v>
      </c>
      <c r="K30" s="374"/>
      <c r="L30" s="381">
        <f t="shared" si="4"/>
        <v>0.10708567666448332</v>
      </c>
      <c r="M30" s="381"/>
      <c r="N30" s="115"/>
      <c r="O30" s="129" t="s">
        <v>150</v>
      </c>
      <c r="P30" s="129"/>
      <c r="Q30" s="130"/>
      <c r="R30" s="130"/>
      <c r="S30" s="130"/>
      <c r="T30" s="115"/>
      <c r="U30" s="115"/>
      <c r="V30" s="115"/>
      <c r="W30" s="115"/>
      <c r="X30" s="115"/>
      <c r="Y30" s="115"/>
      <c r="Z30" s="115"/>
      <c r="AA30" s="115"/>
      <c r="AB30" s="115"/>
    </row>
    <row r="31" spans="1:28" ht="18" customHeight="1">
      <c r="A31" s="63" t="s">
        <v>422</v>
      </c>
      <c r="B31" s="382">
        <v>1</v>
      </c>
      <c r="C31" s="383"/>
      <c r="D31" s="386">
        <f t="shared" si="0"/>
        <v>0.006875214850464077</v>
      </c>
      <c r="E31" s="386"/>
      <c r="F31" s="383" t="s">
        <v>317</v>
      </c>
      <c r="G31" s="383"/>
      <c r="H31" s="386" t="s">
        <v>317</v>
      </c>
      <c r="I31" s="386"/>
      <c r="J31" s="383" t="s">
        <v>317</v>
      </c>
      <c r="K31" s="383"/>
      <c r="L31" s="386" t="s">
        <v>516</v>
      </c>
      <c r="M31" s="386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</row>
    <row r="32" spans="1:28" ht="18" customHeight="1">
      <c r="A32" s="132" t="s">
        <v>53</v>
      </c>
      <c r="B32" s="384">
        <v>1593</v>
      </c>
      <c r="C32" s="385"/>
      <c r="D32" s="387">
        <f t="shared" si="0"/>
        <v>10.952217256789275</v>
      </c>
      <c r="E32" s="387"/>
      <c r="F32" s="385">
        <v>8158</v>
      </c>
      <c r="G32" s="385"/>
      <c r="H32" s="388">
        <f>F32*100/$F$10</f>
        <v>6.294413110402988</v>
      </c>
      <c r="I32" s="388"/>
      <c r="J32" s="385">
        <v>7847213</v>
      </c>
      <c r="K32" s="385"/>
      <c r="L32" s="388">
        <f>J32*100/$J$10</f>
        <v>4.858544352012223</v>
      </c>
      <c r="M32" s="388"/>
      <c r="N32" s="115"/>
      <c r="O32" s="374"/>
      <c r="P32" s="374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</row>
    <row r="33" spans="1:28" ht="18" customHeight="1">
      <c r="A33" s="118" t="s">
        <v>99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5"/>
      <c r="O33" s="374"/>
      <c r="P33" s="374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</row>
    <row r="34" spans="1:28" ht="18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374"/>
      <c r="P34" s="374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</row>
    <row r="35" spans="1:28" ht="18" customHeight="1">
      <c r="A35" s="116"/>
      <c r="B35" s="115"/>
      <c r="C35" s="115"/>
      <c r="D35" s="115"/>
      <c r="E35" s="115"/>
      <c r="F35" s="115"/>
      <c r="G35" s="115"/>
      <c r="H35" s="115" t="s">
        <v>431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7"/>
      <c r="Y35" s="117"/>
      <c r="Z35" s="117"/>
      <c r="AA35" s="117"/>
      <c r="AB35" s="115"/>
    </row>
    <row r="36" spans="1:28" ht="18" customHeight="1" thickBot="1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5"/>
    </row>
    <row r="37" spans="1:28" ht="18" customHeight="1">
      <c r="A37" s="363" t="s">
        <v>430</v>
      </c>
      <c r="B37" s="368" t="s">
        <v>134</v>
      </c>
      <c r="C37" s="369"/>
      <c r="D37" s="369"/>
      <c r="E37" s="369"/>
      <c r="F37" s="369"/>
      <c r="G37" s="370"/>
      <c r="H37" s="368" t="s">
        <v>136</v>
      </c>
      <c r="I37" s="369"/>
      <c r="J37" s="369"/>
      <c r="K37" s="369"/>
      <c r="L37" s="369"/>
      <c r="M37" s="370"/>
      <c r="N37" s="367" t="s">
        <v>151</v>
      </c>
      <c r="O37" s="367"/>
      <c r="P37" s="367"/>
      <c r="Q37" s="367"/>
      <c r="R37" s="367"/>
      <c r="S37" s="367"/>
      <c r="T37" s="367"/>
      <c r="U37" s="367"/>
      <c r="V37" s="367" t="s">
        <v>152</v>
      </c>
      <c r="W37" s="367"/>
      <c r="X37" s="367"/>
      <c r="Y37" s="367"/>
      <c r="Z37" s="367"/>
      <c r="AA37" s="368"/>
      <c r="AB37" s="115"/>
    </row>
    <row r="38" spans="1:28" ht="18" customHeight="1">
      <c r="A38" s="364"/>
      <c r="B38" s="134" t="s">
        <v>339</v>
      </c>
      <c r="C38" s="378" t="s">
        <v>340</v>
      </c>
      <c r="D38" s="379"/>
      <c r="E38" s="378" t="s">
        <v>337</v>
      </c>
      <c r="F38" s="379"/>
      <c r="G38" s="134" t="s">
        <v>98</v>
      </c>
      <c r="H38" s="134" t="s">
        <v>339</v>
      </c>
      <c r="I38" s="378" t="s">
        <v>340</v>
      </c>
      <c r="J38" s="379"/>
      <c r="K38" s="378" t="s">
        <v>337</v>
      </c>
      <c r="L38" s="379"/>
      <c r="M38" s="134" t="s">
        <v>98</v>
      </c>
      <c r="N38" s="396" t="s">
        <v>339</v>
      </c>
      <c r="O38" s="396"/>
      <c r="P38" s="396" t="s">
        <v>340</v>
      </c>
      <c r="Q38" s="396"/>
      <c r="R38" s="396" t="s">
        <v>337</v>
      </c>
      <c r="S38" s="396"/>
      <c r="T38" s="396" t="s">
        <v>98</v>
      </c>
      <c r="U38" s="396"/>
      <c r="V38" s="396" t="s">
        <v>339</v>
      </c>
      <c r="W38" s="396"/>
      <c r="X38" s="134" t="s">
        <v>338</v>
      </c>
      <c r="Y38" s="396" t="s">
        <v>337</v>
      </c>
      <c r="Z38" s="396"/>
      <c r="AA38" s="135" t="s">
        <v>98</v>
      </c>
      <c r="AB38" s="117"/>
    </row>
    <row r="39" spans="1:28" ht="18" customHeight="1">
      <c r="A39" s="121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7"/>
    </row>
    <row r="40" spans="1:28" ht="18" customHeight="1">
      <c r="A40" s="11" t="s">
        <v>429</v>
      </c>
      <c r="B40" s="238">
        <f>SUM(B42:B62)</f>
        <v>15410</v>
      </c>
      <c r="C40" s="376">
        <f>SUM(C42:D62)</f>
        <v>15009</v>
      </c>
      <c r="D40" s="377"/>
      <c r="E40" s="376">
        <v>14545</v>
      </c>
      <c r="F40" s="377"/>
      <c r="G40" s="251">
        <f>E40/C40*100</f>
        <v>96.90852155373443</v>
      </c>
      <c r="H40" s="238">
        <f>SUM(H42:H62)</f>
        <v>131692</v>
      </c>
      <c r="I40" s="376">
        <v>130648</v>
      </c>
      <c r="J40" s="377"/>
      <c r="K40" s="376">
        <v>129507</v>
      </c>
      <c r="L40" s="377"/>
      <c r="M40" s="251">
        <v>99.2</v>
      </c>
      <c r="N40" s="376">
        <v>150655799</v>
      </c>
      <c r="O40" s="377"/>
      <c r="P40" s="376">
        <v>154222462</v>
      </c>
      <c r="Q40" s="377"/>
      <c r="R40" s="376">
        <v>161513664</v>
      </c>
      <c r="S40" s="377"/>
      <c r="T40" s="405">
        <f>R40/P40*100</f>
        <v>104.72771728932715</v>
      </c>
      <c r="U40" s="405"/>
      <c r="V40" s="376">
        <v>150413375</v>
      </c>
      <c r="W40" s="377"/>
      <c r="X40" s="238">
        <v>154624315</v>
      </c>
      <c r="Y40" s="376">
        <v>162354796</v>
      </c>
      <c r="Z40" s="377"/>
      <c r="AA40" s="248">
        <f>Y40/X40*100</f>
        <v>104.99952481600323</v>
      </c>
      <c r="AB40" s="117"/>
    </row>
    <row r="41" spans="1:28" ht="18" customHeight="1">
      <c r="A41" s="63"/>
      <c r="B41" s="115"/>
      <c r="C41" s="375"/>
      <c r="D41" s="346"/>
      <c r="E41" s="374"/>
      <c r="F41" s="377"/>
      <c r="G41" s="73"/>
      <c r="H41" s="115"/>
      <c r="I41" s="115"/>
      <c r="J41" s="115"/>
      <c r="K41" s="115"/>
      <c r="L41" s="115"/>
      <c r="M41" s="73"/>
      <c r="N41" s="115"/>
      <c r="O41" s="115"/>
      <c r="P41" s="115"/>
      <c r="Q41" s="115"/>
      <c r="R41" s="115"/>
      <c r="S41" s="115"/>
      <c r="T41" s="73"/>
      <c r="U41" s="136"/>
      <c r="V41" s="115"/>
      <c r="W41" s="115"/>
      <c r="X41" s="115"/>
      <c r="Y41" s="115"/>
      <c r="Z41" s="115"/>
      <c r="AA41" s="124"/>
      <c r="AB41" s="115"/>
    </row>
    <row r="42" spans="1:28" ht="18" customHeight="1">
      <c r="A42" s="63" t="s">
        <v>37</v>
      </c>
      <c r="B42" s="115">
        <v>1089</v>
      </c>
      <c r="C42" s="375">
        <v>1071</v>
      </c>
      <c r="D42" s="346"/>
      <c r="E42" s="374">
        <v>1062</v>
      </c>
      <c r="F42" s="377"/>
      <c r="G42" s="73">
        <f aca="true" t="shared" si="5" ref="G42:G62">E42/C42*100</f>
        <v>99.15966386554622</v>
      </c>
      <c r="H42" s="115">
        <v>10888</v>
      </c>
      <c r="I42" s="375">
        <v>10802</v>
      </c>
      <c r="J42" s="346"/>
      <c r="K42" s="374">
        <v>10849</v>
      </c>
      <c r="L42" s="377"/>
      <c r="M42" s="73">
        <f aca="true" t="shared" si="6" ref="M42:M62">K42/I42*100</f>
        <v>100.43510461025735</v>
      </c>
      <c r="N42" s="375">
        <v>12422425</v>
      </c>
      <c r="O42" s="346"/>
      <c r="P42" s="375">
        <v>13030405</v>
      </c>
      <c r="Q42" s="346"/>
      <c r="R42" s="375">
        <v>13662599</v>
      </c>
      <c r="S42" s="346"/>
      <c r="T42" s="403">
        <f aca="true" t="shared" si="7" ref="T42:T62">R42/P42*100</f>
        <v>104.85168342810528</v>
      </c>
      <c r="U42" s="403"/>
      <c r="V42" s="375">
        <v>12391725</v>
      </c>
      <c r="W42" s="346"/>
      <c r="X42" s="115">
        <v>13019915</v>
      </c>
      <c r="Y42" s="375">
        <v>13809581</v>
      </c>
      <c r="Z42" s="346"/>
      <c r="AA42" s="124">
        <f aca="true" t="shared" si="8" ref="AA42:AA62">Y42/X42*100</f>
        <v>106.06506263673765</v>
      </c>
      <c r="AB42" s="115"/>
    </row>
    <row r="43" spans="1:28" ht="18" customHeight="1">
      <c r="A43" s="63" t="s">
        <v>428</v>
      </c>
      <c r="B43" s="115">
        <v>6367</v>
      </c>
      <c r="C43" s="375">
        <v>6166</v>
      </c>
      <c r="D43" s="346"/>
      <c r="E43" s="374">
        <v>5900</v>
      </c>
      <c r="F43" s="377"/>
      <c r="G43" s="73">
        <f t="shared" si="5"/>
        <v>95.68602011028219</v>
      </c>
      <c r="H43" s="115">
        <v>40102</v>
      </c>
      <c r="I43" s="375">
        <v>38538</v>
      </c>
      <c r="J43" s="346"/>
      <c r="K43" s="374">
        <v>35872</v>
      </c>
      <c r="L43" s="377"/>
      <c r="M43" s="73">
        <f t="shared" si="6"/>
        <v>93.08215268047122</v>
      </c>
      <c r="N43" s="375">
        <v>34892389</v>
      </c>
      <c r="O43" s="346"/>
      <c r="P43" s="375">
        <v>34810755</v>
      </c>
      <c r="Q43" s="346"/>
      <c r="R43" s="375">
        <v>33232327</v>
      </c>
      <c r="S43" s="346"/>
      <c r="T43" s="403">
        <f t="shared" si="7"/>
        <v>95.46568869304903</v>
      </c>
      <c r="U43" s="403"/>
      <c r="V43" s="375">
        <v>34900349</v>
      </c>
      <c r="W43" s="346"/>
      <c r="X43" s="115">
        <v>34782669</v>
      </c>
      <c r="Y43" s="375">
        <v>33165638</v>
      </c>
      <c r="Z43" s="346"/>
      <c r="AA43" s="124">
        <f t="shared" si="8"/>
        <v>95.35104393512758</v>
      </c>
      <c r="AB43" s="115"/>
    </row>
    <row r="44" spans="1:28" ht="18" customHeight="1">
      <c r="A44" s="63" t="s">
        <v>49</v>
      </c>
      <c r="B44" s="115">
        <v>425</v>
      </c>
      <c r="C44" s="375">
        <v>406</v>
      </c>
      <c r="D44" s="346"/>
      <c r="E44" s="374">
        <v>403</v>
      </c>
      <c r="F44" s="377"/>
      <c r="G44" s="73">
        <f t="shared" si="5"/>
        <v>99.26108374384236</v>
      </c>
      <c r="H44" s="115">
        <v>7906</v>
      </c>
      <c r="I44" s="375">
        <v>7404</v>
      </c>
      <c r="J44" s="346"/>
      <c r="K44" s="374">
        <v>7334</v>
      </c>
      <c r="L44" s="377"/>
      <c r="M44" s="73">
        <f t="shared" si="6"/>
        <v>99.05456509994598</v>
      </c>
      <c r="N44" s="375">
        <v>4357915</v>
      </c>
      <c r="O44" s="346"/>
      <c r="P44" s="375">
        <v>4081970</v>
      </c>
      <c r="Q44" s="346"/>
      <c r="R44" s="375">
        <v>4146708</v>
      </c>
      <c r="S44" s="346"/>
      <c r="T44" s="403">
        <f t="shared" si="7"/>
        <v>101.58594992123902</v>
      </c>
      <c r="U44" s="403"/>
      <c r="V44" s="375">
        <v>4376774</v>
      </c>
      <c r="W44" s="346"/>
      <c r="X44" s="115">
        <v>4103904</v>
      </c>
      <c r="Y44" s="375">
        <v>4146945</v>
      </c>
      <c r="Z44" s="346"/>
      <c r="AA44" s="124">
        <f t="shared" si="8"/>
        <v>101.04878184285013</v>
      </c>
      <c r="AB44" s="115"/>
    </row>
    <row r="45" spans="1:28" ht="18" customHeight="1">
      <c r="A45" s="63" t="s">
        <v>427</v>
      </c>
      <c r="B45" s="115">
        <v>719</v>
      </c>
      <c r="C45" s="375">
        <v>693</v>
      </c>
      <c r="D45" s="346"/>
      <c r="E45" s="374">
        <v>654</v>
      </c>
      <c r="F45" s="377"/>
      <c r="G45" s="73">
        <f t="shared" si="5"/>
        <v>94.37229437229438</v>
      </c>
      <c r="H45" s="115">
        <v>4201</v>
      </c>
      <c r="I45" s="375">
        <v>4046</v>
      </c>
      <c r="J45" s="346"/>
      <c r="K45" s="374">
        <v>3850</v>
      </c>
      <c r="L45" s="377"/>
      <c r="M45" s="73">
        <f t="shared" si="6"/>
        <v>95.15570934256056</v>
      </c>
      <c r="N45" s="375">
        <v>5023713</v>
      </c>
      <c r="O45" s="346"/>
      <c r="P45" s="375">
        <v>4977040</v>
      </c>
      <c r="Q45" s="346"/>
      <c r="R45" s="375">
        <v>4518218</v>
      </c>
      <c r="S45" s="346"/>
      <c r="T45" s="403">
        <f t="shared" si="7"/>
        <v>90.78122739620336</v>
      </c>
      <c r="U45" s="403"/>
      <c r="V45" s="375">
        <v>4911838</v>
      </c>
      <c r="W45" s="346"/>
      <c r="X45" s="115">
        <v>4973523</v>
      </c>
      <c r="Y45" s="375">
        <v>4559610</v>
      </c>
      <c r="Z45" s="346"/>
      <c r="AA45" s="124">
        <f t="shared" si="8"/>
        <v>91.67766993336515</v>
      </c>
      <c r="AB45" s="115"/>
    </row>
    <row r="46" spans="1:28" ht="18" customHeight="1">
      <c r="A46" s="63" t="s">
        <v>426</v>
      </c>
      <c r="B46" s="115">
        <v>752</v>
      </c>
      <c r="C46" s="375">
        <v>745</v>
      </c>
      <c r="D46" s="346"/>
      <c r="E46" s="374">
        <v>723</v>
      </c>
      <c r="F46" s="377"/>
      <c r="G46" s="73">
        <f t="shared" si="5"/>
        <v>97.0469798657718</v>
      </c>
      <c r="H46" s="115">
        <v>3360</v>
      </c>
      <c r="I46" s="375">
        <v>3218</v>
      </c>
      <c r="J46" s="346"/>
      <c r="K46" s="374">
        <v>3223</v>
      </c>
      <c r="L46" s="377"/>
      <c r="M46" s="73">
        <f t="shared" si="6"/>
        <v>100.15537600994406</v>
      </c>
      <c r="N46" s="375">
        <v>3251998</v>
      </c>
      <c r="O46" s="346"/>
      <c r="P46" s="375">
        <v>3257078</v>
      </c>
      <c r="Q46" s="346"/>
      <c r="R46" s="375">
        <v>3639782</v>
      </c>
      <c r="S46" s="346"/>
      <c r="T46" s="403">
        <f t="shared" si="7"/>
        <v>111.7499181781953</v>
      </c>
      <c r="U46" s="403"/>
      <c r="V46" s="375">
        <v>3260362</v>
      </c>
      <c r="W46" s="346"/>
      <c r="X46" s="115">
        <v>3253838</v>
      </c>
      <c r="Y46" s="375">
        <v>3646564</v>
      </c>
      <c r="Z46" s="346"/>
      <c r="AA46" s="124">
        <f t="shared" si="8"/>
        <v>112.06962362600719</v>
      </c>
      <c r="AB46" s="115"/>
    </row>
    <row r="47" spans="1:28" ht="18" customHeight="1">
      <c r="A47" s="63" t="s">
        <v>50</v>
      </c>
      <c r="B47" s="115">
        <v>173</v>
      </c>
      <c r="C47" s="375">
        <v>163</v>
      </c>
      <c r="D47" s="346"/>
      <c r="E47" s="374">
        <v>167</v>
      </c>
      <c r="F47" s="377"/>
      <c r="G47" s="73">
        <f t="shared" si="5"/>
        <v>102.45398773006136</v>
      </c>
      <c r="H47" s="115">
        <v>1857</v>
      </c>
      <c r="I47" s="375">
        <v>1843</v>
      </c>
      <c r="J47" s="346"/>
      <c r="K47" s="374">
        <v>1873</v>
      </c>
      <c r="L47" s="377"/>
      <c r="M47" s="73">
        <f t="shared" si="6"/>
        <v>101.62778079218666</v>
      </c>
      <c r="N47" s="375">
        <v>2695205</v>
      </c>
      <c r="O47" s="346"/>
      <c r="P47" s="375">
        <v>2788565</v>
      </c>
      <c r="Q47" s="346"/>
      <c r="R47" s="375">
        <v>2897357</v>
      </c>
      <c r="S47" s="346"/>
      <c r="T47" s="403">
        <f t="shared" si="7"/>
        <v>103.90136145293367</v>
      </c>
      <c r="U47" s="403"/>
      <c r="V47" s="375">
        <v>2705148</v>
      </c>
      <c r="W47" s="346"/>
      <c r="X47" s="115">
        <v>2783865</v>
      </c>
      <c r="Y47" s="375">
        <v>2898592</v>
      </c>
      <c r="Z47" s="346"/>
      <c r="AA47" s="124">
        <f t="shared" si="8"/>
        <v>104.12114093176214</v>
      </c>
      <c r="AB47" s="115"/>
    </row>
    <row r="48" spans="1:28" ht="18" customHeight="1">
      <c r="A48" s="63" t="s">
        <v>41</v>
      </c>
      <c r="B48" s="115">
        <v>501</v>
      </c>
      <c r="C48" s="375">
        <v>493</v>
      </c>
      <c r="D48" s="346"/>
      <c r="E48" s="374">
        <v>477</v>
      </c>
      <c r="F48" s="377"/>
      <c r="G48" s="73">
        <f t="shared" si="5"/>
        <v>96.75456389452333</v>
      </c>
      <c r="H48" s="115">
        <v>4855</v>
      </c>
      <c r="I48" s="375">
        <v>4886</v>
      </c>
      <c r="J48" s="346"/>
      <c r="K48" s="374">
        <v>4865</v>
      </c>
      <c r="L48" s="377"/>
      <c r="M48" s="73">
        <f t="shared" si="6"/>
        <v>99.5702005730659</v>
      </c>
      <c r="N48" s="375">
        <v>4801785</v>
      </c>
      <c r="O48" s="346"/>
      <c r="P48" s="375">
        <v>5063615</v>
      </c>
      <c r="Q48" s="346"/>
      <c r="R48" s="375">
        <v>5085701</v>
      </c>
      <c r="S48" s="346"/>
      <c r="T48" s="403">
        <f t="shared" si="7"/>
        <v>100.43617060143791</v>
      </c>
      <c r="U48" s="403"/>
      <c r="V48" s="375">
        <v>4807148</v>
      </c>
      <c r="W48" s="346"/>
      <c r="X48" s="115">
        <v>5070902</v>
      </c>
      <c r="Y48" s="375">
        <v>5086372</v>
      </c>
      <c r="Z48" s="346"/>
      <c r="AA48" s="124">
        <f t="shared" si="8"/>
        <v>100.30507392964803</v>
      </c>
      <c r="AB48" s="115"/>
    </row>
    <row r="49" spans="1:28" ht="18" customHeight="1">
      <c r="A49" s="63" t="s">
        <v>30</v>
      </c>
      <c r="B49" s="115">
        <v>40</v>
      </c>
      <c r="C49" s="375">
        <v>35</v>
      </c>
      <c r="D49" s="346"/>
      <c r="E49" s="374">
        <v>39</v>
      </c>
      <c r="F49" s="377"/>
      <c r="G49" s="73">
        <f t="shared" si="5"/>
        <v>111.42857142857143</v>
      </c>
      <c r="H49" s="115">
        <v>924</v>
      </c>
      <c r="I49" s="375">
        <v>958</v>
      </c>
      <c r="J49" s="346"/>
      <c r="K49" s="374">
        <v>953</v>
      </c>
      <c r="L49" s="377"/>
      <c r="M49" s="73">
        <f t="shared" si="6"/>
        <v>99.47807933194154</v>
      </c>
      <c r="N49" s="375">
        <v>3295532</v>
      </c>
      <c r="O49" s="346"/>
      <c r="P49" s="375">
        <v>3338093</v>
      </c>
      <c r="Q49" s="346"/>
      <c r="R49" s="375">
        <v>3439889</v>
      </c>
      <c r="S49" s="346"/>
      <c r="T49" s="403">
        <f t="shared" si="7"/>
        <v>103.04952558242087</v>
      </c>
      <c r="U49" s="403"/>
      <c r="V49" s="375">
        <v>3292948</v>
      </c>
      <c r="W49" s="346"/>
      <c r="X49" s="115">
        <v>3326444</v>
      </c>
      <c r="Y49" s="375">
        <v>3459638</v>
      </c>
      <c r="Z49" s="346"/>
      <c r="AA49" s="124">
        <f t="shared" si="8"/>
        <v>104.00409566492026</v>
      </c>
      <c r="AB49" s="115"/>
    </row>
    <row r="50" spans="1:28" ht="18" customHeight="1">
      <c r="A50" s="63" t="s">
        <v>51</v>
      </c>
      <c r="B50" s="115">
        <v>12</v>
      </c>
      <c r="C50" s="375">
        <v>12</v>
      </c>
      <c r="D50" s="346"/>
      <c r="E50" s="374">
        <v>11</v>
      </c>
      <c r="F50" s="377"/>
      <c r="G50" s="73">
        <f t="shared" si="5"/>
        <v>91.66666666666666</v>
      </c>
      <c r="H50" s="115">
        <v>104</v>
      </c>
      <c r="I50" s="375">
        <v>102</v>
      </c>
      <c r="J50" s="346"/>
      <c r="K50" s="374">
        <v>99</v>
      </c>
      <c r="L50" s="377"/>
      <c r="M50" s="73">
        <f t="shared" si="6"/>
        <v>97.05882352941177</v>
      </c>
      <c r="N50" s="375">
        <v>528901</v>
      </c>
      <c r="O50" s="346"/>
      <c r="P50" s="375">
        <v>515724</v>
      </c>
      <c r="Q50" s="346"/>
      <c r="R50" s="375">
        <v>465016</v>
      </c>
      <c r="S50" s="346"/>
      <c r="T50" s="403">
        <f t="shared" si="7"/>
        <v>90.16760903118723</v>
      </c>
      <c r="U50" s="403"/>
      <c r="V50" s="375">
        <v>528901</v>
      </c>
      <c r="W50" s="346"/>
      <c r="X50" s="115">
        <v>515724</v>
      </c>
      <c r="Y50" s="375">
        <v>465016</v>
      </c>
      <c r="Z50" s="346"/>
      <c r="AA50" s="124">
        <f t="shared" si="8"/>
        <v>90.16760903118723</v>
      </c>
      <c r="AB50" s="115"/>
    </row>
    <row r="51" spans="1:28" ht="18" customHeight="1">
      <c r="A51" s="63" t="s">
        <v>425</v>
      </c>
      <c r="B51" s="115">
        <v>15</v>
      </c>
      <c r="C51" s="375">
        <v>17</v>
      </c>
      <c r="D51" s="346"/>
      <c r="E51" s="383">
        <v>18</v>
      </c>
      <c r="F51" s="400"/>
      <c r="G51" s="137">
        <f t="shared" si="5"/>
        <v>105.88235294117648</v>
      </c>
      <c r="H51" s="125">
        <v>133</v>
      </c>
      <c r="I51" s="401">
        <v>176</v>
      </c>
      <c r="J51" s="402"/>
      <c r="K51" s="383" t="s">
        <v>317</v>
      </c>
      <c r="L51" s="400"/>
      <c r="M51" s="137" t="s">
        <v>317</v>
      </c>
      <c r="N51" s="401">
        <v>115229</v>
      </c>
      <c r="O51" s="402"/>
      <c r="P51" s="401">
        <v>107256</v>
      </c>
      <c r="Q51" s="402"/>
      <c r="R51" s="401" t="s">
        <v>317</v>
      </c>
      <c r="S51" s="402"/>
      <c r="T51" s="403" t="s">
        <v>304</v>
      </c>
      <c r="U51" s="403"/>
      <c r="V51" s="401">
        <v>115229</v>
      </c>
      <c r="W51" s="402"/>
      <c r="X51" s="125">
        <v>107256</v>
      </c>
      <c r="Y51" s="401" t="s">
        <v>317</v>
      </c>
      <c r="Z51" s="402"/>
      <c r="AA51" s="131" t="s">
        <v>304</v>
      </c>
      <c r="AB51" s="115"/>
    </row>
    <row r="52" spans="1:28" ht="18" customHeight="1">
      <c r="A52" s="63" t="s">
        <v>97</v>
      </c>
      <c r="B52" s="115">
        <v>6</v>
      </c>
      <c r="C52" s="375">
        <v>7</v>
      </c>
      <c r="D52" s="346"/>
      <c r="E52" s="383">
        <v>6</v>
      </c>
      <c r="F52" s="400"/>
      <c r="G52" s="137">
        <f t="shared" si="5"/>
        <v>85.71428571428571</v>
      </c>
      <c r="H52" s="125">
        <v>35</v>
      </c>
      <c r="I52" s="401" t="s">
        <v>317</v>
      </c>
      <c r="J52" s="402"/>
      <c r="K52" s="383" t="s">
        <v>317</v>
      </c>
      <c r="L52" s="400"/>
      <c r="M52" s="137" t="s">
        <v>317</v>
      </c>
      <c r="N52" s="401">
        <v>5659</v>
      </c>
      <c r="O52" s="402"/>
      <c r="P52" s="401" t="s">
        <v>317</v>
      </c>
      <c r="Q52" s="402"/>
      <c r="R52" s="401" t="s">
        <v>317</v>
      </c>
      <c r="S52" s="402"/>
      <c r="T52" s="403" t="s">
        <v>304</v>
      </c>
      <c r="U52" s="403"/>
      <c r="V52" s="401">
        <v>5659</v>
      </c>
      <c r="W52" s="402"/>
      <c r="X52" s="125" t="s">
        <v>317</v>
      </c>
      <c r="Y52" s="401" t="s">
        <v>317</v>
      </c>
      <c r="Z52" s="402"/>
      <c r="AA52" s="131" t="s">
        <v>304</v>
      </c>
      <c r="AB52" s="115"/>
    </row>
    <row r="53" spans="1:28" ht="18" customHeight="1">
      <c r="A53" s="63" t="s">
        <v>43</v>
      </c>
      <c r="B53" s="115">
        <v>752</v>
      </c>
      <c r="C53" s="375">
        <v>726</v>
      </c>
      <c r="D53" s="346"/>
      <c r="E53" s="383">
        <v>708</v>
      </c>
      <c r="F53" s="400"/>
      <c r="G53" s="137">
        <f t="shared" si="5"/>
        <v>97.52066115702479</v>
      </c>
      <c r="H53" s="125">
        <v>6518</v>
      </c>
      <c r="I53" s="401">
        <v>6378</v>
      </c>
      <c r="J53" s="402"/>
      <c r="K53" s="383">
        <v>6306</v>
      </c>
      <c r="L53" s="400"/>
      <c r="M53" s="137">
        <f t="shared" si="6"/>
        <v>98.87111947318908</v>
      </c>
      <c r="N53" s="401">
        <v>8006593</v>
      </c>
      <c r="O53" s="402"/>
      <c r="P53" s="401">
        <v>8299905</v>
      </c>
      <c r="Q53" s="402"/>
      <c r="R53" s="401">
        <v>7711940</v>
      </c>
      <c r="S53" s="402"/>
      <c r="T53" s="403">
        <f t="shared" si="7"/>
        <v>92.91600325545895</v>
      </c>
      <c r="U53" s="403"/>
      <c r="V53" s="401">
        <v>8021073</v>
      </c>
      <c r="W53" s="402"/>
      <c r="X53" s="125">
        <v>8308431</v>
      </c>
      <c r="Y53" s="401">
        <v>7727782</v>
      </c>
      <c r="Z53" s="402"/>
      <c r="AA53" s="131">
        <f t="shared" si="8"/>
        <v>93.01132789090984</v>
      </c>
      <c r="AB53" s="115"/>
    </row>
    <row r="54" spans="1:28" ht="18" customHeight="1">
      <c r="A54" s="63" t="s">
        <v>31</v>
      </c>
      <c r="B54" s="115">
        <v>134</v>
      </c>
      <c r="C54" s="375">
        <v>143</v>
      </c>
      <c r="D54" s="346"/>
      <c r="E54" s="383">
        <v>137</v>
      </c>
      <c r="F54" s="400"/>
      <c r="G54" s="137">
        <f t="shared" si="5"/>
        <v>95.8041958041958</v>
      </c>
      <c r="H54" s="125">
        <v>1947</v>
      </c>
      <c r="I54" s="401">
        <v>1971</v>
      </c>
      <c r="J54" s="402"/>
      <c r="K54" s="383">
        <v>1781</v>
      </c>
      <c r="L54" s="400"/>
      <c r="M54" s="137">
        <f t="shared" si="6"/>
        <v>90.36022323693557</v>
      </c>
      <c r="N54" s="401">
        <v>3278540</v>
      </c>
      <c r="O54" s="402"/>
      <c r="P54" s="401">
        <v>3486437</v>
      </c>
      <c r="Q54" s="402"/>
      <c r="R54" s="401">
        <v>3548750</v>
      </c>
      <c r="S54" s="402"/>
      <c r="T54" s="403">
        <f t="shared" si="7"/>
        <v>101.78729746156318</v>
      </c>
      <c r="U54" s="403"/>
      <c r="V54" s="401">
        <v>331811</v>
      </c>
      <c r="W54" s="402"/>
      <c r="X54" s="125">
        <v>3487193</v>
      </c>
      <c r="Y54" s="401">
        <v>3562722</v>
      </c>
      <c r="Z54" s="402"/>
      <c r="AA54" s="131">
        <f t="shared" si="8"/>
        <v>102.1658967542089</v>
      </c>
      <c r="AB54" s="115"/>
    </row>
    <row r="55" spans="1:28" ht="18" customHeight="1">
      <c r="A55" s="63" t="s">
        <v>424</v>
      </c>
      <c r="B55" s="115">
        <v>51</v>
      </c>
      <c r="C55" s="375">
        <v>46</v>
      </c>
      <c r="D55" s="346"/>
      <c r="E55" s="383">
        <v>51</v>
      </c>
      <c r="F55" s="400"/>
      <c r="G55" s="137">
        <f t="shared" si="5"/>
        <v>110.86956521739131</v>
      </c>
      <c r="H55" s="125">
        <v>357</v>
      </c>
      <c r="I55" s="401">
        <v>391</v>
      </c>
      <c r="J55" s="402"/>
      <c r="K55" s="383">
        <v>397</v>
      </c>
      <c r="L55" s="400"/>
      <c r="M55" s="137">
        <f t="shared" si="6"/>
        <v>101.53452685421995</v>
      </c>
      <c r="N55" s="401">
        <v>485052</v>
      </c>
      <c r="O55" s="402"/>
      <c r="P55" s="401">
        <v>501696</v>
      </c>
      <c r="Q55" s="402"/>
      <c r="R55" s="401">
        <v>536240</v>
      </c>
      <c r="S55" s="402"/>
      <c r="T55" s="403">
        <f t="shared" si="7"/>
        <v>106.88544457201175</v>
      </c>
      <c r="U55" s="403"/>
      <c r="V55" s="401">
        <v>484609</v>
      </c>
      <c r="W55" s="402"/>
      <c r="X55" s="125">
        <v>501896</v>
      </c>
      <c r="Y55" s="401">
        <v>537031</v>
      </c>
      <c r="Z55" s="402"/>
      <c r="AA55" s="131">
        <f t="shared" si="8"/>
        <v>107.00045427738016</v>
      </c>
      <c r="AB55" s="115"/>
    </row>
    <row r="56" spans="1:28" ht="18" customHeight="1">
      <c r="A56" s="63" t="s">
        <v>423</v>
      </c>
      <c r="B56" s="115">
        <v>919</v>
      </c>
      <c r="C56" s="375">
        <v>882</v>
      </c>
      <c r="D56" s="346"/>
      <c r="E56" s="383">
        <v>853</v>
      </c>
      <c r="F56" s="400"/>
      <c r="G56" s="137">
        <f t="shared" si="5"/>
        <v>96.71201814058958</v>
      </c>
      <c r="H56" s="125">
        <v>6351</v>
      </c>
      <c r="I56" s="401">
        <v>6597</v>
      </c>
      <c r="J56" s="402"/>
      <c r="K56" s="383">
        <v>6441</v>
      </c>
      <c r="L56" s="400"/>
      <c r="M56" s="137">
        <f t="shared" si="6"/>
        <v>97.63528876762165</v>
      </c>
      <c r="N56" s="401">
        <v>6438870</v>
      </c>
      <c r="O56" s="402"/>
      <c r="P56" s="401">
        <v>6936477</v>
      </c>
      <c r="Q56" s="402"/>
      <c r="R56" s="401">
        <v>7032054</v>
      </c>
      <c r="S56" s="402"/>
      <c r="T56" s="403">
        <f t="shared" si="7"/>
        <v>101.37788966935233</v>
      </c>
      <c r="U56" s="403"/>
      <c r="V56" s="401">
        <v>6432207</v>
      </c>
      <c r="W56" s="402"/>
      <c r="X56" s="125">
        <v>6940838</v>
      </c>
      <c r="Y56" s="401">
        <v>7016691</v>
      </c>
      <c r="Z56" s="402"/>
      <c r="AA56" s="131">
        <f t="shared" si="8"/>
        <v>101.09285074799325</v>
      </c>
      <c r="AB56" s="115"/>
    </row>
    <row r="57" spans="1:28" ht="18" customHeight="1">
      <c r="A57" s="63" t="s">
        <v>45</v>
      </c>
      <c r="B57" s="115">
        <v>1394</v>
      </c>
      <c r="C57" s="375">
        <v>1389</v>
      </c>
      <c r="D57" s="346"/>
      <c r="E57" s="383">
        <v>1343</v>
      </c>
      <c r="F57" s="400"/>
      <c r="G57" s="137">
        <f t="shared" si="5"/>
        <v>96.68826493880489</v>
      </c>
      <c r="H57" s="125">
        <v>21333</v>
      </c>
      <c r="I57" s="401">
        <v>21175</v>
      </c>
      <c r="J57" s="402"/>
      <c r="K57" s="383">
        <v>21148</v>
      </c>
      <c r="L57" s="400"/>
      <c r="M57" s="137">
        <f t="shared" si="6"/>
        <v>99.87249114521842</v>
      </c>
      <c r="N57" s="401">
        <v>36340716</v>
      </c>
      <c r="O57" s="402"/>
      <c r="P57" s="401">
        <v>36919841</v>
      </c>
      <c r="Q57" s="402"/>
      <c r="R57" s="401">
        <v>40942371</v>
      </c>
      <c r="S57" s="402"/>
      <c r="T57" s="403">
        <f t="shared" si="7"/>
        <v>110.89530694349415</v>
      </c>
      <c r="U57" s="403"/>
      <c r="V57" s="401">
        <v>36166521</v>
      </c>
      <c r="W57" s="402"/>
      <c r="X57" s="125">
        <v>37259110</v>
      </c>
      <c r="Y57" s="401">
        <v>41370062</v>
      </c>
      <c r="Z57" s="402"/>
      <c r="AA57" s="131">
        <f t="shared" si="8"/>
        <v>111.03341437838961</v>
      </c>
      <c r="AB57" s="115"/>
    </row>
    <row r="58" spans="1:28" ht="18" customHeight="1">
      <c r="A58" s="63" t="s">
        <v>46</v>
      </c>
      <c r="B58" s="115">
        <v>227</v>
      </c>
      <c r="C58" s="375">
        <v>230</v>
      </c>
      <c r="D58" s="346"/>
      <c r="E58" s="383">
        <v>243</v>
      </c>
      <c r="F58" s="400"/>
      <c r="G58" s="137">
        <f t="shared" si="5"/>
        <v>105.65217391304347</v>
      </c>
      <c r="H58" s="125">
        <v>9836</v>
      </c>
      <c r="I58" s="401">
        <v>11143</v>
      </c>
      <c r="J58" s="402"/>
      <c r="K58" s="383">
        <v>13412</v>
      </c>
      <c r="L58" s="400"/>
      <c r="M58" s="137">
        <f t="shared" si="6"/>
        <v>120.36255945436598</v>
      </c>
      <c r="N58" s="401">
        <v>13172746</v>
      </c>
      <c r="O58" s="402"/>
      <c r="P58" s="401">
        <v>14601486</v>
      </c>
      <c r="Q58" s="402"/>
      <c r="R58" s="401">
        <v>18692546</v>
      </c>
      <c r="S58" s="402"/>
      <c r="T58" s="403">
        <f t="shared" si="7"/>
        <v>128.0181071981304</v>
      </c>
      <c r="U58" s="403"/>
      <c r="V58" s="401">
        <v>13168059</v>
      </c>
      <c r="W58" s="402"/>
      <c r="X58" s="125">
        <v>14683479</v>
      </c>
      <c r="Y58" s="401">
        <v>18921395</v>
      </c>
      <c r="Z58" s="402"/>
      <c r="AA58" s="131">
        <f t="shared" si="8"/>
        <v>128.86179767070186</v>
      </c>
      <c r="AB58" s="115"/>
    </row>
    <row r="59" spans="1:28" ht="18" customHeight="1">
      <c r="A59" s="63" t="s">
        <v>52</v>
      </c>
      <c r="B59" s="115">
        <v>143</v>
      </c>
      <c r="C59" s="375">
        <v>140</v>
      </c>
      <c r="D59" s="346"/>
      <c r="E59" s="383">
        <v>135</v>
      </c>
      <c r="F59" s="400"/>
      <c r="G59" s="137">
        <f t="shared" si="5"/>
        <v>96.42857142857143</v>
      </c>
      <c r="H59" s="125">
        <v>2382</v>
      </c>
      <c r="I59" s="401">
        <v>2298</v>
      </c>
      <c r="J59" s="402"/>
      <c r="K59" s="383">
        <v>2601</v>
      </c>
      <c r="L59" s="400"/>
      <c r="M59" s="137">
        <f t="shared" si="6"/>
        <v>113.18537859007833</v>
      </c>
      <c r="N59" s="401">
        <v>3698346</v>
      </c>
      <c r="O59" s="402"/>
      <c r="P59" s="401">
        <v>3231227</v>
      </c>
      <c r="Q59" s="402"/>
      <c r="R59" s="401">
        <v>3751618</v>
      </c>
      <c r="S59" s="402"/>
      <c r="T59" s="403">
        <f t="shared" si="7"/>
        <v>116.10505854277649</v>
      </c>
      <c r="U59" s="403"/>
      <c r="V59" s="401">
        <v>3673730</v>
      </c>
      <c r="W59" s="402"/>
      <c r="X59" s="125">
        <v>3221262</v>
      </c>
      <c r="Y59" s="401">
        <v>3745577</v>
      </c>
      <c r="Z59" s="402"/>
      <c r="AA59" s="131">
        <f t="shared" si="8"/>
        <v>116.27669528278048</v>
      </c>
      <c r="AB59" s="115"/>
    </row>
    <row r="60" spans="1:28" ht="18" customHeight="1">
      <c r="A60" s="63" t="s">
        <v>48</v>
      </c>
      <c r="B60" s="115">
        <v>16</v>
      </c>
      <c r="C60" s="375">
        <v>13</v>
      </c>
      <c r="D60" s="346"/>
      <c r="E60" s="383">
        <v>17</v>
      </c>
      <c r="F60" s="400"/>
      <c r="G60" s="137">
        <f t="shared" si="5"/>
        <v>130.76923076923077</v>
      </c>
      <c r="H60" s="125">
        <v>144</v>
      </c>
      <c r="I60" s="401">
        <v>86</v>
      </c>
      <c r="J60" s="402"/>
      <c r="K60" s="383">
        <v>166</v>
      </c>
      <c r="L60" s="400"/>
      <c r="M60" s="137">
        <f t="shared" si="6"/>
        <v>193.0232558139535</v>
      </c>
      <c r="N60" s="401">
        <v>143426</v>
      </c>
      <c r="O60" s="402"/>
      <c r="P60" s="401">
        <v>78876</v>
      </c>
      <c r="Q60" s="402"/>
      <c r="R60" s="401">
        <v>172958</v>
      </c>
      <c r="S60" s="402"/>
      <c r="T60" s="403">
        <f t="shared" si="7"/>
        <v>219.27836097165172</v>
      </c>
      <c r="U60" s="403"/>
      <c r="V60" s="401">
        <v>143820</v>
      </c>
      <c r="W60" s="402"/>
      <c r="X60" s="125">
        <v>78876</v>
      </c>
      <c r="Y60" s="401">
        <v>174757</v>
      </c>
      <c r="Z60" s="402"/>
      <c r="AA60" s="131">
        <f t="shared" si="8"/>
        <v>221.5591561438207</v>
      </c>
      <c r="AB60" s="115"/>
    </row>
    <row r="61" spans="1:28" ht="18" customHeight="1">
      <c r="A61" s="63" t="s">
        <v>422</v>
      </c>
      <c r="B61" s="115">
        <v>0</v>
      </c>
      <c r="C61" s="375">
        <v>1</v>
      </c>
      <c r="D61" s="346"/>
      <c r="E61" s="383">
        <v>1</v>
      </c>
      <c r="F61" s="400"/>
      <c r="G61" s="137">
        <f t="shared" si="5"/>
        <v>100</v>
      </c>
      <c r="H61" s="125">
        <v>0</v>
      </c>
      <c r="I61" s="401" t="s">
        <v>516</v>
      </c>
      <c r="J61" s="402"/>
      <c r="K61" s="383" t="s">
        <v>317</v>
      </c>
      <c r="L61" s="400"/>
      <c r="M61" s="137" t="s">
        <v>317</v>
      </c>
      <c r="N61" s="401">
        <v>0</v>
      </c>
      <c r="O61" s="402"/>
      <c r="P61" s="401" t="s">
        <v>317</v>
      </c>
      <c r="Q61" s="402"/>
      <c r="R61" s="401" t="s">
        <v>317</v>
      </c>
      <c r="S61" s="402"/>
      <c r="T61" s="403" t="s">
        <v>304</v>
      </c>
      <c r="U61" s="403"/>
      <c r="V61" s="401">
        <v>0</v>
      </c>
      <c r="W61" s="402"/>
      <c r="X61" s="125" t="s">
        <v>317</v>
      </c>
      <c r="Y61" s="401" t="s">
        <v>317</v>
      </c>
      <c r="Z61" s="402"/>
      <c r="AA61" s="131" t="s">
        <v>304</v>
      </c>
      <c r="AB61" s="115"/>
    </row>
    <row r="62" spans="1:28" ht="18" customHeight="1">
      <c r="A62" s="132" t="s">
        <v>53</v>
      </c>
      <c r="B62" s="133">
        <v>1675</v>
      </c>
      <c r="C62" s="385">
        <v>1631</v>
      </c>
      <c r="D62" s="399"/>
      <c r="E62" s="385">
        <v>1593</v>
      </c>
      <c r="F62" s="399"/>
      <c r="G62" s="252">
        <f t="shared" si="5"/>
        <v>97.6701410177805</v>
      </c>
      <c r="H62" s="127">
        <v>8459</v>
      </c>
      <c r="I62" s="385">
        <v>8525</v>
      </c>
      <c r="J62" s="399"/>
      <c r="K62" s="385">
        <v>8158</v>
      </c>
      <c r="L62" s="399"/>
      <c r="M62" s="252">
        <f t="shared" si="6"/>
        <v>95.69501466275659</v>
      </c>
      <c r="N62" s="385">
        <v>7700757</v>
      </c>
      <c r="O62" s="399"/>
      <c r="P62" s="385">
        <v>8099176</v>
      </c>
      <c r="Q62" s="399"/>
      <c r="R62" s="385">
        <v>7847213</v>
      </c>
      <c r="S62" s="399"/>
      <c r="T62" s="404">
        <f t="shared" si="7"/>
        <v>96.88902920494628</v>
      </c>
      <c r="U62" s="404"/>
      <c r="V62" s="385">
        <v>7725469</v>
      </c>
      <c r="W62" s="399"/>
      <c r="X62" s="127">
        <v>8108352</v>
      </c>
      <c r="Y62" s="385">
        <v>7870446</v>
      </c>
      <c r="Z62" s="399"/>
      <c r="AA62" s="247">
        <f t="shared" si="8"/>
        <v>97.06591425729914</v>
      </c>
      <c r="AB62" s="115"/>
    </row>
    <row r="63" spans="1:28" ht="21.75" customHeight="1">
      <c r="A63" s="118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</row>
    <row r="64" spans="1:28" ht="21.7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</row>
    <row r="65" spans="1:28" ht="21.75" customHeight="1">
      <c r="A65" s="138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</row>
    <row r="66" spans="1:28" ht="21.75" customHeight="1">
      <c r="A66" s="138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</row>
    <row r="67" spans="1:28" ht="15" customHeight="1">
      <c r="A67" s="138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</row>
    <row r="68" spans="1:28" ht="15" customHeight="1">
      <c r="A68" s="138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</row>
    <row r="69" spans="1:28" ht="19.5" customHeight="1">
      <c r="A69" s="18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</row>
    <row r="70" spans="1:28" ht="19.5" customHeight="1">
      <c r="A70" s="139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</row>
    <row r="71" spans="1:28" ht="19.5" customHeight="1">
      <c r="A71" s="138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</row>
    <row r="72" spans="1:28" ht="19.5" customHeight="1">
      <c r="A72" s="36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</row>
    <row r="73" spans="1:28" ht="19.5" customHeight="1">
      <c r="A73" s="322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</row>
    <row r="74" spans="1:28" ht="19.5" customHeight="1">
      <c r="A74" s="118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</row>
    <row r="75" spans="1:28" ht="18" customHeight="1">
      <c r="A75" s="24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</row>
    <row r="76" spans="1:28" ht="21.75" customHeight="1">
      <c r="A76" s="118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</row>
    <row r="77" spans="1:28" ht="21.75" customHeight="1">
      <c r="A77" s="118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</row>
    <row r="78" spans="1:28" ht="21.75" customHeight="1">
      <c r="A78" s="118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</row>
    <row r="79" spans="1:28" ht="21.75" customHeight="1">
      <c r="A79" s="118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</row>
    <row r="80" spans="1:28" ht="21.75" customHeight="1">
      <c r="A80" s="118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</row>
    <row r="81" spans="1:28" ht="21.75" customHeight="1">
      <c r="A81" s="118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</row>
    <row r="82" spans="1:28" ht="21.75" customHeight="1">
      <c r="A82" s="118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</row>
    <row r="83" spans="1:28" ht="21.75" customHeight="1">
      <c r="A83" s="118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</row>
    <row r="84" spans="1:28" ht="21.75" customHeight="1">
      <c r="A84" s="118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</row>
    <row r="85" spans="1:28" ht="21.75" customHeight="1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</row>
    <row r="86" spans="1:28" ht="21.75" customHeight="1">
      <c r="A86" s="118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</row>
    <row r="87" spans="1:28" ht="21.75" customHeight="1">
      <c r="A87" s="118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</row>
    <row r="88" spans="1:28" ht="21.75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</row>
    <row r="89" spans="1:28" ht="21.75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</row>
    <row r="90" spans="1:28" ht="15" customHeight="1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</row>
    <row r="91" spans="1:28" ht="15" customHeight="1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</row>
    <row r="106" ht="14.25">
      <c r="A106" s="237"/>
    </row>
  </sheetData>
  <sheetProtection/>
  <mergeCells count="439">
    <mergeCell ref="B3:Y3"/>
    <mergeCell ref="T54:U54"/>
    <mergeCell ref="T53:U53"/>
    <mergeCell ref="T43:U43"/>
    <mergeCell ref="T42:U42"/>
    <mergeCell ref="T58:U58"/>
    <mergeCell ref="T57:U57"/>
    <mergeCell ref="T56:U56"/>
    <mergeCell ref="T55:U55"/>
    <mergeCell ref="T47:U47"/>
    <mergeCell ref="T46:U46"/>
    <mergeCell ref="T62:U62"/>
    <mergeCell ref="T61:U61"/>
    <mergeCell ref="T60:U60"/>
    <mergeCell ref="T59:U59"/>
    <mergeCell ref="T40:U40"/>
    <mergeCell ref="T52:U52"/>
    <mergeCell ref="T51:U51"/>
    <mergeCell ref="T50:U50"/>
    <mergeCell ref="T49:U49"/>
    <mergeCell ref="T48:U48"/>
    <mergeCell ref="T45:U45"/>
    <mergeCell ref="T44:U44"/>
    <mergeCell ref="Y55:Z55"/>
    <mergeCell ref="Y56:Z56"/>
    <mergeCell ref="Y57:Z57"/>
    <mergeCell ref="Y54:Z54"/>
    <mergeCell ref="V55:W55"/>
    <mergeCell ref="V56:W56"/>
    <mergeCell ref="V57:W57"/>
    <mergeCell ref="Y62:Z62"/>
    <mergeCell ref="Y58:Z58"/>
    <mergeCell ref="Y59:Z59"/>
    <mergeCell ref="Y60:Z60"/>
    <mergeCell ref="Y61:Z61"/>
    <mergeCell ref="Y49:Z49"/>
    <mergeCell ref="Y50:Z50"/>
    <mergeCell ref="Y51:Z51"/>
    <mergeCell ref="Y52:Z52"/>
    <mergeCell ref="Y53:Z53"/>
    <mergeCell ref="V61:W61"/>
    <mergeCell ref="V62:W62"/>
    <mergeCell ref="Y40:Z40"/>
    <mergeCell ref="Y42:Z42"/>
    <mergeCell ref="Y43:Z43"/>
    <mergeCell ref="Y44:Z44"/>
    <mergeCell ref="Y45:Z45"/>
    <mergeCell ref="Y46:Z46"/>
    <mergeCell ref="Y47:Z47"/>
    <mergeCell ref="Y48:Z48"/>
    <mergeCell ref="V58:W58"/>
    <mergeCell ref="V59:W59"/>
    <mergeCell ref="V60:W60"/>
    <mergeCell ref="V49:W49"/>
    <mergeCell ref="V50:W50"/>
    <mergeCell ref="V51:W51"/>
    <mergeCell ref="V52:W52"/>
    <mergeCell ref="V53:W53"/>
    <mergeCell ref="V54:W54"/>
    <mergeCell ref="V40:W40"/>
    <mergeCell ref="V42:W42"/>
    <mergeCell ref="V47:W47"/>
    <mergeCell ref="V48:W48"/>
    <mergeCell ref="V43:W43"/>
    <mergeCell ref="V44:W44"/>
    <mergeCell ref="V45:W45"/>
    <mergeCell ref="V46:W46"/>
    <mergeCell ref="R60:S60"/>
    <mergeCell ref="R61:S61"/>
    <mergeCell ref="R62:S62"/>
    <mergeCell ref="R56:S56"/>
    <mergeCell ref="R57:S57"/>
    <mergeCell ref="R58:S58"/>
    <mergeCell ref="R59:S59"/>
    <mergeCell ref="R48:S48"/>
    <mergeCell ref="R51:S51"/>
    <mergeCell ref="R52:S52"/>
    <mergeCell ref="R53:S53"/>
    <mergeCell ref="R54:S54"/>
    <mergeCell ref="R55:S55"/>
    <mergeCell ref="R50:S50"/>
    <mergeCell ref="P59:Q59"/>
    <mergeCell ref="P60:Q60"/>
    <mergeCell ref="P61:Q61"/>
    <mergeCell ref="P62:Q62"/>
    <mergeCell ref="R42:S42"/>
    <mergeCell ref="R43:S43"/>
    <mergeCell ref="R44:S44"/>
    <mergeCell ref="R45:S45"/>
    <mergeCell ref="R46:S46"/>
    <mergeCell ref="R47:S47"/>
    <mergeCell ref="P45:Q45"/>
    <mergeCell ref="P46:Q46"/>
    <mergeCell ref="P49:Q49"/>
    <mergeCell ref="P48:Q48"/>
    <mergeCell ref="P57:Q57"/>
    <mergeCell ref="P58:Q58"/>
    <mergeCell ref="P55:Q55"/>
    <mergeCell ref="P56:Q56"/>
    <mergeCell ref="N61:O61"/>
    <mergeCell ref="K61:L61"/>
    <mergeCell ref="K56:L56"/>
    <mergeCell ref="K57:L57"/>
    <mergeCell ref="K44:L44"/>
    <mergeCell ref="N62:O62"/>
    <mergeCell ref="N60:O60"/>
    <mergeCell ref="K58:L58"/>
    <mergeCell ref="K59:L59"/>
    <mergeCell ref="K60:L60"/>
    <mergeCell ref="K48:L48"/>
    <mergeCell ref="K42:L42"/>
    <mergeCell ref="K43:L43"/>
    <mergeCell ref="N49:O49"/>
    <mergeCell ref="N47:O47"/>
    <mergeCell ref="N48:O48"/>
    <mergeCell ref="K45:L45"/>
    <mergeCell ref="K46:L46"/>
    <mergeCell ref="K49:L49"/>
    <mergeCell ref="N58:O58"/>
    <mergeCell ref="N59:O59"/>
    <mergeCell ref="K55:L55"/>
    <mergeCell ref="N54:O54"/>
    <mergeCell ref="N55:O55"/>
    <mergeCell ref="N56:O56"/>
    <mergeCell ref="N57:O57"/>
    <mergeCell ref="K54:L54"/>
    <mergeCell ref="Y38:Z38"/>
    <mergeCell ref="N37:U37"/>
    <mergeCell ref="V37:AA37"/>
    <mergeCell ref="R49:S49"/>
    <mergeCell ref="N42:O42"/>
    <mergeCell ref="N43:O43"/>
    <mergeCell ref="N44:O44"/>
    <mergeCell ref="N46:O46"/>
    <mergeCell ref="P38:Q38"/>
    <mergeCell ref="P47:Q47"/>
    <mergeCell ref="N50:O50"/>
    <mergeCell ref="P50:Q50"/>
    <mergeCell ref="P51:Q51"/>
    <mergeCell ref="P52:Q52"/>
    <mergeCell ref="P53:Q53"/>
    <mergeCell ref="P54:Q54"/>
    <mergeCell ref="N51:O51"/>
    <mergeCell ref="N52:O52"/>
    <mergeCell ref="N53:O53"/>
    <mergeCell ref="K52:L52"/>
    <mergeCell ref="K53:L53"/>
    <mergeCell ref="I51:J51"/>
    <mergeCell ref="I52:J52"/>
    <mergeCell ref="I53:J53"/>
    <mergeCell ref="I54:J54"/>
    <mergeCell ref="K50:L50"/>
    <mergeCell ref="I62:J62"/>
    <mergeCell ref="I55:J55"/>
    <mergeCell ref="I56:J56"/>
    <mergeCell ref="I57:J57"/>
    <mergeCell ref="I58:J58"/>
    <mergeCell ref="I59:J59"/>
    <mergeCell ref="I60:J60"/>
    <mergeCell ref="K62:L62"/>
    <mergeCell ref="K51:L51"/>
    <mergeCell ref="E62:F62"/>
    <mergeCell ref="I42:J42"/>
    <mergeCell ref="I43:J43"/>
    <mergeCell ref="I44:J44"/>
    <mergeCell ref="I45:J45"/>
    <mergeCell ref="I46:J46"/>
    <mergeCell ref="I48:J48"/>
    <mergeCell ref="I49:J49"/>
    <mergeCell ref="I50:J50"/>
    <mergeCell ref="I61:J61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C58:D58"/>
    <mergeCell ref="C59:D59"/>
    <mergeCell ref="C54:D54"/>
    <mergeCell ref="C55:D55"/>
    <mergeCell ref="C56:D56"/>
    <mergeCell ref="C57:D57"/>
    <mergeCell ref="C60:D60"/>
    <mergeCell ref="C61:D61"/>
    <mergeCell ref="C62:D62"/>
    <mergeCell ref="E40:F40"/>
    <mergeCell ref="E41:F41"/>
    <mergeCell ref="E42:F42"/>
    <mergeCell ref="E43:F43"/>
    <mergeCell ref="E44:F44"/>
    <mergeCell ref="C41:D41"/>
    <mergeCell ref="C53:D53"/>
    <mergeCell ref="C47:D47"/>
    <mergeCell ref="C48:D48"/>
    <mergeCell ref="C49:D49"/>
    <mergeCell ref="E49:F49"/>
    <mergeCell ref="C45:D45"/>
    <mergeCell ref="E46:F46"/>
    <mergeCell ref="E47:F47"/>
    <mergeCell ref="E45:F45"/>
    <mergeCell ref="E48:F48"/>
    <mergeCell ref="I47:J47"/>
    <mergeCell ref="K47:L47"/>
    <mergeCell ref="R38:S38"/>
    <mergeCell ref="T38:U38"/>
    <mergeCell ref="V38:W38"/>
    <mergeCell ref="N45:O45"/>
    <mergeCell ref="K38:L38"/>
    <mergeCell ref="P42:Q42"/>
    <mergeCell ref="P43:Q43"/>
    <mergeCell ref="P44:Q44"/>
    <mergeCell ref="U23:V23"/>
    <mergeCell ref="U24:V24"/>
    <mergeCell ref="U25:V25"/>
    <mergeCell ref="U26:V26"/>
    <mergeCell ref="U27:V27"/>
    <mergeCell ref="U28:V28"/>
    <mergeCell ref="X7:Y7"/>
    <mergeCell ref="Z7:AA7"/>
    <mergeCell ref="U10:V10"/>
    <mergeCell ref="U19:V19"/>
    <mergeCell ref="U16:V16"/>
    <mergeCell ref="U17:V17"/>
    <mergeCell ref="U18:V18"/>
    <mergeCell ref="U13:V13"/>
    <mergeCell ref="U14:V14"/>
    <mergeCell ref="U15:V15"/>
    <mergeCell ref="O20:P20"/>
    <mergeCell ref="N40:O40"/>
    <mergeCell ref="O28:P28"/>
    <mergeCell ref="U11:V11"/>
    <mergeCell ref="U12:V12"/>
    <mergeCell ref="U7:W7"/>
    <mergeCell ref="U8:V8"/>
    <mergeCell ref="U20:V20"/>
    <mergeCell ref="U21:V21"/>
    <mergeCell ref="U22:V22"/>
    <mergeCell ref="O26:P26"/>
    <mergeCell ref="O27:P27"/>
    <mergeCell ref="O7:P8"/>
    <mergeCell ref="R40:S40"/>
    <mergeCell ref="O22:P22"/>
    <mergeCell ref="O23:P23"/>
    <mergeCell ref="O24:P24"/>
    <mergeCell ref="O25:P25"/>
    <mergeCell ref="O18:P18"/>
    <mergeCell ref="O19:P19"/>
    <mergeCell ref="O21:P21"/>
    <mergeCell ref="L17:M17"/>
    <mergeCell ref="L18:M18"/>
    <mergeCell ref="L21:M21"/>
    <mergeCell ref="Q7:R7"/>
    <mergeCell ref="S7:T7"/>
    <mergeCell ref="O13:P13"/>
    <mergeCell ref="O14:P14"/>
    <mergeCell ref="O15:P15"/>
    <mergeCell ref="O16:P16"/>
    <mergeCell ref="K40:L40"/>
    <mergeCell ref="J30:K30"/>
    <mergeCell ref="J31:K31"/>
    <mergeCell ref="J32:K32"/>
    <mergeCell ref="L29:M29"/>
    <mergeCell ref="O29:P29"/>
    <mergeCell ref="O32:P32"/>
    <mergeCell ref="O33:P33"/>
    <mergeCell ref="O34:P34"/>
    <mergeCell ref="N38:O38"/>
    <mergeCell ref="L11:M11"/>
    <mergeCell ref="L12:M12"/>
    <mergeCell ref="L13:M13"/>
    <mergeCell ref="L19:M19"/>
    <mergeCell ref="P40:Q40"/>
    <mergeCell ref="L32:M32"/>
    <mergeCell ref="L31:M31"/>
    <mergeCell ref="L22:M22"/>
    <mergeCell ref="L23:M23"/>
    <mergeCell ref="L30:M30"/>
    <mergeCell ref="L28:M28"/>
    <mergeCell ref="L24:M24"/>
    <mergeCell ref="L25:M25"/>
    <mergeCell ref="L26:M26"/>
    <mergeCell ref="L27:M27"/>
    <mergeCell ref="O10:P10"/>
    <mergeCell ref="O11:P11"/>
    <mergeCell ref="O12:P12"/>
    <mergeCell ref="O17:P17"/>
    <mergeCell ref="L10:M10"/>
    <mergeCell ref="J23:K23"/>
    <mergeCell ref="J24:K24"/>
    <mergeCell ref="J25:K25"/>
    <mergeCell ref="J26:K26"/>
    <mergeCell ref="L14:M14"/>
    <mergeCell ref="L15:M15"/>
    <mergeCell ref="L16:M16"/>
    <mergeCell ref="L20:M20"/>
    <mergeCell ref="J15:K15"/>
    <mergeCell ref="J27:K27"/>
    <mergeCell ref="H28:I28"/>
    <mergeCell ref="H29:I29"/>
    <mergeCell ref="H30:I30"/>
    <mergeCell ref="H31:I31"/>
    <mergeCell ref="H32:I32"/>
    <mergeCell ref="H27:I27"/>
    <mergeCell ref="J28:K28"/>
    <mergeCell ref="J29:K29"/>
    <mergeCell ref="H22:I22"/>
    <mergeCell ref="J16:K16"/>
    <mergeCell ref="J17:K17"/>
    <mergeCell ref="J18:K18"/>
    <mergeCell ref="J19:K19"/>
    <mergeCell ref="J21:K21"/>
    <mergeCell ref="J22:K22"/>
    <mergeCell ref="H11:I11"/>
    <mergeCell ref="H12:I12"/>
    <mergeCell ref="H19:I19"/>
    <mergeCell ref="H20:I20"/>
    <mergeCell ref="H21:I21"/>
    <mergeCell ref="J20:K20"/>
    <mergeCell ref="J11:K11"/>
    <mergeCell ref="J12:K12"/>
    <mergeCell ref="J13:K13"/>
    <mergeCell ref="J14:K14"/>
    <mergeCell ref="F31:G31"/>
    <mergeCell ref="F32:G32"/>
    <mergeCell ref="H10:I10"/>
    <mergeCell ref="J10:K10"/>
    <mergeCell ref="H13:I13"/>
    <mergeCell ref="H14:I14"/>
    <mergeCell ref="H15:I15"/>
    <mergeCell ref="H16:I16"/>
    <mergeCell ref="H17:I17"/>
    <mergeCell ref="H18:I18"/>
    <mergeCell ref="F28:G28"/>
    <mergeCell ref="F29:G29"/>
    <mergeCell ref="H23:I23"/>
    <mergeCell ref="H24:I24"/>
    <mergeCell ref="H25:I25"/>
    <mergeCell ref="H26:I26"/>
    <mergeCell ref="F30:G30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D32:E32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B28:C28"/>
    <mergeCell ref="B29:C29"/>
    <mergeCell ref="B30:C30"/>
    <mergeCell ref="B31:C31"/>
    <mergeCell ref="B32:C32"/>
    <mergeCell ref="D15:E15"/>
    <mergeCell ref="D16:E16"/>
    <mergeCell ref="D17:E17"/>
    <mergeCell ref="D18:E18"/>
    <mergeCell ref="D19:E19"/>
    <mergeCell ref="B14:C14"/>
    <mergeCell ref="D10:E10"/>
    <mergeCell ref="D11:E11"/>
    <mergeCell ref="D12:E12"/>
    <mergeCell ref="D13:E13"/>
    <mergeCell ref="D14:E14"/>
    <mergeCell ref="A72:A73"/>
    <mergeCell ref="C38:D38"/>
    <mergeCell ref="E38:F38"/>
    <mergeCell ref="I38:J38"/>
    <mergeCell ref="C42:D42"/>
    <mergeCell ref="C50:D50"/>
    <mergeCell ref="C51:D51"/>
    <mergeCell ref="C52:D52"/>
    <mergeCell ref="I40:J40"/>
    <mergeCell ref="C46:D46"/>
    <mergeCell ref="B19:C19"/>
    <mergeCell ref="B20:C20"/>
    <mergeCell ref="B21:C21"/>
    <mergeCell ref="B23:C23"/>
    <mergeCell ref="B24:C24"/>
    <mergeCell ref="B25:C25"/>
    <mergeCell ref="F8:G8"/>
    <mergeCell ref="H8:I8"/>
    <mergeCell ref="J8:K8"/>
    <mergeCell ref="A37:A38"/>
    <mergeCell ref="C43:D43"/>
    <mergeCell ref="C44:D44"/>
    <mergeCell ref="B16:C16"/>
    <mergeCell ref="B17:C17"/>
    <mergeCell ref="C40:D40"/>
    <mergeCell ref="B18:C18"/>
    <mergeCell ref="B37:G37"/>
    <mergeCell ref="H37:M37"/>
    <mergeCell ref="B10:C10"/>
    <mergeCell ref="B11:C11"/>
    <mergeCell ref="B12:C12"/>
    <mergeCell ref="B13:C13"/>
    <mergeCell ref="B15:C15"/>
    <mergeCell ref="B22:C22"/>
    <mergeCell ref="B26:C26"/>
    <mergeCell ref="B27:C27"/>
    <mergeCell ref="O5:AA5"/>
    <mergeCell ref="A5:M5"/>
    <mergeCell ref="A4:AA4"/>
    <mergeCell ref="A7:A8"/>
    <mergeCell ref="B8:C8"/>
    <mergeCell ref="L8:M8"/>
    <mergeCell ref="B7:E7"/>
    <mergeCell ref="F7:I7"/>
    <mergeCell ref="J7:M7"/>
    <mergeCell ref="D8:E8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65" r:id="rId1"/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1">
      <selection activeCell="A2" sqref="A2:P2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4.59765625" style="4" customWidth="1"/>
    <col min="12" max="13" width="15.8984375" style="4" customWidth="1"/>
    <col min="14" max="14" width="16.5" style="4" customWidth="1"/>
    <col min="15" max="17" width="14.59765625" style="4" customWidth="1"/>
    <col min="18" max="16384" width="10.59765625" style="4" customWidth="1"/>
  </cols>
  <sheetData>
    <row r="1" spans="1:17" ht="17.25" customHeight="1">
      <c r="A1" s="191" t="s">
        <v>555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" t="s">
        <v>341</v>
      </c>
    </row>
    <row r="2" spans="1:17" ht="17.2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36"/>
    </row>
    <row r="3" spans="1:17" ht="17.25" customHeight="1">
      <c r="A3" s="36"/>
      <c r="B3" s="142"/>
      <c r="C3" s="142"/>
      <c r="D3" s="142" t="s">
        <v>348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36"/>
    </row>
    <row r="4" spans="1:17" ht="17.2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43"/>
      <c r="Q4" s="144"/>
    </row>
    <row r="5" spans="1:17" ht="17.25" customHeight="1">
      <c r="A5" s="287" t="s">
        <v>3</v>
      </c>
      <c r="B5" s="284" t="s">
        <v>103</v>
      </c>
      <c r="C5" s="285" t="s">
        <v>4</v>
      </c>
      <c r="D5" s="412" t="s">
        <v>5</v>
      </c>
      <c r="E5" s="413"/>
      <c r="F5" s="413"/>
      <c r="G5" s="413"/>
      <c r="H5" s="413"/>
      <c r="I5" s="413"/>
      <c r="J5" s="414"/>
      <c r="K5" s="284" t="s">
        <v>6</v>
      </c>
      <c r="L5" s="284" t="s">
        <v>7</v>
      </c>
      <c r="M5" s="412" t="s">
        <v>8</v>
      </c>
      <c r="N5" s="413"/>
      <c r="O5" s="413"/>
      <c r="P5" s="413"/>
      <c r="Q5" s="418" t="s">
        <v>517</v>
      </c>
    </row>
    <row r="6" spans="1:17" ht="17.25" customHeight="1">
      <c r="A6" s="288"/>
      <c r="B6" s="279"/>
      <c r="C6" s="281"/>
      <c r="D6" s="295" t="s">
        <v>9</v>
      </c>
      <c r="E6" s="415" t="s">
        <v>10</v>
      </c>
      <c r="F6" s="416"/>
      <c r="G6" s="417"/>
      <c r="H6" s="415" t="s">
        <v>11</v>
      </c>
      <c r="I6" s="416"/>
      <c r="J6" s="417"/>
      <c r="K6" s="279"/>
      <c r="L6" s="279"/>
      <c r="M6" s="295" t="s">
        <v>12</v>
      </c>
      <c r="N6" s="290" t="s">
        <v>347</v>
      </c>
      <c r="O6" s="290" t="s">
        <v>13</v>
      </c>
      <c r="P6" s="292" t="s">
        <v>14</v>
      </c>
      <c r="Q6" s="419"/>
    </row>
    <row r="7" spans="1:17" ht="17.25" customHeight="1">
      <c r="A7" s="289"/>
      <c r="B7" s="291"/>
      <c r="C7" s="282"/>
      <c r="D7" s="297"/>
      <c r="E7" s="57" t="s">
        <v>12</v>
      </c>
      <c r="F7" s="57" t="s">
        <v>15</v>
      </c>
      <c r="G7" s="57" t="s">
        <v>16</v>
      </c>
      <c r="H7" s="57" t="s">
        <v>12</v>
      </c>
      <c r="I7" s="57" t="s">
        <v>15</v>
      </c>
      <c r="J7" s="57" t="s">
        <v>16</v>
      </c>
      <c r="K7" s="291"/>
      <c r="L7" s="291"/>
      <c r="M7" s="297"/>
      <c r="N7" s="291"/>
      <c r="O7" s="291"/>
      <c r="P7" s="294"/>
      <c r="Q7" s="420"/>
    </row>
    <row r="8" spans="1:17" ht="17.25" customHeight="1">
      <c r="A8" s="34"/>
      <c r="B8" s="33" t="s">
        <v>32</v>
      </c>
      <c r="C8" s="206">
        <v>14545</v>
      </c>
      <c r="D8" s="206">
        <f>SUM(D9:D13)</f>
        <v>129607</v>
      </c>
      <c r="E8" s="206">
        <f aca="true" t="shared" si="0" ref="E8:Q8">SUM(E9:E13)</f>
        <v>109183</v>
      </c>
      <c r="F8" s="206">
        <f t="shared" si="0"/>
        <v>57814</v>
      </c>
      <c r="G8" s="206">
        <f t="shared" si="0"/>
        <v>51369</v>
      </c>
      <c r="H8" s="8">
        <f t="shared" si="0"/>
        <v>20424</v>
      </c>
      <c r="I8" s="8">
        <f t="shared" si="0"/>
        <v>11660</v>
      </c>
      <c r="J8" s="8">
        <f t="shared" si="0"/>
        <v>8764</v>
      </c>
      <c r="K8" s="206">
        <f t="shared" si="0"/>
        <v>31357516</v>
      </c>
      <c r="L8" s="206">
        <f t="shared" si="0"/>
        <v>95157633</v>
      </c>
      <c r="M8" s="206">
        <f t="shared" si="0"/>
        <v>161513664</v>
      </c>
      <c r="N8" s="206">
        <f t="shared" si="0"/>
        <v>134189742</v>
      </c>
      <c r="O8" s="206">
        <f t="shared" si="0"/>
        <v>27010160</v>
      </c>
      <c r="P8" s="206">
        <f t="shared" si="0"/>
        <v>313762</v>
      </c>
      <c r="Q8" s="206">
        <f t="shared" si="0"/>
        <v>391644</v>
      </c>
    </row>
    <row r="9" spans="1:17" ht="17.25" customHeight="1">
      <c r="A9" s="34"/>
      <c r="B9" s="34" t="s">
        <v>344</v>
      </c>
      <c r="C9" s="29">
        <v>7811</v>
      </c>
      <c r="D9" s="28">
        <f>SUM(E9,H9)</f>
        <v>16835</v>
      </c>
      <c r="E9" s="29">
        <f>SUM(F9:G9)</f>
        <v>3889</v>
      </c>
      <c r="F9" s="28">
        <v>1268</v>
      </c>
      <c r="G9" s="29">
        <v>2621</v>
      </c>
      <c r="H9" s="29">
        <f>SUM(I9:J9)</f>
        <v>12946</v>
      </c>
      <c r="I9" s="29">
        <v>7325</v>
      </c>
      <c r="J9" s="29">
        <v>5621</v>
      </c>
      <c r="K9" s="29">
        <v>673572</v>
      </c>
      <c r="L9" s="29">
        <v>2699004</v>
      </c>
      <c r="M9" s="31">
        <f>SUM(N9:P9)</f>
        <v>6332176</v>
      </c>
      <c r="N9" s="31">
        <v>3063262</v>
      </c>
      <c r="O9" s="31">
        <v>3252689</v>
      </c>
      <c r="P9" s="29">
        <v>16225</v>
      </c>
      <c r="Q9" s="29">
        <v>2090</v>
      </c>
    </row>
    <row r="10" spans="1:17" ht="17.25" customHeight="1">
      <c r="A10" s="409" t="s">
        <v>346</v>
      </c>
      <c r="B10" s="34" t="s">
        <v>343</v>
      </c>
      <c r="C10" s="28">
        <v>4572</v>
      </c>
      <c r="D10" s="28">
        <f>SUM(E10,H10)</f>
        <v>25382</v>
      </c>
      <c r="E10" s="29">
        <f aca="true" t="shared" si="1" ref="E10:H13">SUM(F10:G10)</f>
        <v>18558</v>
      </c>
      <c r="F10" s="28">
        <v>7993</v>
      </c>
      <c r="G10" s="29">
        <v>10565</v>
      </c>
      <c r="H10" s="29">
        <f t="shared" si="1"/>
        <v>6824</v>
      </c>
      <c r="I10" s="29">
        <v>3949</v>
      </c>
      <c r="J10" s="29">
        <v>2875</v>
      </c>
      <c r="K10" s="29">
        <v>3865932</v>
      </c>
      <c r="L10" s="29">
        <v>8181621</v>
      </c>
      <c r="M10" s="31">
        <f>SUM(N10:P10)</f>
        <v>17079270</v>
      </c>
      <c r="N10" s="31">
        <v>11480924</v>
      </c>
      <c r="O10" s="31">
        <v>5553750</v>
      </c>
      <c r="P10" s="29">
        <v>44596</v>
      </c>
      <c r="Q10" s="29">
        <v>33798</v>
      </c>
    </row>
    <row r="11" spans="1:17" ht="17.25" customHeight="1">
      <c r="A11" s="410"/>
      <c r="B11" s="34" t="s">
        <v>17</v>
      </c>
      <c r="C11" s="28">
        <v>1079</v>
      </c>
      <c r="D11" s="28">
        <f>SUM(E11,H11)</f>
        <v>14711</v>
      </c>
      <c r="E11" s="29">
        <f t="shared" si="1"/>
        <v>14192</v>
      </c>
      <c r="F11" s="28">
        <v>7498</v>
      </c>
      <c r="G11" s="29">
        <v>6694</v>
      </c>
      <c r="H11" s="29">
        <f t="shared" si="1"/>
        <v>519</v>
      </c>
      <c r="I11" s="29">
        <v>300</v>
      </c>
      <c r="J11" s="29">
        <v>219</v>
      </c>
      <c r="K11" s="29">
        <v>3529203</v>
      </c>
      <c r="L11" s="29">
        <v>8749081</v>
      </c>
      <c r="M11" s="31">
        <f>SUM(N11:P11)</f>
        <v>16940288</v>
      </c>
      <c r="N11" s="31">
        <v>13544460</v>
      </c>
      <c r="O11" s="31">
        <v>3354898</v>
      </c>
      <c r="P11" s="29">
        <v>40930</v>
      </c>
      <c r="Q11" s="29">
        <v>39813</v>
      </c>
    </row>
    <row r="12" spans="1:17" ht="17.25" customHeight="1">
      <c r="A12" s="34"/>
      <c r="B12" s="34" t="s">
        <v>18</v>
      </c>
      <c r="C12" s="28">
        <v>491</v>
      </c>
      <c r="D12" s="28">
        <f>SUM(E12,H12)</f>
        <v>11953</v>
      </c>
      <c r="E12" s="29">
        <f t="shared" si="1"/>
        <v>11848</v>
      </c>
      <c r="F12" s="28">
        <v>6038</v>
      </c>
      <c r="G12" s="29">
        <v>5810</v>
      </c>
      <c r="H12" s="29">
        <f t="shared" si="1"/>
        <v>105</v>
      </c>
      <c r="I12" s="29">
        <v>67</v>
      </c>
      <c r="J12" s="29">
        <v>38</v>
      </c>
      <c r="K12" s="29">
        <v>3013261</v>
      </c>
      <c r="L12" s="29">
        <v>7430973</v>
      </c>
      <c r="M12" s="31">
        <f>SUM(N12:P12)</f>
        <v>14394950</v>
      </c>
      <c r="N12" s="31">
        <v>11524672</v>
      </c>
      <c r="O12" s="31">
        <v>2850304</v>
      </c>
      <c r="P12" s="29">
        <v>19974</v>
      </c>
      <c r="Q12" s="29">
        <v>20855</v>
      </c>
    </row>
    <row r="13" spans="1:17" ht="17.25" customHeight="1">
      <c r="A13" s="34"/>
      <c r="B13" s="34" t="s">
        <v>342</v>
      </c>
      <c r="C13" s="28">
        <v>593</v>
      </c>
      <c r="D13" s="28">
        <f>SUM(E13,H13)</f>
        <v>60726</v>
      </c>
      <c r="E13" s="29">
        <f t="shared" si="1"/>
        <v>60696</v>
      </c>
      <c r="F13" s="28">
        <v>35017</v>
      </c>
      <c r="G13" s="29">
        <v>25679</v>
      </c>
      <c r="H13" s="29">
        <f t="shared" si="1"/>
        <v>30</v>
      </c>
      <c r="I13" s="29">
        <v>19</v>
      </c>
      <c r="J13" s="29">
        <v>11</v>
      </c>
      <c r="K13" s="29">
        <v>20275548</v>
      </c>
      <c r="L13" s="29">
        <v>68096954</v>
      </c>
      <c r="M13" s="31">
        <f>SUM(N13:P13)</f>
        <v>106766980</v>
      </c>
      <c r="N13" s="31">
        <v>94576424</v>
      </c>
      <c r="O13" s="31">
        <v>11998519</v>
      </c>
      <c r="P13" s="29">
        <v>192037</v>
      </c>
      <c r="Q13" s="29">
        <v>295088</v>
      </c>
    </row>
    <row r="14" spans="1:17" ht="17.25" customHeight="1">
      <c r="A14" s="34"/>
      <c r="B14" s="34"/>
      <c r="C14" s="69"/>
      <c r="D14" s="69"/>
      <c r="E14" s="69"/>
      <c r="F14" s="69"/>
      <c r="G14" s="69"/>
      <c r="H14" s="35"/>
      <c r="I14" s="35"/>
      <c r="J14" s="35"/>
      <c r="K14" s="35"/>
      <c r="L14" s="35"/>
      <c r="M14" s="69"/>
      <c r="N14" s="69"/>
      <c r="O14" s="35"/>
      <c r="P14" s="35"/>
      <c r="Q14" s="35"/>
    </row>
    <row r="15" spans="1:17" ht="17.25" customHeight="1">
      <c r="A15" s="34"/>
      <c r="B15" s="11" t="s">
        <v>12</v>
      </c>
      <c r="C15" s="206">
        <f aca="true" t="shared" si="2" ref="C15:Q15">SUM(C16:C20)</f>
        <v>1062</v>
      </c>
      <c r="D15" s="206">
        <f t="shared" si="2"/>
        <v>10849</v>
      </c>
      <c r="E15" s="206">
        <f t="shared" si="2"/>
        <v>9511</v>
      </c>
      <c r="F15" s="206">
        <f t="shared" si="2"/>
        <v>4007</v>
      </c>
      <c r="G15" s="206">
        <f t="shared" si="2"/>
        <v>5504</v>
      </c>
      <c r="H15" s="8">
        <f t="shared" si="2"/>
        <v>1338</v>
      </c>
      <c r="I15" s="8">
        <f t="shared" si="2"/>
        <v>721</v>
      </c>
      <c r="J15" s="8">
        <f t="shared" si="2"/>
        <v>617</v>
      </c>
      <c r="K15" s="206">
        <f t="shared" si="2"/>
        <v>2245272</v>
      </c>
      <c r="L15" s="206">
        <f t="shared" si="2"/>
        <v>7249961</v>
      </c>
      <c r="M15" s="206">
        <f t="shared" si="2"/>
        <v>13662599</v>
      </c>
      <c r="N15" s="206">
        <f t="shared" si="2"/>
        <v>13525759</v>
      </c>
      <c r="O15" s="206">
        <f t="shared" si="2"/>
        <v>136840</v>
      </c>
      <c r="P15" s="8" t="s">
        <v>432</v>
      </c>
      <c r="Q15" s="8">
        <f t="shared" si="2"/>
        <v>386796</v>
      </c>
    </row>
    <row r="16" spans="1:17" ht="17.25" customHeight="1">
      <c r="A16" s="34"/>
      <c r="B16" s="34" t="s">
        <v>344</v>
      </c>
      <c r="C16" s="28">
        <v>437</v>
      </c>
      <c r="D16" s="28">
        <f>SUM(E16,H16)</f>
        <v>997</v>
      </c>
      <c r="E16" s="29">
        <f>SUM(F16:G16)</f>
        <v>224</v>
      </c>
      <c r="F16" s="28">
        <v>83</v>
      </c>
      <c r="G16" s="28">
        <v>141</v>
      </c>
      <c r="H16" s="29">
        <f>SUM(I16:J16)</f>
        <v>773</v>
      </c>
      <c r="I16" s="29">
        <v>403</v>
      </c>
      <c r="J16" s="29">
        <v>370</v>
      </c>
      <c r="K16" s="29">
        <v>41338</v>
      </c>
      <c r="L16" s="29">
        <v>202063</v>
      </c>
      <c r="M16" s="31">
        <f>SUM(N16:P16)</f>
        <v>430397</v>
      </c>
      <c r="N16" s="31">
        <v>409635</v>
      </c>
      <c r="O16" s="31">
        <v>20762</v>
      </c>
      <c r="P16" s="29" t="s">
        <v>432</v>
      </c>
      <c r="Q16" s="29">
        <v>1950</v>
      </c>
    </row>
    <row r="17" spans="1:17" ht="17.25" customHeight="1">
      <c r="A17" s="408" t="s">
        <v>37</v>
      </c>
      <c r="B17" s="34" t="s">
        <v>343</v>
      </c>
      <c r="C17" s="28">
        <v>377</v>
      </c>
      <c r="D17" s="28">
        <f>SUM(E17,H17)</f>
        <v>2273</v>
      </c>
      <c r="E17" s="29">
        <f>SUM(F17:G17)</f>
        <v>1763</v>
      </c>
      <c r="F17" s="28">
        <v>723</v>
      </c>
      <c r="G17" s="28">
        <v>1040</v>
      </c>
      <c r="H17" s="29">
        <f>SUM(I17:J17)</f>
        <v>510</v>
      </c>
      <c r="I17" s="29">
        <v>284</v>
      </c>
      <c r="J17" s="29">
        <v>226</v>
      </c>
      <c r="K17" s="29">
        <v>333029</v>
      </c>
      <c r="L17" s="29">
        <v>884298</v>
      </c>
      <c r="M17" s="31">
        <f>SUM(N17:P17)</f>
        <v>1650214</v>
      </c>
      <c r="N17" s="31">
        <v>1610883</v>
      </c>
      <c r="O17" s="31">
        <v>39331</v>
      </c>
      <c r="P17" s="29" t="s">
        <v>432</v>
      </c>
      <c r="Q17" s="29">
        <v>33503</v>
      </c>
    </row>
    <row r="18" spans="1:17" ht="17.25" customHeight="1">
      <c r="A18" s="408"/>
      <c r="B18" s="34" t="s">
        <v>17</v>
      </c>
      <c r="C18" s="28">
        <v>126</v>
      </c>
      <c r="D18" s="28">
        <f>SUM(E18,H18)</f>
        <v>1677</v>
      </c>
      <c r="E18" s="29">
        <f>SUM(F18:G18)</f>
        <v>1634</v>
      </c>
      <c r="F18" s="28">
        <v>673</v>
      </c>
      <c r="G18" s="28">
        <v>961</v>
      </c>
      <c r="H18" s="29">
        <f>SUM(I18:J18)</f>
        <v>43</v>
      </c>
      <c r="I18" s="29">
        <v>27</v>
      </c>
      <c r="J18" s="29">
        <v>16</v>
      </c>
      <c r="K18" s="29">
        <v>360357</v>
      </c>
      <c r="L18" s="29">
        <v>754258</v>
      </c>
      <c r="M18" s="31">
        <f>SUM(N18:P18)</f>
        <v>1717586</v>
      </c>
      <c r="N18" s="31">
        <v>1695964</v>
      </c>
      <c r="O18" s="31">
        <v>21622</v>
      </c>
      <c r="P18" s="29" t="s">
        <v>432</v>
      </c>
      <c r="Q18" s="29">
        <v>39799</v>
      </c>
    </row>
    <row r="19" spans="1:17" ht="17.25" customHeight="1">
      <c r="A19" s="63"/>
      <c r="B19" s="34" t="s">
        <v>18</v>
      </c>
      <c r="C19" s="28">
        <v>54</v>
      </c>
      <c r="D19" s="28">
        <f>SUM(E19,H19)</f>
        <v>1296</v>
      </c>
      <c r="E19" s="29">
        <f>SUM(F19:G19)</f>
        <v>1286</v>
      </c>
      <c r="F19" s="28">
        <v>511</v>
      </c>
      <c r="G19" s="28">
        <v>775</v>
      </c>
      <c r="H19" s="29">
        <f>SUM(I19:J19)</f>
        <v>10</v>
      </c>
      <c r="I19" s="29">
        <v>6</v>
      </c>
      <c r="J19" s="29">
        <v>4</v>
      </c>
      <c r="K19" s="29">
        <v>319218</v>
      </c>
      <c r="L19" s="29">
        <v>831086</v>
      </c>
      <c r="M19" s="31">
        <f>SUM(N19:P19)</f>
        <v>1739067</v>
      </c>
      <c r="N19" s="31">
        <v>1709585</v>
      </c>
      <c r="O19" s="31">
        <v>29482</v>
      </c>
      <c r="P19" s="29" t="s">
        <v>432</v>
      </c>
      <c r="Q19" s="29">
        <v>20855</v>
      </c>
    </row>
    <row r="20" spans="1:17" ht="17.25" customHeight="1">
      <c r="A20" s="63"/>
      <c r="B20" s="34" t="s">
        <v>342</v>
      </c>
      <c r="C20" s="28">
        <v>68</v>
      </c>
      <c r="D20" s="28">
        <f>SUM(E20,H20)</f>
        <v>4606</v>
      </c>
      <c r="E20" s="29">
        <f>SUM(F20:G20)</f>
        <v>4604</v>
      </c>
      <c r="F20" s="28">
        <v>2017</v>
      </c>
      <c r="G20" s="28">
        <v>2587</v>
      </c>
      <c r="H20" s="29">
        <f>SUM(I20:J20)</f>
        <v>2</v>
      </c>
      <c r="I20" s="29">
        <v>1</v>
      </c>
      <c r="J20" s="29">
        <v>1</v>
      </c>
      <c r="K20" s="29">
        <v>1191330</v>
      </c>
      <c r="L20" s="29">
        <v>4578256</v>
      </c>
      <c r="M20" s="31">
        <f>SUM(N20:P20)</f>
        <v>8125335</v>
      </c>
      <c r="N20" s="31">
        <v>8099692</v>
      </c>
      <c r="O20" s="31">
        <v>25643</v>
      </c>
      <c r="P20" s="29" t="s">
        <v>432</v>
      </c>
      <c r="Q20" s="29">
        <v>290689</v>
      </c>
    </row>
    <row r="21" spans="1:17" ht="17.25" customHeight="1">
      <c r="A21" s="63"/>
      <c r="B21" s="34"/>
      <c r="C21" s="69"/>
      <c r="D21" s="69"/>
      <c r="E21" s="69"/>
      <c r="F21" s="69"/>
      <c r="G21" s="69"/>
      <c r="H21" s="35"/>
      <c r="I21" s="35"/>
      <c r="J21" s="35"/>
      <c r="K21" s="35"/>
      <c r="L21" s="35"/>
      <c r="M21" s="69"/>
      <c r="N21" s="69"/>
      <c r="O21" s="35"/>
      <c r="P21" s="35"/>
      <c r="Q21" s="35"/>
    </row>
    <row r="22" spans="1:17" ht="17.25" customHeight="1">
      <c r="A22" s="63"/>
      <c r="B22" s="11" t="s">
        <v>12</v>
      </c>
      <c r="C22" s="206">
        <f aca="true" t="shared" si="3" ref="C22:P22">SUM(C23:C27)</f>
        <v>5900</v>
      </c>
      <c r="D22" s="206">
        <f t="shared" si="3"/>
        <v>35872</v>
      </c>
      <c r="E22" s="206">
        <f t="shared" si="3"/>
        <v>26416</v>
      </c>
      <c r="F22" s="206">
        <f t="shared" si="3"/>
        <v>10268</v>
      </c>
      <c r="G22" s="206">
        <f t="shared" si="3"/>
        <v>16148</v>
      </c>
      <c r="H22" s="8">
        <f t="shared" si="3"/>
        <v>9456</v>
      </c>
      <c r="I22" s="8">
        <f t="shared" si="3"/>
        <v>4862</v>
      </c>
      <c r="J22" s="8">
        <f t="shared" si="3"/>
        <v>4594</v>
      </c>
      <c r="K22" s="206">
        <f t="shared" si="3"/>
        <v>6451689</v>
      </c>
      <c r="L22" s="206">
        <f t="shared" si="3"/>
        <v>18514626</v>
      </c>
      <c r="M22" s="206">
        <f t="shared" si="3"/>
        <v>33232327</v>
      </c>
      <c r="N22" s="206">
        <f t="shared" si="3"/>
        <v>15612247</v>
      </c>
      <c r="O22" s="206">
        <f t="shared" si="3"/>
        <v>17619070</v>
      </c>
      <c r="P22" s="8">
        <f t="shared" si="3"/>
        <v>1010</v>
      </c>
      <c r="Q22" s="8" t="s">
        <v>432</v>
      </c>
    </row>
    <row r="23" spans="1:17" ht="17.25" customHeight="1">
      <c r="A23" s="63"/>
      <c r="B23" s="34" t="s">
        <v>344</v>
      </c>
      <c r="C23" s="28">
        <v>3402</v>
      </c>
      <c r="D23" s="28">
        <f>SUM(E23,H23)</f>
        <v>7700</v>
      </c>
      <c r="E23" s="29">
        <f>SUM(F23:G23)</f>
        <v>1827</v>
      </c>
      <c r="F23" s="28">
        <v>248</v>
      </c>
      <c r="G23" s="28">
        <v>1579</v>
      </c>
      <c r="H23" s="29">
        <f>SUM(I23:J23)</f>
        <v>5873</v>
      </c>
      <c r="I23" s="29">
        <v>2913</v>
      </c>
      <c r="J23" s="29">
        <v>2960</v>
      </c>
      <c r="K23" s="29">
        <v>242691</v>
      </c>
      <c r="L23" s="29">
        <v>1131829</v>
      </c>
      <c r="M23" s="31">
        <f>SUM(N23:Q23)</f>
        <v>2562378</v>
      </c>
      <c r="N23" s="31">
        <v>754002</v>
      </c>
      <c r="O23" s="31">
        <v>1808148</v>
      </c>
      <c r="P23" s="29">
        <v>228</v>
      </c>
      <c r="Q23" s="29" t="s">
        <v>432</v>
      </c>
    </row>
    <row r="24" spans="1:17" ht="17.25" customHeight="1">
      <c r="A24" s="408" t="s">
        <v>345</v>
      </c>
      <c r="B24" s="34" t="s">
        <v>343</v>
      </c>
      <c r="C24" s="28">
        <v>2027</v>
      </c>
      <c r="D24" s="28">
        <f>SUM(E24,H24)</f>
        <v>10646</v>
      </c>
      <c r="E24" s="29">
        <f>SUM(F24:G24)</f>
        <v>7245</v>
      </c>
      <c r="F24" s="28">
        <v>1642</v>
      </c>
      <c r="G24" s="28">
        <v>5603</v>
      </c>
      <c r="H24" s="29">
        <f>SUM(I24:J24)</f>
        <v>3401</v>
      </c>
      <c r="I24" s="29">
        <v>1848</v>
      </c>
      <c r="J24" s="29">
        <v>1553</v>
      </c>
      <c r="K24" s="29">
        <v>1221967</v>
      </c>
      <c r="L24" s="29">
        <v>2758860</v>
      </c>
      <c r="M24" s="31">
        <f>SUM(N24:Q24)</f>
        <v>5803335</v>
      </c>
      <c r="N24" s="31">
        <v>2492114</v>
      </c>
      <c r="O24" s="31">
        <v>3310542</v>
      </c>
      <c r="P24" s="29">
        <v>679</v>
      </c>
      <c r="Q24" s="29" t="s">
        <v>432</v>
      </c>
    </row>
    <row r="25" spans="1:17" ht="17.25" customHeight="1">
      <c r="A25" s="408"/>
      <c r="B25" s="34" t="s">
        <v>17</v>
      </c>
      <c r="C25" s="28">
        <v>255</v>
      </c>
      <c r="D25" s="28">
        <f>SUM(E25,H25)</f>
        <v>3391</v>
      </c>
      <c r="E25" s="29">
        <f>SUM(F25:G25)</f>
        <v>3237</v>
      </c>
      <c r="F25" s="28">
        <v>1051</v>
      </c>
      <c r="G25" s="28">
        <v>2186</v>
      </c>
      <c r="H25" s="29">
        <f>SUM(I25:J25)</f>
        <v>154</v>
      </c>
      <c r="I25" s="29">
        <v>85</v>
      </c>
      <c r="J25" s="29">
        <v>69</v>
      </c>
      <c r="K25" s="29">
        <v>711975</v>
      </c>
      <c r="L25" s="29">
        <v>2056352</v>
      </c>
      <c r="M25" s="31">
        <f>SUM(N25:Q25)</f>
        <v>3812725</v>
      </c>
      <c r="N25" s="31">
        <v>1885357</v>
      </c>
      <c r="O25" s="31">
        <v>1927265</v>
      </c>
      <c r="P25" s="29">
        <v>103</v>
      </c>
      <c r="Q25" s="29" t="s">
        <v>432</v>
      </c>
    </row>
    <row r="26" spans="1:17" ht="17.25" customHeight="1">
      <c r="A26" s="63"/>
      <c r="B26" s="34" t="s">
        <v>18</v>
      </c>
      <c r="C26" s="28">
        <v>93</v>
      </c>
      <c r="D26" s="28">
        <f>SUM(E26,H26)</f>
        <v>2226</v>
      </c>
      <c r="E26" s="29">
        <f>SUM(F26:G26)</f>
        <v>2200</v>
      </c>
      <c r="F26" s="28">
        <v>887</v>
      </c>
      <c r="G26" s="28">
        <v>1313</v>
      </c>
      <c r="H26" s="29">
        <f>SUM(I26:J26)</f>
        <v>26</v>
      </c>
      <c r="I26" s="29">
        <v>14</v>
      </c>
      <c r="J26" s="29">
        <v>12</v>
      </c>
      <c r="K26" s="29">
        <v>544172</v>
      </c>
      <c r="L26" s="29">
        <v>1623278</v>
      </c>
      <c r="M26" s="31">
        <f>SUM(N26:Q26)</f>
        <v>2867687</v>
      </c>
      <c r="N26" s="31">
        <v>1236880</v>
      </c>
      <c r="O26" s="31">
        <v>1630807</v>
      </c>
      <c r="P26" s="29" t="s">
        <v>432</v>
      </c>
      <c r="Q26" s="29" t="s">
        <v>432</v>
      </c>
    </row>
    <row r="27" spans="1:17" ht="17.25" customHeight="1">
      <c r="A27" s="63"/>
      <c r="B27" s="34" t="s">
        <v>342</v>
      </c>
      <c r="C27" s="28">
        <v>123</v>
      </c>
      <c r="D27" s="28">
        <f>SUM(E27,H27)</f>
        <v>11909</v>
      </c>
      <c r="E27" s="29">
        <f>SUM(F27:G27)</f>
        <v>11907</v>
      </c>
      <c r="F27" s="28">
        <v>6440</v>
      </c>
      <c r="G27" s="28">
        <v>5467</v>
      </c>
      <c r="H27" s="29">
        <f>SUM(I27:J27)</f>
        <v>2</v>
      </c>
      <c r="I27" s="29">
        <v>2</v>
      </c>
      <c r="J27" s="29">
        <v>0</v>
      </c>
      <c r="K27" s="29">
        <v>3730884</v>
      </c>
      <c r="L27" s="29">
        <v>10944307</v>
      </c>
      <c r="M27" s="31">
        <f>SUM(N27:Q27)</f>
        <v>18186202</v>
      </c>
      <c r="N27" s="31">
        <v>9243894</v>
      </c>
      <c r="O27" s="31">
        <v>8942308</v>
      </c>
      <c r="P27" s="29" t="s">
        <v>432</v>
      </c>
      <c r="Q27" s="29" t="s">
        <v>432</v>
      </c>
    </row>
    <row r="28" spans="1:17" ht="17.25" customHeight="1">
      <c r="A28" s="63"/>
      <c r="B28" s="34"/>
      <c r="C28" s="69"/>
      <c r="D28" s="69"/>
      <c r="E28" s="69"/>
      <c r="F28" s="69"/>
      <c r="G28" s="69"/>
      <c r="H28" s="35"/>
      <c r="I28" s="35"/>
      <c r="J28" s="35"/>
      <c r="K28" s="35"/>
      <c r="L28" s="35"/>
      <c r="M28" s="69"/>
      <c r="N28" s="69"/>
      <c r="O28" s="35"/>
      <c r="P28" s="35"/>
      <c r="Q28" s="35"/>
    </row>
    <row r="29" spans="1:17" ht="17.25" customHeight="1">
      <c r="A29" s="63"/>
      <c r="B29" s="11" t="s">
        <v>12</v>
      </c>
      <c r="C29" s="206">
        <f aca="true" t="shared" si="4" ref="C29:P29">SUM(C30:C34)</f>
        <v>404</v>
      </c>
      <c r="D29" s="206">
        <f t="shared" si="4"/>
        <v>7334</v>
      </c>
      <c r="E29" s="206">
        <f t="shared" si="4"/>
        <v>6929</v>
      </c>
      <c r="F29" s="206">
        <f t="shared" si="4"/>
        <v>990</v>
      </c>
      <c r="G29" s="206">
        <f t="shared" si="4"/>
        <v>5939</v>
      </c>
      <c r="H29" s="8">
        <f t="shared" si="4"/>
        <v>405</v>
      </c>
      <c r="I29" s="8">
        <f t="shared" si="4"/>
        <v>223</v>
      </c>
      <c r="J29" s="8">
        <f t="shared" si="4"/>
        <v>182</v>
      </c>
      <c r="K29" s="206">
        <f t="shared" si="4"/>
        <v>1139435</v>
      </c>
      <c r="L29" s="206">
        <f t="shared" si="4"/>
        <v>2273068</v>
      </c>
      <c r="M29" s="206">
        <f t="shared" si="4"/>
        <v>4146708</v>
      </c>
      <c r="N29" s="206">
        <f t="shared" si="4"/>
        <v>2267476</v>
      </c>
      <c r="O29" s="206">
        <f t="shared" si="4"/>
        <v>1875161</v>
      </c>
      <c r="P29" s="8">
        <f t="shared" si="4"/>
        <v>4071</v>
      </c>
      <c r="Q29" s="8" t="s">
        <v>432</v>
      </c>
    </row>
    <row r="30" spans="1:17" ht="17.25" customHeight="1">
      <c r="A30" s="63"/>
      <c r="B30" s="34" t="s">
        <v>344</v>
      </c>
      <c r="C30" s="28">
        <v>122</v>
      </c>
      <c r="D30" s="28">
        <f>SUM(E30,H30)</f>
        <v>259</v>
      </c>
      <c r="E30" s="29">
        <f>SUM(F30:G30)</f>
        <v>76</v>
      </c>
      <c r="F30" s="28">
        <v>13</v>
      </c>
      <c r="G30" s="28">
        <v>63</v>
      </c>
      <c r="H30" s="29">
        <f>SUM(I30:J30)</f>
        <v>183</v>
      </c>
      <c r="I30" s="29">
        <v>99</v>
      </c>
      <c r="J30" s="29">
        <v>84</v>
      </c>
      <c r="K30" s="29">
        <v>11824</v>
      </c>
      <c r="L30" s="29">
        <v>25752</v>
      </c>
      <c r="M30" s="31">
        <f>SUM(N30:Q30)</f>
        <v>71281</v>
      </c>
      <c r="N30" s="31">
        <v>23941</v>
      </c>
      <c r="O30" s="31">
        <v>46852</v>
      </c>
      <c r="P30" s="29">
        <v>488</v>
      </c>
      <c r="Q30" s="29" t="s">
        <v>432</v>
      </c>
    </row>
    <row r="31" spans="1:17" ht="17.25" customHeight="1">
      <c r="A31" s="408" t="s">
        <v>38</v>
      </c>
      <c r="B31" s="34" t="s">
        <v>343</v>
      </c>
      <c r="C31" s="28">
        <v>116</v>
      </c>
      <c r="D31" s="28">
        <f>SUM(E31,H31)</f>
        <v>699</v>
      </c>
      <c r="E31" s="29">
        <f>SUM(F31:G31)</f>
        <v>548</v>
      </c>
      <c r="F31" s="28">
        <v>93</v>
      </c>
      <c r="G31" s="28">
        <v>455</v>
      </c>
      <c r="H31" s="29">
        <f>SUM(I31:J31)</f>
        <v>151</v>
      </c>
      <c r="I31" s="29">
        <v>81</v>
      </c>
      <c r="J31" s="29">
        <v>70</v>
      </c>
      <c r="K31" s="29">
        <v>89121</v>
      </c>
      <c r="L31" s="29">
        <v>146712</v>
      </c>
      <c r="M31" s="31">
        <f>SUM(N31:Q31)</f>
        <v>316016</v>
      </c>
      <c r="N31" s="31">
        <v>133190</v>
      </c>
      <c r="O31" s="31">
        <v>180435</v>
      </c>
      <c r="P31" s="29">
        <v>2391</v>
      </c>
      <c r="Q31" s="29" t="s">
        <v>432</v>
      </c>
    </row>
    <row r="32" spans="1:17" ht="17.25" customHeight="1">
      <c r="A32" s="408"/>
      <c r="B32" s="34" t="s">
        <v>17</v>
      </c>
      <c r="C32" s="28">
        <v>56</v>
      </c>
      <c r="D32" s="28">
        <f>SUM(E32,H32)</f>
        <v>788</v>
      </c>
      <c r="E32" s="29">
        <f>SUM(F32:G32)</f>
        <v>745</v>
      </c>
      <c r="F32" s="28">
        <v>123</v>
      </c>
      <c r="G32" s="28">
        <v>622</v>
      </c>
      <c r="H32" s="29">
        <f>SUM(I32:J32)</f>
        <v>43</v>
      </c>
      <c r="I32" s="29">
        <v>26</v>
      </c>
      <c r="J32" s="29">
        <v>17</v>
      </c>
      <c r="K32" s="29">
        <v>123953</v>
      </c>
      <c r="L32" s="29">
        <v>269455</v>
      </c>
      <c r="M32" s="31">
        <f>SUM(N32:Q32)</f>
        <v>489380</v>
      </c>
      <c r="N32" s="31">
        <v>318428</v>
      </c>
      <c r="O32" s="31">
        <v>170618</v>
      </c>
      <c r="P32" s="29">
        <v>334</v>
      </c>
      <c r="Q32" s="29" t="s">
        <v>432</v>
      </c>
    </row>
    <row r="33" spans="1:17" ht="17.25" customHeight="1">
      <c r="A33" s="63"/>
      <c r="B33" s="34" t="s">
        <v>18</v>
      </c>
      <c r="C33" s="28">
        <v>49</v>
      </c>
      <c r="D33" s="28">
        <f>SUM(E33,H33)</f>
        <v>1200</v>
      </c>
      <c r="E33" s="29">
        <f>SUM(F33:G33)</f>
        <v>1181</v>
      </c>
      <c r="F33" s="28">
        <v>124</v>
      </c>
      <c r="G33" s="28">
        <v>1057</v>
      </c>
      <c r="H33" s="29">
        <f>SUM(I33:J33)</f>
        <v>19</v>
      </c>
      <c r="I33" s="29">
        <v>11</v>
      </c>
      <c r="J33" s="29">
        <v>8</v>
      </c>
      <c r="K33" s="29">
        <v>170668</v>
      </c>
      <c r="L33" s="29">
        <v>150303</v>
      </c>
      <c r="M33" s="31">
        <f>SUM(N33:Q33)</f>
        <v>505980</v>
      </c>
      <c r="N33" s="31">
        <v>266332</v>
      </c>
      <c r="O33" s="31">
        <v>239040</v>
      </c>
      <c r="P33" s="29">
        <v>608</v>
      </c>
      <c r="Q33" s="29" t="s">
        <v>432</v>
      </c>
    </row>
    <row r="34" spans="1:17" ht="17.25" customHeight="1">
      <c r="A34" s="63"/>
      <c r="B34" s="34" t="s">
        <v>342</v>
      </c>
      <c r="C34" s="28">
        <v>61</v>
      </c>
      <c r="D34" s="28">
        <f>SUM(E34,H34)</f>
        <v>4388</v>
      </c>
      <c r="E34" s="29">
        <f>SUM(F34:G34)</f>
        <v>4379</v>
      </c>
      <c r="F34" s="28">
        <v>637</v>
      </c>
      <c r="G34" s="28">
        <v>3742</v>
      </c>
      <c r="H34" s="29">
        <f>SUM(I34:J34)</f>
        <v>9</v>
      </c>
      <c r="I34" s="29">
        <v>6</v>
      </c>
      <c r="J34" s="29">
        <v>3</v>
      </c>
      <c r="K34" s="29">
        <v>743869</v>
      </c>
      <c r="L34" s="29">
        <v>1680846</v>
      </c>
      <c r="M34" s="31">
        <f>SUM(N34:Q34)</f>
        <v>2764051</v>
      </c>
      <c r="N34" s="31">
        <v>1525585</v>
      </c>
      <c r="O34" s="31">
        <v>1238216</v>
      </c>
      <c r="P34" s="29">
        <v>250</v>
      </c>
      <c r="Q34" s="29" t="s">
        <v>432</v>
      </c>
    </row>
    <row r="35" spans="1:17" ht="17.25" customHeight="1">
      <c r="A35" s="63"/>
      <c r="B35" s="34"/>
      <c r="C35" s="69"/>
      <c r="D35" s="69"/>
      <c r="E35" s="69"/>
      <c r="F35" s="69"/>
      <c r="G35" s="69"/>
      <c r="H35" s="35"/>
      <c r="I35" s="35"/>
      <c r="J35" s="35"/>
      <c r="K35" s="35"/>
      <c r="L35" s="35"/>
      <c r="M35" s="69"/>
      <c r="N35" s="69"/>
      <c r="O35" s="35"/>
      <c r="P35" s="35"/>
      <c r="Q35" s="35"/>
    </row>
    <row r="36" spans="1:17" ht="17.25" customHeight="1">
      <c r="A36" s="63"/>
      <c r="B36" s="11" t="s">
        <v>12</v>
      </c>
      <c r="C36" s="206">
        <f aca="true" t="shared" si="5" ref="C36:P36">SUM(C37:C41)</f>
        <v>654</v>
      </c>
      <c r="D36" s="206">
        <f t="shared" si="5"/>
        <v>3850</v>
      </c>
      <c r="E36" s="206">
        <f t="shared" si="5"/>
        <v>3042</v>
      </c>
      <c r="F36" s="206">
        <f t="shared" si="5"/>
        <v>2040</v>
      </c>
      <c r="G36" s="206">
        <f t="shared" si="5"/>
        <v>1002</v>
      </c>
      <c r="H36" s="8">
        <f t="shared" si="5"/>
        <v>808</v>
      </c>
      <c r="I36" s="8">
        <f t="shared" si="5"/>
        <v>574</v>
      </c>
      <c r="J36" s="8">
        <f t="shared" si="5"/>
        <v>234</v>
      </c>
      <c r="K36" s="206">
        <f t="shared" si="5"/>
        <v>724525</v>
      </c>
      <c r="L36" s="206">
        <f t="shared" si="5"/>
        <v>2882500</v>
      </c>
      <c r="M36" s="206">
        <f t="shared" si="5"/>
        <v>4518218</v>
      </c>
      <c r="N36" s="206">
        <f t="shared" si="5"/>
        <v>4383039</v>
      </c>
      <c r="O36" s="206">
        <f t="shared" si="5"/>
        <v>134964</v>
      </c>
      <c r="P36" s="8">
        <f t="shared" si="5"/>
        <v>215</v>
      </c>
      <c r="Q36" s="8" t="s">
        <v>432</v>
      </c>
    </row>
    <row r="37" spans="1:17" ht="17.25" customHeight="1">
      <c r="A37" s="63"/>
      <c r="B37" s="34" t="s">
        <v>344</v>
      </c>
      <c r="C37" s="28">
        <v>340</v>
      </c>
      <c r="D37" s="28">
        <f>SUM(E37,H37)</f>
        <v>651</v>
      </c>
      <c r="E37" s="29">
        <f>SUM(F37:G37)</f>
        <v>180</v>
      </c>
      <c r="F37" s="28">
        <v>130</v>
      </c>
      <c r="G37" s="28">
        <v>50</v>
      </c>
      <c r="H37" s="29">
        <f>SUM(I37:J37)</f>
        <v>471</v>
      </c>
      <c r="I37" s="29">
        <v>341</v>
      </c>
      <c r="J37" s="29">
        <v>130</v>
      </c>
      <c r="K37" s="29">
        <v>37945</v>
      </c>
      <c r="L37" s="29">
        <v>126904</v>
      </c>
      <c r="M37" s="31">
        <f>SUM(N37:Q37)</f>
        <v>294322</v>
      </c>
      <c r="N37" s="31">
        <v>268034</v>
      </c>
      <c r="O37" s="31">
        <v>26088</v>
      </c>
      <c r="P37" s="29">
        <v>200</v>
      </c>
      <c r="Q37" s="29" t="s">
        <v>432</v>
      </c>
    </row>
    <row r="38" spans="1:17" ht="17.25" customHeight="1">
      <c r="A38" s="408" t="s">
        <v>39</v>
      </c>
      <c r="B38" s="34" t="s">
        <v>343</v>
      </c>
      <c r="C38" s="28">
        <v>226</v>
      </c>
      <c r="D38" s="28">
        <f>SUM(E38,H38)</f>
        <v>1323</v>
      </c>
      <c r="E38" s="29">
        <f>SUM(F38:G38)</f>
        <v>1034</v>
      </c>
      <c r="F38" s="28">
        <v>689</v>
      </c>
      <c r="G38" s="28">
        <v>345</v>
      </c>
      <c r="H38" s="29">
        <f>SUM(I38:J38)</f>
        <v>289</v>
      </c>
      <c r="I38" s="29">
        <v>203</v>
      </c>
      <c r="J38" s="29">
        <v>86</v>
      </c>
      <c r="K38" s="29">
        <v>226839</v>
      </c>
      <c r="L38" s="29">
        <v>620975</v>
      </c>
      <c r="M38" s="31">
        <f>SUM(N38:Q38)</f>
        <v>1073844</v>
      </c>
      <c r="N38" s="31">
        <v>1033976</v>
      </c>
      <c r="O38" s="31">
        <v>39868</v>
      </c>
      <c r="P38" s="29" t="s">
        <v>432</v>
      </c>
      <c r="Q38" s="29" t="s">
        <v>432</v>
      </c>
    </row>
    <row r="39" spans="1:17" ht="17.25" customHeight="1">
      <c r="A39" s="408"/>
      <c r="B39" s="34" t="s">
        <v>17</v>
      </c>
      <c r="C39" s="28">
        <v>65</v>
      </c>
      <c r="D39" s="28">
        <f>SUM(E39,H39)</f>
        <v>867</v>
      </c>
      <c r="E39" s="29">
        <f>SUM(F39:G39)</f>
        <v>827</v>
      </c>
      <c r="F39" s="28">
        <v>557</v>
      </c>
      <c r="G39" s="28">
        <v>270</v>
      </c>
      <c r="H39" s="29">
        <f>SUM(I39:J39)</f>
        <v>40</v>
      </c>
      <c r="I39" s="29">
        <v>24</v>
      </c>
      <c r="J39" s="29">
        <v>16</v>
      </c>
      <c r="K39" s="29">
        <v>208002</v>
      </c>
      <c r="L39" s="29">
        <v>644755</v>
      </c>
      <c r="M39" s="31">
        <f>SUM(N39:Q39)</f>
        <v>1037011</v>
      </c>
      <c r="N39" s="31">
        <v>1005149</v>
      </c>
      <c r="O39" s="31">
        <v>31847</v>
      </c>
      <c r="P39" s="29">
        <v>15</v>
      </c>
      <c r="Q39" s="29" t="s">
        <v>432</v>
      </c>
    </row>
    <row r="40" spans="1:17" ht="17.25" customHeight="1">
      <c r="A40" s="63"/>
      <c r="B40" s="34" t="s">
        <v>18</v>
      </c>
      <c r="C40" s="28">
        <v>14</v>
      </c>
      <c r="D40" s="28">
        <f>SUM(E40,H40)</f>
        <v>350</v>
      </c>
      <c r="E40" s="29">
        <f>SUM(F40:G40)</f>
        <v>342</v>
      </c>
      <c r="F40" s="28">
        <v>180</v>
      </c>
      <c r="G40" s="28">
        <v>162</v>
      </c>
      <c r="H40" s="29">
        <f>SUM(I40:J40)</f>
        <v>8</v>
      </c>
      <c r="I40" s="29">
        <v>6</v>
      </c>
      <c r="J40" s="29">
        <v>2</v>
      </c>
      <c r="K40" s="29">
        <v>72625</v>
      </c>
      <c r="L40" s="29">
        <v>250627</v>
      </c>
      <c r="M40" s="31">
        <f>SUM(N40:Q40)</f>
        <v>408227</v>
      </c>
      <c r="N40" s="31">
        <v>372971</v>
      </c>
      <c r="O40" s="31">
        <v>35256</v>
      </c>
      <c r="P40" s="29" t="s">
        <v>432</v>
      </c>
      <c r="Q40" s="29" t="s">
        <v>432</v>
      </c>
    </row>
    <row r="41" spans="1:17" ht="17.25" customHeight="1">
      <c r="A41" s="63"/>
      <c r="B41" s="34" t="s">
        <v>342</v>
      </c>
      <c r="C41" s="28">
        <v>9</v>
      </c>
      <c r="D41" s="28">
        <f>SUM(E41,H41)</f>
        <v>659</v>
      </c>
      <c r="E41" s="29">
        <f>SUM(F41:G41)</f>
        <v>659</v>
      </c>
      <c r="F41" s="28">
        <v>484</v>
      </c>
      <c r="G41" s="28">
        <v>175</v>
      </c>
      <c r="H41" s="29">
        <f>SUM(I41:J41)</f>
        <v>0</v>
      </c>
      <c r="I41" s="29">
        <v>0</v>
      </c>
      <c r="J41" s="29">
        <v>0</v>
      </c>
      <c r="K41" s="29">
        <v>179114</v>
      </c>
      <c r="L41" s="29">
        <v>1239239</v>
      </c>
      <c r="M41" s="31">
        <f>SUM(N41:Q41)</f>
        <v>1704814</v>
      </c>
      <c r="N41" s="31">
        <v>1702909</v>
      </c>
      <c r="O41" s="30">
        <v>1905</v>
      </c>
      <c r="P41" s="29" t="s">
        <v>432</v>
      </c>
      <c r="Q41" s="29" t="s">
        <v>432</v>
      </c>
    </row>
    <row r="42" spans="1:17" ht="17.25" customHeight="1">
      <c r="A42" s="63"/>
      <c r="B42" s="34"/>
      <c r="C42" s="69"/>
      <c r="D42" s="69"/>
      <c r="E42" s="69"/>
      <c r="F42" s="69"/>
      <c r="G42" s="69"/>
      <c r="H42" s="35"/>
      <c r="I42" s="35"/>
      <c r="J42" s="35"/>
      <c r="K42" s="35"/>
      <c r="L42" s="35"/>
      <c r="M42" s="69"/>
      <c r="N42" s="69"/>
      <c r="O42" s="35"/>
      <c r="P42" s="35"/>
      <c r="Q42" s="35"/>
    </row>
    <row r="43" spans="1:17" ht="17.25" customHeight="1">
      <c r="A43" s="63"/>
      <c r="B43" s="11" t="s">
        <v>12</v>
      </c>
      <c r="C43" s="206">
        <f aca="true" t="shared" si="6" ref="C43:Q43">SUM(C44:C48)</f>
        <v>723</v>
      </c>
      <c r="D43" s="206">
        <f t="shared" si="6"/>
        <v>3223</v>
      </c>
      <c r="E43" s="206">
        <f t="shared" si="6"/>
        <v>2232</v>
      </c>
      <c r="F43" s="206">
        <f t="shared" si="6"/>
        <v>1637</v>
      </c>
      <c r="G43" s="206">
        <f t="shared" si="6"/>
        <v>595</v>
      </c>
      <c r="H43" s="8">
        <f t="shared" si="6"/>
        <v>991</v>
      </c>
      <c r="I43" s="8">
        <f t="shared" si="6"/>
        <v>715</v>
      </c>
      <c r="J43" s="8">
        <f t="shared" si="6"/>
        <v>276</v>
      </c>
      <c r="K43" s="206">
        <f t="shared" si="6"/>
        <v>624094</v>
      </c>
      <c r="L43" s="206">
        <f t="shared" si="6"/>
        <v>1591416</v>
      </c>
      <c r="M43" s="206">
        <f t="shared" si="6"/>
        <v>3639782</v>
      </c>
      <c r="N43" s="206">
        <f t="shared" si="6"/>
        <v>3508106</v>
      </c>
      <c r="O43" s="8">
        <f t="shared" si="6"/>
        <v>128506</v>
      </c>
      <c r="P43" s="8">
        <f t="shared" si="6"/>
        <v>3170</v>
      </c>
      <c r="Q43" s="8">
        <f t="shared" si="6"/>
        <v>324</v>
      </c>
    </row>
    <row r="44" spans="1:17" ht="17.25" customHeight="1">
      <c r="A44" s="63"/>
      <c r="B44" s="34" t="s">
        <v>344</v>
      </c>
      <c r="C44" s="28">
        <v>519</v>
      </c>
      <c r="D44" s="28">
        <f>SUM(E44,H44)</f>
        <v>974</v>
      </c>
      <c r="E44" s="29">
        <f>SUM(F44:G44)</f>
        <v>233</v>
      </c>
      <c r="F44" s="28">
        <v>150</v>
      </c>
      <c r="G44" s="28">
        <v>83</v>
      </c>
      <c r="H44" s="29">
        <f>SUM(I44:J44)</f>
        <v>741</v>
      </c>
      <c r="I44" s="29">
        <v>548</v>
      </c>
      <c r="J44" s="29">
        <v>193</v>
      </c>
      <c r="K44" s="29">
        <v>54994</v>
      </c>
      <c r="L44" s="29">
        <v>210822</v>
      </c>
      <c r="M44" s="31">
        <f>SUM(N44:P44)</f>
        <v>480159</v>
      </c>
      <c r="N44" s="31">
        <v>437330</v>
      </c>
      <c r="O44" s="30">
        <v>40449</v>
      </c>
      <c r="P44" s="29">
        <v>2380</v>
      </c>
      <c r="Q44" s="29" t="s">
        <v>432</v>
      </c>
    </row>
    <row r="45" spans="1:17" ht="17.25" customHeight="1">
      <c r="A45" s="408" t="s">
        <v>40</v>
      </c>
      <c r="B45" s="34" t="s">
        <v>343</v>
      </c>
      <c r="C45" s="28">
        <v>163</v>
      </c>
      <c r="D45" s="28">
        <f>SUM(E45,H45)</f>
        <v>882</v>
      </c>
      <c r="E45" s="29">
        <f>SUM(F45:G45)</f>
        <v>649</v>
      </c>
      <c r="F45" s="28">
        <v>468</v>
      </c>
      <c r="G45" s="28">
        <v>181</v>
      </c>
      <c r="H45" s="29">
        <f>SUM(I45:J45)</f>
        <v>233</v>
      </c>
      <c r="I45" s="29">
        <v>155</v>
      </c>
      <c r="J45" s="29">
        <v>78</v>
      </c>
      <c r="K45" s="29">
        <v>165055</v>
      </c>
      <c r="L45" s="29">
        <v>309119</v>
      </c>
      <c r="M45" s="31">
        <f>SUM(N45:P45)</f>
        <v>637108</v>
      </c>
      <c r="N45" s="31">
        <v>593311</v>
      </c>
      <c r="O45" s="30">
        <v>43297</v>
      </c>
      <c r="P45" s="29">
        <v>500</v>
      </c>
      <c r="Q45" s="29">
        <v>295</v>
      </c>
    </row>
    <row r="46" spans="1:17" ht="17.25" customHeight="1">
      <c r="A46" s="408"/>
      <c r="B46" s="34" t="s">
        <v>17</v>
      </c>
      <c r="C46" s="28">
        <v>29</v>
      </c>
      <c r="D46" s="28">
        <f>SUM(E46,H46)</f>
        <v>390</v>
      </c>
      <c r="E46" s="29">
        <f>SUM(F46:G46)</f>
        <v>374</v>
      </c>
      <c r="F46" s="29">
        <v>281</v>
      </c>
      <c r="G46" s="29">
        <v>93</v>
      </c>
      <c r="H46" s="29">
        <f>SUM(I46:J46)</f>
        <v>16</v>
      </c>
      <c r="I46" s="29">
        <v>11</v>
      </c>
      <c r="J46" s="29">
        <v>5</v>
      </c>
      <c r="K46" s="29">
        <v>106186</v>
      </c>
      <c r="L46" s="29">
        <v>177559</v>
      </c>
      <c r="M46" s="31">
        <f>SUM(N46:P46)</f>
        <v>368485</v>
      </c>
      <c r="N46" s="30">
        <v>344968</v>
      </c>
      <c r="O46" s="30">
        <v>23505</v>
      </c>
      <c r="P46" s="29">
        <v>12</v>
      </c>
      <c r="Q46" s="29">
        <v>4</v>
      </c>
    </row>
    <row r="47" spans="1:17" ht="17.25" customHeight="1">
      <c r="A47" s="63"/>
      <c r="B47" s="34" t="s">
        <v>18</v>
      </c>
      <c r="C47" s="28">
        <v>6</v>
      </c>
      <c r="D47" s="28">
        <f>SUM(E47,H47)</f>
        <v>140</v>
      </c>
      <c r="E47" s="29">
        <f>SUM(F47:G47)</f>
        <v>139</v>
      </c>
      <c r="F47" s="29">
        <v>90</v>
      </c>
      <c r="G47" s="29">
        <v>49</v>
      </c>
      <c r="H47" s="29">
        <f>SUM(I47:J47)</f>
        <v>1</v>
      </c>
      <c r="I47" s="29">
        <v>1</v>
      </c>
      <c r="J47" s="29">
        <v>0</v>
      </c>
      <c r="K47" s="29">
        <v>32688</v>
      </c>
      <c r="L47" s="29">
        <v>206864</v>
      </c>
      <c r="M47" s="31">
        <f>SUM(N47:P47)</f>
        <v>273939</v>
      </c>
      <c r="N47" s="30">
        <v>252406</v>
      </c>
      <c r="O47" s="30">
        <v>21255</v>
      </c>
      <c r="P47" s="29">
        <v>278</v>
      </c>
      <c r="Q47" s="29" t="s">
        <v>432</v>
      </c>
    </row>
    <row r="48" spans="1:17" ht="17.25" customHeight="1">
      <c r="A48" s="63"/>
      <c r="B48" s="34" t="s">
        <v>342</v>
      </c>
      <c r="C48" s="28">
        <v>6</v>
      </c>
      <c r="D48" s="28">
        <f>SUM(E48,H48)</f>
        <v>837</v>
      </c>
      <c r="E48" s="29">
        <f>SUM(F48:G48)</f>
        <v>837</v>
      </c>
      <c r="F48" s="28">
        <v>648</v>
      </c>
      <c r="G48" s="28">
        <v>189</v>
      </c>
      <c r="H48" s="29">
        <f>SUM(I48:J48)</f>
        <v>0</v>
      </c>
      <c r="I48" s="29">
        <v>0</v>
      </c>
      <c r="J48" s="29">
        <v>0</v>
      </c>
      <c r="K48" s="29">
        <v>265171</v>
      </c>
      <c r="L48" s="29">
        <v>687052</v>
      </c>
      <c r="M48" s="31">
        <f>SUM(N48:P48)</f>
        <v>1880091</v>
      </c>
      <c r="N48" s="31">
        <v>1880091</v>
      </c>
      <c r="O48" s="29" t="s">
        <v>432</v>
      </c>
      <c r="P48" s="29" t="s">
        <v>432</v>
      </c>
      <c r="Q48" s="29">
        <v>25</v>
      </c>
    </row>
    <row r="49" spans="1:17" ht="17.25" customHeight="1">
      <c r="A49" s="63"/>
      <c r="B49" s="34"/>
      <c r="C49" s="69"/>
      <c r="D49" s="69"/>
      <c r="E49" s="69"/>
      <c r="F49" s="69"/>
      <c r="G49" s="69"/>
      <c r="H49" s="35"/>
      <c r="I49" s="35"/>
      <c r="J49" s="35"/>
      <c r="K49" s="35"/>
      <c r="L49" s="35"/>
      <c r="M49" s="69"/>
      <c r="N49" s="69"/>
      <c r="O49" s="35"/>
      <c r="P49" s="35"/>
      <c r="Q49" s="35"/>
    </row>
    <row r="50" spans="1:17" ht="17.25" customHeight="1">
      <c r="A50" s="63"/>
      <c r="B50" s="11" t="s">
        <v>12</v>
      </c>
      <c r="C50" s="206">
        <f aca="true" t="shared" si="7" ref="C50:P50">SUM(C51:C55)</f>
        <v>167</v>
      </c>
      <c r="D50" s="206">
        <f t="shared" si="7"/>
        <v>1873</v>
      </c>
      <c r="E50" s="206">
        <f t="shared" si="7"/>
        <v>1663</v>
      </c>
      <c r="F50" s="206">
        <f t="shared" si="7"/>
        <v>1013</v>
      </c>
      <c r="G50" s="206">
        <f t="shared" si="7"/>
        <v>650</v>
      </c>
      <c r="H50" s="8">
        <f t="shared" si="7"/>
        <v>210</v>
      </c>
      <c r="I50" s="8">
        <f t="shared" si="7"/>
        <v>113</v>
      </c>
      <c r="J50" s="8">
        <f t="shared" si="7"/>
        <v>97</v>
      </c>
      <c r="K50" s="206">
        <f t="shared" si="7"/>
        <v>469718</v>
      </c>
      <c r="L50" s="206">
        <f t="shared" si="7"/>
        <v>1793700</v>
      </c>
      <c r="M50" s="206">
        <f t="shared" si="7"/>
        <v>2897357</v>
      </c>
      <c r="N50" s="206">
        <f t="shared" si="7"/>
        <v>2837693</v>
      </c>
      <c r="O50" s="8">
        <f t="shared" si="7"/>
        <v>59319</v>
      </c>
      <c r="P50" s="8">
        <f t="shared" si="7"/>
        <v>345</v>
      </c>
      <c r="Q50" s="8" t="s">
        <v>432</v>
      </c>
    </row>
    <row r="51" spans="1:17" ht="17.25" customHeight="1">
      <c r="A51" s="63"/>
      <c r="B51" s="34" t="s">
        <v>344</v>
      </c>
      <c r="C51" s="28">
        <v>53</v>
      </c>
      <c r="D51" s="28">
        <f>SUM(E51,H51)</f>
        <v>127</v>
      </c>
      <c r="E51" s="29">
        <f>SUM(F51:G51)</f>
        <v>27</v>
      </c>
      <c r="F51" s="28">
        <v>6</v>
      </c>
      <c r="G51" s="28">
        <v>21</v>
      </c>
      <c r="H51" s="29">
        <f>SUM(I51:J51)</f>
        <v>100</v>
      </c>
      <c r="I51" s="29">
        <v>50</v>
      </c>
      <c r="J51" s="29">
        <v>50</v>
      </c>
      <c r="K51" s="29">
        <v>5526</v>
      </c>
      <c r="L51" s="29">
        <v>23755</v>
      </c>
      <c r="M51" s="31">
        <f>SUM(N51:Q51)</f>
        <v>46600</v>
      </c>
      <c r="N51" s="31">
        <v>36291</v>
      </c>
      <c r="O51" s="30">
        <v>9964</v>
      </c>
      <c r="P51" s="29">
        <v>345</v>
      </c>
      <c r="Q51" s="29" t="s">
        <v>432</v>
      </c>
    </row>
    <row r="52" spans="1:17" ht="17.25" customHeight="1">
      <c r="A52" s="407" t="s">
        <v>533</v>
      </c>
      <c r="B52" s="34" t="s">
        <v>343</v>
      </c>
      <c r="C52" s="28">
        <v>68</v>
      </c>
      <c r="D52" s="28">
        <f>SUM(E52,H52)</f>
        <v>411</v>
      </c>
      <c r="E52" s="29">
        <f>SUM(F52:G52)</f>
        <v>308</v>
      </c>
      <c r="F52" s="28">
        <v>122</v>
      </c>
      <c r="G52" s="28">
        <v>186</v>
      </c>
      <c r="H52" s="29">
        <f>SUM(I52:J52)</f>
        <v>103</v>
      </c>
      <c r="I52" s="29">
        <v>59</v>
      </c>
      <c r="J52" s="29">
        <v>44</v>
      </c>
      <c r="K52" s="29">
        <v>64809</v>
      </c>
      <c r="L52" s="29">
        <v>171013</v>
      </c>
      <c r="M52" s="31">
        <f>SUM(N52:Q52)</f>
        <v>304956</v>
      </c>
      <c r="N52" s="31">
        <v>271697</v>
      </c>
      <c r="O52" s="30">
        <v>33259</v>
      </c>
      <c r="P52" s="29" t="s">
        <v>432</v>
      </c>
      <c r="Q52" s="29" t="s">
        <v>432</v>
      </c>
    </row>
    <row r="53" spans="1:17" ht="17.25" customHeight="1">
      <c r="A53" s="408"/>
      <c r="B53" s="34" t="s">
        <v>17</v>
      </c>
      <c r="C53" s="28">
        <v>23</v>
      </c>
      <c r="D53" s="28">
        <f>SUM(E53,H53)</f>
        <v>302</v>
      </c>
      <c r="E53" s="29">
        <f>SUM(F53:G53)</f>
        <v>295</v>
      </c>
      <c r="F53" s="28">
        <v>147</v>
      </c>
      <c r="G53" s="28">
        <v>148</v>
      </c>
      <c r="H53" s="29">
        <f>SUM(I53:J53)</f>
        <v>7</v>
      </c>
      <c r="I53" s="29">
        <v>4</v>
      </c>
      <c r="J53" s="29">
        <v>3</v>
      </c>
      <c r="K53" s="29">
        <v>64921</v>
      </c>
      <c r="L53" s="29">
        <v>205118</v>
      </c>
      <c r="M53" s="31">
        <f>SUM(N53:Q53)</f>
        <v>353062</v>
      </c>
      <c r="N53" s="31">
        <v>350463</v>
      </c>
      <c r="O53" s="30">
        <v>2599</v>
      </c>
      <c r="P53" s="29" t="s">
        <v>432</v>
      </c>
      <c r="Q53" s="29" t="s">
        <v>432</v>
      </c>
    </row>
    <row r="54" spans="1:17" ht="17.25" customHeight="1">
      <c r="A54" s="34"/>
      <c r="B54" s="34" t="s">
        <v>18</v>
      </c>
      <c r="C54" s="28">
        <v>13</v>
      </c>
      <c r="D54" s="28">
        <f>SUM(E54,H54)</f>
        <v>325</v>
      </c>
      <c r="E54" s="29">
        <f>SUM(F54:G54)</f>
        <v>325</v>
      </c>
      <c r="F54" s="28">
        <v>194</v>
      </c>
      <c r="G54" s="28">
        <v>131</v>
      </c>
      <c r="H54" s="29">
        <f>SUM(I54:J54)</f>
        <v>0</v>
      </c>
      <c r="I54" s="29">
        <v>0</v>
      </c>
      <c r="J54" s="29">
        <v>0</v>
      </c>
      <c r="K54" s="29">
        <v>94612</v>
      </c>
      <c r="L54" s="29">
        <v>297935</v>
      </c>
      <c r="M54" s="31">
        <f>SUM(N54:Q54)</f>
        <v>533224</v>
      </c>
      <c r="N54" s="31">
        <v>519727</v>
      </c>
      <c r="O54" s="30">
        <v>13497</v>
      </c>
      <c r="P54" s="29" t="s">
        <v>432</v>
      </c>
      <c r="Q54" s="29" t="s">
        <v>432</v>
      </c>
    </row>
    <row r="55" spans="1:17" ht="17.25" customHeight="1">
      <c r="A55" s="145"/>
      <c r="B55" s="146" t="s">
        <v>342</v>
      </c>
      <c r="C55" s="147">
        <v>10</v>
      </c>
      <c r="D55" s="28">
        <f>SUM(E55,H55)</f>
        <v>708</v>
      </c>
      <c r="E55" s="29">
        <f>SUM(F55:G55)</f>
        <v>708</v>
      </c>
      <c r="F55" s="31">
        <v>544</v>
      </c>
      <c r="G55" s="31">
        <v>164</v>
      </c>
      <c r="H55" s="29">
        <f>SUM(I55:J55)</f>
        <v>0</v>
      </c>
      <c r="I55" s="148">
        <v>0</v>
      </c>
      <c r="J55" s="148">
        <v>0</v>
      </c>
      <c r="K55" s="148">
        <v>239850</v>
      </c>
      <c r="L55" s="148">
        <v>1095879</v>
      </c>
      <c r="M55" s="31">
        <f>SUM(N55:Q55)</f>
        <v>1659515</v>
      </c>
      <c r="N55" s="147">
        <v>1659515</v>
      </c>
      <c r="O55" s="148" t="s">
        <v>432</v>
      </c>
      <c r="P55" s="148" t="s">
        <v>432</v>
      </c>
      <c r="Q55" s="149" t="s">
        <v>432</v>
      </c>
    </row>
    <row r="56" spans="1:17" ht="17.25" customHeight="1">
      <c r="A56" s="75" t="s">
        <v>105</v>
      </c>
      <c r="B56" s="75"/>
      <c r="C56" s="69"/>
      <c r="D56" s="150"/>
      <c r="E56" s="150"/>
      <c r="F56" s="150"/>
      <c r="G56" s="150"/>
      <c r="H56" s="150"/>
      <c r="I56" s="69"/>
      <c r="J56" s="69"/>
      <c r="K56" s="69"/>
      <c r="L56" s="69"/>
      <c r="M56" s="150"/>
      <c r="N56" s="69"/>
      <c r="O56" s="69"/>
      <c r="P56" s="69"/>
      <c r="Q56" s="36"/>
    </row>
    <row r="57" spans="1:17" ht="15" customHeight="1">
      <c r="A57" s="36"/>
      <c r="B57" s="36"/>
      <c r="C57" s="36"/>
      <c r="D57" s="36"/>
      <c r="E57" s="90"/>
      <c r="F57" s="90"/>
      <c r="G57" s="90"/>
      <c r="H57" s="90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5" customHeight="1">
      <c r="A58" s="36"/>
      <c r="B58" s="36"/>
      <c r="C58" s="36"/>
      <c r="D58" s="36"/>
      <c r="E58" s="90"/>
      <c r="F58" s="90"/>
      <c r="G58" s="90"/>
      <c r="H58" s="90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</sheetData>
  <sheetProtection/>
  <mergeCells count="23">
    <mergeCell ref="Q5:Q7"/>
    <mergeCell ref="P6:P7"/>
    <mergeCell ref="H6:J6"/>
    <mergeCell ref="M6:M7"/>
    <mergeCell ref="N6:N7"/>
    <mergeCell ref="K5:K7"/>
    <mergeCell ref="L5:L7"/>
    <mergeCell ref="A2:P2"/>
    <mergeCell ref="A5:A7"/>
    <mergeCell ref="B5:B7"/>
    <mergeCell ref="C5:C7"/>
    <mergeCell ref="D5:J5"/>
    <mergeCell ref="A17:A18"/>
    <mergeCell ref="E6:G6"/>
    <mergeCell ref="M5:P5"/>
    <mergeCell ref="D6:D7"/>
    <mergeCell ref="O6:O7"/>
    <mergeCell ref="A52:A53"/>
    <mergeCell ref="A24:A25"/>
    <mergeCell ref="A31:A32"/>
    <mergeCell ref="A38:A39"/>
    <mergeCell ref="A10:A11"/>
    <mergeCell ref="A45:A4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A3" sqref="A3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2.59765625" style="4" customWidth="1"/>
    <col min="12" max="14" width="13.59765625" style="4" customWidth="1"/>
    <col min="15" max="15" width="12.59765625" style="4" customWidth="1"/>
    <col min="16" max="16384" width="10.59765625" style="4" customWidth="1"/>
  </cols>
  <sheetData>
    <row r="1" spans="1:17" ht="16.5" customHeight="1">
      <c r="A1" s="191" t="s">
        <v>433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" t="s">
        <v>434</v>
      </c>
    </row>
    <row r="2" spans="1:17" ht="16.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36"/>
    </row>
    <row r="3" spans="1:17" ht="16.5" customHeight="1">
      <c r="A3" s="36"/>
      <c r="B3" s="142"/>
      <c r="C3" s="142"/>
      <c r="D3" s="142" t="s">
        <v>442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36"/>
    </row>
    <row r="4" spans="1:17" ht="16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43"/>
      <c r="Q4" s="36"/>
    </row>
    <row r="5" spans="1:17" ht="16.5" customHeight="1">
      <c r="A5" s="287" t="s">
        <v>3</v>
      </c>
      <c r="B5" s="284" t="s">
        <v>106</v>
      </c>
      <c r="C5" s="285" t="s">
        <v>4</v>
      </c>
      <c r="D5" s="412" t="s">
        <v>5</v>
      </c>
      <c r="E5" s="413"/>
      <c r="F5" s="413"/>
      <c r="G5" s="413"/>
      <c r="H5" s="413"/>
      <c r="I5" s="413"/>
      <c r="J5" s="414"/>
      <c r="K5" s="284" t="s">
        <v>6</v>
      </c>
      <c r="L5" s="284" t="s">
        <v>7</v>
      </c>
      <c r="M5" s="412" t="s">
        <v>8</v>
      </c>
      <c r="N5" s="413"/>
      <c r="O5" s="413"/>
      <c r="P5" s="413"/>
      <c r="Q5" s="423" t="s">
        <v>104</v>
      </c>
    </row>
    <row r="6" spans="1:17" ht="16.5" customHeight="1">
      <c r="A6" s="288"/>
      <c r="B6" s="279"/>
      <c r="C6" s="281"/>
      <c r="D6" s="295" t="s">
        <v>9</v>
      </c>
      <c r="E6" s="415" t="s">
        <v>10</v>
      </c>
      <c r="F6" s="416"/>
      <c r="G6" s="417"/>
      <c r="H6" s="415" t="s">
        <v>11</v>
      </c>
      <c r="I6" s="416"/>
      <c r="J6" s="417"/>
      <c r="K6" s="279"/>
      <c r="L6" s="279"/>
      <c r="M6" s="295" t="s">
        <v>12</v>
      </c>
      <c r="N6" s="290" t="s">
        <v>441</v>
      </c>
      <c r="O6" s="290" t="s">
        <v>13</v>
      </c>
      <c r="P6" s="292" t="s">
        <v>14</v>
      </c>
      <c r="Q6" s="419"/>
    </row>
    <row r="7" spans="1:17" ht="16.5" customHeight="1">
      <c r="A7" s="289"/>
      <c r="B7" s="291"/>
      <c r="C7" s="282"/>
      <c r="D7" s="297"/>
      <c r="E7" s="57" t="s">
        <v>12</v>
      </c>
      <c r="F7" s="57" t="s">
        <v>15</v>
      </c>
      <c r="G7" s="57" t="s">
        <v>16</v>
      </c>
      <c r="H7" s="57" t="s">
        <v>12</v>
      </c>
      <c r="I7" s="57" t="s">
        <v>15</v>
      </c>
      <c r="J7" s="57" t="s">
        <v>16</v>
      </c>
      <c r="K7" s="291"/>
      <c r="L7" s="291"/>
      <c r="M7" s="297"/>
      <c r="N7" s="291"/>
      <c r="O7" s="291"/>
      <c r="P7" s="294"/>
      <c r="Q7" s="420"/>
    </row>
    <row r="8" spans="1:17" ht="16.5" customHeight="1">
      <c r="A8" s="34"/>
      <c r="B8" s="11" t="s">
        <v>12</v>
      </c>
      <c r="C8" s="8">
        <f aca="true" t="shared" si="0" ref="C8:O8">SUM(C9:C13)</f>
        <v>477</v>
      </c>
      <c r="D8" s="8">
        <f t="shared" si="0"/>
        <v>4865</v>
      </c>
      <c r="E8" s="8">
        <f t="shared" si="0"/>
        <v>4312</v>
      </c>
      <c r="F8" s="8">
        <f t="shared" si="0"/>
        <v>2931</v>
      </c>
      <c r="G8" s="8">
        <f t="shared" si="0"/>
        <v>1381</v>
      </c>
      <c r="H8" s="8">
        <f t="shared" si="0"/>
        <v>553</v>
      </c>
      <c r="I8" s="8">
        <f t="shared" si="0"/>
        <v>335</v>
      </c>
      <c r="J8" s="8">
        <f t="shared" si="0"/>
        <v>218</v>
      </c>
      <c r="K8" s="8">
        <f t="shared" si="0"/>
        <v>1642553</v>
      </c>
      <c r="L8" s="8">
        <f t="shared" si="0"/>
        <v>1886243</v>
      </c>
      <c r="M8" s="8">
        <f t="shared" si="0"/>
        <v>5085701</v>
      </c>
      <c r="N8" s="8">
        <f t="shared" si="0"/>
        <v>4746175</v>
      </c>
      <c r="O8" s="8">
        <f t="shared" si="0"/>
        <v>339526</v>
      </c>
      <c r="P8" s="8" t="s">
        <v>432</v>
      </c>
      <c r="Q8" s="8" t="s">
        <v>432</v>
      </c>
    </row>
    <row r="9" spans="1:17" ht="16.5" customHeight="1">
      <c r="A9" s="34"/>
      <c r="B9" s="34" t="s">
        <v>438</v>
      </c>
      <c r="C9" s="29">
        <v>219</v>
      </c>
      <c r="D9" s="28">
        <f>SUM(E9,H9)</f>
        <v>474</v>
      </c>
      <c r="E9" s="29">
        <f>SUM(F9:G9)</f>
        <v>141</v>
      </c>
      <c r="F9" s="29">
        <v>51</v>
      </c>
      <c r="G9" s="29">
        <v>90</v>
      </c>
      <c r="H9" s="29">
        <f>SUM(I9:J9)</f>
        <v>333</v>
      </c>
      <c r="I9" s="29">
        <v>202</v>
      </c>
      <c r="J9" s="29">
        <v>131</v>
      </c>
      <c r="K9" s="29">
        <v>26552</v>
      </c>
      <c r="L9" s="29">
        <v>65146</v>
      </c>
      <c r="M9" s="30">
        <f>SUM(N9:Q9)</f>
        <v>178594</v>
      </c>
      <c r="N9" s="30">
        <v>118974</v>
      </c>
      <c r="O9" s="30">
        <v>59620</v>
      </c>
      <c r="P9" s="29" t="s">
        <v>432</v>
      </c>
      <c r="Q9" s="29" t="s">
        <v>432</v>
      </c>
    </row>
    <row r="10" spans="1:17" ht="16.5" customHeight="1">
      <c r="A10" s="408" t="s">
        <v>41</v>
      </c>
      <c r="B10" s="34" t="s">
        <v>437</v>
      </c>
      <c r="C10" s="29">
        <v>161</v>
      </c>
      <c r="D10" s="28">
        <f>SUM(E10,H10)</f>
        <v>934</v>
      </c>
      <c r="E10" s="29">
        <f>SUM(F10:G10)</f>
        <v>727</v>
      </c>
      <c r="F10" s="29">
        <v>356</v>
      </c>
      <c r="G10" s="29">
        <v>371</v>
      </c>
      <c r="H10" s="29">
        <f>SUM(I10:J10)</f>
        <v>207</v>
      </c>
      <c r="I10" s="29">
        <v>124</v>
      </c>
      <c r="J10" s="29">
        <v>83</v>
      </c>
      <c r="K10" s="29">
        <v>166714</v>
      </c>
      <c r="L10" s="29">
        <v>212471</v>
      </c>
      <c r="M10" s="30">
        <f>SUM(N10:Q10)</f>
        <v>546227</v>
      </c>
      <c r="N10" s="30">
        <v>415163</v>
      </c>
      <c r="O10" s="30">
        <v>131064</v>
      </c>
      <c r="P10" s="29" t="s">
        <v>432</v>
      </c>
      <c r="Q10" s="29" t="s">
        <v>432</v>
      </c>
    </row>
    <row r="11" spans="1:17" ht="16.5" customHeight="1">
      <c r="A11" s="422"/>
      <c r="B11" s="34" t="s">
        <v>17</v>
      </c>
      <c r="C11" s="29">
        <v>53</v>
      </c>
      <c r="D11" s="28">
        <f>SUM(E11,H11)</f>
        <v>738</v>
      </c>
      <c r="E11" s="29">
        <f>SUM(F11:G11)</f>
        <v>727</v>
      </c>
      <c r="F11" s="29">
        <v>437</v>
      </c>
      <c r="G11" s="29">
        <v>290</v>
      </c>
      <c r="H11" s="29">
        <f>SUM(I11:J11)</f>
        <v>11</v>
      </c>
      <c r="I11" s="29">
        <v>7</v>
      </c>
      <c r="J11" s="29">
        <v>4</v>
      </c>
      <c r="K11" s="29">
        <v>203116</v>
      </c>
      <c r="L11" s="29">
        <v>289175</v>
      </c>
      <c r="M11" s="30">
        <f>SUM(N11:Q11)</f>
        <v>682223</v>
      </c>
      <c r="N11" s="30">
        <v>643930</v>
      </c>
      <c r="O11" s="30">
        <v>38293</v>
      </c>
      <c r="P11" s="29" t="s">
        <v>432</v>
      </c>
      <c r="Q11" s="29" t="s">
        <v>432</v>
      </c>
    </row>
    <row r="12" spans="1:17" ht="16.5" customHeight="1">
      <c r="A12" s="34"/>
      <c r="B12" s="34" t="s">
        <v>18</v>
      </c>
      <c r="C12" s="29">
        <v>21</v>
      </c>
      <c r="D12" s="28">
        <f>SUM(E12,H12)</f>
        <v>531</v>
      </c>
      <c r="E12" s="29">
        <f>SUM(F12:G12)</f>
        <v>530</v>
      </c>
      <c r="F12" s="29">
        <v>345</v>
      </c>
      <c r="G12" s="29">
        <v>185</v>
      </c>
      <c r="H12" s="29">
        <f>SUM(I12:J12)</f>
        <v>1</v>
      </c>
      <c r="I12" s="29">
        <v>1</v>
      </c>
      <c r="J12" s="29" t="s">
        <v>432</v>
      </c>
      <c r="K12" s="29">
        <v>156139</v>
      </c>
      <c r="L12" s="29">
        <v>209127</v>
      </c>
      <c r="M12" s="30">
        <f>SUM(N12:Q12)</f>
        <v>525126</v>
      </c>
      <c r="N12" s="30">
        <v>496157</v>
      </c>
      <c r="O12" s="30">
        <v>28969</v>
      </c>
      <c r="P12" s="29" t="s">
        <v>432</v>
      </c>
      <c r="Q12" s="29" t="s">
        <v>432</v>
      </c>
    </row>
    <row r="13" spans="1:17" ht="16.5" customHeight="1">
      <c r="A13" s="34"/>
      <c r="B13" s="34" t="s">
        <v>435</v>
      </c>
      <c r="C13" s="29">
        <v>23</v>
      </c>
      <c r="D13" s="28">
        <f>SUM(E13,H13)</f>
        <v>2188</v>
      </c>
      <c r="E13" s="29">
        <f>SUM(F13:G13)</f>
        <v>2187</v>
      </c>
      <c r="F13" s="29">
        <v>1742</v>
      </c>
      <c r="G13" s="29">
        <v>445</v>
      </c>
      <c r="H13" s="29">
        <f>SUM(I13:J13)</f>
        <v>1</v>
      </c>
      <c r="I13" s="29">
        <v>1</v>
      </c>
      <c r="J13" s="29" t="s">
        <v>432</v>
      </c>
      <c r="K13" s="29">
        <v>1090032</v>
      </c>
      <c r="L13" s="29">
        <v>1110324</v>
      </c>
      <c r="M13" s="30">
        <f>SUM(N13:Q13)</f>
        <v>3153531</v>
      </c>
      <c r="N13" s="30">
        <v>3071951</v>
      </c>
      <c r="O13" s="30">
        <v>81580</v>
      </c>
      <c r="P13" s="29" t="s">
        <v>432</v>
      </c>
      <c r="Q13" s="29" t="s">
        <v>432</v>
      </c>
    </row>
    <row r="14" spans="1:17" ht="16.5" customHeight="1">
      <c r="A14" s="34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6.5" customHeight="1">
      <c r="A15" s="34"/>
      <c r="B15" s="11" t="s">
        <v>12</v>
      </c>
      <c r="C15" s="206">
        <f>SUM(C16:C20)</f>
        <v>39</v>
      </c>
      <c r="D15" s="206">
        <v>953</v>
      </c>
      <c r="E15" s="206">
        <v>921</v>
      </c>
      <c r="F15" s="206">
        <v>628</v>
      </c>
      <c r="G15" s="206">
        <v>293</v>
      </c>
      <c r="H15" s="8">
        <f>SUM(H16:H20)</f>
        <v>32</v>
      </c>
      <c r="I15" s="8">
        <f>SUM(I16:I20)</f>
        <v>16</v>
      </c>
      <c r="J15" s="8">
        <f>SUM(J16:J20)</f>
        <v>16</v>
      </c>
      <c r="K15" s="8">
        <v>301971</v>
      </c>
      <c r="L15" s="8">
        <v>1996490</v>
      </c>
      <c r="M15" s="8">
        <v>3439889</v>
      </c>
      <c r="N15" s="8">
        <v>3387741</v>
      </c>
      <c r="O15" s="8">
        <v>52148</v>
      </c>
      <c r="P15" s="8" t="s">
        <v>432</v>
      </c>
      <c r="Q15" s="8" t="s">
        <v>432</v>
      </c>
    </row>
    <row r="16" spans="1:17" ht="16.5" customHeight="1">
      <c r="A16" s="34"/>
      <c r="B16" s="34" t="s">
        <v>438</v>
      </c>
      <c r="C16" s="29">
        <v>12</v>
      </c>
      <c r="D16" s="28">
        <f>SUM(E16,H16)</f>
        <v>26</v>
      </c>
      <c r="E16" s="29">
        <f>SUM(F16:G16)</f>
        <v>13</v>
      </c>
      <c r="F16" s="29">
        <v>8</v>
      </c>
      <c r="G16" s="29">
        <v>5</v>
      </c>
      <c r="H16" s="29">
        <f>SUM(I16:J16)</f>
        <v>13</v>
      </c>
      <c r="I16" s="29">
        <v>6</v>
      </c>
      <c r="J16" s="29">
        <v>7</v>
      </c>
      <c r="K16" s="29">
        <v>2505</v>
      </c>
      <c r="L16" s="29">
        <v>3225</v>
      </c>
      <c r="M16" s="30">
        <f>SUM(N16:Q16)</f>
        <v>10177</v>
      </c>
      <c r="N16" s="30">
        <v>6860</v>
      </c>
      <c r="O16" s="30">
        <v>3317</v>
      </c>
      <c r="P16" s="29" t="s">
        <v>432</v>
      </c>
      <c r="Q16" s="29" t="s">
        <v>432</v>
      </c>
    </row>
    <row r="17" spans="1:17" ht="16.5" customHeight="1">
      <c r="A17" s="408" t="s">
        <v>440</v>
      </c>
      <c r="B17" s="34" t="s">
        <v>437</v>
      </c>
      <c r="C17" s="29">
        <v>11</v>
      </c>
      <c r="D17" s="28">
        <f>SUM(E17,H17)</f>
        <v>68</v>
      </c>
      <c r="E17" s="29">
        <f>SUM(F17:G17)</f>
        <v>50</v>
      </c>
      <c r="F17" s="29">
        <v>29</v>
      </c>
      <c r="G17" s="29">
        <v>21</v>
      </c>
      <c r="H17" s="29">
        <f>SUM(I17:J17)</f>
        <v>18</v>
      </c>
      <c r="I17" s="29">
        <v>10</v>
      </c>
      <c r="J17" s="29">
        <v>8</v>
      </c>
      <c r="K17" s="29">
        <v>14017</v>
      </c>
      <c r="L17" s="29">
        <v>54880</v>
      </c>
      <c r="M17" s="30">
        <f>SUM(N17:Q17)</f>
        <v>80465</v>
      </c>
      <c r="N17" s="30">
        <v>65075</v>
      </c>
      <c r="O17" s="30">
        <v>15390</v>
      </c>
      <c r="P17" s="29" t="s">
        <v>432</v>
      </c>
      <c r="Q17" s="29" t="s">
        <v>432</v>
      </c>
    </row>
    <row r="18" spans="1:17" ht="16.5" customHeight="1">
      <c r="A18" s="421"/>
      <c r="B18" s="34" t="s">
        <v>17</v>
      </c>
      <c r="C18" s="29">
        <v>8</v>
      </c>
      <c r="D18" s="28">
        <f>SUM(E18,H18)</f>
        <v>114</v>
      </c>
      <c r="E18" s="29">
        <f>SUM(F18:G18)</f>
        <v>113</v>
      </c>
      <c r="F18" s="29">
        <v>62</v>
      </c>
      <c r="G18" s="29">
        <v>51</v>
      </c>
      <c r="H18" s="29">
        <f>SUM(I18:J18)</f>
        <v>1</v>
      </c>
      <c r="I18" s="29" t="s">
        <v>432</v>
      </c>
      <c r="J18" s="29">
        <v>1</v>
      </c>
      <c r="K18" s="29">
        <v>35383</v>
      </c>
      <c r="L18" s="29">
        <v>161709</v>
      </c>
      <c r="M18" s="30">
        <v>283040</v>
      </c>
      <c r="N18" s="29" t="s">
        <v>317</v>
      </c>
      <c r="O18" s="29" t="s">
        <v>317</v>
      </c>
      <c r="P18" s="29" t="s">
        <v>432</v>
      </c>
      <c r="Q18" s="29" t="s">
        <v>432</v>
      </c>
    </row>
    <row r="19" spans="1:17" ht="16.5" customHeight="1">
      <c r="A19" s="34"/>
      <c r="B19" s="34" t="s">
        <v>18</v>
      </c>
      <c r="C19" s="29">
        <v>1</v>
      </c>
      <c r="D19" s="29" t="s">
        <v>304</v>
      </c>
      <c r="E19" s="29" t="s">
        <v>304</v>
      </c>
      <c r="F19" s="29" t="s">
        <v>317</v>
      </c>
      <c r="G19" s="29" t="s">
        <v>317</v>
      </c>
      <c r="H19" s="254" t="s">
        <v>432</v>
      </c>
      <c r="I19" s="29" t="s">
        <v>432</v>
      </c>
      <c r="J19" s="29" t="s">
        <v>432</v>
      </c>
      <c r="K19" s="29" t="s">
        <v>317</v>
      </c>
      <c r="L19" s="29" t="s">
        <v>317</v>
      </c>
      <c r="M19" s="30" t="s">
        <v>317</v>
      </c>
      <c r="N19" s="29" t="s">
        <v>317</v>
      </c>
      <c r="O19" s="29" t="s">
        <v>432</v>
      </c>
      <c r="P19" s="29" t="s">
        <v>432</v>
      </c>
      <c r="Q19" s="29" t="s">
        <v>432</v>
      </c>
    </row>
    <row r="20" spans="1:17" ht="16.5" customHeight="1">
      <c r="A20" s="34"/>
      <c r="B20" s="34" t="s">
        <v>435</v>
      </c>
      <c r="C20" s="29">
        <v>7</v>
      </c>
      <c r="D20" s="29" t="s">
        <v>304</v>
      </c>
      <c r="E20" s="29" t="s">
        <v>304</v>
      </c>
      <c r="F20" s="29" t="s">
        <v>317</v>
      </c>
      <c r="G20" s="29" t="s">
        <v>317</v>
      </c>
      <c r="H20" s="254" t="s">
        <v>432</v>
      </c>
      <c r="I20" s="29" t="s">
        <v>432</v>
      </c>
      <c r="J20" s="29" t="s">
        <v>432</v>
      </c>
      <c r="K20" s="29" t="s">
        <v>317</v>
      </c>
      <c r="L20" s="29" t="s">
        <v>516</v>
      </c>
      <c r="M20" s="30" t="s">
        <v>317</v>
      </c>
      <c r="N20" s="30" t="s">
        <v>317</v>
      </c>
      <c r="O20" s="30" t="s">
        <v>317</v>
      </c>
      <c r="P20" s="29" t="s">
        <v>432</v>
      </c>
      <c r="Q20" s="29" t="s">
        <v>432</v>
      </c>
    </row>
    <row r="21" spans="1:17" ht="16.5" customHeight="1">
      <c r="A21" s="34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6.5" customHeight="1">
      <c r="A22" s="34"/>
      <c r="B22" s="11" t="s">
        <v>12</v>
      </c>
      <c r="C22" s="8">
        <f>SUM(C23:C27)</f>
        <v>11</v>
      </c>
      <c r="D22" s="8">
        <v>99</v>
      </c>
      <c r="E22" s="8">
        <v>99</v>
      </c>
      <c r="F22" s="8">
        <v>82</v>
      </c>
      <c r="G22" s="8">
        <v>17</v>
      </c>
      <c r="H22" s="8" t="s">
        <v>432</v>
      </c>
      <c r="I22" s="8" t="s">
        <v>432</v>
      </c>
      <c r="J22" s="8" t="s">
        <v>432</v>
      </c>
      <c r="K22" s="8">
        <v>34593</v>
      </c>
      <c r="L22" s="8">
        <v>368022</v>
      </c>
      <c r="M22" s="8">
        <v>465016</v>
      </c>
      <c r="N22" s="29" t="s">
        <v>317</v>
      </c>
      <c r="O22" s="29" t="s">
        <v>317</v>
      </c>
      <c r="P22" s="8" t="s">
        <v>432</v>
      </c>
      <c r="Q22" s="8" t="s">
        <v>432</v>
      </c>
    </row>
    <row r="23" spans="1:17" ht="16.5" customHeight="1">
      <c r="A23" s="34"/>
      <c r="B23" s="34" t="s">
        <v>438</v>
      </c>
      <c r="C23" s="29">
        <v>1</v>
      </c>
      <c r="D23" s="29" t="s">
        <v>317</v>
      </c>
      <c r="E23" s="29" t="s">
        <v>317</v>
      </c>
      <c r="F23" s="29" t="s">
        <v>317</v>
      </c>
      <c r="G23" s="29" t="s">
        <v>432</v>
      </c>
      <c r="H23" s="254" t="s">
        <v>432</v>
      </c>
      <c r="I23" s="29" t="s">
        <v>432</v>
      </c>
      <c r="J23" s="29" t="s">
        <v>432</v>
      </c>
      <c r="K23" s="29" t="s">
        <v>317</v>
      </c>
      <c r="L23" s="29" t="s">
        <v>317</v>
      </c>
      <c r="M23" s="30" t="s">
        <v>317</v>
      </c>
      <c r="N23" s="29" t="s">
        <v>317</v>
      </c>
      <c r="O23" s="29" t="s">
        <v>432</v>
      </c>
      <c r="P23" s="29" t="s">
        <v>432</v>
      </c>
      <c r="Q23" s="29" t="s">
        <v>432</v>
      </c>
    </row>
    <row r="24" spans="1:17" ht="16.5" customHeight="1">
      <c r="A24" s="408" t="s">
        <v>42</v>
      </c>
      <c r="B24" s="34" t="s">
        <v>437</v>
      </c>
      <c r="C24" s="29">
        <v>8</v>
      </c>
      <c r="D24" s="29">
        <f>SUM(E24,H24)</f>
        <v>56</v>
      </c>
      <c r="E24" s="29">
        <f>SUM(F24:G24)</f>
        <v>56</v>
      </c>
      <c r="F24" s="29">
        <v>45</v>
      </c>
      <c r="G24" s="29">
        <v>11</v>
      </c>
      <c r="H24" s="254" t="s">
        <v>432</v>
      </c>
      <c r="I24" s="29" t="s">
        <v>432</v>
      </c>
      <c r="J24" s="29" t="s">
        <v>432</v>
      </c>
      <c r="K24" s="29">
        <v>18764</v>
      </c>
      <c r="L24" s="29">
        <v>247466</v>
      </c>
      <c r="M24" s="30">
        <v>306949</v>
      </c>
      <c r="N24" s="30">
        <v>306949</v>
      </c>
      <c r="O24" s="30" t="s">
        <v>432</v>
      </c>
      <c r="P24" s="29" t="s">
        <v>432</v>
      </c>
      <c r="Q24" s="29" t="s">
        <v>432</v>
      </c>
    </row>
    <row r="25" spans="1:17" ht="16.5" customHeight="1">
      <c r="A25" s="408"/>
      <c r="B25" s="34" t="s">
        <v>17</v>
      </c>
      <c r="C25" s="29">
        <v>1</v>
      </c>
      <c r="D25" s="29" t="s">
        <v>304</v>
      </c>
      <c r="E25" s="29" t="s">
        <v>304</v>
      </c>
      <c r="F25" s="29" t="s">
        <v>518</v>
      </c>
      <c r="G25" s="29" t="s">
        <v>304</v>
      </c>
      <c r="H25" s="254" t="s">
        <v>432</v>
      </c>
      <c r="I25" s="29" t="s">
        <v>432</v>
      </c>
      <c r="J25" s="29" t="s">
        <v>432</v>
      </c>
      <c r="K25" s="29" t="s">
        <v>518</v>
      </c>
      <c r="L25" s="29" t="s">
        <v>317</v>
      </c>
      <c r="M25" s="30" t="s">
        <v>519</v>
      </c>
      <c r="N25" s="29" t="s">
        <v>317</v>
      </c>
      <c r="O25" s="29" t="s">
        <v>432</v>
      </c>
      <c r="P25" s="29" t="s">
        <v>432</v>
      </c>
      <c r="Q25" s="29" t="s">
        <v>432</v>
      </c>
    </row>
    <row r="26" spans="1:17" ht="16.5" customHeight="1">
      <c r="A26" s="34"/>
      <c r="B26" s="34" t="s">
        <v>18</v>
      </c>
      <c r="C26" s="29">
        <v>1</v>
      </c>
      <c r="D26" s="29" t="s">
        <v>304</v>
      </c>
      <c r="E26" s="29" t="s">
        <v>304</v>
      </c>
      <c r="F26" s="29" t="s">
        <v>518</v>
      </c>
      <c r="G26" s="29" t="s">
        <v>304</v>
      </c>
      <c r="H26" s="254" t="s">
        <v>432</v>
      </c>
      <c r="I26" s="29" t="s">
        <v>432</v>
      </c>
      <c r="J26" s="29" t="s">
        <v>432</v>
      </c>
      <c r="K26" s="29" t="s">
        <v>518</v>
      </c>
      <c r="L26" s="29" t="s">
        <v>317</v>
      </c>
      <c r="M26" s="30" t="s">
        <v>317</v>
      </c>
      <c r="N26" s="29" t="s">
        <v>520</v>
      </c>
      <c r="O26" s="29" t="s">
        <v>520</v>
      </c>
      <c r="P26" s="29" t="s">
        <v>432</v>
      </c>
      <c r="Q26" s="29" t="s">
        <v>432</v>
      </c>
    </row>
    <row r="27" spans="1:17" ht="16.5" customHeight="1">
      <c r="A27" s="34"/>
      <c r="B27" s="34" t="s">
        <v>435</v>
      </c>
      <c r="C27" s="29" t="s">
        <v>432</v>
      </c>
      <c r="D27" s="29" t="s">
        <v>432</v>
      </c>
      <c r="E27" s="29" t="s">
        <v>432</v>
      </c>
      <c r="F27" s="29" t="s">
        <v>432</v>
      </c>
      <c r="G27" s="29" t="s">
        <v>432</v>
      </c>
      <c r="H27" s="254" t="s">
        <v>432</v>
      </c>
      <c r="I27" s="29" t="s">
        <v>432</v>
      </c>
      <c r="J27" s="29" t="s">
        <v>432</v>
      </c>
      <c r="K27" s="29" t="s">
        <v>432</v>
      </c>
      <c r="L27" s="29" t="s">
        <v>432</v>
      </c>
      <c r="M27" s="30" t="s">
        <v>432</v>
      </c>
      <c r="N27" s="29" t="s">
        <v>432</v>
      </c>
      <c r="O27" s="29" t="s">
        <v>432</v>
      </c>
      <c r="P27" s="29" t="s">
        <v>432</v>
      </c>
      <c r="Q27" s="29" t="s">
        <v>432</v>
      </c>
    </row>
    <row r="28" spans="1:17" ht="16.5" customHeight="1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6.5" customHeight="1">
      <c r="A29" s="34"/>
      <c r="B29" s="11" t="s">
        <v>12</v>
      </c>
      <c r="C29" s="8">
        <f>SUM(C30:C34)</f>
        <v>18</v>
      </c>
      <c r="D29" s="8">
        <v>208</v>
      </c>
      <c r="E29" s="8">
        <v>191</v>
      </c>
      <c r="F29" s="8">
        <v>79</v>
      </c>
      <c r="G29" s="8">
        <v>112</v>
      </c>
      <c r="H29" s="8">
        <f>SUM(H30:H34)</f>
        <v>17</v>
      </c>
      <c r="I29" s="8">
        <f>SUM(I30:I34)</f>
        <v>10</v>
      </c>
      <c r="J29" s="8">
        <f>SUM(J30:J34)</f>
        <v>7</v>
      </c>
      <c r="K29" s="8">
        <v>38739</v>
      </c>
      <c r="L29" s="8">
        <v>100353</v>
      </c>
      <c r="M29" s="8">
        <v>182032</v>
      </c>
      <c r="N29" s="8">
        <v>160823</v>
      </c>
      <c r="O29" s="8">
        <v>21209</v>
      </c>
      <c r="P29" s="8" t="s">
        <v>432</v>
      </c>
      <c r="Q29" s="8" t="s">
        <v>432</v>
      </c>
    </row>
    <row r="30" spans="1:17" ht="16.5" customHeight="1">
      <c r="A30" s="34"/>
      <c r="B30" s="34" t="s">
        <v>438</v>
      </c>
      <c r="C30" s="29">
        <v>7</v>
      </c>
      <c r="D30" s="29">
        <f>SUM(E30,H30)</f>
        <v>18</v>
      </c>
      <c r="E30" s="29">
        <f>SUM(F30:G30)</f>
        <v>7</v>
      </c>
      <c r="F30" s="29">
        <v>2</v>
      </c>
      <c r="G30" s="29">
        <v>5</v>
      </c>
      <c r="H30" s="254">
        <f>SUM(I30:J30)</f>
        <v>11</v>
      </c>
      <c r="I30" s="29">
        <v>6</v>
      </c>
      <c r="J30" s="29">
        <v>5</v>
      </c>
      <c r="K30" s="29">
        <v>1682</v>
      </c>
      <c r="L30" s="29">
        <v>5028</v>
      </c>
      <c r="M30" s="30">
        <v>8906</v>
      </c>
      <c r="N30" s="30" t="s">
        <v>520</v>
      </c>
      <c r="O30" s="30" t="s">
        <v>518</v>
      </c>
      <c r="P30" s="29" t="s">
        <v>432</v>
      </c>
      <c r="Q30" s="29" t="s">
        <v>432</v>
      </c>
    </row>
    <row r="31" spans="1:17" ht="16.5" customHeight="1">
      <c r="A31" s="408" t="s">
        <v>439</v>
      </c>
      <c r="B31" s="34" t="s">
        <v>437</v>
      </c>
      <c r="C31" s="29">
        <v>4</v>
      </c>
      <c r="D31" s="29">
        <f>SUM(E31,H31)</f>
        <v>31</v>
      </c>
      <c r="E31" s="29">
        <f>SUM(F31:G31)</f>
        <v>30</v>
      </c>
      <c r="F31" s="29">
        <v>17</v>
      </c>
      <c r="G31" s="29">
        <v>13</v>
      </c>
      <c r="H31" s="254">
        <f>SUM(I31:J31)</f>
        <v>1</v>
      </c>
      <c r="I31" s="29">
        <v>1</v>
      </c>
      <c r="J31" s="29" t="s">
        <v>432</v>
      </c>
      <c r="K31" s="29">
        <v>7039</v>
      </c>
      <c r="L31" s="29">
        <v>12681</v>
      </c>
      <c r="M31" s="30">
        <v>21855</v>
      </c>
      <c r="N31" s="30">
        <v>17235</v>
      </c>
      <c r="O31" s="30">
        <v>4620</v>
      </c>
      <c r="P31" s="29" t="s">
        <v>432</v>
      </c>
      <c r="Q31" s="29" t="s">
        <v>432</v>
      </c>
    </row>
    <row r="32" spans="1:17" ht="16.5" customHeight="1">
      <c r="A32" s="421"/>
      <c r="B32" s="34" t="s">
        <v>17</v>
      </c>
      <c r="C32" s="29">
        <v>4</v>
      </c>
      <c r="D32" s="29">
        <f>SUM(E32,H32)</f>
        <v>64</v>
      </c>
      <c r="E32" s="29">
        <f>SUM(F32:G32)</f>
        <v>59</v>
      </c>
      <c r="F32" s="29">
        <v>24</v>
      </c>
      <c r="G32" s="29">
        <v>35</v>
      </c>
      <c r="H32" s="254">
        <f>SUM(I32:J32)</f>
        <v>5</v>
      </c>
      <c r="I32" s="29">
        <v>3</v>
      </c>
      <c r="J32" s="29">
        <v>2</v>
      </c>
      <c r="K32" s="29">
        <v>13158</v>
      </c>
      <c r="L32" s="29">
        <v>42266</v>
      </c>
      <c r="M32" s="30">
        <v>72243</v>
      </c>
      <c r="N32" s="30">
        <v>68893</v>
      </c>
      <c r="O32" s="30">
        <v>3350</v>
      </c>
      <c r="P32" s="29" t="s">
        <v>432</v>
      </c>
      <c r="Q32" s="29" t="s">
        <v>432</v>
      </c>
    </row>
    <row r="33" spans="1:17" ht="16.5" customHeight="1">
      <c r="A33" s="34"/>
      <c r="B33" s="34" t="s">
        <v>18</v>
      </c>
      <c r="C33" s="29">
        <v>2</v>
      </c>
      <c r="D33" s="29" t="s">
        <v>304</v>
      </c>
      <c r="E33" s="29" t="s">
        <v>304</v>
      </c>
      <c r="F33" s="29" t="s">
        <v>520</v>
      </c>
      <c r="G33" s="29" t="s">
        <v>304</v>
      </c>
      <c r="H33" s="254" t="s">
        <v>432</v>
      </c>
      <c r="I33" s="29" t="s">
        <v>432</v>
      </c>
      <c r="J33" s="29" t="s">
        <v>432</v>
      </c>
      <c r="K33" s="29" t="s">
        <v>520</v>
      </c>
      <c r="L33" s="29" t="s">
        <v>521</v>
      </c>
      <c r="M33" s="30" t="s">
        <v>520</v>
      </c>
      <c r="N33" s="30" t="s">
        <v>521</v>
      </c>
      <c r="O33" s="30" t="s">
        <v>518</v>
      </c>
      <c r="P33" s="29" t="s">
        <v>432</v>
      </c>
      <c r="Q33" s="29" t="s">
        <v>432</v>
      </c>
    </row>
    <row r="34" spans="1:17" ht="16.5" customHeight="1">
      <c r="A34" s="34"/>
      <c r="B34" s="34" t="s">
        <v>435</v>
      </c>
      <c r="C34" s="29">
        <v>1</v>
      </c>
      <c r="D34" s="29" t="s">
        <v>304</v>
      </c>
      <c r="E34" s="29" t="s">
        <v>304</v>
      </c>
      <c r="F34" s="29" t="s">
        <v>520</v>
      </c>
      <c r="G34" s="29" t="s">
        <v>304</v>
      </c>
      <c r="H34" s="254" t="s">
        <v>432</v>
      </c>
      <c r="I34" s="29" t="s">
        <v>432</v>
      </c>
      <c r="J34" s="29" t="s">
        <v>432</v>
      </c>
      <c r="K34" s="29" t="s">
        <v>520</v>
      </c>
      <c r="L34" s="29" t="s">
        <v>518</v>
      </c>
      <c r="M34" s="30" t="s">
        <v>522</v>
      </c>
      <c r="N34" s="30" t="s">
        <v>518</v>
      </c>
      <c r="O34" s="30" t="s">
        <v>432</v>
      </c>
      <c r="P34" s="29" t="s">
        <v>432</v>
      </c>
      <c r="Q34" s="29" t="s">
        <v>432</v>
      </c>
    </row>
    <row r="35" spans="1:17" ht="16.5" customHeight="1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6.5" customHeight="1">
      <c r="A36" s="34"/>
      <c r="B36" s="11" t="s">
        <v>12</v>
      </c>
      <c r="C36" s="8">
        <f>SUM(C37:C41)</f>
        <v>6</v>
      </c>
      <c r="D36" s="8">
        <v>46</v>
      </c>
      <c r="E36" s="8">
        <f>SUM(E37:E41)</f>
        <v>33</v>
      </c>
      <c r="F36" s="8">
        <f>SUM(F37:F41)</f>
        <v>3</v>
      </c>
      <c r="G36" s="8">
        <f>SUM(G37:G41)</f>
        <v>30</v>
      </c>
      <c r="H36" s="30">
        <v>13</v>
      </c>
      <c r="I36" s="8">
        <v>7</v>
      </c>
      <c r="J36" s="8">
        <v>6</v>
      </c>
      <c r="K36" s="8">
        <v>3383</v>
      </c>
      <c r="L36" s="8">
        <v>1146</v>
      </c>
      <c r="M36" s="8">
        <v>8344</v>
      </c>
      <c r="N36" s="8">
        <f>SUM(N37:N41)</f>
        <v>1000</v>
      </c>
      <c r="O36" s="8">
        <v>7344</v>
      </c>
      <c r="P36" s="8" t="s">
        <v>432</v>
      </c>
      <c r="Q36" s="8" t="s">
        <v>432</v>
      </c>
    </row>
    <row r="37" spans="1:17" ht="16.5" customHeight="1">
      <c r="A37" s="63" t="s">
        <v>107</v>
      </c>
      <c r="B37" s="34" t="s">
        <v>438</v>
      </c>
      <c r="C37" s="29">
        <v>2</v>
      </c>
      <c r="D37" s="29" t="s">
        <v>520</v>
      </c>
      <c r="E37" s="254" t="s">
        <v>432</v>
      </c>
      <c r="F37" s="29" t="s">
        <v>432</v>
      </c>
      <c r="G37" s="29" t="s">
        <v>432</v>
      </c>
      <c r="H37" s="29" t="s">
        <v>304</v>
      </c>
      <c r="I37" s="29" t="s">
        <v>317</v>
      </c>
      <c r="J37" s="29" t="s">
        <v>317</v>
      </c>
      <c r="K37" s="29" t="s">
        <v>432</v>
      </c>
      <c r="L37" s="29" t="s">
        <v>317</v>
      </c>
      <c r="M37" s="30" t="s">
        <v>317</v>
      </c>
      <c r="N37" s="30" t="s">
        <v>432</v>
      </c>
      <c r="O37" s="30" t="s">
        <v>317</v>
      </c>
      <c r="P37" s="29" t="s">
        <v>432</v>
      </c>
      <c r="Q37" s="29" t="s">
        <v>432</v>
      </c>
    </row>
    <row r="38" spans="1:17" ht="16.5" customHeight="1">
      <c r="A38" s="408" t="s">
        <v>108</v>
      </c>
      <c r="B38" s="34" t="s">
        <v>437</v>
      </c>
      <c r="C38" s="29">
        <v>3</v>
      </c>
      <c r="D38" s="29">
        <f>SUM(E38,H38)</f>
        <v>16</v>
      </c>
      <c r="E38" s="29">
        <f>SUM(F38:G38)</f>
        <v>9</v>
      </c>
      <c r="F38" s="29">
        <v>1</v>
      </c>
      <c r="G38" s="29">
        <v>8</v>
      </c>
      <c r="H38" s="29">
        <f>SUM(I38:J38)</f>
        <v>7</v>
      </c>
      <c r="I38" s="29">
        <v>4</v>
      </c>
      <c r="J38" s="29">
        <v>3</v>
      </c>
      <c r="K38" s="29" t="s">
        <v>317</v>
      </c>
      <c r="L38" s="29">
        <v>236</v>
      </c>
      <c r="M38" s="30">
        <v>3100</v>
      </c>
      <c r="N38" s="30">
        <v>1000</v>
      </c>
      <c r="O38" s="30">
        <v>2100</v>
      </c>
      <c r="P38" s="29" t="s">
        <v>432</v>
      </c>
      <c r="Q38" s="29" t="s">
        <v>432</v>
      </c>
    </row>
    <row r="39" spans="1:17" ht="16.5" customHeight="1">
      <c r="A39" s="408"/>
      <c r="B39" s="34" t="s">
        <v>17</v>
      </c>
      <c r="C39" s="29" t="s">
        <v>432</v>
      </c>
      <c r="D39" s="29" t="s">
        <v>432</v>
      </c>
      <c r="E39" s="29" t="s">
        <v>432</v>
      </c>
      <c r="F39" s="29" t="s">
        <v>432</v>
      </c>
      <c r="G39" s="29" t="s">
        <v>432</v>
      </c>
      <c r="H39" s="29" t="s">
        <v>432</v>
      </c>
      <c r="I39" s="29" t="s">
        <v>432</v>
      </c>
      <c r="J39" s="29" t="s">
        <v>432</v>
      </c>
      <c r="K39" s="29" t="s">
        <v>432</v>
      </c>
      <c r="L39" s="29" t="s">
        <v>432</v>
      </c>
      <c r="M39" s="30" t="s">
        <v>432</v>
      </c>
      <c r="N39" s="29" t="s">
        <v>432</v>
      </c>
      <c r="O39" s="29" t="s">
        <v>432</v>
      </c>
      <c r="P39" s="29" t="s">
        <v>432</v>
      </c>
      <c r="Q39" s="29" t="s">
        <v>432</v>
      </c>
    </row>
    <row r="40" spans="1:17" ht="16.5" customHeight="1">
      <c r="A40" s="63"/>
      <c r="B40" s="34" t="s">
        <v>18</v>
      </c>
      <c r="C40" s="29">
        <v>1</v>
      </c>
      <c r="D40" s="29" t="s">
        <v>523</v>
      </c>
      <c r="E40" s="29">
        <f>SUM(F40:G40)</f>
        <v>24</v>
      </c>
      <c r="F40" s="29">
        <v>2</v>
      </c>
      <c r="G40" s="29">
        <v>22</v>
      </c>
      <c r="H40" s="29" t="s">
        <v>304</v>
      </c>
      <c r="I40" s="29" t="s">
        <v>524</v>
      </c>
      <c r="J40" s="29" t="s">
        <v>522</v>
      </c>
      <c r="K40" s="29" t="s">
        <v>522</v>
      </c>
      <c r="L40" s="29" t="s">
        <v>522</v>
      </c>
      <c r="M40" s="30" t="s">
        <v>522</v>
      </c>
      <c r="N40" s="29" t="s">
        <v>432</v>
      </c>
      <c r="O40" s="29" t="s">
        <v>523</v>
      </c>
      <c r="P40" s="29" t="s">
        <v>432</v>
      </c>
      <c r="Q40" s="29" t="s">
        <v>432</v>
      </c>
    </row>
    <row r="41" spans="1:17" ht="16.5" customHeight="1">
      <c r="A41" s="63"/>
      <c r="B41" s="34" t="s">
        <v>435</v>
      </c>
      <c r="C41" s="29" t="s">
        <v>432</v>
      </c>
      <c r="D41" s="29" t="s">
        <v>432</v>
      </c>
      <c r="E41" s="254" t="s">
        <v>432</v>
      </c>
      <c r="F41" s="29" t="s">
        <v>432</v>
      </c>
      <c r="G41" s="29" t="s">
        <v>432</v>
      </c>
      <c r="H41" s="29" t="s">
        <v>432</v>
      </c>
      <c r="I41" s="29" t="s">
        <v>432</v>
      </c>
      <c r="J41" s="29" t="s">
        <v>432</v>
      </c>
      <c r="K41" s="29" t="s">
        <v>432</v>
      </c>
      <c r="L41" s="29" t="s">
        <v>432</v>
      </c>
      <c r="M41" s="30" t="s">
        <v>432</v>
      </c>
      <c r="N41" s="29" t="s">
        <v>432</v>
      </c>
      <c r="O41" s="29" t="s">
        <v>432</v>
      </c>
      <c r="P41" s="29" t="s">
        <v>432</v>
      </c>
      <c r="Q41" s="29" t="s">
        <v>432</v>
      </c>
    </row>
    <row r="42" spans="1:17" ht="16.5" customHeight="1">
      <c r="A42" s="6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6.5" customHeight="1">
      <c r="A43" s="63"/>
      <c r="B43" s="11" t="s">
        <v>12</v>
      </c>
      <c r="C43" s="206">
        <f aca="true" t="shared" si="1" ref="C43:Q43">SUM(C44:C48)</f>
        <v>709</v>
      </c>
      <c r="D43" s="206">
        <f t="shared" si="1"/>
        <v>6306</v>
      </c>
      <c r="E43" s="206">
        <f t="shared" si="1"/>
        <v>5389</v>
      </c>
      <c r="F43" s="206">
        <f t="shared" si="1"/>
        <v>3287</v>
      </c>
      <c r="G43" s="206">
        <f t="shared" si="1"/>
        <v>2102</v>
      </c>
      <c r="H43" s="8">
        <f t="shared" si="1"/>
        <v>917</v>
      </c>
      <c r="I43" s="8">
        <f t="shared" si="1"/>
        <v>567</v>
      </c>
      <c r="J43" s="8">
        <f t="shared" si="1"/>
        <v>350</v>
      </c>
      <c r="K43" s="206">
        <f t="shared" si="1"/>
        <v>1441351</v>
      </c>
      <c r="L43" s="206">
        <f t="shared" si="1"/>
        <v>3857845</v>
      </c>
      <c r="M43" s="8">
        <f t="shared" si="1"/>
        <v>7711940</v>
      </c>
      <c r="N43" s="206">
        <f t="shared" si="1"/>
        <v>7461174</v>
      </c>
      <c r="O43" s="206">
        <f t="shared" si="1"/>
        <v>250766</v>
      </c>
      <c r="P43" s="8" t="s">
        <v>432</v>
      </c>
      <c r="Q43" s="8">
        <f t="shared" si="1"/>
        <v>150</v>
      </c>
    </row>
    <row r="44" spans="1:17" ht="16.5" customHeight="1">
      <c r="A44" s="63"/>
      <c r="B44" s="34" t="s">
        <v>438</v>
      </c>
      <c r="C44" s="29">
        <v>397</v>
      </c>
      <c r="D44" s="28">
        <f>SUM(E44,H44)</f>
        <v>766</v>
      </c>
      <c r="E44" s="29">
        <f>SUM(F44:G44)</f>
        <v>116</v>
      </c>
      <c r="F44" s="29">
        <v>49</v>
      </c>
      <c r="G44" s="29">
        <v>67</v>
      </c>
      <c r="H44" s="29">
        <f>SUM(I44:J44)</f>
        <v>650</v>
      </c>
      <c r="I44" s="29">
        <v>406</v>
      </c>
      <c r="J44" s="29">
        <v>244</v>
      </c>
      <c r="K44" s="29">
        <v>21982</v>
      </c>
      <c r="L44" s="29">
        <v>98639</v>
      </c>
      <c r="M44" s="30">
        <f>SUM(N44:O44)</f>
        <v>270705</v>
      </c>
      <c r="N44" s="30">
        <v>165328</v>
      </c>
      <c r="O44" s="30">
        <v>105377</v>
      </c>
      <c r="P44" s="29" t="s">
        <v>432</v>
      </c>
      <c r="Q44" s="29">
        <v>140</v>
      </c>
    </row>
    <row r="45" spans="1:17" ht="16.5" customHeight="1">
      <c r="A45" s="408" t="s">
        <v>43</v>
      </c>
      <c r="B45" s="34" t="s">
        <v>437</v>
      </c>
      <c r="C45" s="29">
        <v>154</v>
      </c>
      <c r="D45" s="28">
        <f>SUM(E45,H45)</f>
        <v>892</v>
      </c>
      <c r="E45" s="29">
        <f>SUM(F45:G45)</f>
        <v>663</v>
      </c>
      <c r="F45" s="29">
        <v>393</v>
      </c>
      <c r="G45" s="29">
        <v>270</v>
      </c>
      <c r="H45" s="29">
        <f>SUM(I45:J45)</f>
        <v>229</v>
      </c>
      <c r="I45" s="29">
        <v>138</v>
      </c>
      <c r="J45" s="29">
        <v>91</v>
      </c>
      <c r="K45" s="29">
        <v>158927</v>
      </c>
      <c r="L45" s="29">
        <v>406227</v>
      </c>
      <c r="M45" s="30">
        <f>SUM(N45:O45)</f>
        <v>957280</v>
      </c>
      <c r="N45" s="30">
        <v>898300</v>
      </c>
      <c r="O45" s="30">
        <v>58980</v>
      </c>
      <c r="P45" s="29" t="s">
        <v>432</v>
      </c>
      <c r="Q45" s="29" t="s">
        <v>432</v>
      </c>
    </row>
    <row r="46" spans="1:17" ht="16.5" customHeight="1">
      <c r="A46" s="408"/>
      <c r="B46" s="34" t="s">
        <v>17</v>
      </c>
      <c r="C46" s="29">
        <v>93</v>
      </c>
      <c r="D46" s="28">
        <f>SUM(E46,H46)</f>
        <v>1320</v>
      </c>
      <c r="E46" s="29">
        <f>SUM(F46:G46)</f>
        <v>1287</v>
      </c>
      <c r="F46" s="29">
        <v>901</v>
      </c>
      <c r="G46" s="29">
        <v>386</v>
      </c>
      <c r="H46" s="29">
        <f>SUM(I46:J46)</f>
        <v>33</v>
      </c>
      <c r="I46" s="29">
        <v>20</v>
      </c>
      <c r="J46" s="29">
        <v>13</v>
      </c>
      <c r="K46" s="29">
        <v>351336</v>
      </c>
      <c r="L46" s="29">
        <v>1014495</v>
      </c>
      <c r="M46" s="30">
        <f>SUM(N46:O46)</f>
        <v>2101933</v>
      </c>
      <c r="N46" s="30">
        <v>2046702</v>
      </c>
      <c r="O46" s="30">
        <v>55231</v>
      </c>
      <c r="P46" s="29" t="s">
        <v>432</v>
      </c>
      <c r="Q46" s="29">
        <v>10</v>
      </c>
    </row>
    <row r="47" spans="1:17" ht="16.5" customHeight="1">
      <c r="A47" s="63"/>
      <c r="B47" s="34" t="s">
        <v>18</v>
      </c>
      <c r="C47" s="29">
        <v>34</v>
      </c>
      <c r="D47" s="28">
        <f>SUM(E47,H47)</f>
        <v>819</v>
      </c>
      <c r="E47" s="29">
        <f>SUM(F47:G47)</f>
        <v>817</v>
      </c>
      <c r="F47" s="29">
        <v>593</v>
      </c>
      <c r="G47" s="29">
        <v>224</v>
      </c>
      <c r="H47" s="29">
        <f>SUM(I47:J47)</f>
        <v>2</v>
      </c>
      <c r="I47" s="29">
        <v>1</v>
      </c>
      <c r="J47" s="29">
        <v>1</v>
      </c>
      <c r="K47" s="29">
        <v>217882</v>
      </c>
      <c r="L47" s="29">
        <v>669076</v>
      </c>
      <c r="M47" s="30">
        <f>SUM(N47:O47)</f>
        <v>1266911</v>
      </c>
      <c r="N47" s="30">
        <v>1247989</v>
      </c>
      <c r="O47" s="30">
        <v>18922</v>
      </c>
      <c r="P47" s="29" t="s">
        <v>432</v>
      </c>
      <c r="Q47" s="29" t="s">
        <v>432</v>
      </c>
    </row>
    <row r="48" spans="1:17" ht="16.5" customHeight="1">
      <c r="A48" s="63"/>
      <c r="B48" s="34" t="s">
        <v>435</v>
      </c>
      <c r="C48" s="29">
        <v>31</v>
      </c>
      <c r="D48" s="28">
        <f>SUM(E48,H48)</f>
        <v>2509</v>
      </c>
      <c r="E48" s="29">
        <f>SUM(F48:G48)</f>
        <v>2506</v>
      </c>
      <c r="F48" s="29">
        <v>1351</v>
      </c>
      <c r="G48" s="29">
        <v>1155</v>
      </c>
      <c r="H48" s="29">
        <f>SUM(I48:J48)</f>
        <v>3</v>
      </c>
      <c r="I48" s="29">
        <v>2</v>
      </c>
      <c r="J48" s="29">
        <v>1</v>
      </c>
      <c r="K48" s="29">
        <v>691224</v>
      </c>
      <c r="L48" s="29">
        <v>1669408</v>
      </c>
      <c r="M48" s="30">
        <f>SUM(N48:O48)</f>
        <v>3115111</v>
      </c>
      <c r="N48" s="30">
        <v>3102855</v>
      </c>
      <c r="O48" s="30">
        <v>12256</v>
      </c>
      <c r="P48" s="29" t="s">
        <v>432</v>
      </c>
      <c r="Q48" s="29" t="s">
        <v>432</v>
      </c>
    </row>
    <row r="49" spans="1:17" ht="16.5" customHeight="1">
      <c r="A49" s="6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6.5" customHeight="1">
      <c r="A50" s="63"/>
      <c r="B50" s="11" t="s">
        <v>12</v>
      </c>
      <c r="C50" s="206">
        <f aca="true" t="shared" si="2" ref="C50:P50">SUM(C51:C55)</f>
        <v>137</v>
      </c>
      <c r="D50" s="206">
        <f t="shared" si="2"/>
        <v>1781</v>
      </c>
      <c r="E50" s="206">
        <f t="shared" si="2"/>
        <v>1652</v>
      </c>
      <c r="F50" s="206">
        <f t="shared" si="2"/>
        <v>1336</v>
      </c>
      <c r="G50" s="206">
        <f t="shared" si="2"/>
        <v>316</v>
      </c>
      <c r="H50" s="8">
        <f t="shared" si="2"/>
        <v>129</v>
      </c>
      <c r="I50" s="8">
        <f t="shared" si="2"/>
        <v>83</v>
      </c>
      <c r="J50" s="8">
        <f t="shared" si="2"/>
        <v>46</v>
      </c>
      <c r="K50" s="206">
        <f t="shared" si="2"/>
        <v>575911</v>
      </c>
      <c r="L50" s="206">
        <f t="shared" si="2"/>
        <v>2247582</v>
      </c>
      <c r="M50" s="8">
        <f t="shared" si="2"/>
        <v>3548750</v>
      </c>
      <c r="N50" s="206">
        <f t="shared" si="2"/>
        <v>3330186</v>
      </c>
      <c r="O50" s="206">
        <f t="shared" si="2"/>
        <v>217735</v>
      </c>
      <c r="P50" s="8">
        <f t="shared" si="2"/>
        <v>829</v>
      </c>
      <c r="Q50" s="8" t="s">
        <v>432</v>
      </c>
    </row>
    <row r="51" spans="1:17" ht="16.5" customHeight="1">
      <c r="A51" s="63"/>
      <c r="B51" s="34" t="s">
        <v>438</v>
      </c>
      <c r="C51" s="28">
        <v>47</v>
      </c>
      <c r="D51" s="28">
        <f>SUM(E51,H51)</f>
        <v>105</v>
      </c>
      <c r="E51" s="29">
        <f>SUM(F51:G51)</f>
        <v>36</v>
      </c>
      <c r="F51" s="28">
        <v>24</v>
      </c>
      <c r="G51" s="28">
        <v>12</v>
      </c>
      <c r="H51" s="30">
        <f>SUM(I51:J51)</f>
        <v>69</v>
      </c>
      <c r="I51" s="29">
        <v>47</v>
      </c>
      <c r="J51" s="29">
        <v>22</v>
      </c>
      <c r="K51" s="29">
        <v>8630</v>
      </c>
      <c r="L51" s="29">
        <v>27066</v>
      </c>
      <c r="M51" s="30">
        <f>SUM(N51:Q51)</f>
        <v>55550</v>
      </c>
      <c r="N51" s="30">
        <v>31518</v>
      </c>
      <c r="O51" s="30">
        <v>23203</v>
      </c>
      <c r="P51" s="29">
        <v>829</v>
      </c>
      <c r="Q51" s="29" t="s">
        <v>432</v>
      </c>
    </row>
    <row r="52" spans="1:17" ht="16.5" customHeight="1">
      <c r="A52" s="408" t="s">
        <v>436</v>
      </c>
      <c r="B52" s="34" t="s">
        <v>437</v>
      </c>
      <c r="C52" s="28">
        <v>40</v>
      </c>
      <c r="D52" s="28">
        <f>SUM(E52,H52)</f>
        <v>247</v>
      </c>
      <c r="E52" s="29">
        <f>SUM(F52:G52)</f>
        <v>200</v>
      </c>
      <c r="F52" s="28">
        <v>153</v>
      </c>
      <c r="G52" s="28">
        <v>47</v>
      </c>
      <c r="H52" s="30">
        <f>SUM(I52:J52)</f>
        <v>47</v>
      </c>
      <c r="I52" s="29">
        <v>28</v>
      </c>
      <c r="J52" s="29">
        <v>19</v>
      </c>
      <c r="K52" s="29">
        <v>58253</v>
      </c>
      <c r="L52" s="29">
        <v>163083</v>
      </c>
      <c r="M52" s="30">
        <f>SUM(N52:Q52)</f>
        <v>354166</v>
      </c>
      <c r="N52" s="30">
        <v>298832</v>
      </c>
      <c r="O52" s="30">
        <v>55334</v>
      </c>
      <c r="P52" s="29" t="s">
        <v>432</v>
      </c>
      <c r="Q52" s="29" t="s">
        <v>432</v>
      </c>
    </row>
    <row r="53" spans="1:17" ht="16.5" customHeight="1">
      <c r="A53" s="421"/>
      <c r="B53" s="34" t="s">
        <v>17</v>
      </c>
      <c r="C53" s="28">
        <v>29</v>
      </c>
      <c r="D53" s="28">
        <f>SUM(E53,H53)</f>
        <v>377</v>
      </c>
      <c r="E53" s="29">
        <f>SUM(F53:G53)</f>
        <v>369</v>
      </c>
      <c r="F53" s="28">
        <v>293</v>
      </c>
      <c r="G53" s="28">
        <v>76</v>
      </c>
      <c r="H53" s="30">
        <f>SUM(I53:J53)</f>
        <v>8</v>
      </c>
      <c r="I53" s="29">
        <v>4</v>
      </c>
      <c r="J53" s="29">
        <v>4</v>
      </c>
      <c r="K53" s="29">
        <v>115191</v>
      </c>
      <c r="L53" s="29">
        <v>427543</v>
      </c>
      <c r="M53" s="30">
        <f>SUM(N53:Q53)</f>
        <v>675199</v>
      </c>
      <c r="N53" s="30">
        <v>588742</v>
      </c>
      <c r="O53" s="30">
        <v>86457</v>
      </c>
      <c r="P53" s="29" t="s">
        <v>432</v>
      </c>
      <c r="Q53" s="29" t="s">
        <v>432</v>
      </c>
    </row>
    <row r="54" spans="1:17" ht="16.5" customHeight="1">
      <c r="A54" s="34"/>
      <c r="B54" s="34" t="s">
        <v>18</v>
      </c>
      <c r="C54" s="28">
        <v>8</v>
      </c>
      <c r="D54" s="28">
        <f>SUM(E54,H54)</f>
        <v>199</v>
      </c>
      <c r="E54" s="29">
        <f>SUM(F54:G54)</f>
        <v>195</v>
      </c>
      <c r="F54" s="28">
        <v>151</v>
      </c>
      <c r="G54" s="28">
        <v>44</v>
      </c>
      <c r="H54" s="30">
        <f>SUM(I54:J54)</f>
        <v>4</v>
      </c>
      <c r="I54" s="29">
        <v>3</v>
      </c>
      <c r="J54" s="29">
        <v>1</v>
      </c>
      <c r="K54" s="29">
        <v>59537</v>
      </c>
      <c r="L54" s="29">
        <v>344303</v>
      </c>
      <c r="M54" s="30">
        <f>SUM(N54:Q54)</f>
        <v>454995</v>
      </c>
      <c r="N54" s="30">
        <v>440146</v>
      </c>
      <c r="O54" s="30">
        <v>14849</v>
      </c>
      <c r="P54" s="29" t="s">
        <v>432</v>
      </c>
      <c r="Q54" s="29" t="s">
        <v>432</v>
      </c>
    </row>
    <row r="55" spans="1:17" ht="16.5" customHeight="1">
      <c r="A55" s="145"/>
      <c r="B55" s="146" t="s">
        <v>435</v>
      </c>
      <c r="C55" s="151">
        <v>13</v>
      </c>
      <c r="D55" s="207">
        <f>SUM(E55,H55)</f>
        <v>853</v>
      </c>
      <c r="E55" s="29">
        <f>SUM(F55:G55)</f>
        <v>852</v>
      </c>
      <c r="F55" s="147">
        <v>715</v>
      </c>
      <c r="G55" s="147">
        <v>137</v>
      </c>
      <c r="H55" s="149">
        <f>SUM(I55:J55)</f>
        <v>1</v>
      </c>
      <c r="I55" s="148">
        <v>1</v>
      </c>
      <c r="J55" s="148"/>
      <c r="K55" s="148">
        <v>334300</v>
      </c>
      <c r="L55" s="148">
        <v>1285587</v>
      </c>
      <c r="M55" s="30">
        <f>SUM(N55:Q55)</f>
        <v>2008840</v>
      </c>
      <c r="N55" s="148">
        <v>1970948</v>
      </c>
      <c r="O55" s="148">
        <v>37892</v>
      </c>
      <c r="P55" s="149" t="s">
        <v>432</v>
      </c>
      <c r="Q55" s="149" t="s">
        <v>432</v>
      </c>
    </row>
    <row r="56" spans="1:17" ht="15" customHeight="1">
      <c r="A56" s="75"/>
      <c r="B56" s="75"/>
      <c r="C56" s="69"/>
      <c r="D56" s="69"/>
      <c r="E56" s="150"/>
      <c r="F56" s="69"/>
      <c r="G56" s="69"/>
      <c r="H56" s="69"/>
      <c r="I56" s="69"/>
      <c r="J56" s="35"/>
      <c r="K56" s="35"/>
      <c r="L56" s="35"/>
      <c r="M56" s="152"/>
      <c r="N56" s="35"/>
      <c r="O56" s="35"/>
      <c r="P56" s="35"/>
      <c r="Q56" s="89"/>
    </row>
  </sheetData>
  <sheetProtection/>
  <mergeCells count="23">
    <mergeCell ref="Q5:Q7"/>
    <mergeCell ref="P6:P7"/>
    <mergeCell ref="H6:J6"/>
    <mergeCell ref="M6:M7"/>
    <mergeCell ref="N6:N7"/>
    <mergeCell ref="K5:K7"/>
    <mergeCell ref="L5:L7"/>
    <mergeCell ref="A2:P2"/>
    <mergeCell ref="A5:A7"/>
    <mergeCell ref="B5:B7"/>
    <mergeCell ref="C5:C7"/>
    <mergeCell ref="D5:J5"/>
    <mergeCell ref="A17:A18"/>
    <mergeCell ref="E6:G6"/>
    <mergeCell ref="M5:P5"/>
    <mergeCell ref="D6:D7"/>
    <mergeCell ref="O6:O7"/>
    <mergeCell ref="A52:A53"/>
    <mergeCell ref="A24:A25"/>
    <mergeCell ref="A31:A32"/>
    <mergeCell ref="A38:A39"/>
    <mergeCell ref="A10:A11"/>
    <mergeCell ref="A45:A4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3.59765625" style="14" customWidth="1"/>
    <col min="2" max="2" width="15.09765625" style="14" customWidth="1"/>
    <col min="3" max="10" width="11.59765625" style="14" customWidth="1"/>
    <col min="11" max="11" width="12.59765625" style="14" customWidth="1"/>
    <col min="12" max="14" width="13.59765625" style="14" customWidth="1"/>
    <col min="15" max="15" width="12.59765625" style="14" customWidth="1"/>
    <col min="16" max="16" width="10.59765625" style="14" customWidth="1"/>
    <col min="17" max="16384" width="10.59765625" style="14" customWidth="1"/>
  </cols>
  <sheetData>
    <row r="1" spans="1:17" s="1" customFormat="1" ht="15" customHeight="1">
      <c r="A1" s="191" t="s">
        <v>443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" t="s">
        <v>444</v>
      </c>
    </row>
    <row r="2" spans="1:17" s="1" customFormat="1" ht="15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36"/>
    </row>
    <row r="3" spans="1:17" s="1" customFormat="1" ht="15" customHeight="1">
      <c r="A3" s="36"/>
      <c r="B3" s="142"/>
      <c r="C3" s="142"/>
      <c r="D3" s="142" t="s">
        <v>452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36"/>
    </row>
    <row r="4" spans="1:17" s="1" customFormat="1" ht="1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43"/>
      <c r="Q4" s="36"/>
    </row>
    <row r="5" spans="1:17" s="1" customFormat="1" ht="15" customHeight="1">
      <c r="A5" s="287" t="s">
        <v>3</v>
      </c>
      <c r="B5" s="284" t="s">
        <v>109</v>
      </c>
      <c r="C5" s="285" t="s">
        <v>4</v>
      </c>
      <c r="D5" s="412" t="s">
        <v>5</v>
      </c>
      <c r="E5" s="413"/>
      <c r="F5" s="413"/>
      <c r="G5" s="413"/>
      <c r="H5" s="413"/>
      <c r="I5" s="413"/>
      <c r="J5" s="414"/>
      <c r="K5" s="284" t="s">
        <v>6</v>
      </c>
      <c r="L5" s="284" t="s">
        <v>7</v>
      </c>
      <c r="M5" s="535" t="s">
        <v>556</v>
      </c>
      <c r="N5" s="413"/>
      <c r="O5" s="413"/>
      <c r="P5" s="413"/>
      <c r="Q5" s="423" t="s">
        <v>104</v>
      </c>
    </row>
    <row r="6" spans="1:17" s="1" customFormat="1" ht="15" customHeight="1">
      <c r="A6" s="288"/>
      <c r="B6" s="279"/>
      <c r="C6" s="281"/>
      <c r="D6" s="295" t="s">
        <v>9</v>
      </c>
      <c r="E6" s="415" t="s">
        <v>10</v>
      </c>
      <c r="F6" s="416"/>
      <c r="G6" s="417"/>
      <c r="H6" s="415" t="s">
        <v>11</v>
      </c>
      <c r="I6" s="416"/>
      <c r="J6" s="417"/>
      <c r="K6" s="279"/>
      <c r="L6" s="279"/>
      <c r="M6" s="295" t="s">
        <v>12</v>
      </c>
      <c r="N6" s="290" t="s">
        <v>451</v>
      </c>
      <c r="O6" s="290" t="s">
        <v>13</v>
      </c>
      <c r="P6" s="292" t="s">
        <v>14</v>
      </c>
      <c r="Q6" s="419"/>
    </row>
    <row r="7" spans="1:17" s="1" customFormat="1" ht="15" customHeight="1">
      <c r="A7" s="289"/>
      <c r="B7" s="291"/>
      <c r="C7" s="282"/>
      <c r="D7" s="297"/>
      <c r="E7" s="57" t="s">
        <v>12</v>
      </c>
      <c r="F7" s="57" t="s">
        <v>15</v>
      </c>
      <c r="G7" s="57" t="s">
        <v>16</v>
      </c>
      <c r="H7" s="57" t="s">
        <v>12</v>
      </c>
      <c r="I7" s="57" t="s">
        <v>15</v>
      </c>
      <c r="J7" s="57" t="s">
        <v>16</v>
      </c>
      <c r="K7" s="291"/>
      <c r="L7" s="291"/>
      <c r="M7" s="297"/>
      <c r="N7" s="291"/>
      <c r="O7" s="291"/>
      <c r="P7" s="294"/>
      <c r="Q7" s="420"/>
    </row>
    <row r="8" spans="1:17" ht="15" customHeight="1">
      <c r="A8" s="34"/>
      <c r="B8" s="11" t="s">
        <v>12</v>
      </c>
      <c r="C8" s="8">
        <f>SUM(C9:C13)</f>
        <v>51</v>
      </c>
      <c r="D8" s="8">
        <f>SUM(E8,H8)</f>
        <v>397</v>
      </c>
      <c r="E8" s="8">
        <v>341</v>
      </c>
      <c r="F8" s="8">
        <v>214</v>
      </c>
      <c r="G8" s="8">
        <v>127</v>
      </c>
      <c r="H8" s="8">
        <f>SUM(H9:H13)</f>
        <v>56</v>
      </c>
      <c r="I8" s="8">
        <f>SUM(I9:I13)</f>
        <v>36</v>
      </c>
      <c r="J8" s="8">
        <f>SUM(J9:J13)</f>
        <v>20</v>
      </c>
      <c r="K8" s="8">
        <v>105570</v>
      </c>
      <c r="L8" s="8">
        <f>SUM(L9:L13)</f>
        <v>148973</v>
      </c>
      <c r="M8" s="8">
        <v>536240</v>
      </c>
      <c r="N8" s="8">
        <v>510079</v>
      </c>
      <c r="O8" s="8">
        <f>SUM(O9:O13)</f>
        <v>26161</v>
      </c>
      <c r="P8" s="8" t="s">
        <v>432</v>
      </c>
      <c r="Q8" s="8" t="s">
        <v>432</v>
      </c>
    </row>
    <row r="9" spans="1:17" ht="15" customHeight="1">
      <c r="A9" s="34"/>
      <c r="B9" s="34" t="s">
        <v>448</v>
      </c>
      <c r="C9" s="28">
        <v>17</v>
      </c>
      <c r="D9" s="28">
        <f>SUM(E9,H9)</f>
        <v>38</v>
      </c>
      <c r="E9" s="29">
        <f>SUM(F9:G9)</f>
        <v>14</v>
      </c>
      <c r="F9" s="28">
        <v>8</v>
      </c>
      <c r="G9" s="28">
        <v>6</v>
      </c>
      <c r="H9" s="29">
        <f>SUM(I9:J9)</f>
        <v>24</v>
      </c>
      <c r="I9" s="29">
        <v>14</v>
      </c>
      <c r="J9" s="29">
        <v>10</v>
      </c>
      <c r="K9" s="29">
        <v>3455</v>
      </c>
      <c r="L9" s="29">
        <v>8121</v>
      </c>
      <c r="M9" s="30">
        <f>SUM(N9:Q9)</f>
        <v>20190</v>
      </c>
      <c r="N9" s="30">
        <v>14764</v>
      </c>
      <c r="O9" s="30">
        <v>5426</v>
      </c>
      <c r="P9" s="29" t="s">
        <v>432</v>
      </c>
      <c r="Q9" s="29" t="s">
        <v>432</v>
      </c>
    </row>
    <row r="10" spans="1:17" ht="15" customHeight="1">
      <c r="A10" s="408" t="s">
        <v>44</v>
      </c>
      <c r="B10" s="34" t="s">
        <v>447</v>
      </c>
      <c r="C10" s="28">
        <v>22</v>
      </c>
      <c r="D10" s="28">
        <f>SUM(E10,H10)</f>
        <v>126</v>
      </c>
      <c r="E10" s="29">
        <f>SUM(F10:G10)</f>
        <v>100</v>
      </c>
      <c r="F10" s="28">
        <v>57</v>
      </c>
      <c r="G10" s="28">
        <v>43</v>
      </c>
      <c r="H10" s="29">
        <f>SUM(I10:J10)</f>
        <v>26</v>
      </c>
      <c r="I10" s="29">
        <v>18</v>
      </c>
      <c r="J10" s="29">
        <v>8</v>
      </c>
      <c r="K10" s="29">
        <v>29137</v>
      </c>
      <c r="L10" s="29">
        <v>53655</v>
      </c>
      <c r="M10" s="30">
        <f>SUM(N10:Q10)</f>
        <v>112703</v>
      </c>
      <c r="N10" s="30">
        <v>105668</v>
      </c>
      <c r="O10" s="30">
        <v>7035</v>
      </c>
      <c r="P10" s="29" t="s">
        <v>432</v>
      </c>
      <c r="Q10" s="29" t="s">
        <v>432</v>
      </c>
    </row>
    <row r="11" spans="1:17" ht="15" customHeight="1">
      <c r="A11" s="408"/>
      <c r="B11" s="34" t="s">
        <v>17</v>
      </c>
      <c r="C11" s="28">
        <v>10</v>
      </c>
      <c r="D11" s="28">
        <f>SUM(E11,H11)</f>
        <v>137</v>
      </c>
      <c r="E11" s="29">
        <f>SUM(F11:G11)</f>
        <v>131</v>
      </c>
      <c r="F11" s="29">
        <v>86</v>
      </c>
      <c r="G11" s="29">
        <v>45</v>
      </c>
      <c r="H11" s="29">
        <f>SUM(I11:J11)</f>
        <v>6</v>
      </c>
      <c r="I11" s="29">
        <v>4</v>
      </c>
      <c r="J11" s="29">
        <v>2</v>
      </c>
      <c r="K11" s="29">
        <v>40727</v>
      </c>
      <c r="L11" s="29">
        <v>87197</v>
      </c>
      <c r="M11" s="30">
        <f>SUM(N11:Q11)</f>
        <v>199657</v>
      </c>
      <c r="N11" s="30">
        <v>185957</v>
      </c>
      <c r="O11" s="30">
        <v>13700</v>
      </c>
      <c r="P11" s="29" t="s">
        <v>432</v>
      </c>
      <c r="Q11" s="29" t="s">
        <v>432</v>
      </c>
    </row>
    <row r="12" spans="1:17" ht="15" customHeight="1">
      <c r="A12" s="63"/>
      <c r="B12" s="34" t="s">
        <v>18</v>
      </c>
      <c r="C12" s="29">
        <v>1</v>
      </c>
      <c r="D12" s="29" t="s">
        <v>304</v>
      </c>
      <c r="E12" s="29" t="s">
        <v>304</v>
      </c>
      <c r="F12" s="29" t="s">
        <v>317</v>
      </c>
      <c r="G12" s="29" t="s">
        <v>317</v>
      </c>
      <c r="H12" s="29" t="s">
        <v>432</v>
      </c>
      <c r="I12" s="29" t="s">
        <v>432</v>
      </c>
      <c r="J12" s="29" t="s">
        <v>432</v>
      </c>
      <c r="K12" s="29" t="s">
        <v>317</v>
      </c>
      <c r="L12" s="29" t="s">
        <v>317</v>
      </c>
      <c r="M12" s="30" t="s">
        <v>317</v>
      </c>
      <c r="N12" s="29" t="s">
        <v>317</v>
      </c>
      <c r="O12" s="29" t="s">
        <v>432</v>
      </c>
      <c r="P12" s="29" t="s">
        <v>432</v>
      </c>
      <c r="Q12" s="29" t="s">
        <v>432</v>
      </c>
    </row>
    <row r="13" spans="1:17" ht="15" customHeight="1">
      <c r="A13" s="63"/>
      <c r="B13" s="34" t="s">
        <v>445</v>
      </c>
      <c r="C13" s="28">
        <v>1</v>
      </c>
      <c r="D13" s="29" t="s">
        <v>304</v>
      </c>
      <c r="E13" s="29" t="s">
        <v>304</v>
      </c>
      <c r="F13" s="29" t="s">
        <v>317</v>
      </c>
      <c r="G13" s="29" t="s">
        <v>317</v>
      </c>
      <c r="H13" s="29" t="s">
        <v>432</v>
      </c>
      <c r="I13" s="29" t="s">
        <v>432</v>
      </c>
      <c r="J13" s="29" t="s">
        <v>432</v>
      </c>
      <c r="K13" s="29" t="s">
        <v>317</v>
      </c>
      <c r="L13" s="29" t="s">
        <v>317</v>
      </c>
      <c r="M13" s="30" t="s">
        <v>516</v>
      </c>
      <c r="N13" s="29" t="s">
        <v>317</v>
      </c>
      <c r="O13" s="29" t="s">
        <v>432</v>
      </c>
      <c r="P13" s="29" t="s">
        <v>432</v>
      </c>
      <c r="Q13" s="29" t="s">
        <v>432</v>
      </c>
    </row>
    <row r="14" spans="1:17" s="4" customFormat="1" ht="15" customHeight="1">
      <c r="A14" s="63"/>
      <c r="B14" s="34"/>
      <c r="C14" s="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 customHeight="1">
      <c r="A15" s="63"/>
      <c r="B15" s="11" t="s">
        <v>12</v>
      </c>
      <c r="C15" s="8">
        <f aca="true" t="shared" si="0" ref="C15:P15">SUM(C16:C20)</f>
        <v>854</v>
      </c>
      <c r="D15" s="8">
        <f aca="true" t="shared" si="1" ref="D15:D20">SUM(E15,H15)</f>
        <v>6441</v>
      </c>
      <c r="E15" s="8">
        <f t="shared" si="0"/>
        <v>5440</v>
      </c>
      <c r="F15" s="8">
        <f t="shared" si="0"/>
        <v>3803</v>
      </c>
      <c r="G15" s="8">
        <f t="shared" si="0"/>
        <v>1637</v>
      </c>
      <c r="H15" s="8">
        <f t="shared" si="0"/>
        <v>1001</v>
      </c>
      <c r="I15" s="8">
        <f t="shared" si="0"/>
        <v>651</v>
      </c>
      <c r="J15" s="8">
        <f t="shared" si="0"/>
        <v>350</v>
      </c>
      <c r="K15" s="8">
        <f t="shared" si="0"/>
        <v>1589332</v>
      </c>
      <c r="L15" s="8">
        <f t="shared" si="0"/>
        <v>3493015</v>
      </c>
      <c r="M15" s="8">
        <f t="shared" si="0"/>
        <v>7032054</v>
      </c>
      <c r="N15" s="8">
        <f t="shared" si="0"/>
        <v>5882816</v>
      </c>
      <c r="O15" s="8">
        <f t="shared" si="0"/>
        <v>1115261</v>
      </c>
      <c r="P15" s="8">
        <f t="shared" si="0"/>
        <v>33977</v>
      </c>
      <c r="Q15" s="8" t="s">
        <v>432</v>
      </c>
    </row>
    <row r="16" spans="1:17" ht="15" customHeight="1">
      <c r="A16" s="63"/>
      <c r="B16" s="34" t="s">
        <v>448</v>
      </c>
      <c r="C16" s="28">
        <v>393</v>
      </c>
      <c r="D16" s="28">
        <f t="shared" si="1"/>
        <v>834</v>
      </c>
      <c r="E16" s="29">
        <f>SUM(F16:G16)</f>
        <v>233</v>
      </c>
      <c r="F16" s="28">
        <v>115</v>
      </c>
      <c r="G16" s="28">
        <v>118</v>
      </c>
      <c r="H16" s="29">
        <f>SUM(I16:J16)</f>
        <v>601</v>
      </c>
      <c r="I16" s="29">
        <v>387</v>
      </c>
      <c r="J16" s="29">
        <v>214</v>
      </c>
      <c r="K16" s="29">
        <v>54297</v>
      </c>
      <c r="L16" s="29">
        <v>169150</v>
      </c>
      <c r="M16" s="30">
        <f>SUM(N16:Q16)</f>
        <v>371177</v>
      </c>
      <c r="N16" s="30">
        <v>204352</v>
      </c>
      <c r="O16" s="30">
        <v>164646</v>
      </c>
      <c r="P16" s="29">
        <v>2179</v>
      </c>
      <c r="Q16" s="29" t="s">
        <v>432</v>
      </c>
    </row>
    <row r="17" spans="1:17" ht="15" customHeight="1">
      <c r="A17" s="408" t="s">
        <v>450</v>
      </c>
      <c r="B17" s="34" t="s">
        <v>447</v>
      </c>
      <c r="C17" s="28">
        <v>331</v>
      </c>
      <c r="D17" s="28">
        <f t="shared" si="1"/>
        <v>1902</v>
      </c>
      <c r="E17" s="29">
        <f>SUM(F17:G17)</f>
        <v>1525</v>
      </c>
      <c r="F17" s="28">
        <v>972</v>
      </c>
      <c r="G17" s="28">
        <v>553</v>
      </c>
      <c r="H17" s="29">
        <f>SUM(I17:J17)</f>
        <v>377</v>
      </c>
      <c r="I17" s="29">
        <v>252</v>
      </c>
      <c r="J17" s="29">
        <v>125</v>
      </c>
      <c r="K17" s="29">
        <v>413665</v>
      </c>
      <c r="L17" s="29">
        <v>699532</v>
      </c>
      <c r="M17" s="30">
        <f>SUM(N17:Q17)</f>
        <v>1529027</v>
      </c>
      <c r="N17" s="30">
        <v>1122983</v>
      </c>
      <c r="O17" s="30">
        <v>396476</v>
      </c>
      <c r="P17" s="29">
        <v>9568</v>
      </c>
      <c r="Q17" s="29" t="s">
        <v>432</v>
      </c>
    </row>
    <row r="18" spans="1:17" ht="15" customHeight="1">
      <c r="A18" s="408"/>
      <c r="B18" s="34" t="s">
        <v>17</v>
      </c>
      <c r="C18" s="28">
        <v>68</v>
      </c>
      <c r="D18" s="28">
        <f t="shared" si="1"/>
        <v>924</v>
      </c>
      <c r="E18" s="29">
        <f>SUM(F18:G18)</f>
        <v>905</v>
      </c>
      <c r="F18" s="28">
        <v>650</v>
      </c>
      <c r="G18" s="28">
        <v>255</v>
      </c>
      <c r="H18" s="29">
        <f>SUM(I18:J18)</f>
        <v>19</v>
      </c>
      <c r="I18" s="29">
        <v>10</v>
      </c>
      <c r="J18" s="29">
        <v>9</v>
      </c>
      <c r="K18" s="29">
        <v>257897</v>
      </c>
      <c r="L18" s="29">
        <v>526330</v>
      </c>
      <c r="M18" s="30">
        <f>SUM(N18:Q18)</f>
        <v>1042457</v>
      </c>
      <c r="N18" s="30">
        <v>814251</v>
      </c>
      <c r="O18" s="30">
        <v>218551</v>
      </c>
      <c r="P18" s="29">
        <v>9655</v>
      </c>
      <c r="Q18" s="29" t="s">
        <v>432</v>
      </c>
    </row>
    <row r="19" spans="1:17" ht="15" customHeight="1">
      <c r="A19" s="63"/>
      <c r="B19" s="34" t="s">
        <v>18</v>
      </c>
      <c r="C19" s="28">
        <v>37</v>
      </c>
      <c r="D19" s="28">
        <f t="shared" si="1"/>
        <v>898</v>
      </c>
      <c r="E19" s="29">
        <f>SUM(F19:G19)</f>
        <v>894</v>
      </c>
      <c r="F19" s="28">
        <v>646</v>
      </c>
      <c r="G19" s="28">
        <v>248</v>
      </c>
      <c r="H19" s="29">
        <f>SUM(I19:J19)</f>
        <v>4</v>
      </c>
      <c r="I19" s="29">
        <v>2</v>
      </c>
      <c r="J19" s="29">
        <v>2</v>
      </c>
      <c r="K19" s="29">
        <v>271270</v>
      </c>
      <c r="L19" s="29">
        <v>593111</v>
      </c>
      <c r="M19" s="30">
        <f>SUM(N19:Q19)</f>
        <v>1275912</v>
      </c>
      <c r="N19" s="30">
        <v>1003040</v>
      </c>
      <c r="O19" s="30">
        <v>272422</v>
      </c>
      <c r="P19" s="29">
        <v>450</v>
      </c>
      <c r="Q19" s="29" t="s">
        <v>432</v>
      </c>
    </row>
    <row r="20" spans="1:17" ht="15" customHeight="1">
      <c r="A20" s="63"/>
      <c r="B20" s="34" t="s">
        <v>445</v>
      </c>
      <c r="C20" s="28">
        <v>25</v>
      </c>
      <c r="D20" s="28">
        <f t="shared" si="1"/>
        <v>1883</v>
      </c>
      <c r="E20" s="29">
        <f>SUM(F20:G20)</f>
        <v>1883</v>
      </c>
      <c r="F20" s="28">
        <v>1420</v>
      </c>
      <c r="G20" s="28">
        <v>463</v>
      </c>
      <c r="H20" s="29" t="s">
        <v>432</v>
      </c>
      <c r="I20" s="29" t="s">
        <v>432</v>
      </c>
      <c r="J20" s="29" t="s">
        <v>432</v>
      </c>
      <c r="K20" s="29">
        <v>592203</v>
      </c>
      <c r="L20" s="29">
        <v>1504892</v>
      </c>
      <c r="M20" s="30">
        <f>SUM(N20:Q20)</f>
        <v>2813481</v>
      </c>
      <c r="N20" s="30">
        <v>2738190</v>
      </c>
      <c r="O20" s="30">
        <v>63166</v>
      </c>
      <c r="P20" s="29">
        <v>12125</v>
      </c>
      <c r="Q20" s="29" t="s">
        <v>432</v>
      </c>
    </row>
    <row r="21" spans="1:17" s="4" customFormat="1" ht="15" customHeight="1">
      <c r="A21" s="63"/>
      <c r="B21" s="34"/>
      <c r="C21" s="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 customHeight="1">
      <c r="A22" s="63"/>
      <c r="B22" s="11" t="s">
        <v>12</v>
      </c>
      <c r="C22" s="8">
        <f aca="true" t="shared" si="2" ref="C22:P22">SUM(C23:C27)</f>
        <v>1343</v>
      </c>
      <c r="D22" s="8">
        <f aca="true" t="shared" si="3" ref="D22:D27">SUM(E22,H22)</f>
        <v>21148</v>
      </c>
      <c r="E22" s="8">
        <v>19638</v>
      </c>
      <c r="F22" s="8">
        <f t="shared" si="2"/>
        <v>4307</v>
      </c>
      <c r="G22" s="8">
        <f t="shared" si="2"/>
        <v>3216</v>
      </c>
      <c r="H22" s="8">
        <f t="shared" si="2"/>
        <v>1510</v>
      </c>
      <c r="I22" s="8">
        <f t="shared" si="2"/>
        <v>1011</v>
      </c>
      <c r="J22" s="8">
        <f t="shared" si="2"/>
        <v>499</v>
      </c>
      <c r="K22" s="8">
        <f t="shared" si="2"/>
        <v>7756328</v>
      </c>
      <c r="L22" s="8">
        <f t="shared" si="2"/>
        <v>26870888</v>
      </c>
      <c r="M22" s="8">
        <f t="shared" si="2"/>
        <v>40942371</v>
      </c>
      <c r="N22" s="8">
        <f t="shared" si="2"/>
        <v>38249008</v>
      </c>
      <c r="O22" s="8">
        <f t="shared" si="2"/>
        <v>2527163</v>
      </c>
      <c r="P22" s="8">
        <f t="shared" si="2"/>
        <v>166200</v>
      </c>
      <c r="Q22" s="8" t="s">
        <v>432</v>
      </c>
    </row>
    <row r="23" spans="1:17" ht="15" customHeight="1">
      <c r="A23" s="63"/>
      <c r="B23" s="34" t="s">
        <v>448</v>
      </c>
      <c r="C23" s="28">
        <v>658</v>
      </c>
      <c r="D23" s="28">
        <f t="shared" si="3"/>
        <v>1420</v>
      </c>
      <c r="E23" s="29">
        <v>390</v>
      </c>
      <c r="F23" s="28">
        <v>19</v>
      </c>
      <c r="G23" s="28">
        <v>173</v>
      </c>
      <c r="H23" s="29">
        <f>SUM(I23:J23)</f>
        <v>1030</v>
      </c>
      <c r="I23" s="29">
        <v>692</v>
      </c>
      <c r="J23" s="29">
        <v>338</v>
      </c>
      <c r="K23" s="29">
        <v>95223</v>
      </c>
      <c r="L23" s="29">
        <v>195829</v>
      </c>
      <c r="M23" s="30">
        <f>SUM(N23:Q23)</f>
        <v>612744</v>
      </c>
      <c r="N23" s="31">
        <v>170313</v>
      </c>
      <c r="O23" s="31">
        <v>436665</v>
      </c>
      <c r="P23" s="29">
        <v>5766</v>
      </c>
      <c r="Q23" s="29" t="s">
        <v>432</v>
      </c>
    </row>
    <row r="24" spans="1:17" ht="15" customHeight="1">
      <c r="A24" s="408" t="s">
        <v>45</v>
      </c>
      <c r="B24" s="34" t="s">
        <v>447</v>
      </c>
      <c r="C24" s="28">
        <v>407</v>
      </c>
      <c r="D24" s="28">
        <f t="shared" si="3"/>
        <v>2354</v>
      </c>
      <c r="E24" s="29">
        <v>1911</v>
      </c>
      <c r="F24" s="28">
        <v>114</v>
      </c>
      <c r="G24" s="28">
        <v>560</v>
      </c>
      <c r="H24" s="29">
        <f>SUM(I24:J24)</f>
        <v>443</v>
      </c>
      <c r="I24" s="29">
        <v>296</v>
      </c>
      <c r="J24" s="29">
        <v>147</v>
      </c>
      <c r="K24" s="29">
        <v>521878</v>
      </c>
      <c r="L24" s="29">
        <v>641223</v>
      </c>
      <c r="M24" s="30">
        <f>SUM(N24:Q24)</f>
        <v>1735591</v>
      </c>
      <c r="N24" s="31">
        <v>887286</v>
      </c>
      <c r="O24" s="31">
        <v>826075</v>
      </c>
      <c r="P24" s="29">
        <v>22230</v>
      </c>
      <c r="Q24" s="29" t="s">
        <v>432</v>
      </c>
    </row>
    <row r="25" spans="1:17" ht="15" customHeight="1">
      <c r="A25" s="408"/>
      <c r="B25" s="34" t="s">
        <v>17</v>
      </c>
      <c r="C25" s="28">
        <v>119</v>
      </c>
      <c r="D25" s="28">
        <f t="shared" si="3"/>
        <v>1651</v>
      </c>
      <c r="E25" s="29">
        <v>1622</v>
      </c>
      <c r="F25" s="28">
        <v>190</v>
      </c>
      <c r="G25" s="28">
        <v>346</v>
      </c>
      <c r="H25" s="29">
        <f>SUM(I25:J25)</f>
        <v>29</v>
      </c>
      <c r="I25" s="29">
        <v>17</v>
      </c>
      <c r="J25" s="29">
        <v>12</v>
      </c>
      <c r="K25" s="29">
        <v>511175</v>
      </c>
      <c r="L25" s="29">
        <v>1006578</v>
      </c>
      <c r="M25" s="30">
        <f>SUM(N25:Q25)</f>
        <v>2009581</v>
      </c>
      <c r="N25" s="31">
        <v>1617397</v>
      </c>
      <c r="O25" s="31">
        <v>367256</v>
      </c>
      <c r="P25" s="29">
        <v>24928</v>
      </c>
      <c r="Q25" s="29" t="s">
        <v>432</v>
      </c>
    </row>
    <row r="26" spans="1:17" ht="15" customHeight="1">
      <c r="A26" s="63"/>
      <c r="B26" s="34" t="s">
        <v>18</v>
      </c>
      <c r="C26" s="28">
        <v>67</v>
      </c>
      <c r="D26" s="28">
        <f t="shared" si="3"/>
        <v>1672</v>
      </c>
      <c r="E26" s="29">
        <v>1667</v>
      </c>
      <c r="F26" s="28">
        <v>217</v>
      </c>
      <c r="G26" s="28">
        <v>352</v>
      </c>
      <c r="H26" s="29">
        <f>SUM(I26:J26)</f>
        <v>5</v>
      </c>
      <c r="I26" s="29">
        <v>4</v>
      </c>
      <c r="J26" s="29">
        <v>1</v>
      </c>
      <c r="K26" s="29">
        <v>618028</v>
      </c>
      <c r="L26" s="29">
        <v>1089681</v>
      </c>
      <c r="M26" s="30">
        <f>SUM(N26:Q26)</f>
        <v>2267935</v>
      </c>
      <c r="N26" s="31">
        <v>1958653</v>
      </c>
      <c r="O26" s="31">
        <v>293899</v>
      </c>
      <c r="P26" s="29">
        <v>15383</v>
      </c>
      <c r="Q26" s="29" t="s">
        <v>432</v>
      </c>
    </row>
    <row r="27" spans="1:17" ht="15" customHeight="1">
      <c r="A27" s="63"/>
      <c r="B27" s="34" t="s">
        <v>445</v>
      </c>
      <c r="C27" s="28">
        <v>92</v>
      </c>
      <c r="D27" s="28">
        <f t="shared" si="3"/>
        <v>14051</v>
      </c>
      <c r="E27" s="29">
        <v>14048</v>
      </c>
      <c r="F27" s="28">
        <v>3767</v>
      </c>
      <c r="G27" s="28">
        <v>1785</v>
      </c>
      <c r="H27" s="29">
        <f>SUM(I27:J27)</f>
        <v>3</v>
      </c>
      <c r="I27" s="29">
        <v>2</v>
      </c>
      <c r="J27" s="29">
        <v>1</v>
      </c>
      <c r="K27" s="29">
        <v>6010024</v>
      </c>
      <c r="L27" s="29">
        <v>23937577</v>
      </c>
      <c r="M27" s="30">
        <f>SUM(N27:Q27)</f>
        <v>34316520</v>
      </c>
      <c r="N27" s="31">
        <v>33615359</v>
      </c>
      <c r="O27" s="31">
        <v>603268</v>
      </c>
      <c r="P27" s="29">
        <v>97893</v>
      </c>
      <c r="Q27" s="29" t="s">
        <v>432</v>
      </c>
    </row>
    <row r="28" spans="1:17" s="4" customFormat="1" ht="15" customHeight="1">
      <c r="A28" s="63"/>
      <c r="B28" s="34"/>
      <c r="C28" s="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 customHeight="1">
      <c r="A29" s="63"/>
      <c r="B29" s="11" t="s">
        <v>12</v>
      </c>
      <c r="C29" s="8">
        <f aca="true" t="shared" si="4" ref="C29:Q29">SUM(C30:C34)</f>
        <v>244</v>
      </c>
      <c r="D29" s="8">
        <f aca="true" t="shared" si="5" ref="D29:D34">SUM(E29,H29)</f>
        <v>13412</v>
      </c>
      <c r="E29" s="8">
        <f t="shared" si="4"/>
        <v>13264</v>
      </c>
      <c r="F29" s="8">
        <f t="shared" si="4"/>
        <v>4424</v>
      </c>
      <c r="G29" s="8">
        <f t="shared" si="4"/>
        <v>8957</v>
      </c>
      <c r="H29" s="8">
        <f t="shared" si="4"/>
        <v>148</v>
      </c>
      <c r="I29" s="8">
        <f t="shared" si="4"/>
        <v>90</v>
      </c>
      <c r="J29" s="8">
        <f t="shared" si="4"/>
        <v>58</v>
      </c>
      <c r="K29" s="8">
        <f t="shared" si="4"/>
        <v>4152756</v>
      </c>
      <c r="L29" s="8">
        <f t="shared" si="4"/>
        <v>12938282</v>
      </c>
      <c r="M29" s="8">
        <f t="shared" si="4"/>
        <v>18692546</v>
      </c>
      <c r="N29" s="8">
        <f t="shared" si="4"/>
        <v>17610380</v>
      </c>
      <c r="O29" s="8">
        <f t="shared" si="4"/>
        <v>1053271</v>
      </c>
      <c r="P29" s="8">
        <f t="shared" si="4"/>
        <v>28895</v>
      </c>
      <c r="Q29" s="8">
        <f t="shared" si="4"/>
        <v>4374</v>
      </c>
    </row>
    <row r="30" spans="1:17" ht="15" customHeight="1">
      <c r="A30" s="63"/>
      <c r="B30" s="34" t="s">
        <v>448</v>
      </c>
      <c r="C30" s="28">
        <v>38</v>
      </c>
      <c r="D30" s="28">
        <f t="shared" si="5"/>
        <v>84</v>
      </c>
      <c r="E30" s="29">
        <v>36</v>
      </c>
      <c r="F30" s="28">
        <v>13</v>
      </c>
      <c r="G30" s="28">
        <v>17</v>
      </c>
      <c r="H30" s="29">
        <f>SUM(I30:J30)</f>
        <v>48</v>
      </c>
      <c r="I30" s="29">
        <v>29</v>
      </c>
      <c r="J30" s="29">
        <v>19</v>
      </c>
      <c r="K30" s="29">
        <v>8918</v>
      </c>
      <c r="L30" s="29">
        <v>20383</v>
      </c>
      <c r="M30" s="30">
        <f>SUM(N30:Q30)</f>
        <v>50415</v>
      </c>
      <c r="N30" s="31">
        <v>30376</v>
      </c>
      <c r="O30" s="31">
        <v>19879</v>
      </c>
      <c r="P30" s="29">
        <v>160</v>
      </c>
      <c r="Q30" s="29" t="s">
        <v>432</v>
      </c>
    </row>
    <row r="31" spans="1:17" ht="15" customHeight="1">
      <c r="A31" s="408" t="s">
        <v>46</v>
      </c>
      <c r="B31" s="34" t="s">
        <v>447</v>
      </c>
      <c r="C31" s="28">
        <v>49</v>
      </c>
      <c r="D31" s="28">
        <f t="shared" si="5"/>
        <v>302</v>
      </c>
      <c r="E31" s="29">
        <v>253</v>
      </c>
      <c r="F31" s="28">
        <v>118</v>
      </c>
      <c r="G31" s="28">
        <v>139</v>
      </c>
      <c r="H31" s="29">
        <f>SUM(I31:J31)</f>
        <v>49</v>
      </c>
      <c r="I31" s="29">
        <v>34</v>
      </c>
      <c r="J31" s="29">
        <v>15</v>
      </c>
      <c r="K31" s="29">
        <v>53434</v>
      </c>
      <c r="L31" s="29">
        <v>100494</v>
      </c>
      <c r="M31" s="30">
        <f>SUM(N31:Q31)</f>
        <v>206348</v>
      </c>
      <c r="N31" s="31">
        <v>153499</v>
      </c>
      <c r="O31" s="31">
        <v>51800</v>
      </c>
      <c r="P31" s="29">
        <v>1049</v>
      </c>
      <c r="Q31" s="29" t="s">
        <v>432</v>
      </c>
    </row>
    <row r="32" spans="1:17" ht="15" customHeight="1">
      <c r="A32" s="421"/>
      <c r="B32" s="34" t="s">
        <v>17</v>
      </c>
      <c r="C32" s="28">
        <v>40</v>
      </c>
      <c r="D32" s="28">
        <f t="shared" si="5"/>
        <v>560</v>
      </c>
      <c r="E32" s="29">
        <v>527</v>
      </c>
      <c r="F32" s="28">
        <v>300</v>
      </c>
      <c r="G32" s="28">
        <v>337</v>
      </c>
      <c r="H32" s="29">
        <f>SUM(I32:J32)</f>
        <v>33</v>
      </c>
      <c r="I32" s="29">
        <v>17</v>
      </c>
      <c r="J32" s="29">
        <v>16</v>
      </c>
      <c r="K32" s="29">
        <v>99928</v>
      </c>
      <c r="L32" s="29">
        <v>150329</v>
      </c>
      <c r="M32" s="30">
        <f>SUM(N32:Q32)</f>
        <v>360288</v>
      </c>
      <c r="N32" s="31">
        <v>279779</v>
      </c>
      <c r="O32" s="31">
        <v>76011</v>
      </c>
      <c r="P32" s="29">
        <v>4498</v>
      </c>
      <c r="Q32" s="29" t="s">
        <v>432</v>
      </c>
    </row>
    <row r="33" spans="1:17" ht="15" customHeight="1">
      <c r="A33" s="34"/>
      <c r="B33" s="34" t="s">
        <v>18</v>
      </c>
      <c r="C33" s="28">
        <v>38</v>
      </c>
      <c r="D33" s="28">
        <f t="shared" si="5"/>
        <v>930</v>
      </c>
      <c r="E33" s="29">
        <v>919</v>
      </c>
      <c r="F33" s="28">
        <v>226</v>
      </c>
      <c r="G33" s="28">
        <v>702</v>
      </c>
      <c r="H33" s="29">
        <f>SUM(I33:J33)</f>
        <v>11</v>
      </c>
      <c r="I33" s="29">
        <v>7</v>
      </c>
      <c r="J33" s="29">
        <v>4</v>
      </c>
      <c r="K33" s="29">
        <v>148128</v>
      </c>
      <c r="L33" s="29">
        <v>242155</v>
      </c>
      <c r="M33" s="30">
        <f>SUM(N33:Q33)</f>
        <v>520137</v>
      </c>
      <c r="N33" s="31">
        <v>382599</v>
      </c>
      <c r="O33" s="31">
        <v>134283</v>
      </c>
      <c r="P33" s="29">
        <v>3255</v>
      </c>
      <c r="Q33" s="29" t="s">
        <v>432</v>
      </c>
    </row>
    <row r="34" spans="1:17" ht="15" customHeight="1">
      <c r="A34" s="34"/>
      <c r="B34" s="34" t="s">
        <v>445</v>
      </c>
      <c r="C34" s="28">
        <v>79</v>
      </c>
      <c r="D34" s="28">
        <f t="shared" si="5"/>
        <v>11536</v>
      </c>
      <c r="E34" s="29">
        <f>SUM(F34:G34)</f>
        <v>11529</v>
      </c>
      <c r="F34" s="28">
        <v>3767</v>
      </c>
      <c r="G34" s="28">
        <v>7762</v>
      </c>
      <c r="H34" s="29">
        <f>SUM(I34:J34)</f>
        <v>7</v>
      </c>
      <c r="I34" s="29">
        <v>3</v>
      </c>
      <c r="J34" s="29">
        <v>4</v>
      </c>
      <c r="K34" s="29">
        <v>3842348</v>
      </c>
      <c r="L34" s="29">
        <v>12424921</v>
      </c>
      <c r="M34" s="30">
        <f>SUM(N34:P34)</f>
        <v>17555358</v>
      </c>
      <c r="N34" s="31">
        <v>16764127</v>
      </c>
      <c r="O34" s="31">
        <v>771298</v>
      </c>
      <c r="P34" s="29">
        <v>19933</v>
      </c>
      <c r="Q34" s="29">
        <v>4374</v>
      </c>
    </row>
    <row r="35" spans="1:17" s="4" customFormat="1" ht="15" customHeight="1">
      <c r="A35" s="34"/>
      <c r="B35" s="34"/>
      <c r="C35" s="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" customHeight="1">
      <c r="A36" s="34"/>
      <c r="B36" s="11" t="s">
        <v>12</v>
      </c>
      <c r="C36" s="8">
        <f aca="true" t="shared" si="6" ref="C36:P36">SUM(C37:C41)</f>
        <v>135</v>
      </c>
      <c r="D36" s="8">
        <f aca="true" t="shared" si="7" ref="D36:D41">SUM(E36,H36)</f>
        <v>2601</v>
      </c>
      <c r="E36" s="8">
        <f t="shared" si="6"/>
        <v>2484</v>
      </c>
      <c r="F36" s="8">
        <f t="shared" si="6"/>
        <v>1972</v>
      </c>
      <c r="G36" s="8">
        <f t="shared" si="6"/>
        <v>512</v>
      </c>
      <c r="H36" s="8">
        <f t="shared" si="6"/>
        <v>117</v>
      </c>
      <c r="I36" s="8">
        <f t="shared" si="6"/>
        <v>79</v>
      </c>
      <c r="J36" s="8">
        <f t="shared" si="6"/>
        <v>38</v>
      </c>
      <c r="K36" s="8">
        <f t="shared" si="6"/>
        <v>782694</v>
      </c>
      <c r="L36" s="8">
        <f t="shared" si="6"/>
        <v>2265723</v>
      </c>
      <c r="M36" s="8">
        <f t="shared" si="6"/>
        <v>3751618</v>
      </c>
      <c r="N36" s="8">
        <f t="shared" si="6"/>
        <v>3371103</v>
      </c>
      <c r="O36" s="8">
        <f t="shared" si="6"/>
        <v>316787</v>
      </c>
      <c r="P36" s="8">
        <f t="shared" si="6"/>
        <v>63728</v>
      </c>
      <c r="Q36" s="8" t="s">
        <v>432</v>
      </c>
    </row>
    <row r="37" spans="1:17" ht="15" customHeight="1">
      <c r="A37" s="34"/>
      <c r="B37" s="34" t="s">
        <v>448</v>
      </c>
      <c r="C37" s="28">
        <v>44</v>
      </c>
      <c r="D37" s="28">
        <f t="shared" si="7"/>
        <v>94</v>
      </c>
      <c r="E37" s="29">
        <f>SUM(F37:G37)</f>
        <v>27</v>
      </c>
      <c r="F37" s="28">
        <v>13</v>
      </c>
      <c r="G37" s="28">
        <v>14</v>
      </c>
      <c r="H37" s="29">
        <f>SUM(I37:J37)</f>
        <v>67</v>
      </c>
      <c r="I37" s="29">
        <v>47</v>
      </c>
      <c r="J37" s="29">
        <v>20</v>
      </c>
      <c r="K37" s="29">
        <v>5070</v>
      </c>
      <c r="L37" s="29">
        <v>13661</v>
      </c>
      <c r="M37" s="30">
        <f>SUM(N37:Q37)</f>
        <v>32573</v>
      </c>
      <c r="N37" s="30">
        <v>16849</v>
      </c>
      <c r="O37" s="29">
        <v>14604</v>
      </c>
      <c r="P37" s="89">
        <v>1120</v>
      </c>
      <c r="Q37" s="29" t="s">
        <v>432</v>
      </c>
    </row>
    <row r="38" spans="1:17" ht="15" customHeight="1">
      <c r="A38" s="408" t="s">
        <v>47</v>
      </c>
      <c r="B38" s="34" t="s">
        <v>447</v>
      </c>
      <c r="C38" s="28">
        <v>35</v>
      </c>
      <c r="D38" s="28">
        <f t="shared" si="7"/>
        <v>214</v>
      </c>
      <c r="E38" s="29">
        <f>SUM(F38:G38)</f>
        <v>177</v>
      </c>
      <c r="F38" s="28">
        <v>118</v>
      </c>
      <c r="G38" s="28">
        <v>59</v>
      </c>
      <c r="H38" s="29">
        <f>SUM(I38:J38)</f>
        <v>37</v>
      </c>
      <c r="I38" s="29">
        <v>23</v>
      </c>
      <c r="J38" s="29">
        <v>14</v>
      </c>
      <c r="K38" s="29">
        <v>43790</v>
      </c>
      <c r="L38" s="29">
        <v>98589</v>
      </c>
      <c r="M38" s="30">
        <f>SUM(N38:Q38)</f>
        <v>178543</v>
      </c>
      <c r="N38" s="30">
        <v>145790</v>
      </c>
      <c r="O38" s="29">
        <v>30860</v>
      </c>
      <c r="P38" s="89">
        <v>1893</v>
      </c>
      <c r="Q38" s="29" t="s">
        <v>432</v>
      </c>
    </row>
    <row r="39" spans="1:17" ht="15" customHeight="1">
      <c r="A39" s="408"/>
      <c r="B39" s="34" t="s">
        <v>17</v>
      </c>
      <c r="C39" s="28">
        <v>30</v>
      </c>
      <c r="D39" s="28">
        <f t="shared" si="7"/>
        <v>452</v>
      </c>
      <c r="E39" s="29">
        <f>SUM(F39:G39)</f>
        <v>439</v>
      </c>
      <c r="F39" s="28">
        <v>300</v>
      </c>
      <c r="G39" s="28">
        <v>139</v>
      </c>
      <c r="H39" s="29">
        <f>SUM(I39:J39)</f>
        <v>13</v>
      </c>
      <c r="I39" s="29">
        <v>9</v>
      </c>
      <c r="J39" s="29">
        <v>4</v>
      </c>
      <c r="K39" s="29">
        <v>114724</v>
      </c>
      <c r="L39" s="29">
        <v>188002</v>
      </c>
      <c r="M39" s="30">
        <f>SUM(N39:Q39)</f>
        <v>422208</v>
      </c>
      <c r="N39" s="30">
        <v>354289</v>
      </c>
      <c r="O39" s="29">
        <v>67364</v>
      </c>
      <c r="P39" s="89">
        <v>555</v>
      </c>
      <c r="Q39" s="29" t="s">
        <v>432</v>
      </c>
    </row>
    <row r="40" spans="1:17" ht="15" customHeight="1">
      <c r="A40" s="34"/>
      <c r="B40" s="34" t="s">
        <v>18</v>
      </c>
      <c r="C40" s="28">
        <v>12</v>
      </c>
      <c r="D40" s="28">
        <f t="shared" si="7"/>
        <v>295</v>
      </c>
      <c r="E40" s="29">
        <f>SUM(F40:G40)</f>
        <v>295</v>
      </c>
      <c r="F40" s="28">
        <v>226</v>
      </c>
      <c r="G40" s="28">
        <v>69</v>
      </c>
      <c r="H40" s="29" t="s">
        <v>432</v>
      </c>
      <c r="I40" s="29" t="s">
        <v>432</v>
      </c>
      <c r="J40" s="29" t="s">
        <v>432</v>
      </c>
      <c r="K40" s="29">
        <v>87376</v>
      </c>
      <c r="L40" s="29">
        <v>172438</v>
      </c>
      <c r="M40" s="30">
        <f>SUM(N40:Q40)</f>
        <v>427845</v>
      </c>
      <c r="N40" s="30">
        <v>355571</v>
      </c>
      <c r="O40" s="29">
        <v>72274</v>
      </c>
      <c r="P40" s="89" t="s">
        <v>432</v>
      </c>
      <c r="Q40" s="29" t="s">
        <v>432</v>
      </c>
    </row>
    <row r="41" spans="1:17" ht="15" customHeight="1">
      <c r="A41" s="34"/>
      <c r="B41" s="34" t="s">
        <v>445</v>
      </c>
      <c r="C41" s="28">
        <v>14</v>
      </c>
      <c r="D41" s="28">
        <f t="shared" si="7"/>
        <v>1546</v>
      </c>
      <c r="E41" s="29">
        <f>SUM(F41:G41)</f>
        <v>1546</v>
      </c>
      <c r="F41" s="28">
        <v>1315</v>
      </c>
      <c r="G41" s="28">
        <v>231</v>
      </c>
      <c r="H41" s="29" t="s">
        <v>432</v>
      </c>
      <c r="I41" s="29" t="s">
        <v>432</v>
      </c>
      <c r="J41" s="29" t="s">
        <v>432</v>
      </c>
      <c r="K41" s="29">
        <v>531734</v>
      </c>
      <c r="L41" s="29">
        <v>1793033</v>
      </c>
      <c r="M41" s="30">
        <f>SUM(N41:Q41)</f>
        <v>2690449</v>
      </c>
      <c r="N41" s="30">
        <v>2498604</v>
      </c>
      <c r="O41" s="29">
        <v>131685</v>
      </c>
      <c r="P41" s="89">
        <v>60160</v>
      </c>
      <c r="Q41" s="29" t="s">
        <v>432</v>
      </c>
    </row>
    <row r="42" spans="1:17" s="4" customFormat="1" ht="15" customHeight="1">
      <c r="A42" s="34"/>
      <c r="B42" s="34"/>
      <c r="C42" s="8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 customHeight="1">
      <c r="A43" s="34"/>
      <c r="B43" s="11" t="s">
        <v>12</v>
      </c>
      <c r="C43" s="8">
        <f>SUM(C44:C48)</f>
        <v>17</v>
      </c>
      <c r="D43" s="8">
        <f>SUM(E43,H43)</f>
        <v>166</v>
      </c>
      <c r="E43" s="8">
        <v>145</v>
      </c>
      <c r="F43" s="8">
        <v>64</v>
      </c>
      <c r="G43" s="8">
        <v>81</v>
      </c>
      <c r="H43" s="8">
        <v>21</v>
      </c>
      <c r="I43" s="8">
        <v>13</v>
      </c>
      <c r="J43" s="8">
        <v>8</v>
      </c>
      <c r="K43" s="8">
        <v>31909</v>
      </c>
      <c r="L43" s="8">
        <v>101997</v>
      </c>
      <c r="M43" s="8">
        <v>172958</v>
      </c>
      <c r="N43" s="8">
        <v>136957</v>
      </c>
      <c r="O43" s="8">
        <v>35825</v>
      </c>
      <c r="P43" s="8">
        <v>176</v>
      </c>
      <c r="Q43" s="8" t="s">
        <v>432</v>
      </c>
    </row>
    <row r="44" spans="1:17" ht="15" customHeight="1">
      <c r="A44" s="34"/>
      <c r="B44" s="34" t="s">
        <v>448</v>
      </c>
      <c r="C44" s="28">
        <v>5</v>
      </c>
      <c r="D44" s="28">
        <v>13</v>
      </c>
      <c r="E44" s="29">
        <f>SUM(F44:G44)</f>
        <v>3</v>
      </c>
      <c r="F44" s="29">
        <v>1</v>
      </c>
      <c r="G44" s="28">
        <v>2</v>
      </c>
      <c r="H44" s="29" t="s">
        <v>317</v>
      </c>
      <c r="I44" s="29" t="s">
        <v>317</v>
      </c>
      <c r="J44" s="29" t="s">
        <v>317</v>
      </c>
      <c r="K44" s="29">
        <v>494</v>
      </c>
      <c r="L44" s="29">
        <v>1940</v>
      </c>
      <c r="M44" s="30">
        <v>4903</v>
      </c>
      <c r="N44" s="30">
        <v>2945</v>
      </c>
      <c r="O44" s="30" t="s">
        <v>317</v>
      </c>
      <c r="P44" s="29" t="s">
        <v>317</v>
      </c>
      <c r="Q44" s="29" t="s">
        <v>432</v>
      </c>
    </row>
    <row r="45" spans="1:17" ht="15" customHeight="1">
      <c r="A45" s="408" t="s">
        <v>48</v>
      </c>
      <c r="B45" s="34" t="s">
        <v>447</v>
      </c>
      <c r="C45" s="28">
        <v>8</v>
      </c>
      <c r="D45" s="28">
        <v>41</v>
      </c>
      <c r="E45" s="29">
        <f>SUM(F45:G45)</f>
        <v>31</v>
      </c>
      <c r="F45" s="28">
        <v>18</v>
      </c>
      <c r="G45" s="28">
        <v>13</v>
      </c>
      <c r="H45" s="29" t="s">
        <v>317</v>
      </c>
      <c r="I45" s="29" t="s">
        <v>317</v>
      </c>
      <c r="J45" s="29" t="s">
        <v>317</v>
      </c>
      <c r="K45" s="29">
        <v>7188</v>
      </c>
      <c r="L45" s="29">
        <v>4920</v>
      </c>
      <c r="M45" s="30">
        <v>18193</v>
      </c>
      <c r="N45" s="30">
        <v>13311</v>
      </c>
      <c r="O45" s="29" t="s">
        <v>317</v>
      </c>
      <c r="P45" s="29" t="s">
        <v>317</v>
      </c>
      <c r="Q45" s="29" t="s">
        <v>432</v>
      </c>
    </row>
    <row r="46" spans="1:17" ht="15" customHeight="1">
      <c r="A46" s="408"/>
      <c r="B46" s="34" t="s">
        <v>17</v>
      </c>
      <c r="C46" s="28">
        <v>2</v>
      </c>
      <c r="D46" s="29" t="s">
        <v>304</v>
      </c>
      <c r="E46" s="29" t="s">
        <v>304</v>
      </c>
      <c r="F46" s="29" t="s">
        <v>317</v>
      </c>
      <c r="G46" s="29" t="s">
        <v>518</v>
      </c>
      <c r="H46" s="29" t="s">
        <v>432</v>
      </c>
      <c r="I46" s="29" t="s">
        <v>432</v>
      </c>
      <c r="J46" s="29" t="s">
        <v>432</v>
      </c>
      <c r="K46" s="29" t="s">
        <v>518</v>
      </c>
      <c r="L46" s="29" t="s">
        <v>317</v>
      </c>
      <c r="M46" s="30" t="s">
        <v>519</v>
      </c>
      <c r="N46" s="29" t="s">
        <v>317</v>
      </c>
      <c r="O46" s="29" t="s">
        <v>432</v>
      </c>
      <c r="P46" s="29" t="s">
        <v>432</v>
      </c>
      <c r="Q46" s="29" t="s">
        <v>432</v>
      </c>
    </row>
    <row r="47" spans="1:17" ht="15" customHeight="1">
      <c r="A47" s="63"/>
      <c r="B47" s="34" t="s">
        <v>18</v>
      </c>
      <c r="C47" s="29">
        <v>1</v>
      </c>
      <c r="D47" s="29" t="s">
        <v>304</v>
      </c>
      <c r="E47" s="29" t="s">
        <v>304</v>
      </c>
      <c r="F47" s="29" t="s">
        <v>518</v>
      </c>
      <c r="G47" s="29" t="s">
        <v>518</v>
      </c>
      <c r="H47" s="29" t="s">
        <v>317</v>
      </c>
      <c r="I47" s="29" t="s">
        <v>432</v>
      </c>
      <c r="J47" s="29" t="s">
        <v>317</v>
      </c>
      <c r="K47" s="29" t="s">
        <v>520</v>
      </c>
      <c r="L47" s="29" t="s">
        <v>520</v>
      </c>
      <c r="M47" s="30" t="s">
        <v>520</v>
      </c>
      <c r="N47" s="29" t="s">
        <v>518</v>
      </c>
      <c r="O47" s="29" t="s">
        <v>432</v>
      </c>
      <c r="P47" s="29" t="s">
        <v>432</v>
      </c>
      <c r="Q47" s="29" t="s">
        <v>432</v>
      </c>
    </row>
    <row r="48" spans="1:17" ht="15" customHeight="1">
      <c r="A48" s="63"/>
      <c r="B48" s="34" t="s">
        <v>445</v>
      </c>
      <c r="C48" s="29">
        <v>1</v>
      </c>
      <c r="D48" s="29" t="s">
        <v>304</v>
      </c>
      <c r="E48" s="29" t="s">
        <v>304</v>
      </c>
      <c r="F48" s="29" t="s">
        <v>520</v>
      </c>
      <c r="G48" s="29" t="s">
        <v>520</v>
      </c>
      <c r="H48" s="29" t="s">
        <v>432</v>
      </c>
      <c r="I48" s="29" t="s">
        <v>432</v>
      </c>
      <c r="J48" s="29" t="s">
        <v>432</v>
      </c>
      <c r="K48" s="29" t="s">
        <v>521</v>
      </c>
      <c r="L48" s="29" t="s">
        <v>520</v>
      </c>
      <c r="M48" s="30" t="s">
        <v>521</v>
      </c>
      <c r="N48" s="29" t="s">
        <v>518</v>
      </c>
      <c r="O48" s="29" t="s">
        <v>520</v>
      </c>
      <c r="P48" s="29" t="s">
        <v>432</v>
      </c>
      <c r="Q48" s="29" t="s">
        <v>432</v>
      </c>
    </row>
    <row r="49" spans="1:17" ht="15" customHeight="1">
      <c r="A49" s="63"/>
      <c r="B49" s="34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" customHeight="1">
      <c r="A50" s="63"/>
      <c r="B50" s="11" t="s">
        <v>12</v>
      </c>
      <c r="C50" s="8">
        <f>SUM(C51:C55)</f>
        <v>1</v>
      </c>
      <c r="D50" s="8" t="s">
        <v>432</v>
      </c>
      <c r="E50" s="8" t="s">
        <v>432</v>
      </c>
      <c r="F50" s="8" t="s">
        <v>520</v>
      </c>
      <c r="G50" s="8" t="s">
        <v>518</v>
      </c>
      <c r="H50" s="8" t="s">
        <v>432</v>
      </c>
      <c r="I50" s="8" t="s">
        <v>432</v>
      </c>
      <c r="J50" s="8" t="s">
        <v>432</v>
      </c>
      <c r="K50" s="8" t="s">
        <v>521</v>
      </c>
      <c r="L50" s="8" t="s">
        <v>518</v>
      </c>
      <c r="M50" s="8" t="s">
        <v>520</v>
      </c>
      <c r="N50" s="8" t="s">
        <v>317</v>
      </c>
      <c r="O50" s="8" t="s">
        <v>432</v>
      </c>
      <c r="P50" s="8" t="s">
        <v>432</v>
      </c>
      <c r="Q50" s="8" t="s">
        <v>432</v>
      </c>
    </row>
    <row r="51" spans="1:17" ht="15" customHeight="1">
      <c r="A51" s="63"/>
      <c r="B51" s="34" t="s">
        <v>448</v>
      </c>
      <c r="C51" s="29" t="s">
        <v>432</v>
      </c>
      <c r="D51" s="254" t="s">
        <v>432</v>
      </c>
      <c r="E51" s="254" t="s">
        <v>432</v>
      </c>
      <c r="F51" s="29" t="s">
        <v>432</v>
      </c>
      <c r="G51" s="29" t="s">
        <v>432</v>
      </c>
      <c r="H51" s="254" t="s">
        <v>432</v>
      </c>
      <c r="I51" s="29" t="s">
        <v>432</v>
      </c>
      <c r="J51" s="29" t="s">
        <v>432</v>
      </c>
      <c r="K51" s="29" t="s">
        <v>432</v>
      </c>
      <c r="L51" s="29" t="s">
        <v>432</v>
      </c>
      <c r="M51" s="30" t="s">
        <v>432</v>
      </c>
      <c r="N51" s="29" t="s">
        <v>432</v>
      </c>
      <c r="O51" s="29" t="s">
        <v>432</v>
      </c>
      <c r="P51" s="29" t="s">
        <v>432</v>
      </c>
      <c r="Q51" s="29" t="s">
        <v>432</v>
      </c>
    </row>
    <row r="52" spans="1:17" ht="15" customHeight="1">
      <c r="A52" s="408" t="s">
        <v>449</v>
      </c>
      <c r="B52" s="34" t="s">
        <v>447</v>
      </c>
      <c r="C52" s="29" t="s">
        <v>432</v>
      </c>
      <c r="D52" s="254" t="s">
        <v>432</v>
      </c>
      <c r="E52" s="254" t="s">
        <v>432</v>
      </c>
      <c r="F52" s="29" t="s">
        <v>432</v>
      </c>
      <c r="G52" s="29" t="s">
        <v>432</v>
      </c>
      <c r="H52" s="254" t="s">
        <v>432</v>
      </c>
      <c r="I52" s="29" t="s">
        <v>432</v>
      </c>
      <c r="J52" s="29" t="s">
        <v>432</v>
      </c>
      <c r="K52" s="29" t="s">
        <v>432</v>
      </c>
      <c r="L52" s="29" t="s">
        <v>432</v>
      </c>
      <c r="M52" s="30" t="s">
        <v>432</v>
      </c>
      <c r="N52" s="29" t="s">
        <v>432</v>
      </c>
      <c r="O52" s="29" t="s">
        <v>432</v>
      </c>
      <c r="P52" s="29" t="s">
        <v>432</v>
      </c>
      <c r="Q52" s="29" t="s">
        <v>432</v>
      </c>
    </row>
    <row r="53" spans="1:17" ht="15" customHeight="1">
      <c r="A53" s="408"/>
      <c r="B53" s="34" t="s">
        <v>17</v>
      </c>
      <c r="C53" s="29" t="s">
        <v>432</v>
      </c>
      <c r="D53" s="254" t="s">
        <v>432</v>
      </c>
      <c r="E53" s="254" t="s">
        <v>432</v>
      </c>
      <c r="F53" s="29" t="s">
        <v>432</v>
      </c>
      <c r="G53" s="29" t="s">
        <v>432</v>
      </c>
      <c r="H53" s="254" t="s">
        <v>432</v>
      </c>
      <c r="I53" s="29" t="s">
        <v>432</v>
      </c>
      <c r="J53" s="29" t="s">
        <v>432</v>
      </c>
      <c r="K53" s="29" t="s">
        <v>432</v>
      </c>
      <c r="L53" s="29" t="s">
        <v>432</v>
      </c>
      <c r="M53" s="30" t="s">
        <v>432</v>
      </c>
      <c r="N53" s="29" t="s">
        <v>432</v>
      </c>
      <c r="O53" s="29" t="s">
        <v>432</v>
      </c>
      <c r="P53" s="29" t="s">
        <v>432</v>
      </c>
      <c r="Q53" s="29" t="s">
        <v>432</v>
      </c>
    </row>
    <row r="54" spans="1:17" ht="15" customHeight="1">
      <c r="A54" s="63"/>
      <c r="B54" s="34" t="s">
        <v>18</v>
      </c>
      <c r="C54" s="29">
        <v>1</v>
      </c>
      <c r="D54" s="254" t="s">
        <v>432</v>
      </c>
      <c r="E54" s="254" t="s">
        <v>432</v>
      </c>
      <c r="F54" s="29" t="s">
        <v>317</v>
      </c>
      <c r="G54" s="29" t="s">
        <v>317</v>
      </c>
      <c r="H54" s="254" t="s">
        <v>432</v>
      </c>
      <c r="I54" s="29" t="s">
        <v>432</v>
      </c>
      <c r="J54" s="29" t="s">
        <v>432</v>
      </c>
      <c r="K54" s="29" t="s">
        <v>317</v>
      </c>
      <c r="L54" s="29" t="s">
        <v>317</v>
      </c>
      <c r="M54" s="30" t="s">
        <v>304</v>
      </c>
      <c r="N54" s="29" t="s">
        <v>304</v>
      </c>
      <c r="O54" s="29" t="s">
        <v>432</v>
      </c>
      <c r="P54" s="29" t="s">
        <v>432</v>
      </c>
      <c r="Q54" s="29" t="s">
        <v>432</v>
      </c>
    </row>
    <row r="55" spans="1:17" ht="15" customHeight="1">
      <c r="A55" s="63"/>
      <c r="B55" s="34" t="s">
        <v>445</v>
      </c>
      <c r="C55" s="29" t="s">
        <v>432</v>
      </c>
      <c r="D55" s="254" t="s">
        <v>432</v>
      </c>
      <c r="E55" s="254" t="s">
        <v>432</v>
      </c>
      <c r="F55" s="29" t="s">
        <v>432</v>
      </c>
      <c r="G55" s="29" t="s">
        <v>432</v>
      </c>
      <c r="H55" s="254" t="s">
        <v>432</v>
      </c>
      <c r="I55" s="29" t="s">
        <v>432</v>
      </c>
      <c r="J55" s="29" t="s">
        <v>432</v>
      </c>
      <c r="K55" s="29" t="s">
        <v>432</v>
      </c>
      <c r="L55" s="29" t="s">
        <v>432</v>
      </c>
      <c r="M55" s="30" t="s">
        <v>432</v>
      </c>
      <c r="N55" s="29" t="s">
        <v>432</v>
      </c>
      <c r="O55" s="29" t="s">
        <v>432</v>
      </c>
      <c r="P55" s="29" t="s">
        <v>432</v>
      </c>
      <c r="Q55" s="29" t="s">
        <v>432</v>
      </c>
    </row>
    <row r="56" spans="1:17" ht="15" customHeight="1">
      <c r="A56" s="63"/>
      <c r="B56" s="34"/>
      <c r="C56" s="35"/>
      <c r="D56" s="35"/>
      <c r="E56" s="35"/>
      <c r="F56" s="35"/>
      <c r="G56" s="35"/>
      <c r="H56" s="35"/>
      <c r="I56" s="35"/>
      <c r="J56" s="36"/>
      <c r="K56" s="36"/>
      <c r="L56" s="36"/>
      <c r="M56" s="36"/>
      <c r="N56" s="36"/>
      <c r="O56" s="36"/>
      <c r="P56" s="36"/>
      <c r="Q56" s="35"/>
    </row>
    <row r="57" spans="1:17" ht="15" customHeight="1">
      <c r="A57" s="63"/>
      <c r="B57" s="11" t="s">
        <v>12</v>
      </c>
      <c r="C57" s="8">
        <f aca="true" t="shared" si="8" ref="C57:P57">SUM(C58:C62)</f>
        <v>1594</v>
      </c>
      <c r="D57" s="8">
        <f aca="true" t="shared" si="9" ref="D57:D62">SUM(E57,H57)</f>
        <v>8159</v>
      </c>
      <c r="E57" s="8">
        <f t="shared" si="8"/>
        <v>5456</v>
      </c>
      <c r="F57" s="8">
        <f t="shared" si="8"/>
        <v>2707</v>
      </c>
      <c r="G57" s="8">
        <f t="shared" si="8"/>
        <v>2749</v>
      </c>
      <c r="H57" s="8">
        <f t="shared" si="8"/>
        <v>2703</v>
      </c>
      <c r="I57" s="8">
        <f t="shared" si="8"/>
        <v>1555</v>
      </c>
      <c r="J57" s="8">
        <f t="shared" si="8"/>
        <v>1148</v>
      </c>
      <c r="K57" s="8">
        <f t="shared" si="8"/>
        <v>1236091</v>
      </c>
      <c r="L57" s="8">
        <f t="shared" si="8"/>
        <v>4430467</v>
      </c>
      <c r="M57" s="8">
        <f t="shared" si="8"/>
        <v>7847503</v>
      </c>
      <c r="N57" s="8">
        <f t="shared" si="8"/>
        <v>6754396</v>
      </c>
      <c r="O57" s="8">
        <f t="shared" si="8"/>
        <v>1081961</v>
      </c>
      <c r="P57" s="8">
        <f t="shared" si="8"/>
        <v>11146</v>
      </c>
      <c r="Q57" s="8" t="s">
        <v>432</v>
      </c>
    </row>
    <row r="58" spans="1:17" ht="15" customHeight="1">
      <c r="A58" s="63"/>
      <c r="B58" s="34" t="s">
        <v>448</v>
      </c>
      <c r="C58" s="153">
        <v>1098</v>
      </c>
      <c r="D58" s="28">
        <f t="shared" si="9"/>
        <v>2249</v>
      </c>
      <c r="E58" s="29">
        <f>SUM(F58:G58)</f>
        <v>303</v>
      </c>
      <c r="F58" s="31">
        <v>128</v>
      </c>
      <c r="G58" s="31">
        <v>175</v>
      </c>
      <c r="H58" s="29">
        <f>SUM(I58:J58)</f>
        <v>1946</v>
      </c>
      <c r="I58" s="30">
        <v>1127</v>
      </c>
      <c r="J58" s="30">
        <v>819</v>
      </c>
      <c r="K58" s="30">
        <v>49721</v>
      </c>
      <c r="L58" s="30">
        <v>344473</v>
      </c>
      <c r="M58" s="30">
        <f>SUM(N58:Q58)</f>
        <v>802443</v>
      </c>
      <c r="N58" s="31">
        <v>337107</v>
      </c>
      <c r="O58" s="31">
        <v>462816</v>
      </c>
      <c r="P58" s="30">
        <v>2520</v>
      </c>
      <c r="Q58" s="29" t="s">
        <v>432</v>
      </c>
    </row>
    <row r="59" spans="1:17" ht="15" customHeight="1">
      <c r="A59" s="408" t="s">
        <v>446</v>
      </c>
      <c r="B59" s="34" t="s">
        <v>447</v>
      </c>
      <c r="C59" s="153">
        <v>362</v>
      </c>
      <c r="D59" s="28">
        <f t="shared" si="9"/>
        <v>1965</v>
      </c>
      <c r="E59" s="29">
        <f>SUM(F59:G59)</f>
        <v>1279</v>
      </c>
      <c r="F59" s="31">
        <v>632</v>
      </c>
      <c r="G59" s="31">
        <v>647</v>
      </c>
      <c r="H59" s="29">
        <f>SUM(I59:J59)</f>
        <v>686</v>
      </c>
      <c r="I59" s="30">
        <v>385</v>
      </c>
      <c r="J59" s="30">
        <v>301</v>
      </c>
      <c r="K59" s="30">
        <v>270871</v>
      </c>
      <c r="L59" s="30">
        <v>595187</v>
      </c>
      <c r="M59" s="30">
        <f>SUM(N59:Q59)</f>
        <v>1243350</v>
      </c>
      <c r="N59" s="31">
        <v>914662</v>
      </c>
      <c r="O59" s="31">
        <v>322568</v>
      </c>
      <c r="P59" s="30">
        <v>6120</v>
      </c>
      <c r="Q59" s="29" t="s">
        <v>432</v>
      </c>
    </row>
    <row r="60" spans="1:17" ht="15" customHeight="1">
      <c r="A60" s="421"/>
      <c r="B60" s="34" t="s">
        <v>17</v>
      </c>
      <c r="C60" s="153">
        <v>68</v>
      </c>
      <c r="D60" s="28">
        <f t="shared" si="9"/>
        <v>910</v>
      </c>
      <c r="E60" s="29">
        <f>SUM(F60:G60)</f>
        <v>852</v>
      </c>
      <c r="F60" s="31">
        <v>408</v>
      </c>
      <c r="G60" s="31">
        <v>444</v>
      </c>
      <c r="H60" s="29">
        <f>SUM(I60:J60)</f>
        <v>58</v>
      </c>
      <c r="I60" s="30">
        <v>32</v>
      </c>
      <c r="J60" s="29">
        <v>26</v>
      </c>
      <c r="K60" s="30">
        <v>194668</v>
      </c>
      <c r="L60" s="30">
        <v>604122</v>
      </c>
      <c r="M60" s="30">
        <f>SUM(N60:Q60)</f>
        <v>1120259</v>
      </c>
      <c r="N60" s="31">
        <v>888200</v>
      </c>
      <c r="O60" s="31">
        <v>231229</v>
      </c>
      <c r="P60" s="30">
        <v>830</v>
      </c>
      <c r="Q60" s="29" t="s">
        <v>432</v>
      </c>
    </row>
    <row r="61" spans="1:17" ht="15" customHeight="1">
      <c r="A61" s="34"/>
      <c r="B61" s="34" t="s">
        <v>18</v>
      </c>
      <c r="C61" s="153">
        <v>37</v>
      </c>
      <c r="D61" s="28">
        <f t="shared" si="9"/>
        <v>878</v>
      </c>
      <c r="E61" s="29">
        <f>SUM(F61:G61)</f>
        <v>867</v>
      </c>
      <c r="F61" s="31">
        <v>450</v>
      </c>
      <c r="G61" s="31">
        <v>417</v>
      </c>
      <c r="H61" s="29">
        <f>SUM(I61:J61)</f>
        <v>11</v>
      </c>
      <c r="I61" s="30">
        <v>10</v>
      </c>
      <c r="J61" s="29">
        <v>1</v>
      </c>
      <c r="K61" s="30">
        <v>175873</v>
      </c>
      <c r="L61" s="30">
        <v>632854</v>
      </c>
      <c r="M61" s="30">
        <f>SUM(N61:Q61)</f>
        <v>1131173</v>
      </c>
      <c r="N61" s="31">
        <v>1112525</v>
      </c>
      <c r="O61" s="30">
        <v>18648</v>
      </c>
      <c r="P61" s="30" t="s">
        <v>432</v>
      </c>
      <c r="Q61" s="29" t="s">
        <v>432</v>
      </c>
    </row>
    <row r="62" spans="1:17" s="25" customFormat="1" ht="15" customHeight="1">
      <c r="A62" s="37"/>
      <c r="B62" s="154" t="s">
        <v>445</v>
      </c>
      <c r="C62" s="31">
        <v>29</v>
      </c>
      <c r="D62" s="28">
        <f t="shared" si="9"/>
        <v>2157</v>
      </c>
      <c r="E62" s="29">
        <f>SUM(F62:G62)</f>
        <v>2155</v>
      </c>
      <c r="F62" s="31">
        <v>1089</v>
      </c>
      <c r="G62" s="31">
        <v>1066</v>
      </c>
      <c r="H62" s="29">
        <f>SUM(I62:J62)</f>
        <v>2</v>
      </c>
      <c r="I62" s="30">
        <v>1</v>
      </c>
      <c r="J62" s="30">
        <v>1</v>
      </c>
      <c r="K62" s="30">
        <v>544958</v>
      </c>
      <c r="L62" s="30">
        <v>2253831</v>
      </c>
      <c r="M62" s="30">
        <f>SUM(N62:Q62)</f>
        <v>3550278</v>
      </c>
      <c r="N62" s="31">
        <v>3501902</v>
      </c>
      <c r="O62" s="30">
        <v>46700</v>
      </c>
      <c r="P62" s="30">
        <v>1676</v>
      </c>
      <c r="Q62" s="30" t="s">
        <v>432</v>
      </c>
    </row>
    <row r="63" spans="1:17" ht="15" customHeight="1">
      <c r="A63" s="155"/>
      <c r="B63" s="156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94"/>
    </row>
    <row r="64" spans="1:17" ht="14.25">
      <c r="A64" s="36"/>
      <c r="B64" s="36"/>
      <c r="C64" s="36"/>
      <c r="D64" s="90"/>
      <c r="E64" s="90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4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4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4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4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4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4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4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4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4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4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4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</sheetData>
  <sheetProtection/>
  <mergeCells count="24">
    <mergeCell ref="A59:A60"/>
    <mergeCell ref="A24:A25"/>
    <mergeCell ref="A31:A32"/>
    <mergeCell ref="A38:A39"/>
    <mergeCell ref="A45:A46"/>
    <mergeCell ref="P6:P7"/>
    <mergeCell ref="A10:A11"/>
    <mergeCell ref="A17:A18"/>
    <mergeCell ref="Q5:Q7"/>
    <mergeCell ref="A52:A53"/>
    <mergeCell ref="L5:L7"/>
    <mergeCell ref="M5:P5"/>
    <mergeCell ref="D6:D7"/>
    <mergeCell ref="O6:O7"/>
    <mergeCell ref="A2:P2"/>
    <mergeCell ref="A5:A7"/>
    <mergeCell ref="B5:B7"/>
    <mergeCell ref="C5:C7"/>
    <mergeCell ref="D5:J5"/>
    <mergeCell ref="K5:K7"/>
    <mergeCell ref="E6:G6"/>
    <mergeCell ref="H6:J6"/>
    <mergeCell ref="M6:M7"/>
    <mergeCell ref="N6:N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5"/>
  <sheetViews>
    <sheetView zoomScalePageLayoutView="0" workbookViewId="0" topLeftCell="A1">
      <selection activeCell="A3" sqref="A3:R3"/>
    </sheetView>
  </sheetViews>
  <sheetFormatPr defaultColWidth="10.59765625" defaultRowHeight="15"/>
  <cols>
    <col min="1" max="1" width="6.5" style="26" customWidth="1"/>
    <col min="2" max="2" width="12.09765625" style="26" customWidth="1"/>
    <col min="3" max="3" width="17.19921875" style="26" customWidth="1"/>
    <col min="4" max="11" width="13.5" style="26" customWidth="1"/>
    <col min="12" max="17" width="15.09765625" style="26" customWidth="1"/>
    <col min="18" max="18" width="16" style="26" customWidth="1"/>
    <col min="19" max="16384" width="10.59765625" style="26" customWidth="1"/>
  </cols>
  <sheetData>
    <row r="1" spans="1:19" s="1" customFormat="1" ht="15" customHeight="1">
      <c r="A1" s="191" t="s">
        <v>453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5" t="s">
        <v>454</v>
      </c>
      <c r="S1" s="36"/>
    </row>
    <row r="2" spans="1:19" s="1" customFormat="1" ht="15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36"/>
      <c r="S2" s="36"/>
    </row>
    <row r="3" spans="1:19" s="1" customFormat="1" ht="15" customHeight="1">
      <c r="A3" s="434" t="s">
        <v>349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36"/>
    </row>
    <row r="4" spans="1:19" s="1" customFormat="1" ht="15" customHeight="1" thickBot="1">
      <c r="A4" s="15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s="1" customFormat="1" ht="15" customHeight="1">
      <c r="A5" s="425" t="s">
        <v>111</v>
      </c>
      <c r="B5" s="426"/>
      <c r="C5" s="284" t="s">
        <v>106</v>
      </c>
      <c r="D5" s="159"/>
      <c r="E5" s="412" t="s">
        <v>19</v>
      </c>
      <c r="F5" s="413"/>
      <c r="G5" s="413"/>
      <c r="H5" s="413"/>
      <c r="I5" s="413"/>
      <c r="J5" s="413"/>
      <c r="K5" s="414"/>
      <c r="L5" s="284" t="s">
        <v>20</v>
      </c>
      <c r="M5" s="284" t="s">
        <v>21</v>
      </c>
      <c r="N5" s="412" t="s">
        <v>8</v>
      </c>
      <c r="O5" s="413"/>
      <c r="P5" s="413"/>
      <c r="Q5" s="413"/>
      <c r="R5" s="418" t="s">
        <v>525</v>
      </c>
      <c r="S5" s="36"/>
    </row>
    <row r="6" spans="1:19" s="1" customFormat="1" ht="15" customHeight="1">
      <c r="A6" s="406"/>
      <c r="B6" s="288"/>
      <c r="C6" s="279"/>
      <c r="D6" s="50" t="s">
        <v>460</v>
      </c>
      <c r="E6" s="295" t="s">
        <v>9</v>
      </c>
      <c r="F6" s="415" t="s">
        <v>22</v>
      </c>
      <c r="G6" s="416"/>
      <c r="H6" s="417"/>
      <c r="I6" s="415" t="s">
        <v>23</v>
      </c>
      <c r="J6" s="416"/>
      <c r="K6" s="417"/>
      <c r="L6" s="279"/>
      <c r="M6" s="279"/>
      <c r="N6" s="295" t="s">
        <v>12</v>
      </c>
      <c r="O6" s="290" t="s">
        <v>459</v>
      </c>
      <c r="P6" s="290" t="s">
        <v>13</v>
      </c>
      <c r="Q6" s="292" t="s">
        <v>14</v>
      </c>
      <c r="R6" s="419"/>
      <c r="S6" s="36"/>
    </row>
    <row r="7" spans="1:19" s="1" customFormat="1" ht="15" customHeight="1">
      <c r="A7" s="427"/>
      <c r="B7" s="289"/>
      <c r="C7" s="291"/>
      <c r="D7" s="145"/>
      <c r="E7" s="428"/>
      <c r="F7" s="160" t="s">
        <v>12</v>
      </c>
      <c r="G7" s="161" t="s">
        <v>15</v>
      </c>
      <c r="H7" s="161" t="s">
        <v>16</v>
      </c>
      <c r="I7" s="161" t="s">
        <v>12</v>
      </c>
      <c r="J7" s="161" t="s">
        <v>15</v>
      </c>
      <c r="K7" s="161" t="s">
        <v>16</v>
      </c>
      <c r="L7" s="291"/>
      <c r="M7" s="291"/>
      <c r="N7" s="297"/>
      <c r="O7" s="291"/>
      <c r="P7" s="291"/>
      <c r="Q7" s="294"/>
      <c r="R7" s="420"/>
      <c r="S7" s="36"/>
    </row>
    <row r="8" spans="1:18" s="13" customFormat="1" ht="15" customHeight="1">
      <c r="A8" s="429"/>
      <c r="B8" s="430"/>
      <c r="C8" s="19" t="s">
        <v>110</v>
      </c>
      <c r="D8" s="256">
        <f aca="true" t="shared" si="0" ref="D8:R8">SUM(D9:D13)</f>
        <v>14546</v>
      </c>
      <c r="E8" s="8">
        <f t="shared" si="0"/>
        <v>129607</v>
      </c>
      <c r="F8" s="8">
        <f t="shared" si="0"/>
        <v>109183</v>
      </c>
      <c r="G8" s="8">
        <f t="shared" si="0"/>
        <v>57814</v>
      </c>
      <c r="H8" s="8">
        <f t="shared" si="0"/>
        <v>51369</v>
      </c>
      <c r="I8" s="8">
        <f t="shared" si="0"/>
        <v>20424</v>
      </c>
      <c r="J8" s="8">
        <f t="shared" si="0"/>
        <v>11660</v>
      </c>
      <c r="K8" s="8">
        <f t="shared" si="0"/>
        <v>8764</v>
      </c>
      <c r="L8" s="8">
        <f t="shared" si="0"/>
        <v>31357516</v>
      </c>
      <c r="M8" s="8">
        <f t="shared" si="0"/>
        <v>95157633</v>
      </c>
      <c r="N8" s="8">
        <f t="shared" si="0"/>
        <v>161513664</v>
      </c>
      <c r="O8" s="8">
        <f t="shared" si="0"/>
        <v>134189742</v>
      </c>
      <c r="P8" s="8">
        <f t="shared" si="0"/>
        <v>27010160</v>
      </c>
      <c r="Q8" s="8">
        <f t="shared" si="0"/>
        <v>313762</v>
      </c>
      <c r="R8" s="8">
        <f t="shared" si="0"/>
        <v>391644</v>
      </c>
    </row>
    <row r="9" spans="1:19" s="14" customFormat="1" ht="15" customHeight="1">
      <c r="A9" s="431"/>
      <c r="B9" s="408"/>
      <c r="C9" s="37" t="s">
        <v>458</v>
      </c>
      <c r="D9" s="162">
        <v>7811</v>
      </c>
      <c r="E9" s="28">
        <f>SUM(F9,I9)</f>
        <v>16835</v>
      </c>
      <c r="F9" s="29">
        <f>SUM(G9:H9)</f>
        <v>3889</v>
      </c>
      <c r="G9" s="28">
        <v>1268</v>
      </c>
      <c r="H9" s="28">
        <v>2621</v>
      </c>
      <c r="I9" s="29">
        <f>SUM(J9:K9)</f>
        <v>12946</v>
      </c>
      <c r="J9" s="29">
        <v>7325</v>
      </c>
      <c r="K9" s="29">
        <v>5621</v>
      </c>
      <c r="L9" s="29">
        <v>673572</v>
      </c>
      <c r="M9" s="29">
        <v>2699004</v>
      </c>
      <c r="N9" s="30">
        <v>6332176</v>
      </c>
      <c r="O9" s="31">
        <v>3063262</v>
      </c>
      <c r="P9" s="31">
        <v>3252689</v>
      </c>
      <c r="Q9" s="29">
        <v>16225</v>
      </c>
      <c r="R9" s="29">
        <v>2090</v>
      </c>
      <c r="S9" s="36"/>
    </row>
    <row r="10" spans="1:19" s="14" customFormat="1" ht="15" customHeight="1">
      <c r="A10" s="432"/>
      <c r="B10" s="408"/>
      <c r="C10" s="37" t="s">
        <v>457</v>
      </c>
      <c r="D10" s="162">
        <v>4572</v>
      </c>
      <c r="E10" s="28">
        <f>SUM(F10,I10)</f>
        <v>25382</v>
      </c>
      <c r="F10" s="29">
        <f>SUM(G10:H10)</f>
        <v>18558</v>
      </c>
      <c r="G10" s="28">
        <v>7993</v>
      </c>
      <c r="H10" s="28">
        <v>10565</v>
      </c>
      <c r="I10" s="29">
        <f>SUM(J10:K10)</f>
        <v>6824</v>
      </c>
      <c r="J10" s="29">
        <v>3949</v>
      </c>
      <c r="K10" s="29">
        <v>2875</v>
      </c>
      <c r="L10" s="29">
        <v>3865932</v>
      </c>
      <c r="M10" s="29">
        <v>8181621</v>
      </c>
      <c r="N10" s="30">
        <v>17079270</v>
      </c>
      <c r="O10" s="31">
        <v>11480924</v>
      </c>
      <c r="P10" s="31">
        <v>5553750</v>
      </c>
      <c r="Q10" s="29">
        <v>44596</v>
      </c>
      <c r="R10" s="29">
        <v>33798</v>
      </c>
      <c r="S10" s="90"/>
    </row>
    <row r="11" spans="1:19" s="14" customFormat="1" ht="15" customHeight="1">
      <c r="A11" s="429" t="s">
        <v>75</v>
      </c>
      <c r="B11" s="430"/>
      <c r="C11" s="37" t="s">
        <v>17</v>
      </c>
      <c r="D11" s="162">
        <v>1079</v>
      </c>
      <c r="E11" s="28">
        <f>SUM(F11,I11)</f>
        <v>14711</v>
      </c>
      <c r="F11" s="29">
        <f>SUM(G11:H11)</f>
        <v>14192</v>
      </c>
      <c r="G11" s="29">
        <v>7498</v>
      </c>
      <c r="H11" s="29">
        <v>6694</v>
      </c>
      <c r="I11" s="29">
        <f>SUM(J11:K11)</f>
        <v>519</v>
      </c>
      <c r="J11" s="29">
        <v>300</v>
      </c>
      <c r="K11" s="29">
        <v>219</v>
      </c>
      <c r="L11" s="29">
        <v>3529203</v>
      </c>
      <c r="M11" s="29">
        <v>8749081</v>
      </c>
      <c r="N11" s="30">
        <v>16940288</v>
      </c>
      <c r="O11" s="30">
        <v>13544460</v>
      </c>
      <c r="P11" s="31">
        <v>3354898</v>
      </c>
      <c r="Q11" s="29">
        <v>40930</v>
      </c>
      <c r="R11" s="29">
        <v>39813</v>
      </c>
      <c r="S11" s="90"/>
    </row>
    <row r="12" spans="1:19" s="14" customFormat="1" ht="15" customHeight="1">
      <c r="A12" s="432"/>
      <c r="B12" s="408"/>
      <c r="C12" s="37" t="s">
        <v>18</v>
      </c>
      <c r="D12" s="164">
        <v>491</v>
      </c>
      <c r="E12" s="28">
        <f>SUM(F12,I12)</f>
        <v>11953</v>
      </c>
      <c r="F12" s="29">
        <f>SUM(G12:H12)</f>
        <v>11848</v>
      </c>
      <c r="G12" s="29">
        <v>6038</v>
      </c>
      <c r="H12" s="29">
        <v>5810</v>
      </c>
      <c r="I12" s="29">
        <f>SUM(J12:K12)</f>
        <v>105</v>
      </c>
      <c r="J12" s="29">
        <v>67</v>
      </c>
      <c r="K12" s="29">
        <v>38</v>
      </c>
      <c r="L12" s="29">
        <v>3013261</v>
      </c>
      <c r="M12" s="29">
        <v>7430973</v>
      </c>
      <c r="N12" s="30">
        <v>14394950</v>
      </c>
      <c r="O12" s="30">
        <v>11524672</v>
      </c>
      <c r="P12" s="29">
        <v>2850304</v>
      </c>
      <c r="Q12" s="29">
        <v>19974</v>
      </c>
      <c r="R12" s="29">
        <v>20855</v>
      </c>
      <c r="S12" s="90"/>
    </row>
    <row r="13" spans="1:19" s="14" customFormat="1" ht="15" customHeight="1">
      <c r="A13" s="432"/>
      <c r="B13" s="408"/>
      <c r="C13" s="37" t="s">
        <v>456</v>
      </c>
      <c r="D13" s="162">
        <v>593</v>
      </c>
      <c r="E13" s="28">
        <f>SUM(F13,I13)</f>
        <v>60726</v>
      </c>
      <c r="F13" s="29">
        <f>SUM(G13:H13)</f>
        <v>60696</v>
      </c>
      <c r="G13" s="29">
        <v>35017</v>
      </c>
      <c r="H13" s="29">
        <v>25679</v>
      </c>
      <c r="I13" s="29">
        <f>SUM(J13:K13)</f>
        <v>30</v>
      </c>
      <c r="J13" s="29">
        <v>19</v>
      </c>
      <c r="K13" s="29">
        <v>11</v>
      </c>
      <c r="L13" s="29">
        <v>20275548</v>
      </c>
      <c r="M13" s="29">
        <v>68096954</v>
      </c>
      <c r="N13" s="30">
        <v>106766980</v>
      </c>
      <c r="O13" s="30">
        <v>94576424</v>
      </c>
      <c r="P13" s="29">
        <v>11998519</v>
      </c>
      <c r="Q13" s="29">
        <v>192037</v>
      </c>
      <c r="R13" s="29">
        <v>295088</v>
      </c>
      <c r="S13" s="90"/>
    </row>
    <row r="14" spans="1:19" s="14" customFormat="1" ht="15" customHeight="1">
      <c r="A14" s="432"/>
      <c r="B14" s="408"/>
      <c r="C14" s="37"/>
      <c r="D14" s="164"/>
      <c r="E14" s="31"/>
      <c r="F14" s="31"/>
      <c r="G14" s="30"/>
      <c r="H14" s="30"/>
      <c r="I14" s="30"/>
      <c r="J14" s="30"/>
      <c r="K14" s="30"/>
      <c r="L14" s="30"/>
      <c r="M14" s="30"/>
      <c r="N14" s="31"/>
      <c r="O14" s="30"/>
      <c r="P14" s="30"/>
      <c r="Q14" s="30"/>
      <c r="R14" s="35"/>
      <c r="S14" s="90"/>
    </row>
    <row r="15" spans="1:19" s="13" customFormat="1" ht="15" customHeight="1">
      <c r="A15" s="429"/>
      <c r="B15" s="430"/>
      <c r="C15" s="12" t="s">
        <v>12</v>
      </c>
      <c r="D15" s="257">
        <f aca="true" t="shared" si="1" ref="D15:R15">SUM(D16:D20)</f>
        <v>3217</v>
      </c>
      <c r="E15" s="8">
        <f t="shared" si="1"/>
        <v>32871</v>
      </c>
      <c r="F15" s="8">
        <f t="shared" si="1"/>
        <v>29273</v>
      </c>
      <c r="G15" s="8">
        <f t="shared" si="1"/>
        <v>17570</v>
      </c>
      <c r="H15" s="8">
        <f t="shared" si="1"/>
        <v>11703</v>
      </c>
      <c r="I15" s="8">
        <f t="shared" si="1"/>
        <v>3598</v>
      </c>
      <c r="J15" s="8">
        <f t="shared" si="1"/>
        <v>2277</v>
      </c>
      <c r="K15" s="8">
        <f t="shared" si="1"/>
        <v>1321</v>
      </c>
      <c r="L15" s="8">
        <f t="shared" si="1"/>
        <v>8965894</v>
      </c>
      <c r="M15" s="8">
        <f t="shared" si="1"/>
        <v>23449797</v>
      </c>
      <c r="N15" s="8">
        <f t="shared" si="1"/>
        <v>43151778</v>
      </c>
      <c r="O15" s="8">
        <f t="shared" si="1"/>
        <v>38111442</v>
      </c>
      <c r="P15" s="8">
        <f t="shared" si="1"/>
        <v>4927379</v>
      </c>
      <c r="Q15" s="8">
        <f t="shared" si="1"/>
        <v>112957</v>
      </c>
      <c r="R15" s="8">
        <f t="shared" si="1"/>
        <v>142640</v>
      </c>
      <c r="S15" s="21"/>
    </row>
    <row r="16" spans="1:19" s="14" customFormat="1" ht="15" customHeight="1">
      <c r="A16" s="432"/>
      <c r="B16" s="408"/>
      <c r="C16" s="37" t="s">
        <v>458</v>
      </c>
      <c r="D16" s="162">
        <v>1555</v>
      </c>
      <c r="E16" s="28">
        <f>SUM(F16,I16)</f>
        <v>3306</v>
      </c>
      <c r="F16" s="29">
        <f>SUM(G16:H16)</f>
        <v>976</v>
      </c>
      <c r="G16" s="28">
        <v>450</v>
      </c>
      <c r="H16" s="28">
        <v>526</v>
      </c>
      <c r="I16" s="29">
        <f>SUM(J16:K16)</f>
        <v>2330</v>
      </c>
      <c r="J16" s="29">
        <v>1458</v>
      </c>
      <c r="K16" s="29">
        <v>872</v>
      </c>
      <c r="L16" s="29">
        <v>224239</v>
      </c>
      <c r="M16" s="29">
        <v>565548</v>
      </c>
      <c r="N16" s="30">
        <v>1420865</v>
      </c>
      <c r="O16" s="31">
        <v>914993</v>
      </c>
      <c r="P16" s="31">
        <v>498945</v>
      </c>
      <c r="Q16" s="29">
        <v>6927</v>
      </c>
      <c r="R16" s="29" t="s">
        <v>432</v>
      </c>
      <c r="S16" s="90"/>
    </row>
    <row r="17" spans="1:19" s="14" customFormat="1" ht="15" customHeight="1">
      <c r="A17" s="432"/>
      <c r="B17" s="408"/>
      <c r="C17" s="37" t="s">
        <v>457</v>
      </c>
      <c r="D17" s="162">
        <v>1059</v>
      </c>
      <c r="E17" s="28">
        <f>SUM(F17,I17)</f>
        <v>6142</v>
      </c>
      <c r="F17" s="29">
        <f>SUM(G17:H17)</f>
        <v>4981</v>
      </c>
      <c r="G17" s="28">
        <v>2653</v>
      </c>
      <c r="H17" s="28">
        <v>2328</v>
      </c>
      <c r="I17" s="29">
        <f>SUM(J17:K17)</f>
        <v>1161</v>
      </c>
      <c r="J17" s="29">
        <v>747</v>
      </c>
      <c r="K17" s="29">
        <v>414</v>
      </c>
      <c r="L17" s="29">
        <v>1256180</v>
      </c>
      <c r="M17" s="29">
        <v>2118747</v>
      </c>
      <c r="N17" s="30">
        <v>4667545</v>
      </c>
      <c r="O17" s="31">
        <v>3484345</v>
      </c>
      <c r="P17" s="31">
        <v>1166184</v>
      </c>
      <c r="Q17" s="29">
        <v>17016</v>
      </c>
      <c r="R17" s="29">
        <v>4082</v>
      </c>
      <c r="S17" s="90"/>
    </row>
    <row r="18" spans="1:19" s="14" customFormat="1" ht="15" customHeight="1">
      <c r="A18" s="432" t="s">
        <v>112</v>
      </c>
      <c r="B18" s="408"/>
      <c r="C18" s="37" t="s">
        <v>17</v>
      </c>
      <c r="D18" s="162">
        <v>316</v>
      </c>
      <c r="E18" s="28">
        <f>SUM(F18,I18)</f>
        <v>4310</v>
      </c>
      <c r="F18" s="29">
        <f>SUM(G18:H18)</f>
        <v>4228</v>
      </c>
      <c r="G18" s="29">
        <v>2550</v>
      </c>
      <c r="H18" s="29">
        <v>1678</v>
      </c>
      <c r="I18" s="29">
        <f>SUM(J18:K18)</f>
        <v>82</v>
      </c>
      <c r="J18" s="29">
        <v>54</v>
      </c>
      <c r="K18" s="29">
        <v>28</v>
      </c>
      <c r="L18" s="29">
        <v>1198961</v>
      </c>
      <c r="M18" s="29">
        <v>2658537</v>
      </c>
      <c r="N18" s="30">
        <v>5166676</v>
      </c>
      <c r="O18" s="30">
        <v>4553534</v>
      </c>
      <c r="P18" s="31">
        <v>591325</v>
      </c>
      <c r="Q18" s="29">
        <v>21817</v>
      </c>
      <c r="R18" s="29">
        <v>2091</v>
      </c>
      <c r="S18" s="90"/>
    </row>
    <row r="19" spans="1:19" s="14" customFormat="1" ht="15" customHeight="1">
      <c r="A19" s="432"/>
      <c r="B19" s="408"/>
      <c r="C19" s="37" t="s">
        <v>18</v>
      </c>
      <c r="D19" s="164">
        <v>137</v>
      </c>
      <c r="E19" s="28">
        <f>SUM(F19,I19)</f>
        <v>3350</v>
      </c>
      <c r="F19" s="29">
        <f>SUM(G19:H19)</f>
        <v>3329</v>
      </c>
      <c r="G19" s="29">
        <v>1842</v>
      </c>
      <c r="H19" s="29">
        <v>1487</v>
      </c>
      <c r="I19" s="29">
        <f>SUM(J19:K19)</f>
        <v>21</v>
      </c>
      <c r="J19" s="29">
        <v>15</v>
      </c>
      <c r="K19" s="29">
        <v>6</v>
      </c>
      <c r="L19" s="29">
        <v>893069</v>
      </c>
      <c r="M19" s="29">
        <v>2042424</v>
      </c>
      <c r="N19" s="30">
        <v>4173698</v>
      </c>
      <c r="O19" s="30">
        <v>3659153</v>
      </c>
      <c r="P19" s="29">
        <v>494807</v>
      </c>
      <c r="Q19" s="29">
        <v>19738</v>
      </c>
      <c r="R19" s="29" t="s">
        <v>432</v>
      </c>
      <c r="S19" s="90"/>
    </row>
    <row r="20" spans="1:19" s="14" customFormat="1" ht="15" customHeight="1">
      <c r="A20" s="142"/>
      <c r="B20" s="63"/>
      <c r="C20" s="37" t="s">
        <v>456</v>
      </c>
      <c r="D20" s="162">
        <v>150</v>
      </c>
      <c r="E20" s="28">
        <f>SUM(F20,I20)</f>
        <v>15763</v>
      </c>
      <c r="F20" s="29">
        <f>SUM(G20:H20)</f>
        <v>15759</v>
      </c>
      <c r="G20" s="29">
        <v>10075</v>
      </c>
      <c r="H20" s="29">
        <v>5684</v>
      </c>
      <c r="I20" s="29">
        <f>SUM(J20:K20)</f>
        <v>4</v>
      </c>
      <c r="J20" s="29">
        <v>3</v>
      </c>
      <c r="K20" s="29">
        <v>1</v>
      </c>
      <c r="L20" s="29">
        <v>5393445</v>
      </c>
      <c r="M20" s="29">
        <v>16064541</v>
      </c>
      <c r="N20" s="30">
        <v>27722994</v>
      </c>
      <c r="O20" s="30">
        <v>25499417</v>
      </c>
      <c r="P20" s="29">
        <v>2176118</v>
      </c>
      <c r="Q20" s="29">
        <v>47459</v>
      </c>
      <c r="R20" s="29">
        <v>136467</v>
      </c>
      <c r="S20" s="90"/>
    </row>
    <row r="21" spans="1:19" s="14" customFormat="1" ht="15" customHeight="1">
      <c r="A21" s="142"/>
      <c r="B21" s="63"/>
      <c r="C21" s="37"/>
      <c r="D21" s="164"/>
      <c r="E21" s="31"/>
      <c r="F21" s="31"/>
      <c r="G21" s="30"/>
      <c r="H21" s="30"/>
      <c r="I21" s="31"/>
      <c r="J21" s="30"/>
      <c r="K21" s="30"/>
      <c r="L21" s="30"/>
      <c r="M21" s="30"/>
      <c r="N21" s="31"/>
      <c r="O21" s="30"/>
      <c r="P21" s="30"/>
      <c r="Q21" s="30"/>
      <c r="R21" s="35"/>
      <c r="S21" s="90"/>
    </row>
    <row r="22" spans="1:19" s="13" customFormat="1" ht="15" customHeight="1">
      <c r="A22" s="429"/>
      <c r="B22" s="430"/>
      <c r="C22" s="12" t="s">
        <v>12</v>
      </c>
      <c r="D22" s="257">
        <f aca="true" t="shared" si="2" ref="D22:R22">SUM(D23:D27)</f>
        <v>467</v>
      </c>
      <c r="E22" s="8">
        <f t="shared" si="2"/>
        <v>5717</v>
      </c>
      <c r="F22" s="8">
        <f t="shared" si="2"/>
        <v>5130</v>
      </c>
      <c r="G22" s="8">
        <f t="shared" si="2"/>
        <v>2340</v>
      </c>
      <c r="H22" s="8">
        <f t="shared" si="2"/>
        <v>2790</v>
      </c>
      <c r="I22" s="8">
        <f t="shared" si="2"/>
        <v>587</v>
      </c>
      <c r="J22" s="8">
        <f t="shared" si="2"/>
        <v>348</v>
      </c>
      <c r="K22" s="8">
        <f t="shared" si="2"/>
        <v>239</v>
      </c>
      <c r="L22" s="8">
        <f t="shared" si="2"/>
        <v>1190554</v>
      </c>
      <c r="M22" s="8">
        <f t="shared" si="2"/>
        <v>4807285</v>
      </c>
      <c r="N22" s="8">
        <f t="shared" si="2"/>
        <v>7500265</v>
      </c>
      <c r="O22" s="8">
        <f t="shared" si="2"/>
        <v>6875151</v>
      </c>
      <c r="P22" s="8">
        <f t="shared" si="2"/>
        <v>584984</v>
      </c>
      <c r="Q22" s="8">
        <f t="shared" si="2"/>
        <v>40130</v>
      </c>
      <c r="R22" s="8">
        <f t="shared" si="2"/>
        <v>119</v>
      </c>
      <c r="S22" s="21"/>
    </row>
    <row r="23" spans="1:19" s="14" customFormat="1" ht="15" customHeight="1">
      <c r="A23" s="142"/>
      <c r="B23" s="63"/>
      <c r="C23" s="37" t="s">
        <v>458</v>
      </c>
      <c r="D23" s="162">
        <v>214</v>
      </c>
      <c r="E23" s="28">
        <f>SUM(F23,I23)</f>
        <v>469</v>
      </c>
      <c r="F23" s="29">
        <f>SUM(G23:H23)</f>
        <v>125</v>
      </c>
      <c r="G23" s="28">
        <v>45</v>
      </c>
      <c r="H23" s="28">
        <v>80</v>
      </c>
      <c r="I23" s="29">
        <f>SUM(J23:K23)</f>
        <v>344</v>
      </c>
      <c r="J23" s="29">
        <v>210</v>
      </c>
      <c r="K23" s="29">
        <v>134</v>
      </c>
      <c r="L23" s="29">
        <v>17311</v>
      </c>
      <c r="M23" s="29">
        <v>85806</v>
      </c>
      <c r="N23" s="30">
        <v>178009</v>
      </c>
      <c r="O23" s="31">
        <v>105112</v>
      </c>
      <c r="P23" s="31">
        <v>70651</v>
      </c>
      <c r="Q23" s="29">
        <v>2246</v>
      </c>
      <c r="R23" s="29" t="s">
        <v>432</v>
      </c>
      <c r="S23" s="90"/>
    </row>
    <row r="24" spans="1:19" s="14" customFormat="1" ht="15" customHeight="1">
      <c r="A24" s="142"/>
      <c r="B24" s="63"/>
      <c r="C24" s="37" t="s">
        <v>457</v>
      </c>
      <c r="D24" s="162">
        <v>158</v>
      </c>
      <c r="E24" s="28">
        <f>SUM(F24,I24)</f>
        <v>898</v>
      </c>
      <c r="F24" s="29">
        <f>SUM(G24:H24)</f>
        <v>685</v>
      </c>
      <c r="G24" s="28">
        <v>325</v>
      </c>
      <c r="H24" s="28">
        <v>360</v>
      </c>
      <c r="I24" s="29">
        <f>SUM(J24:K24)</f>
        <v>213</v>
      </c>
      <c r="J24" s="29">
        <v>119</v>
      </c>
      <c r="K24" s="29">
        <v>94</v>
      </c>
      <c r="L24" s="29">
        <v>122474</v>
      </c>
      <c r="M24" s="29">
        <v>305844</v>
      </c>
      <c r="N24" s="30">
        <v>553961</v>
      </c>
      <c r="O24" s="31">
        <v>466011</v>
      </c>
      <c r="P24" s="31">
        <v>82708</v>
      </c>
      <c r="Q24" s="29">
        <v>5242</v>
      </c>
      <c r="R24" s="29">
        <v>119</v>
      </c>
      <c r="S24" s="90"/>
    </row>
    <row r="25" spans="1:19" s="14" customFormat="1" ht="15" customHeight="1">
      <c r="A25" s="432" t="s">
        <v>113</v>
      </c>
      <c r="B25" s="408"/>
      <c r="C25" s="37" t="s">
        <v>17</v>
      </c>
      <c r="D25" s="162">
        <v>40</v>
      </c>
      <c r="E25" s="28">
        <f>SUM(F25,I25)</f>
        <v>558</v>
      </c>
      <c r="F25" s="29">
        <f>SUM(G25:H25)</f>
        <v>536</v>
      </c>
      <c r="G25" s="29">
        <v>262</v>
      </c>
      <c r="H25" s="29">
        <v>274</v>
      </c>
      <c r="I25" s="29">
        <f>SUM(J25:K25)</f>
        <v>22</v>
      </c>
      <c r="J25" s="29">
        <v>14</v>
      </c>
      <c r="K25" s="29">
        <v>8</v>
      </c>
      <c r="L25" s="29">
        <v>106515</v>
      </c>
      <c r="M25" s="29">
        <v>274657</v>
      </c>
      <c r="N25" s="30">
        <v>491003</v>
      </c>
      <c r="O25" s="30">
        <v>442761</v>
      </c>
      <c r="P25" s="31">
        <v>48242</v>
      </c>
      <c r="Q25" s="29" t="s">
        <v>432</v>
      </c>
      <c r="R25" s="29" t="s">
        <v>432</v>
      </c>
      <c r="S25" s="90"/>
    </row>
    <row r="26" spans="1:19" s="14" customFormat="1" ht="15" customHeight="1">
      <c r="A26" s="142"/>
      <c r="B26" s="63"/>
      <c r="C26" s="37" t="s">
        <v>18</v>
      </c>
      <c r="D26" s="164">
        <v>23</v>
      </c>
      <c r="E26" s="28">
        <f>SUM(F26,I26)</f>
        <v>580</v>
      </c>
      <c r="F26" s="29">
        <f>SUM(G26:H26)</f>
        <v>572</v>
      </c>
      <c r="G26" s="29">
        <v>277</v>
      </c>
      <c r="H26" s="29">
        <v>295</v>
      </c>
      <c r="I26" s="29">
        <f>SUM(J26:K26)</f>
        <v>8</v>
      </c>
      <c r="J26" s="29">
        <v>5</v>
      </c>
      <c r="K26" s="29">
        <v>3</v>
      </c>
      <c r="L26" s="29">
        <v>120156</v>
      </c>
      <c r="M26" s="29">
        <v>276158</v>
      </c>
      <c r="N26" s="30">
        <v>547399</v>
      </c>
      <c r="O26" s="30">
        <v>484947</v>
      </c>
      <c r="P26" s="29">
        <v>62452</v>
      </c>
      <c r="Q26" s="29" t="s">
        <v>432</v>
      </c>
      <c r="R26" s="29" t="s">
        <v>432</v>
      </c>
      <c r="S26" s="90"/>
    </row>
    <row r="27" spans="1:19" s="14" customFormat="1" ht="15" customHeight="1">
      <c r="A27" s="142"/>
      <c r="B27" s="63"/>
      <c r="C27" s="37" t="s">
        <v>456</v>
      </c>
      <c r="D27" s="162">
        <v>32</v>
      </c>
      <c r="E27" s="28">
        <f>SUM(F27,I27)</f>
        <v>3212</v>
      </c>
      <c r="F27" s="29">
        <f>SUM(G27:H27)</f>
        <v>3212</v>
      </c>
      <c r="G27" s="29">
        <v>1431</v>
      </c>
      <c r="H27" s="29">
        <v>1781</v>
      </c>
      <c r="I27" s="29" t="s">
        <v>432</v>
      </c>
      <c r="J27" s="29" t="s">
        <v>432</v>
      </c>
      <c r="K27" s="29" t="s">
        <v>432</v>
      </c>
      <c r="L27" s="29">
        <v>824098</v>
      </c>
      <c r="M27" s="29">
        <v>3864820</v>
      </c>
      <c r="N27" s="30">
        <v>5729893</v>
      </c>
      <c r="O27" s="30">
        <v>5376320</v>
      </c>
      <c r="P27" s="29">
        <v>320931</v>
      </c>
      <c r="Q27" s="29">
        <v>32642</v>
      </c>
      <c r="R27" s="29" t="s">
        <v>432</v>
      </c>
      <c r="S27" s="90"/>
    </row>
    <row r="28" spans="1:19" s="4" customFormat="1" ht="15" customHeight="1">
      <c r="A28" s="432"/>
      <c r="B28" s="408"/>
      <c r="C28" s="37"/>
      <c r="D28" s="164"/>
      <c r="E28" s="31"/>
      <c r="F28" s="31"/>
      <c r="G28" s="8"/>
      <c r="H28" s="8"/>
      <c r="I28" s="31"/>
      <c r="J28" s="8"/>
      <c r="K28" s="8"/>
      <c r="L28" s="8"/>
      <c r="M28" s="8"/>
      <c r="N28" s="31"/>
      <c r="O28" s="8"/>
      <c r="P28" s="8"/>
      <c r="Q28" s="8"/>
      <c r="R28" s="35"/>
      <c r="S28" s="90"/>
    </row>
    <row r="29" spans="1:19" s="13" customFormat="1" ht="15" customHeight="1">
      <c r="A29" s="208"/>
      <c r="B29" s="33"/>
      <c r="C29" s="12" t="s">
        <v>12</v>
      </c>
      <c r="D29" s="257">
        <f aca="true" t="shared" si="3" ref="D29:R29">SUM(D30:D34)</f>
        <v>2290</v>
      </c>
      <c r="E29" s="8">
        <f t="shared" si="3"/>
        <v>18493</v>
      </c>
      <c r="F29" s="8">
        <f t="shared" si="3"/>
        <v>14847</v>
      </c>
      <c r="G29" s="8">
        <f t="shared" si="3"/>
        <v>8882</v>
      </c>
      <c r="H29" s="8">
        <f t="shared" si="3"/>
        <v>5965</v>
      </c>
      <c r="I29" s="8">
        <f t="shared" si="3"/>
        <v>3646</v>
      </c>
      <c r="J29" s="8">
        <f t="shared" si="3"/>
        <v>1971</v>
      </c>
      <c r="K29" s="8">
        <f t="shared" si="3"/>
        <v>1675</v>
      </c>
      <c r="L29" s="8">
        <f t="shared" si="3"/>
        <v>6095432</v>
      </c>
      <c r="M29" s="8">
        <f t="shared" si="3"/>
        <v>22267746</v>
      </c>
      <c r="N29" s="8">
        <f t="shared" si="3"/>
        <v>31419129</v>
      </c>
      <c r="O29" s="8">
        <f t="shared" si="3"/>
        <v>27698360</v>
      </c>
      <c r="P29" s="8">
        <f t="shared" si="3"/>
        <v>3689914</v>
      </c>
      <c r="Q29" s="8">
        <f t="shared" si="3"/>
        <v>30855</v>
      </c>
      <c r="R29" s="8">
        <f t="shared" si="3"/>
        <v>10647</v>
      </c>
      <c r="S29" s="21"/>
    </row>
    <row r="30" spans="1:19" s="14" customFormat="1" ht="15" customHeight="1">
      <c r="A30" s="142"/>
      <c r="B30" s="63"/>
      <c r="C30" s="37" t="s">
        <v>458</v>
      </c>
      <c r="D30" s="162">
        <v>1246</v>
      </c>
      <c r="E30" s="28">
        <f>SUM(F30,I30)</f>
        <v>2717</v>
      </c>
      <c r="F30" s="29">
        <f>SUM(G30:H30)</f>
        <v>530</v>
      </c>
      <c r="G30" s="28">
        <v>159</v>
      </c>
      <c r="H30" s="28">
        <v>371</v>
      </c>
      <c r="I30" s="29">
        <f>SUM(J30:K30)</f>
        <v>2187</v>
      </c>
      <c r="J30" s="29">
        <v>1165</v>
      </c>
      <c r="K30" s="29">
        <v>1022</v>
      </c>
      <c r="L30" s="29">
        <v>99258</v>
      </c>
      <c r="M30" s="29">
        <v>409536</v>
      </c>
      <c r="N30" s="30">
        <v>1010211</v>
      </c>
      <c r="O30" s="31">
        <v>438831</v>
      </c>
      <c r="P30" s="31">
        <v>569638</v>
      </c>
      <c r="Q30" s="29">
        <v>1742</v>
      </c>
      <c r="R30" s="29">
        <v>140</v>
      </c>
      <c r="S30" s="90"/>
    </row>
    <row r="31" spans="1:19" s="14" customFormat="1" ht="15" customHeight="1">
      <c r="A31" s="142"/>
      <c r="B31" s="63"/>
      <c r="C31" s="37" t="s">
        <v>457</v>
      </c>
      <c r="D31" s="162">
        <v>801</v>
      </c>
      <c r="E31" s="28">
        <f>SUM(F31,I31)</f>
        <v>4317</v>
      </c>
      <c r="F31" s="29">
        <f>SUM(G31:H31)</f>
        <v>2943</v>
      </c>
      <c r="G31" s="28">
        <v>970</v>
      </c>
      <c r="H31" s="28">
        <v>1973</v>
      </c>
      <c r="I31" s="29">
        <f>SUM(J31:K31)</f>
        <v>1374</v>
      </c>
      <c r="J31" s="29">
        <v>759</v>
      </c>
      <c r="K31" s="29">
        <v>615</v>
      </c>
      <c r="L31" s="29">
        <v>575679</v>
      </c>
      <c r="M31" s="29">
        <v>1248024</v>
      </c>
      <c r="N31" s="30">
        <v>2637537</v>
      </c>
      <c r="O31" s="31">
        <v>1473830</v>
      </c>
      <c r="P31" s="31">
        <v>1157874</v>
      </c>
      <c r="Q31" s="29">
        <v>5833</v>
      </c>
      <c r="R31" s="29">
        <v>6285</v>
      </c>
      <c r="S31" s="90"/>
    </row>
    <row r="32" spans="1:19" s="14" customFormat="1" ht="15" customHeight="1">
      <c r="A32" s="432" t="s">
        <v>114</v>
      </c>
      <c r="B32" s="408"/>
      <c r="C32" s="37" t="s">
        <v>17</v>
      </c>
      <c r="D32" s="162">
        <v>136</v>
      </c>
      <c r="E32" s="28">
        <f>SUM(F32,I32)</f>
        <v>1813</v>
      </c>
      <c r="F32" s="29">
        <f>SUM(G32:H32)</f>
        <v>1746</v>
      </c>
      <c r="G32" s="29">
        <v>856</v>
      </c>
      <c r="H32" s="29">
        <v>890</v>
      </c>
      <c r="I32" s="29">
        <f>SUM(J32:K32)</f>
        <v>67</v>
      </c>
      <c r="J32" s="29">
        <v>37</v>
      </c>
      <c r="K32" s="29">
        <v>30</v>
      </c>
      <c r="L32" s="29">
        <v>443088</v>
      </c>
      <c r="M32" s="29">
        <v>1316604</v>
      </c>
      <c r="N32" s="30">
        <v>2282052</v>
      </c>
      <c r="O32" s="30">
        <v>1660400</v>
      </c>
      <c r="P32" s="31">
        <v>618602</v>
      </c>
      <c r="Q32" s="29">
        <v>3050</v>
      </c>
      <c r="R32" s="29">
        <v>4222</v>
      </c>
      <c r="S32" s="90"/>
    </row>
    <row r="33" spans="1:19" s="14" customFormat="1" ht="15" customHeight="1">
      <c r="A33" s="142"/>
      <c r="B33" s="63"/>
      <c r="C33" s="37" t="s">
        <v>18</v>
      </c>
      <c r="D33" s="164">
        <v>54</v>
      </c>
      <c r="E33" s="28">
        <f>SUM(F33,I33)</f>
        <v>1293</v>
      </c>
      <c r="F33" s="29">
        <f>SUM(G33:H33)</f>
        <v>1280</v>
      </c>
      <c r="G33" s="29">
        <v>715</v>
      </c>
      <c r="H33" s="29">
        <v>565</v>
      </c>
      <c r="I33" s="29">
        <f>SUM(J33:K33)</f>
        <v>13</v>
      </c>
      <c r="J33" s="29">
        <v>7</v>
      </c>
      <c r="K33" s="29">
        <v>6</v>
      </c>
      <c r="L33" s="29">
        <v>411627</v>
      </c>
      <c r="M33" s="29">
        <v>1166917</v>
      </c>
      <c r="N33" s="30">
        <v>1980627</v>
      </c>
      <c r="O33" s="30">
        <v>1495631</v>
      </c>
      <c r="P33" s="29">
        <v>484946</v>
      </c>
      <c r="Q33" s="29">
        <v>50</v>
      </c>
      <c r="R33" s="29" t="s">
        <v>432</v>
      </c>
      <c r="S33" s="90"/>
    </row>
    <row r="34" spans="1:19" s="14" customFormat="1" ht="15" customHeight="1">
      <c r="A34" s="142"/>
      <c r="B34" s="63"/>
      <c r="C34" s="37" t="s">
        <v>456</v>
      </c>
      <c r="D34" s="162">
        <v>53</v>
      </c>
      <c r="E34" s="28">
        <f>SUM(F34,I34)</f>
        <v>8353</v>
      </c>
      <c r="F34" s="29">
        <f>SUM(G34:H34)</f>
        <v>8348</v>
      </c>
      <c r="G34" s="29">
        <v>6182</v>
      </c>
      <c r="H34" s="29">
        <v>2166</v>
      </c>
      <c r="I34" s="29">
        <f>SUM(J34:K34)</f>
        <v>5</v>
      </c>
      <c r="J34" s="29">
        <v>3</v>
      </c>
      <c r="K34" s="29">
        <v>2</v>
      </c>
      <c r="L34" s="29">
        <v>4565780</v>
      </c>
      <c r="M34" s="29">
        <v>18126665</v>
      </c>
      <c r="N34" s="30">
        <v>23508702</v>
      </c>
      <c r="O34" s="30">
        <v>22629668</v>
      </c>
      <c r="P34" s="29">
        <v>858854</v>
      </c>
      <c r="Q34" s="29">
        <v>20180</v>
      </c>
      <c r="R34" s="29" t="s">
        <v>432</v>
      </c>
      <c r="S34" s="90"/>
    </row>
    <row r="35" spans="1:19" s="14" customFormat="1" ht="15" customHeight="1">
      <c r="A35" s="142"/>
      <c r="B35" s="63"/>
      <c r="C35" s="37"/>
      <c r="D35" s="164"/>
      <c r="E35" s="31"/>
      <c r="F35" s="31"/>
      <c r="G35" s="30"/>
      <c r="H35" s="30"/>
      <c r="I35" s="31"/>
      <c r="J35" s="30"/>
      <c r="K35" s="30"/>
      <c r="L35" s="30"/>
      <c r="M35" s="30"/>
      <c r="N35" s="31"/>
      <c r="O35" s="30"/>
      <c r="P35" s="30"/>
      <c r="Q35" s="30"/>
      <c r="R35" s="35"/>
      <c r="S35" s="90"/>
    </row>
    <row r="36" spans="1:19" s="13" customFormat="1" ht="15" customHeight="1">
      <c r="A36" s="208"/>
      <c r="B36" s="33"/>
      <c r="C36" s="12" t="s">
        <v>12</v>
      </c>
      <c r="D36" s="257">
        <f aca="true" t="shared" si="4" ref="D36:R36">SUM(D37:D41)</f>
        <v>644</v>
      </c>
      <c r="E36" s="8">
        <f t="shared" si="4"/>
        <v>3389</v>
      </c>
      <c r="F36" s="8">
        <f t="shared" si="4"/>
        <v>2317</v>
      </c>
      <c r="G36" s="8">
        <f t="shared" si="4"/>
        <v>1006</v>
      </c>
      <c r="H36" s="8">
        <f t="shared" si="4"/>
        <v>1311</v>
      </c>
      <c r="I36" s="8">
        <f t="shared" si="4"/>
        <v>1072</v>
      </c>
      <c r="J36" s="8">
        <f t="shared" si="4"/>
        <v>683</v>
      </c>
      <c r="K36" s="8">
        <f t="shared" si="4"/>
        <v>389</v>
      </c>
      <c r="L36" s="8">
        <f t="shared" si="4"/>
        <v>436677</v>
      </c>
      <c r="M36" s="8">
        <f t="shared" si="4"/>
        <v>1008302</v>
      </c>
      <c r="N36" s="8">
        <f t="shared" si="4"/>
        <v>2038701</v>
      </c>
      <c r="O36" s="8">
        <f t="shared" si="4"/>
        <v>1820397</v>
      </c>
      <c r="P36" s="8">
        <f t="shared" si="4"/>
        <v>214945</v>
      </c>
      <c r="Q36" s="8">
        <f t="shared" si="4"/>
        <v>3359</v>
      </c>
      <c r="R36" s="8">
        <f t="shared" si="4"/>
        <v>10580</v>
      </c>
      <c r="S36" s="21"/>
    </row>
    <row r="37" spans="1:19" s="14" customFormat="1" ht="15" customHeight="1">
      <c r="A37" s="142"/>
      <c r="B37" s="63"/>
      <c r="C37" s="37" t="s">
        <v>458</v>
      </c>
      <c r="D37" s="162">
        <v>421</v>
      </c>
      <c r="E37" s="28">
        <f>SUM(F37,I37)</f>
        <v>841</v>
      </c>
      <c r="F37" s="29">
        <f>SUM(G37:H37)</f>
        <v>149</v>
      </c>
      <c r="G37" s="28">
        <v>77</v>
      </c>
      <c r="H37" s="28">
        <v>72</v>
      </c>
      <c r="I37" s="29">
        <f>SUM(J37:K37)</f>
        <v>692</v>
      </c>
      <c r="J37" s="29">
        <v>456</v>
      </c>
      <c r="K37" s="29">
        <v>236</v>
      </c>
      <c r="L37" s="29">
        <v>23225</v>
      </c>
      <c r="M37" s="29">
        <v>107154</v>
      </c>
      <c r="N37" s="30">
        <v>263939</v>
      </c>
      <c r="O37" s="31">
        <v>164888</v>
      </c>
      <c r="P37" s="31">
        <v>98641</v>
      </c>
      <c r="Q37" s="29">
        <v>410</v>
      </c>
      <c r="R37" s="29" t="s">
        <v>432</v>
      </c>
      <c r="S37" s="90"/>
    </row>
    <row r="38" spans="1:19" s="14" customFormat="1" ht="15" customHeight="1">
      <c r="A38" s="432"/>
      <c r="B38" s="408"/>
      <c r="C38" s="37" t="s">
        <v>457</v>
      </c>
      <c r="D38" s="162">
        <v>157</v>
      </c>
      <c r="E38" s="28">
        <f>SUM(F38,I38)</f>
        <v>916</v>
      </c>
      <c r="F38" s="29">
        <f>SUM(G38:H38)</f>
        <v>606</v>
      </c>
      <c r="G38" s="28">
        <v>287</v>
      </c>
      <c r="H38" s="28">
        <v>319</v>
      </c>
      <c r="I38" s="29">
        <f>SUM(J38:K38)</f>
        <v>310</v>
      </c>
      <c r="J38" s="29">
        <v>186</v>
      </c>
      <c r="K38" s="29">
        <v>124</v>
      </c>
      <c r="L38" s="29">
        <v>109742</v>
      </c>
      <c r="M38" s="29">
        <v>207471</v>
      </c>
      <c r="N38" s="30">
        <v>470415</v>
      </c>
      <c r="O38" s="31">
        <v>390759</v>
      </c>
      <c r="P38" s="31">
        <v>78252</v>
      </c>
      <c r="Q38" s="29">
        <v>1404</v>
      </c>
      <c r="R38" s="29">
        <v>5723</v>
      </c>
      <c r="S38" s="90"/>
    </row>
    <row r="39" spans="1:19" s="14" customFormat="1" ht="15" customHeight="1">
      <c r="A39" s="432" t="s">
        <v>115</v>
      </c>
      <c r="B39" s="408"/>
      <c r="C39" s="37" t="s">
        <v>17</v>
      </c>
      <c r="D39" s="162">
        <v>40</v>
      </c>
      <c r="E39" s="28">
        <f>SUM(F39,I39)</f>
        <v>541</v>
      </c>
      <c r="F39" s="29">
        <f>SUM(G39:H39)</f>
        <v>484</v>
      </c>
      <c r="G39" s="29">
        <v>241</v>
      </c>
      <c r="H39" s="29">
        <v>243</v>
      </c>
      <c r="I39" s="29">
        <f>SUM(J39:K39)</f>
        <v>57</v>
      </c>
      <c r="J39" s="29">
        <v>31</v>
      </c>
      <c r="K39" s="29">
        <v>26</v>
      </c>
      <c r="L39" s="29">
        <v>93983</v>
      </c>
      <c r="M39" s="29">
        <v>202743</v>
      </c>
      <c r="N39" s="30">
        <v>429331</v>
      </c>
      <c r="O39" s="30">
        <v>416810</v>
      </c>
      <c r="P39" s="31">
        <v>11156</v>
      </c>
      <c r="Q39" s="29">
        <v>1365</v>
      </c>
      <c r="R39" s="29">
        <v>800</v>
      </c>
      <c r="S39" s="90"/>
    </row>
    <row r="40" spans="1:19" s="14" customFormat="1" ht="15" customHeight="1">
      <c r="A40" s="142"/>
      <c r="B40" s="63"/>
      <c r="C40" s="37" t="s">
        <v>18</v>
      </c>
      <c r="D40" s="164">
        <v>15</v>
      </c>
      <c r="E40" s="28">
        <f>SUM(F40,I40)</f>
        <v>362</v>
      </c>
      <c r="F40" s="29">
        <f>SUM(G40:H40)</f>
        <v>351</v>
      </c>
      <c r="G40" s="29">
        <v>153</v>
      </c>
      <c r="H40" s="29">
        <v>198</v>
      </c>
      <c r="I40" s="29">
        <f>SUM(J40:K40)</f>
        <v>11</v>
      </c>
      <c r="J40" s="29">
        <v>9</v>
      </c>
      <c r="K40" s="29">
        <v>2</v>
      </c>
      <c r="L40" s="29">
        <v>56489</v>
      </c>
      <c r="M40" s="29">
        <v>88178</v>
      </c>
      <c r="N40" s="30">
        <v>221033</v>
      </c>
      <c r="O40" s="30">
        <v>211744</v>
      </c>
      <c r="P40" s="29">
        <v>9289</v>
      </c>
      <c r="Q40" s="29" t="s">
        <v>432</v>
      </c>
      <c r="R40" s="29" t="s">
        <v>432</v>
      </c>
      <c r="S40" s="90"/>
    </row>
    <row r="41" spans="1:19" s="14" customFormat="1" ht="15" customHeight="1">
      <c r="A41" s="142"/>
      <c r="B41" s="63"/>
      <c r="C41" s="37" t="s">
        <v>456</v>
      </c>
      <c r="D41" s="162">
        <v>11</v>
      </c>
      <c r="E41" s="28">
        <f>SUM(F41,I41)</f>
        <v>729</v>
      </c>
      <c r="F41" s="29">
        <f>SUM(G41:H41)</f>
        <v>727</v>
      </c>
      <c r="G41" s="29">
        <v>248</v>
      </c>
      <c r="H41" s="29">
        <v>479</v>
      </c>
      <c r="I41" s="29">
        <f>SUM(J41:K41)</f>
        <v>2</v>
      </c>
      <c r="J41" s="29">
        <v>1</v>
      </c>
      <c r="K41" s="29">
        <v>1</v>
      </c>
      <c r="L41" s="29">
        <v>153238</v>
      </c>
      <c r="M41" s="29">
        <v>402756</v>
      </c>
      <c r="N41" s="30">
        <v>653983</v>
      </c>
      <c r="O41" s="30">
        <v>636196</v>
      </c>
      <c r="P41" s="29">
        <v>17607</v>
      </c>
      <c r="Q41" s="29">
        <v>180</v>
      </c>
      <c r="R41" s="29">
        <v>4057</v>
      </c>
      <c r="S41" s="90"/>
    </row>
    <row r="42" spans="1:19" s="14" customFormat="1" ht="15" customHeight="1">
      <c r="A42" s="142"/>
      <c r="B42" s="63"/>
      <c r="C42" s="37"/>
      <c r="D42" s="164"/>
      <c r="E42" s="31"/>
      <c r="F42" s="31"/>
      <c r="G42" s="30"/>
      <c r="H42" s="30"/>
      <c r="I42" s="31"/>
      <c r="J42" s="30"/>
      <c r="K42" s="30"/>
      <c r="L42" s="30"/>
      <c r="M42" s="30"/>
      <c r="N42" s="31"/>
      <c r="O42" s="30"/>
      <c r="P42" s="30"/>
      <c r="Q42" s="30"/>
      <c r="R42" s="35"/>
      <c r="S42" s="90"/>
    </row>
    <row r="43" spans="1:19" s="13" customFormat="1" ht="15" customHeight="1">
      <c r="A43" s="208"/>
      <c r="B43" s="33"/>
      <c r="C43" s="12" t="s">
        <v>12</v>
      </c>
      <c r="D43" s="257">
        <f aca="true" t="shared" si="5" ref="D43:R43">SUM(D44:D48)</f>
        <v>160</v>
      </c>
      <c r="E43" s="8">
        <f t="shared" si="5"/>
        <v>2213</v>
      </c>
      <c r="F43" s="8">
        <f t="shared" si="5"/>
        <v>2015</v>
      </c>
      <c r="G43" s="8">
        <f t="shared" si="5"/>
        <v>502</v>
      </c>
      <c r="H43" s="8">
        <f t="shared" si="5"/>
        <v>1513</v>
      </c>
      <c r="I43" s="8">
        <f t="shared" si="5"/>
        <v>198</v>
      </c>
      <c r="J43" s="8">
        <f t="shared" si="5"/>
        <v>109</v>
      </c>
      <c r="K43" s="8">
        <f t="shared" si="5"/>
        <v>89</v>
      </c>
      <c r="L43" s="8">
        <f t="shared" si="5"/>
        <v>322661</v>
      </c>
      <c r="M43" s="8">
        <f t="shared" si="5"/>
        <v>625621</v>
      </c>
      <c r="N43" s="8">
        <f t="shared" si="5"/>
        <v>1369264</v>
      </c>
      <c r="O43" s="8">
        <f t="shared" si="5"/>
        <v>993540</v>
      </c>
      <c r="P43" s="8">
        <f t="shared" si="5"/>
        <v>374484</v>
      </c>
      <c r="Q43" s="8">
        <f t="shared" si="5"/>
        <v>1240</v>
      </c>
      <c r="R43" s="8">
        <f t="shared" si="5"/>
        <v>24908</v>
      </c>
      <c r="S43" s="21"/>
    </row>
    <row r="44" spans="1:19" s="14" customFormat="1" ht="15" customHeight="1">
      <c r="A44" s="142"/>
      <c r="B44" s="63"/>
      <c r="C44" s="37" t="s">
        <v>458</v>
      </c>
      <c r="D44" s="162">
        <v>58</v>
      </c>
      <c r="E44" s="28">
        <f>SUM(F44,I44)</f>
        <v>140</v>
      </c>
      <c r="F44" s="29">
        <f>SUM(G44:H44)</f>
        <v>40</v>
      </c>
      <c r="G44" s="28">
        <v>23</v>
      </c>
      <c r="H44" s="28">
        <v>17</v>
      </c>
      <c r="I44" s="29">
        <f>SUM(J44:K44)</f>
        <v>100</v>
      </c>
      <c r="J44" s="29">
        <v>52</v>
      </c>
      <c r="K44" s="29">
        <v>48</v>
      </c>
      <c r="L44" s="29">
        <v>6450</v>
      </c>
      <c r="M44" s="29">
        <v>24656</v>
      </c>
      <c r="N44" s="30">
        <v>53152</v>
      </c>
      <c r="O44" s="31">
        <v>39486</v>
      </c>
      <c r="P44" s="31">
        <v>13596</v>
      </c>
      <c r="Q44" s="29">
        <v>70</v>
      </c>
      <c r="R44" s="29">
        <v>1317</v>
      </c>
      <c r="S44" s="90"/>
    </row>
    <row r="45" spans="1:19" s="14" customFormat="1" ht="15" customHeight="1">
      <c r="A45" s="432"/>
      <c r="B45" s="408"/>
      <c r="C45" s="37" t="s">
        <v>457</v>
      </c>
      <c r="D45" s="162">
        <v>56</v>
      </c>
      <c r="E45" s="28">
        <f>SUM(F45,I45)</f>
        <v>338</v>
      </c>
      <c r="F45" s="29">
        <f>SUM(G45:H45)</f>
        <v>252</v>
      </c>
      <c r="G45" s="28">
        <v>109</v>
      </c>
      <c r="H45" s="28">
        <v>143</v>
      </c>
      <c r="I45" s="29">
        <f>SUM(J45:K45)</f>
        <v>86</v>
      </c>
      <c r="J45" s="29">
        <v>50</v>
      </c>
      <c r="K45" s="29">
        <v>36</v>
      </c>
      <c r="L45" s="29">
        <v>35958</v>
      </c>
      <c r="M45" s="29">
        <v>66362</v>
      </c>
      <c r="N45" s="30">
        <v>137805</v>
      </c>
      <c r="O45" s="31">
        <v>93501</v>
      </c>
      <c r="P45" s="31">
        <v>44304</v>
      </c>
      <c r="Q45" s="29" t="s">
        <v>432</v>
      </c>
      <c r="R45" s="29" t="s">
        <v>432</v>
      </c>
      <c r="S45" s="90"/>
    </row>
    <row r="46" spans="1:19" s="14" customFormat="1" ht="15" customHeight="1">
      <c r="A46" s="432" t="s">
        <v>116</v>
      </c>
      <c r="B46" s="408"/>
      <c r="C46" s="37" t="s">
        <v>17</v>
      </c>
      <c r="D46" s="162">
        <v>17</v>
      </c>
      <c r="E46" s="28">
        <f>SUM(F46,I46)</f>
        <v>241</v>
      </c>
      <c r="F46" s="29">
        <f>SUM(G46:H46)</f>
        <v>231</v>
      </c>
      <c r="G46" s="29">
        <v>105</v>
      </c>
      <c r="H46" s="29">
        <v>126</v>
      </c>
      <c r="I46" s="29">
        <f>SUM(J46:K46)</f>
        <v>10</v>
      </c>
      <c r="J46" s="29">
        <v>6</v>
      </c>
      <c r="K46" s="29">
        <v>4</v>
      </c>
      <c r="L46" s="29">
        <v>38943</v>
      </c>
      <c r="M46" s="29">
        <v>94991</v>
      </c>
      <c r="N46" s="30">
        <v>173021</v>
      </c>
      <c r="O46" s="30">
        <v>146953</v>
      </c>
      <c r="P46" s="31">
        <v>24999</v>
      </c>
      <c r="Q46" s="29">
        <v>1069</v>
      </c>
      <c r="R46" s="29" t="s">
        <v>432</v>
      </c>
      <c r="S46" s="90"/>
    </row>
    <row r="47" spans="1:19" s="14" customFormat="1" ht="15" customHeight="1">
      <c r="A47" s="142"/>
      <c r="B47" s="63"/>
      <c r="C47" s="37" t="s">
        <v>18</v>
      </c>
      <c r="D47" s="164">
        <v>9</v>
      </c>
      <c r="E47" s="28">
        <f>SUM(F47,I47)</f>
        <v>239</v>
      </c>
      <c r="F47" s="29">
        <f>SUM(G47:H47)</f>
        <v>239</v>
      </c>
      <c r="G47" s="29">
        <v>55</v>
      </c>
      <c r="H47" s="29">
        <v>184</v>
      </c>
      <c r="I47" s="29" t="s">
        <v>432</v>
      </c>
      <c r="J47" s="29" t="s">
        <v>432</v>
      </c>
      <c r="K47" s="29" t="s">
        <v>432</v>
      </c>
      <c r="L47" s="29">
        <v>47191</v>
      </c>
      <c r="M47" s="29">
        <v>41188</v>
      </c>
      <c r="N47" s="30">
        <v>294854</v>
      </c>
      <c r="O47" s="30">
        <v>244330</v>
      </c>
      <c r="P47" s="29">
        <v>50524</v>
      </c>
      <c r="Q47" s="29" t="s">
        <v>432</v>
      </c>
      <c r="R47" s="29" t="s">
        <v>432</v>
      </c>
      <c r="S47" s="90"/>
    </row>
    <row r="48" spans="1:19" s="14" customFormat="1" ht="15" customHeight="1">
      <c r="A48" s="142"/>
      <c r="B48" s="63"/>
      <c r="C48" s="37" t="s">
        <v>456</v>
      </c>
      <c r="D48" s="162">
        <v>20</v>
      </c>
      <c r="E48" s="28">
        <f>SUM(F48,I48)</f>
        <v>1255</v>
      </c>
      <c r="F48" s="29">
        <f>SUM(G48:H48)</f>
        <v>1253</v>
      </c>
      <c r="G48" s="29">
        <v>210</v>
      </c>
      <c r="H48" s="29">
        <v>1043</v>
      </c>
      <c r="I48" s="29">
        <f>SUM(J48:K48)</f>
        <v>2</v>
      </c>
      <c r="J48" s="29">
        <v>1</v>
      </c>
      <c r="K48" s="29">
        <v>1</v>
      </c>
      <c r="L48" s="29">
        <v>194119</v>
      </c>
      <c r="M48" s="29">
        <v>398424</v>
      </c>
      <c r="N48" s="30">
        <v>710432</v>
      </c>
      <c r="O48" s="30">
        <v>469270</v>
      </c>
      <c r="P48" s="29">
        <v>241061</v>
      </c>
      <c r="Q48" s="29">
        <v>101</v>
      </c>
      <c r="R48" s="29">
        <v>23591</v>
      </c>
      <c r="S48" s="90"/>
    </row>
    <row r="49" spans="1:19" s="14" customFormat="1" ht="15" customHeight="1">
      <c r="A49" s="142"/>
      <c r="B49" s="63"/>
      <c r="C49" s="37"/>
      <c r="D49" s="164"/>
      <c r="E49" s="31"/>
      <c r="F49" s="31"/>
      <c r="G49" s="30"/>
      <c r="H49" s="30"/>
      <c r="I49" s="31"/>
      <c r="J49" s="30"/>
      <c r="K49" s="30"/>
      <c r="L49" s="30"/>
      <c r="M49" s="30"/>
      <c r="N49" s="31"/>
      <c r="O49" s="30"/>
      <c r="P49" s="30"/>
      <c r="Q49" s="30"/>
      <c r="R49" s="35"/>
      <c r="S49" s="90"/>
    </row>
    <row r="50" spans="1:19" s="13" customFormat="1" ht="15" customHeight="1">
      <c r="A50" s="208"/>
      <c r="B50" s="33"/>
      <c r="C50" s="12" t="s">
        <v>12</v>
      </c>
      <c r="D50" s="257">
        <f aca="true" t="shared" si="6" ref="D50:R50">SUM(D51:D55)</f>
        <v>902</v>
      </c>
      <c r="E50" s="8">
        <f t="shared" si="6"/>
        <v>8473</v>
      </c>
      <c r="F50" s="8">
        <f t="shared" si="6"/>
        <v>7036</v>
      </c>
      <c r="G50" s="8">
        <f t="shared" si="6"/>
        <v>4172</v>
      </c>
      <c r="H50" s="8">
        <f t="shared" si="6"/>
        <v>2864</v>
      </c>
      <c r="I50" s="8">
        <f t="shared" si="6"/>
        <v>1437</v>
      </c>
      <c r="J50" s="8">
        <f t="shared" si="6"/>
        <v>749</v>
      </c>
      <c r="K50" s="8">
        <f t="shared" si="6"/>
        <v>688</v>
      </c>
      <c r="L50" s="8">
        <f t="shared" si="6"/>
        <v>2102427</v>
      </c>
      <c r="M50" s="8">
        <f t="shared" si="6"/>
        <v>5519993</v>
      </c>
      <c r="N50" s="8">
        <f t="shared" si="6"/>
        <v>9872106</v>
      </c>
      <c r="O50" s="8">
        <f t="shared" si="6"/>
        <v>7929874</v>
      </c>
      <c r="P50" s="8">
        <f t="shared" si="6"/>
        <v>1940298</v>
      </c>
      <c r="Q50" s="8">
        <f t="shared" si="6"/>
        <v>1934</v>
      </c>
      <c r="R50" s="8">
        <f t="shared" si="6"/>
        <v>7605</v>
      </c>
      <c r="S50" s="21"/>
    </row>
    <row r="51" spans="1:19" s="14" customFormat="1" ht="15" customHeight="1">
      <c r="A51" s="432"/>
      <c r="B51" s="408"/>
      <c r="C51" s="37" t="s">
        <v>458</v>
      </c>
      <c r="D51" s="162">
        <v>529</v>
      </c>
      <c r="E51" s="28">
        <f>SUM(F51,I51)</f>
        <v>1122</v>
      </c>
      <c r="F51" s="29">
        <f>SUM(G51:H51)</f>
        <v>147</v>
      </c>
      <c r="G51" s="28">
        <v>50</v>
      </c>
      <c r="H51" s="28">
        <v>97</v>
      </c>
      <c r="I51" s="29">
        <f>SUM(J51:K51)</f>
        <v>975</v>
      </c>
      <c r="J51" s="29">
        <v>506</v>
      </c>
      <c r="K51" s="29">
        <v>469</v>
      </c>
      <c r="L51" s="29">
        <v>24807</v>
      </c>
      <c r="M51" s="29">
        <v>144049</v>
      </c>
      <c r="N51" s="30">
        <v>382079</v>
      </c>
      <c r="O51" s="31">
        <v>104523</v>
      </c>
      <c r="P51" s="31">
        <v>276552</v>
      </c>
      <c r="Q51" s="29">
        <v>1004</v>
      </c>
      <c r="R51" s="29" t="s">
        <v>432</v>
      </c>
      <c r="S51" s="90"/>
    </row>
    <row r="52" spans="1:19" s="14" customFormat="1" ht="15" customHeight="1">
      <c r="A52" s="36"/>
      <c r="B52" s="91"/>
      <c r="C52" s="37" t="s">
        <v>457</v>
      </c>
      <c r="D52" s="162">
        <v>238</v>
      </c>
      <c r="E52" s="28">
        <f>SUM(F52,I52)</f>
        <v>1320</v>
      </c>
      <c r="F52" s="29">
        <f>SUM(G52:H52)</f>
        <v>885</v>
      </c>
      <c r="G52" s="28">
        <v>396</v>
      </c>
      <c r="H52" s="28">
        <v>489</v>
      </c>
      <c r="I52" s="29">
        <f>SUM(J52:K52)</f>
        <v>435</v>
      </c>
      <c r="J52" s="29">
        <v>226</v>
      </c>
      <c r="K52" s="29">
        <v>209</v>
      </c>
      <c r="L52" s="29">
        <v>193368</v>
      </c>
      <c r="M52" s="29">
        <v>500314</v>
      </c>
      <c r="N52" s="30">
        <v>982030</v>
      </c>
      <c r="O52" s="31">
        <v>621259</v>
      </c>
      <c r="P52" s="31">
        <v>360641</v>
      </c>
      <c r="Q52" s="29">
        <v>130</v>
      </c>
      <c r="R52" s="29">
        <v>3873</v>
      </c>
      <c r="S52" s="90"/>
    </row>
    <row r="53" spans="1:19" s="14" customFormat="1" ht="15" customHeight="1">
      <c r="A53" s="432" t="s">
        <v>117</v>
      </c>
      <c r="B53" s="408"/>
      <c r="C53" s="37" t="s">
        <v>17</v>
      </c>
      <c r="D53" s="162">
        <v>75</v>
      </c>
      <c r="E53" s="28">
        <f>SUM(F53,I53)</f>
        <v>1016</v>
      </c>
      <c r="F53" s="29">
        <f>SUM(G53:H53)</f>
        <v>994</v>
      </c>
      <c r="G53" s="29">
        <v>568</v>
      </c>
      <c r="H53" s="29">
        <v>426</v>
      </c>
      <c r="I53" s="29">
        <f>SUM(J53:K53)</f>
        <v>22</v>
      </c>
      <c r="J53" s="29">
        <v>13</v>
      </c>
      <c r="K53" s="29">
        <v>9</v>
      </c>
      <c r="L53" s="29">
        <v>265807</v>
      </c>
      <c r="M53" s="29">
        <v>740104</v>
      </c>
      <c r="N53" s="30">
        <v>1343251</v>
      </c>
      <c r="O53" s="30">
        <v>892417</v>
      </c>
      <c r="P53" s="31">
        <v>450034</v>
      </c>
      <c r="Q53" s="29">
        <v>800</v>
      </c>
      <c r="R53" s="29">
        <v>3732</v>
      </c>
      <c r="S53" s="90"/>
    </row>
    <row r="54" spans="1:19" s="14" customFormat="1" ht="15" customHeight="1">
      <c r="A54" s="142"/>
      <c r="B54" s="63"/>
      <c r="C54" s="37" t="s">
        <v>18</v>
      </c>
      <c r="D54" s="164">
        <v>30</v>
      </c>
      <c r="E54" s="28">
        <f>SUM(F54,I54)</f>
        <v>731</v>
      </c>
      <c r="F54" s="29">
        <f>SUM(G54:H54)</f>
        <v>726</v>
      </c>
      <c r="G54" s="29">
        <v>353</v>
      </c>
      <c r="H54" s="29">
        <v>373</v>
      </c>
      <c r="I54" s="29">
        <f>SUM(J54:K54)</f>
        <v>5</v>
      </c>
      <c r="J54" s="29">
        <v>4</v>
      </c>
      <c r="K54" s="29">
        <v>1</v>
      </c>
      <c r="L54" s="29">
        <v>152711</v>
      </c>
      <c r="M54" s="29">
        <v>586328</v>
      </c>
      <c r="N54" s="30">
        <v>953685</v>
      </c>
      <c r="O54" s="30">
        <v>827090</v>
      </c>
      <c r="P54" s="29">
        <v>126595</v>
      </c>
      <c r="Q54" s="29" t="s">
        <v>432</v>
      </c>
      <c r="R54" s="29" t="s">
        <v>432</v>
      </c>
      <c r="S54" s="90"/>
    </row>
    <row r="55" spans="1:19" s="14" customFormat="1" ht="15" customHeight="1">
      <c r="A55" s="142"/>
      <c r="B55" s="63"/>
      <c r="C55" s="37" t="s">
        <v>456</v>
      </c>
      <c r="D55" s="162">
        <v>30</v>
      </c>
      <c r="E55" s="28">
        <f>SUM(F55,I55)</f>
        <v>4284</v>
      </c>
      <c r="F55" s="29">
        <f>SUM(G55:H55)</f>
        <v>4284</v>
      </c>
      <c r="G55" s="29">
        <v>2805</v>
      </c>
      <c r="H55" s="29">
        <v>1479</v>
      </c>
      <c r="I55" s="29" t="s">
        <v>432</v>
      </c>
      <c r="J55" s="29" t="s">
        <v>432</v>
      </c>
      <c r="K55" s="29" t="s">
        <v>432</v>
      </c>
      <c r="L55" s="29">
        <v>1465734</v>
      </c>
      <c r="M55" s="29">
        <v>3549198</v>
      </c>
      <c r="N55" s="30">
        <v>6211061</v>
      </c>
      <c r="O55" s="30">
        <v>5484585</v>
      </c>
      <c r="P55" s="29">
        <v>726476</v>
      </c>
      <c r="Q55" s="29" t="s">
        <v>432</v>
      </c>
      <c r="R55" s="29" t="s">
        <v>432</v>
      </c>
      <c r="S55" s="90"/>
    </row>
    <row r="56" spans="1:19" s="14" customFormat="1" ht="15" customHeight="1">
      <c r="A56" s="142"/>
      <c r="B56" s="63"/>
      <c r="C56" s="37"/>
      <c r="D56" s="164"/>
      <c r="E56" s="31"/>
      <c r="F56" s="31"/>
      <c r="G56" s="30"/>
      <c r="H56" s="30"/>
      <c r="I56" s="31"/>
      <c r="J56" s="30"/>
      <c r="K56" s="30"/>
      <c r="L56" s="30"/>
      <c r="M56" s="30"/>
      <c r="N56" s="31"/>
      <c r="O56" s="30"/>
      <c r="P56" s="30"/>
      <c r="Q56" s="30"/>
      <c r="R56" s="35"/>
      <c r="S56" s="90"/>
    </row>
    <row r="57" spans="1:19" s="13" customFormat="1" ht="15" customHeight="1">
      <c r="A57" s="208"/>
      <c r="B57" s="33"/>
      <c r="C57" s="12" t="s">
        <v>12</v>
      </c>
      <c r="D57" s="257">
        <f aca="true" t="shared" si="7" ref="D57:R57">SUM(D58:D62)</f>
        <v>479</v>
      </c>
      <c r="E57" s="8">
        <f t="shared" si="7"/>
        <v>4368</v>
      </c>
      <c r="F57" s="8">
        <f t="shared" si="7"/>
        <v>3635</v>
      </c>
      <c r="G57" s="8">
        <f t="shared" si="7"/>
        <v>1648</v>
      </c>
      <c r="H57" s="8">
        <f t="shared" si="7"/>
        <v>1987</v>
      </c>
      <c r="I57" s="8">
        <f t="shared" si="7"/>
        <v>733</v>
      </c>
      <c r="J57" s="8">
        <f t="shared" si="7"/>
        <v>367</v>
      </c>
      <c r="K57" s="8">
        <f t="shared" si="7"/>
        <v>366</v>
      </c>
      <c r="L57" s="8">
        <f t="shared" si="7"/>
        <v>887574</v>
      </c>
      <c r="M57" s="8">
        <f t="shared" si="7"/>
        <v>3018450</v>
      </c>
      <c r="N57" s="8">
        <f t="shared" si="7"/>
        <v>5113296</v>
      </c>
      <c r="O57" s="8">
        <f t="shared" si="7"/>
        <v>3719384</v>
      </c>
      <c r="P57" s="8">
        <f t="shared" si="7"/>
        <v>1389926</v>
      </c>
      <c r="Q57" s="8">
        <f t="shared" si="7"/>
        <v>3986</v>
      </c>
      <c r="R57" s="8">
        <f t="shared" si="7"/>
        <v>186</v>
      </c>
      <c r="S57" s="21"/>
    </row>
    <row r="58" spans="1:19" s="14" customFormat="1" ht="15" customHeight="1">
      <c r="A58" s="142"/>
      <c r="B58" s="63"/>
      <c r="C58" s="37" t="s">
        <v>458</v>
      </c>
      <c r="D58" s="162">
        <v>296</v>
      </c>
      <c r="E58" s="28">
        <f>SUM(F58,I58)</f>
        <v>639</v>
      </c>
      <c r="F58" s="29">
        <f>SUM(G58:H58)</f>
        <v>127</v>
      </c>
      <c r="G58" s="28">
        <v>26</v>
      </c>
      <c r="H58" s="28">
        <v>101</v>
      </c>
      <c r="I58" s="29">
        <f>SUM(J58:K58)</f>
        <v>512</v>
      </c>
      <c r="J58" s="29">
        <v>242</v>
      </c>
      <c r="K58" s="29">
        <v>270</v>
      </c>
      <c r="L58" s="29">
        <v>15762</v>
      </c>
      <c r="M58" s="29">
        <v>55297</v>
      </c>
      <c r="N58" s="30">
        <v>172481</v>
      </c>
      <c r="O58" s="31">
        <v>32540</v>
      </c>
      <c r="P58" s="31">
        <v>139941</v>
      </c>
      <c r="Q58" s="29" t="s">
        <v>432</v>
      </c>
      <c r="R58" s="29" t="s">
        <v>432</v>
      </c>
      <c r="S58" s="90"/>
    </row>
    <row r="59" spans="1:19" s="14" customFormat="1" ht="15" customHeight="1">
      <c r="A59" s="432"/>
      <c r="B59" s="408"/>
      <c r="C59" s="37" t="s">
        <v>457</v>
      </c>
      <c r="D59" s="162">
        <v>128</v>
      </c>
      <c r="E59" s="28">
        <f>SUM(F59,I59)</f>
        <v>690</v>
      </c>
      <c r="F59" s="29">
        <f>SUM(G59:H59)</f>
        <v>486</v>
      </c>
      <c r="G59" s="28">
        <v>179</v>
      </c>
      <c r="H59" s="28">
        <v>307</v>
      </c>
      <c r="I59" s="29">
        <f>SUM(J59:K59)</f>
        <v>204</v>
      </c>
      <c r="J59" s="29">
        <v>112</v>
      </c>
      <c r="K59" s="29">
        <v>92</v>
      </c>
      <c r="L59" s="29">
        <v>87301</v>
      </c>
      <c r="M59" s="29">
        <v>164379</v>
      </c>
      <c r="N59" s="30">
        <v>344992</v>
      </c>
      <c r="O59" s="31">
        <v>150224</v>
      </c>
      <c r="P59" s="31">
        <v>192278</v>
      </c>
      <c r="Q59" s="29">
        <v>2490</v>
      </c>
      <c r="R59" s="29">
        <v>186</v>
      </c>
      <c r="S59" s="90"/>
    </row>
    <row r="60" spans="1:19" s="14" customFormat="1" ht="15" customHeight="1">
      <c r="A60" s="432" t="s">
        <v>118</v>
      </c>
      <c r="B60" s="408"/>
      <c r="C60" s="37" t="s">
        <v>17</v>
      </c>
      <c r="D60" s="162">
        <v>17</v>
      </c>
      <c r="E60" s="28">
        <f>SUM(F60,I60)</f>
        <v>230</v>
      </c>
      <c r="F60" s="29">
        <f>SUM(G60:H60)</f>
        <v>219</v>
      </c>
      <c r="G60" s="29">
        <v>95</v>
      </c>
      <c r="H60" s="29">
        <v>124</v>
      </c>
      <c r="I60" s="29">
        <f>SUM(J60:K60)</f>
        <v>11</v>
      </c>
      <c r="J60" s="29">
        <v>10</v>
      </c>
      <c r="K60" s="29">
        <v>1</v>
      </c>
      <c r="L60" s="29">
        <v>41532</v>
      </c>
      <c r="M60" s="29">
        <v>60847</v>
      </c>
      <c r="N60" s="30">
        <v>132031</v>
      </c>
      <c r="O60" s="30">
        <v>72626</v>
      </c>
      <c r="P60" s="31">
        <v>59405</v>
      </c>
      <c r="Q60" s="29" t="s">
        <v>432</v>
      </c>
      <c r="R60" s="29" t="s">
        <v>432</v>
      </c>
      <c r="S60" s="90"/>
    </row>
    <row r="61" spans="1:19" s="14" customFormat="1" ht="15" customHeight="1">
      <c r="A61" s="142"/>
      <c r="B61" s="63"/>
      <c r="C61" s="37" t="s">
        <v>18</v>
      </c>
      <c r="D61" s="164">
        <v>17</v>
      </c>
      <c r="E61" s="28">
        <f>SUM(F61,I61)</f>
        <v>409</v>
      </c>
      <c r="F61" s="29">
        <f>SUM(G61:H61)</f>
        <v>404</v>
      </c>
      <c r="G61" s="29">
        <v>147</v>
      </c>
      <c r="H61" s="29">
        <v>257</v>
      </c>
      <c r="I61" s="29">
        <f>SUM(J61:K61)</f>
        <v>5</v>
      </c>
      <c r="J61" s="29">
        <v>2</v>
      </c>
      <c r="K61" s="29">
        <v>3</v>
      </c>
      <c r="L61" s="29">
        <v>83742</v>
      </c>
      <c r="M61" s="29">
        <v>236632</v>
      </c>
      <c r="N61" s="30">
        <v>398287</v>
      </c>
      <c r="O61" s="30">
        <v>196905</v>
      </c>
      <c r="P61" s="29">
        <v>201382</v>
      </c>
      <c r="Q61" s="29" t="s">
        <v>432</v>
      </c>
      <c r="R61" s="29" t="s">
        <v>432</v>
      </c>
      <c r="S61" s="90"/>
    </row>
    <row r="62" spans="1:19" s="14" customFormat="1" ht="15" customHeight="1">
      <c r="A62" s="142"/>
      <c r="B62" s="163"/>
      <c r="C62" s="165" t="s">
        <v>456</v>
      </c>
      <c r="D62" s="162">
        <v>21</v>
      </c>
      <c r="E62" s="28">
        <f>SUM(F62,I62)</f>
        <v>2400</v>
      </c>
      <c r="F62" s="29">
        <f>SUM(G62:H62)</f>
        <v>2399</v>
      </c>
      <c r="G62" s="29">
        <v>1201</v>
      </c>
      <c r="H62" s="29">
        <v>1198</v>
      </c>
      <c r="I62" s="29">
        <f>SUM(J62:K62)</f>
        <v>1</v>
      </c>
      <c r="J62" s="29">
        <v>1</v>
      </c>
      <c r="K62" s="29" t="s">
        <v>432</v>
      </c>
      <c r="L62" s="29">
        <v>659237</v>
      </c>
      <c r="M62" s="29">
        <v>2501295</v>
      </c>
      <c r="N62" s="30">
        <v>4065505</v>
      </c>
      <c r="O62" s="30">
        <v>3267089</v>
      </c>
      <c r="P62" s="29">
        <v>796920</v>
      </c>
      <c r="Q62" s="29">
        <v>1496</v>
      </c>
      <c r="R62" s="29" t="s">
        <v>432</v>
      </c>
      <c r="S62" s="90"/>
    </row>
    <row r="63" spans="1:19" s="14" customFormat="1" ht="15" customHeight="1">
      <c r="A63" s="142"/>
      <c r="B63" s="63"/>
      <c r="C63" s="163"/>
      <c r="D63" s="164"/>
      <c r="E63" s="31"/>
      <c r="F63" s="31"/>
      <c r="G63" s="30"/>
      <c r="H63" s="30"/>
      <c r="I63" s="31"/>
      <c r="J63" s="30"/>
      <c r="K63" s="30"/>
      <c r="L63" s="30"/>
      <c r="M63" s="30"/>
      <c r="N63" s="31"/>
      <c r="O63" s="30"/>
      <c r="P63" s="30"/>
      <c r="Q63" s="30"/>
      <c r="R63" s="90"/>
      <c r="S63" s="90"/>
    </row>
    <row r="64" spans="1:19" s="13" customFormat="1" ht="15" customHeight="1">
      <c r="A64" s="208"/>
      <c r="B64" s="33"/>
      <c r="C64" s="12" t="s">
        <v>12</v>
      </c>
      <c r="D64" s="257">
        <f aca="true" t="shared" si="8" ref="D64:R64">SUM(D65:D69)</f>
        <v>384</v>
      </c>
      <c r="E64" s="8">
        <f t="shared" si="8"/>
        <v>7286</v>
      </c>
      <c r="F64" s="8">
        <f t="shared" si="8"/>
        <v>6970</v>
      </c>
      <c r="G64" s="8">
        <f t="shared" si="8"/>
        <v>4526</v>
      </c>
      <c r="H64" s="8">
        <f t="shared" si="8"/>
        <v>2444</v>
      </c>
      <c r="I64" s="8">
        <f t="shared" si="8"/>
        <v>316</v>
      </c>
      <c r="J64" s="8">
        <f t="shared" si="8"/>
        <v>189</v>
      </c>
      <c r="K64" s="8">
        <f t="shared" si="8"/>
        <v>127</v>
      </c>
      <c r="L64" s="8">
        <f t="shared" si="8"/>
        <v>2082084</v>
      </c>
      <c r="M64" s="8">
        <f t="shared" si="8"/>
        <v>6384796</v>
      </c>
      <c r="N64" s="8">
        <f t="shared" si="8"/>
        <v>11334304</v>
      </c>
      <c r="O64" s="8">
        <f t="shared" si="8"/>
        <v>10432877</v>
      </c>
      <c r="P64" s="8">
        <f t="shared" si="8"/>
        <v>819232</v>
      </c>
      <c r="Q64" s="8">
        <f t="shared" si="8"/>
        <v>82195</v>
      </c>
      <c r="R64" s="8">
        <f t="shared" si="8"/>
        <v>27102</v>
      </c>
      <c r="S64" s="21"/>
    </row>
    <row r="65" spans="1:19" s="14" customFormat="1" ht="15" customHeight="1">
      <c r="A65" s="142"/>
      <c r="B65" s="63"/>
      <c r="C65" s="37" t="s">
        <v>458</v>
      </c>
      <c r="D65" s="162">
        <v>111</v>
      </c>
      <c r="E65" s="28">
        <f>SUM(F65,I65)</f>
        <v>254</v>
      </c>
      <c r="F65" s="29">
        <f>SUM(G65:H65)</f>
        <v>78</v>
      </c>
      <c r="G65" s="28">
        <v>36</v>
      </c>
      <c r="H65" s="28">
        <v>42</v>
      </c>
      <c r="I65" s="29">
        <f>SUM(J65:K65)</f>
        <v>176</v>
      </c>
      <c r="J65" s="29">
        <v>109</v>
      </c>
      <c r="K65" s="29">
        <v>67</v>
      </c>
      <c r="L65" s="29">
        <v>15184</v>
      </c>
      <c r="M65" s="29">
        <v>49150</v>
      </c>
      <c r="N65" s="30">
        <v>116975</v>
      </c>
      <c r="O65" s="31">
        <v>67271</v>
      </c>
      <c r="P65" s="31">
        <v>48699</v>
      </c>
      <c r="Q65" s="29">
        <v>1005</v>
      </c>
      <c r="R65" s="29" t="s">
        <v>432</v>
      </c>
      <c r="S65" s="90"/>
    </row>
    <row r="66" spans="1:19" s="14" customFormat="1" ht="15" customHeight="1">
      <c r="A66" s="432"/>
      <c r="B66" s="408"/>
      <c r="C66" s="37" t="s">
        <v>457</v>
      </c>
      <c r="D66" s="162">
        <v>130</v>
      </c>
      <c r="E66" s="28">
        <f>SUM(F66,I66)</f>
        <v>788</v>
      </c>
      <c r="F66" s="29">
        <f>SUM(G66:H66)</f>
        <v>667</v>
      </c>
      <c r="G66" s="28">
        <v>400</v>
      </c>
      <c r="H66" s="28">
        <v>267</v>
      </c>
      <c r="I66" s="29">
        <f>SUM(J66:K66)</f>
        <v>121</v>
      </c>
      <c r="J66" s="29">
        <v>70</v>
      </c>
      <c r="K66" s="29">
        <v>51</v>
      </c>
      <c r="L66" s="29">
        <v>173702</v>
      </c>
      <c r="M66" s="29">
        <v>311591</v>
      </c>
      <c r="N66" s="30">
        <v>807776</v>
      </c>
      <c r="O66" s="31">
        <v>597844</v>
      </c>
      <c r="P66" s="31">
        <v>207560</v>
      </c>
      <c r="Q66" s="29">
        <v>2372</v>
      </c>
      <c r="R66" s="29" t="s">
        <v>432</v>
      </c>
      <c r="S66" s="90"/>
    </row>
    <row r="67" spans="1:19" s="14" customFormat="1" ht="15" customHeight="1">
      <c r="A67" s="432" t="s">
        <v>119</v>
      </c>
      <c r="B67" s="408"/>
      <c r="C67" s="37" t="s">
        <v>17</v>
      </c>
      <c r="D67" s="162">
        <v>62</v>
      </c>
      <c r="E67" s="28">
        <f>SUM(F67,I67)</f>
        <v>878</v>
      </c>
      <c r="F67" s="29">
        <f>SUM(G67:H67)</f>
        <v>865</v>
      </c>
      <c r="G67" s="29">
        <v>554</v>
      </c>
      <c r="H67" s="29">
        <v>311</v>
      </c>
      <c r="I67" s="29">
        <f>SUM(J67:K67)</f>
        <v>13</v>
      </c>
      <c r="J67" s="29">
        <v>6</v>
      </c>
      <c r="K67" s="29">
        <v>7</v>
      </c>
      <c r="L67" s="29">
        <v>247246</v>
      </c>
      <c r="M67" s="29">
        <v>587484</v>
      </c>
      <c r="N67" s="30">
        <v>1114289</v>
      </c>
      <c r="O67" s="30">
        <v>925484</v>
      </c>
      <c r="P67" s="31">
        <v>182988</v>
      </c>
      <c r="Q67" s="29">
        <v>5817</v>
      </c>
      <c r="R67" s="29">
        <v>2658</v>
      </c>
      <c r="S67" s="90"/>
    </row>
    <row r="68" spans="1:19" s="14" customFormat="1" ht="15" customHeight="1">
      <c r="A68" s="142"/>
      <c r="B68" s="63"/>
      <c r="C68" s="37" t="s">
        <v>18</v>
      </c>
      <c r="D68" s="164">
        <v>36</v>
      </c>
      <c r="E68" s="28">
        <f>SUM(F68,I68)</f>
        <v>850</v>
      </c>
      <c r="F68" s="29">
        <f>SUM(G68:H68)</f>
        <v>845</v>
      </c>
      <c r="G68" s="29">
        <v>639</v>
      </c>
      <c r="H68" s="29">
        <v>206</v>
      </c>
      <c r="I68" s="29">
        <f>SUM(J68:K68)</f>
        <v>5</v>
      </c>
      <c r="J68" s="29">
        <v>3</v>
      </c>
      <c r="K68" s="29">
        <v>2</v>
      </c>
      <c r="L68" s="29">
        <v>255243</v>
      </c>
      <c r="M68" s="29">
        <v>526027</v>
      </c>
      <c r="N68" s="30">
        <v>1119263</v>
      </c>
      <c r="O68" s="30">
        <v>1012154</v>
      </c>
      <c r="P68" s="29">
        <v>106923</v>
      </c>
      <c r="Q68" s="29">
        <v>186</v>
      </c>
      <c r="R68" s="29">
        <v>13137</v>
      </c>
      <c r="S68" s="90"/>
    </row>
    <row r="69" spans="1:19" s="14" customFormat="1" ht="15" customHeight="1">
      <c r="A69" s="142"/>
      <c r="B69" s="163"/>
      <c r="C69" s="165" t="s">
        <v>456</v>
      </c>
      <c r="D69" s="162">
        <v>45</v>
      </c>
      <c r="E69" s="28">
        <f>SUM(F69,I69)</f>
        <v>4516</v>
      </c>
      <c r="F69" s="29">
        <f>SUM(G69:H69)</f>
        <v>4515</v>
      </c>
      <c r="G69" s="29">
        <v>2897</v>
      </c>
      <c r="H69" s="29">
        <v>1618</v>
      </c>
      <c r="I69" s="29">
        <f>SUM(J69:K69)</f>
        <v>1</v>
      </c>
      <c r="J69" s="29">
        <v>1</v>
      </c>
      <c r="K69" s="29" t="s">
        <v>432</v>
      </c>
      <c r="L69" s="29">
        <v>1390709</v>
      </c>
      <c r="M69" s="29">
        <v>4910544</v>
      </c>
      <c r="N69" s="30">
        <v>8176001</v>
      </c>
      <c r="O69" s="30">
        <v>7830124</v>
      </c>
      <c r="P69" s="29">
        <v>273062</v>
      </c>
      <c r="Q69" s="29">
        <v>72815</v>
      </c>
      <c r="R69" s="29">
        <v>11307</v>
      </c>
      <c r="S69" s="90"/>
    </row>
    <row r="70" spans="1:19" s="14" customFormat="1" ht="15" customHeight="1">
      <c r="A70" s="166"/>
      <c r="B70" s="167"/>
      <c r="C70" s="156"/>
      <c r="D70" s="149"/>
      <c r="E70" s="149"/>
      <c r="F70" s="207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90"/>
    </row>
    <row r="71" spans="1:19" ht="15" customHeight="1">
      <c r="A71" s="75" t="s">
        <v>105</v>
      </c>
      <c r="B71" s="75"/>
      <c r="C71" s="75"/>
      <c r="D71" s="69"/>
      <c r="E71" s="69"/>
      <c r="F71" s="69"/>
      <c r="G71" s="69"/>
      <c r="H71" s="69"/>
      <c r="I71" s="69"/>
      <c r="J71" s="69"/>
      <c r="K71" s="69"/>
      <c r="L71" s="69" t="s">
        <v>455</v>
      </c>
      <c r="M71" s="69"/>
      <c r="N71" s="69"/>
      <c r="O71" s="69"/>
      <c r="P71" s="69"/>
      <c r="Q71" s="69"/>
      <c r="R71" s="36"/>
      <c r="S71" s="36"/>
    </row>
    <row r="72" spans="1:19" ht="14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4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4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4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1:19" ht="14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1:19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1" spans="1:19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</row>
    <row r="83" spans="1:19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</row>
    <row r="84" spans="1:19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</row>
    <row r="85" spans="1:19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</row>
    <row r="86" spans="1:19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</row>
    <row r="87" spans="1:19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1:19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4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4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4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4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4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4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4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4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4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4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4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4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4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4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4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4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4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4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4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4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4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4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4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4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4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4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4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4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4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4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4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4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4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4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4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4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4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4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4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4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4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4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4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4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4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4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4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4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4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4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4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4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4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4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4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4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4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4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4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4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4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4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4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4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4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4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4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4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4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4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4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4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4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4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4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4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4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4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4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4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4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4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4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4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4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4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4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4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4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4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4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4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4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4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4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4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4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4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4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4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4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4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4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4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4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4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4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4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4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4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4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4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4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4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4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4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4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4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4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4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4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4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4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4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4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4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4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4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4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4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4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4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4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4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4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</row>
    <row r="245" spans="1:19" ht="14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</row>
    <row r="246" spans="1:19" ht="14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</row>
    <row r="247" spans="1:19" ht="14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</row>
    <row r="248" spans="1:19" ht="14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</row>
    <row r="249" spans="1:19" ht="14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</row>
    <row r="250" spans="1:19" ht="14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</row>
    <row r="251" spans="1:19" ht="14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</row>
    <row r="252" spans="1:19" ht="14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</row>
    <row r="253" spans="1:19" ht="14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</row>
    <row r="254" spans="1:19" ht="14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</row>
    <row r="255" spans="1:19" ht="14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</row>
    <row r="256" spans="1:19" ht="14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</row>
    <row r="257" spans="1:19" ht="14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</row>
    <row r="258" spans="1:19" ht="14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</row>
    <row r="259" spans="1:19" ht="14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</row>
    <row r="260" spans="1:19" ht="14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</row>
    <row r="261" spans="1:19" ht="14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</row>
    <row r="262" spans="1:19" ht="14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</row>
    <row r="263" spans="1:19" ht="14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</row>
    <row r="264" spans="1:19" ht="14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</row>
    <row r="265" spans="1:19" ht="14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</row>
  </sheetData>
  <sheetProtection/>
  <mergeCells count="42">
    <mergeCell ref="A3:R3"/>
    <mergeCell ref="A66:B66"/>
    <mergeCell ref="A67:B67"/>
    <mergeCell ref="R5:R7"/>
    <mergeCell ref="C5:C7"/>
    <mergeCell ref="A25:B25"/>
    <mergeCell ref="A32:B32"/>
    <mergeCell ref="A59:B59"/>
    <mergeCell ref="A22:B22"/>
    <mergeCell ref="A28:B28"/>
    <mergeCell ref="A38:B38"/>
    <mergeCell ref="A60:B60"/>
    <mergeCell ref="A17:B17"/>
    <mergeCell ref="A18:B18"/>
    <mergeCell ref="A19:B19"/>
    <mergeCell ref="A51:B51"/>
    <mergeCell ref="A45:B45"/>
    <mergeCell ref="A39:B39"/>
    <mergeCell ref="A46:B46"/>
    <mergeCell ref="A53:B53"/>
    <mergeCell ref="A11:B11"/>
    <mergeCell ref="A12:B12"/>
    <mergeCell ref="A13:B13"/>
    <mergeCell ref="A14:B14"/>
    <mergeCell ref="A15:B15"/>
    <mergeCell ref="A16:B16"/>
    <mergeCell ref="O6:O7"/>
    <mergeCell ref="P6:P7"/>
    <mergeCell ref="Q6:Q7"/>
    <mergeCell ref="A8:B8"/>
    <mergeCell ref="A9:B9"/>
    <mergeCell ref="A10:B10"/>
    <mergeCell ref="A2:Q2"/>
    <mergeCell ref="A5:B7"/>
    <mergeCell ref="E5:K5"/>
    <mergeCell ref="L5:L7"/>
    <mergeCell ref="M5:M7"/>
    <mergeCell ref="N5:Q5"/>
    <mergeCell ref="E6:E7"/>
    <mergeCell ref="F6:H6"/>
    <mergeCell ref="I6:K6"/>
    <mergeCell ref="N6:N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2013-07-10T01:09:02Z</cp:lastPrinted>
  <dcterms:created xsi:type="dcterms:W3CDTF">1997-12-02T04:49:28Z</dcterms:created>
  <dcterms:modified xsi:type="dcterms:W3CDTF">2013-07-10T01:09:36Z</dcterms:modified>
  <cp:category/>
  <cp:version/>
  <cp:contentType/>
  <cp:contentStatus/>
</cp:coreProperties>
</file>