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8400"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'034'!$C$1:$T$60</definedName>
    <definedName name="_xlnm.Print_Area" localSheetId="6">'046'!$A$1:$U$50</definedName>
    <definedName name="_xlnm.Print_Area" localSheetId="8">'050'!$A$1:$R$66</definedName>
    <definedName name="_xlnm.Print_Area" localSheetId="9">'052'!$A$1:$DK$87</definedName>
  </definedNames>
  <calcPr calcMode="manual" fullCalcOnLoad="1"/>
</workbook>
</file>

<file path=xl/sharedStrings.xml><?xml version="1.0" encoding="utf-8"?>
<sst xmlns="http://schemas.openxmlformats.org/spreadsheetml/2006/main" count="2121" uniqueCount="415">
  <si>
    <t>総　数</t>
  </si>
  <si>
    <t>民　　　　　　　　　営</t>
  </si>
  <si>
    <t>個  人</t>
  </si>
  <si>
    <t>法  人</t>
  </si>
  <si>
    <t>うち会社</t>
  </si>
  <si>
    <t>総数</t>
  </si>
  <si>
    <t>鉱業</t>
  </si>
  <si>
    <t>建設業</t>
  </si>
  <si>
    <t>製造業</t>
  </si>
  <si>
    <t>運輸・通信業</t>
  </si>
  <si>
    <t>卸売・小売業、飲食店</t>
  </si>
  <si>
    <t>金融・保険業</t>
  </si>
  <si>
    <t>不動産業</t>
  </si>
  <si>
    <t>サ－ビス業</t>
  </si>
  <si>
    <t>産業大分類</t>
  </si>
  <si>
    <t>法人でない団体</t>
  </si>
  <si>
    <t>資料　総務庁統計局「事業所統計調査報告」による。</t>
  </si>
  <si>
    <t>増減</t>
  </si>
  <si>
    <t>構成比（％）</t>
  </si>
  <si>
    <t>前回対比（％）</t>
  </si>
  <si>
    <t>実　数</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</si>
  <si>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</si>
  <si>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</si>
  <si>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</si>
  <si>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</si>
  <si>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</si>
  <si>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</si>
  <si>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</si>
  <si>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</si>
  <si>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</si>
  <si>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</si>
  <si>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</si>
  <si>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</si>
  <si>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</si>
  <si>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</si>
  <si>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</si>
  <si>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</si>
  <si>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</si>
  <si>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</si>
  <si>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</si>
  <si>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</si>
  <si>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家族従業者</t>
  </si>
  <si>
    <t>有給役員</t>
  </si>
  <si>
    <t>常　雇</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</si>
  <si>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</si>
  <si>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</si>
  <si>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</si>
  <si>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</si>
  <si>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</si>
  <si>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</si>
  <si>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</si>
  <si>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</si>
  <si>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</si>
  <si>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</si>
  <si>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</si>
  <si>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</si>
  <si>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</si>
  <si>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</si>
  <si>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</si>
  <si>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</si>
  <si>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</si>
  <si>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</si>
  <si>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</si>
  <si>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</si>
  <si>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</si>
  <si>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</si>
  <si>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</si>
  <si>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</si>
  <si>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</si>
  <si>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</si>
  <si>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</si>
  <si>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</si>
  <si>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</si>
  <si>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</si>
  <si>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</si>
  <si>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</si>
  <si>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</si>
  <si>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鳥屋町</t>
  </si>
  <si>
    <t>産　　業　　分　　類　　別　</t>
  </si>
  <si>
    <t>3～4</t>
  </si>
  <si>
    <t>10～29</t>
  </si>
  <si>
    <t>30～49</t>
  </si>
  <si>
    <t>50～99</t>
  </si>
  <si>
    <t>100～299</t>
  </si>
  <si>
    <t>　　　</t>
  </si>
  <si>
    <t>農業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</si>
  <si>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</si>
  <si>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</si>
  <si>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</si>
  <si>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</si>
  <si>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</si>
  <si>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</si>
  <si>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</si>
  <si>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</si>
  <si>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</si>
  <si>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</si>
  <si>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</si>
  <si>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</si>
  <si>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</si>
  <si>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</si>
  <si>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</si>
  <si>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</si>
  <si>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</si>
  <si>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</si>
  <si>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</si>
  <si>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</si>
  <si>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電気･ガス･熱供給･水道業</t>
  </si>
  <si>
    <t>運 　輸 ・ 通 　信　 業</t>
  </si>
  <si>
    <t>卸　　　売　　　業</t>
  </si>
  <si>
    <t>代理商・仲立業</t>
  </si>
  <si>
    <t>各  種  商  品  小  売  業</t>
  </si>
  <si>
    <t>織物･衣服･身の回り品小売業</t>
  </si>
  <si>
    <t>自 動 車・自 転 車 小 売 業</t>
  </si>
  <si>
    <t>そ　の　他　の　小　売　業</t>
  </si>
  <si>
    <t>飲　　　食　　　店</t>
  </si>
  <si>
    <t>金  融 ・ 保  険  業</t>
  </si>
  <si>
    <t>不  　動　  産　  業</t>
  </si>
  <si>
    <t>サ  ー　 ビ　 ス  業</t>
  </si>
  <si>
    <t>物　品　賃　貸　業</t>
  </si>
  <si>
    <t>旅館、その他の宿泊所</t>
  </si>
  <si>
    <t>洗濯・理容・浴場業</t>
  </si>
  <si>
    <t>放　　　送　　　業</t>
  </si>
  <si>
    <t>その他の修理業</t>
  </si>
  <si>
    <t>情報サービス･調査･広告業</t>
  </si>
  <si>
    <t>その他の事業サービス業</t>
  </si>
  <si>
    <t>宗　　　　　　　教</t>
  </si>
  <si>
    <t>教　　　　　　　育</t>
  </si>
  <si>
    <t>社会保険・社会福祉</t>
  </si>
  <si>
    <t>学 術 研 究 機 関</t>
  </si>
  <si>
    <t>政治・経済・文化団体</t>
  </si>
  <si>
    <t>その他のサービス業</t>
  </si>
  <si>
    <t>その他の個人サービス業</t>
  </si>
  <si>
    <t>娯楽業(映画業を除く)</t>
  </si>
  <si>
    <t>映画業</t>
  </si>
  <si>
    <t>（単位　百万円）</t>
  </si>
  <si>
    <t>産　　業　　別　　　　　　資本金階層別</t>
  </si>
  <si>
    <t>資産合計</t>
  </si>
  <si>
    <t>流動資産</t>
  </si>
  <si>
    <t>固定資産</t>
  </si>
  <si>
    <t>繰延勘定</t>
  </si>
  <si>
    <t>計</t>
  </si>
  <si>
    <t>現金・預金</t>
  </si>
  <si>
    <t>たな卸資産</t>
  </si>
  <si>
    <t>有形固定資産</t>
  </si>
  <si>
    <t>建設仮勘定</t>
  </si>
  <si>
    <t>産業別</t>
  </si>
  <si>
    <t>総額</t>
  </si>
  <si>
    <t>農林水産業</t>
  </si>
  <si>
    <t>鉱業</t>
  </si>
  <si>
    <t>建設業</t>
  </si>
  <si>
    <t>製造業</t>
  </si>
  <si>
    <t>電気・ガス業</t>
  </si>
  <si>
    <t>運輸・通信業</t>
  </si>
  <si>
    <t>サービス業</t>
  </si>
  <si>
    <t>200万円以下</t>
  </si>
  <si>
    <t>負債・資本</t>
  </si>
  <si>
    <t>流動負債</t>
  </si>
  <si>
    <t>固定負債</t>
  </si>
  <si>
    <t>資本</t>
  </si>
  <si>
    <t>短期借入金</t>
  </si>
  <si>
    <t>諸引当金</t>
  </si>
  <si>
    <t>長期借入金</t>
  </si>
  <si>
    <t>資本金</t>
  </si>
  <si>
    <t>法定準備金</t>
  </si>
  <si>
    <t>任意積立金</t>
  </si>
  <si>
    <t>前期繰越利益</t>
  </si>
  <si>
    <t>前期繰越損失</t>
  </si>
  <si>
    <t>資料　石川県統計情報課「石川県企業経済調査」による。</t>
  </si>
  <si>
    <t>営業損益</t>
  </si>
  <si>
    <t>営業外収益</t>
  </si>
  <si>
    <t>営業外費用</t>
  </si>
  <si>
    <t>特別利益</t>
  </si>
  <si>
    <t>特別損失</t>
  </si>
  <si>
    <t>売上原価</t>
  </si>
  <si>
    <t>福利費</t>
  </si>
  <si>
    <t>減価償却費</t>
  </si>
  <si>
    <t>修繕費</t>
  </si>
  <si>
    <t>租税公課</t>
  </si>
  <si>
    <t>外注費</t>
  </si>
  <si>
    <t>うち県内本社法人</t>
  </si>
  <si>
    <t>小計</t>
  </si>
  <si>
    <t>建  設  業</t>
  </si>
  <si>
    <t>製  造  業</t>
  </si>
  <si>
    <t>金融・保険業</t>
  </si>
  <si>
    <t>不 動 産 業</t>
  </si>
  <si>
    <t>運輸・通信業</t>
  </si>
  <si>
    <t>サービス業</t>
  </si>
  <si>
    <t>事業</t>
  </si>
  <si>
    <t>従業</t>
  </si>
  <si>
    <t>所数</t>
  </si>
  <si>
    <t>者数</t>
  </si>
  <si>
    <t>純損益</t>
  </si>
  <si>
    <t>経常損益</t>
  </si>
  <si>
    <t>構築物</t>
  </si>
  <si>
    <t>(単位　人）</t>
  </si>
  <si>
    <t>資料　総務庁統計局｢事業所統計調査報告｣による。</t>
  </si>
  <si>
    <t>家具･建具・じゅう器小売業</t>
  </si>
  <si>
    <t>個人業主</t>
  </si>
  <si>
    <t>医療業</t>
  </si>
  <si>
    <t>500万円超
1,000万円以下</t>
  </si>
  <si>
    <t>税引後当期純利益</t>
  </si>
  <si>
    <t>税引後当期純損失</t>
  </si>
  <si>
    <t>昭和53年</t>
  </si>
  <si>
    <t>56年</t>
  </si>
  <si>
    <t>農林水産業</t>
  </si>
  <si>
    <t>非農林水産業</t>
  </si>
  <si>
    <t>農林水産業</t>
  </si>
  <si>
    <t>非農林水産業</t>
  </si>
  <si>
    <t>公務</t>
  </si>
  <si>
    <t>林業・狩猟業</t>
  </si>
  <si>
    <t>漁業・水産養殖業</t>
  </si>
  <si>
    <t>食料品・たばこ製造業</t>
  </si>
  <si>
    <t>卸売業､小売業</t>
  </si>
  <si>
    <t>飲食料品小売業</t>
  </si>
  <si>
    <t>自動車整備及び駐車場業</t>
  </si>
  <si>
    <t>協同組合（他に分類されないもの）</t>
  </si>
  <si>
    <t>専門サービス業（他に分類されないもの）</t>
  </si>
  <si>
    <t>保健及び廃棄物処理業</t>
  </si>
  <si>
    <t>農林漁業</t>
  </si>
  <si>
    <t>卸売業、小売業</t>
  </si>
  <si>
    <t>国営・公営・公共企業体</t>
  </si>
  <si>
    <t>34　事　業　所</t>
  </si>
  <si>
    <t>事　業　所　35</t>
  </si>
  <si>
    <t>4　　事　　　　　業　　　　　所</t>
  </si>
  <si>
    <t>電気・ガス・水道・熱供給業</t>
  </si>
  <si>
    <t>構 成 比（％）</t>
  </si>
  <si>
    <t>構成比（％）</t>
  </si>
  <si>
    <t>－</t>
  </si>
  <si>
    <t>36　事　業　所</t>
  </si>
  <si>
    <t>地区(市郡)別</t>
  </si>
  <si>
    <t>金沢市</t>
  </si>
  <si>
    <t>小松市</t>
  </si>
  <si>
    <t>加賀市</t>
  </si>
  <si>
    <t>松任市</t>
  </si>
  <si>
    <t>江沼郡</t>
  </si>
  <si>
    <t>能美郡</t>
  </si>
  <si>
    <t>石川郡</t>
  </si>
  <si>
    <t>河北郡</t>
  </si>
  <si>
    <t>七尾市</t>
  </si>
  <si>
    <t>輪島市</t>
  </si>
  <si>
    <t>珠洲市</t>
  </si>
  <si>
    <t>羽咋市</t>
  </si>
  <si>
    <t>羽咋郡</t>
  </si>
  <si>
    <t>鹿島郡</t>
  </si>
  <si>
    <t>鳳至郡</t>
  </si>
  <si>
    <t>珠洲郡</t>
  </si>
  <si>
    <t>資料　総務庁統計局「事業所統計調査報告」による。</t>
  </si>
  <si>
    <t>構成比(％)</t>
  </si>
  <si>
    <t>前回対比(％)</t>
  </si>
  <si>
    <t>実　数</t>
  </si>
  <si>
    <t>増　　減</t>
  </si>
  <si>
    <t>56　　年</t>
  </si>
  <si>
    <t>人</t>
  </si>
  <si>
    <t>規模別</t>
  </si>
  <si>
    <t>以上</t>
  </si>
  <si>
    <t>(単位　人)</t>
  </si>
  <si>
    <t>事　業　所　37</t>
  </si>
  <si>
    <t>産業大分類</t>
  </si>
  <si>
    <t>臨時日雇</t>
  </si>
  <si>
    <t>非農林水産業</t>
  </si>
  <si>
    <t>卸売業,小売業</t>
  </si>
  <si>
    <t>金融・保険業</t>
  </si>
  <si>
    <t>不動産業</t>
  </si>
  <si>
    <t>運輸・通信業</t>
  </si>
  <si>
    <t>電気・ガス・水道・熱供給業</t>
  </si>
  <si>
    <t>公務</t>
  </si>
  <si>
    <t>総　数</t>
  </si>
  <si>
    <t>雇　　用　　者</t>
  </si>
  <si>
    <t>総　　数</t>
  </si>
  <si>
    <t>鉱　　業</t>
  </si>
  <si>
    <t>卸売業,小売業</t>
  </si>
  <si>
    <t>電　気･ガ　ス･　　　　　熱供給･水道業</t>
  </si>
  <si>
    <t>公　　務</t>
  </si>
  <si>
    <t>38　事　業　所</t>
  </si>
  <si>
    <t>事　業　所　39</t>
  </si>
  <si>
    <t>40　事　業　所</t>
  </si>
  <si>
    <t>事　業　所　41</t>
  </si>
  <si>
    <t>42　事　業　所</t>
  </si>
  <si>
    <t>事　業　所　43</t>
  </si>
  <si>
    <t>国営・公営・公共企業体</t>
  </si>
  <si>
    <t>44　事　業　所</t>
  </si>
  <si>
    <t>事　業　所　45</t>
  </si>
  <si>
    <t>事　業　所　47</t>
  </si>
  <si>
    <t>46　事　業　所</t>
  </si>
  <si>
    <t>事　　業    所　　数</t>
  </si>
  <si>
    <t>従　　業　　者　　数</t>
  </si>
  <si>
    <t>300人　以　上</t>
  </si>
  <si>
    <t>1人　～　2</t>
  </si>
  <si>
    <t>48　事　業　所</t>
  </si>
  <si>
    <t>事　業　所　49</t>
  </si>
  <si>
    <t>総　　　　　数</t>
  </si>
  <si>
    <t>5～9</t>
  </si>
  <si>
    <t>50　事　業　所</t>
  </si>
  <si>
    <t>事　業　所　51</t>
  </si>
  <si>
    <t>本調査は、県内で活動中の法人企業(金融、保険及び不動産業を除く。)のうちから抽出された法人について昭和60年度の確定決算の計数を調査し、その集計値に調査対象企業数の割合を乗じて拡大推計したものである。</t>
  </si>
  <si>
    <t>その他の　　　流動資産</t>
  </si>
  <si>
    <t>売掛金及び　　受 取手 形</t>
  </si>
  <si>
    <t>投　　資</t>
  </si>
  <si>
    <t>合　　　　計</t>
  </si>
  <si>
    <t>その他の　　　流動負債</t>
  </si>
  <si>
    <t>その他の　　　固定負債</t>
  </si>
  <si>
    <t>買掛金及び　　支 払手 形</t>
  </si>
  <si>
    <t>（1）　資　産、　負　債　及　び　資　本　（県内本社法人）</t>
  </si>
  <si>
    <t>52　事　業　所</t>
  </si>
  <si>
    <t>産　　　　業　　　　別　　　　　　　　　　　　　　　　　　　資　本　金　階　層　別</t>
  </si>
  <si>
    <t>産　業　別</t>
  </si>
  <si>
    <t>卸　　　売　　　業、小　　　売　　　業</t>
  </si>
  <si>
    <t>運　　　　輸・通　　　　信　　　　業</t>
  </si>
  <si>
    <t>電　　　　気・ガ　　　　ス　　　　業</t>
  </si>
  <si>
    <t>資本金階層別</t>
  </si>
  <si>
    <t>万</t>
  </si>
  <si>
    <t>円</t>
  </si>
  <si>
    <t>超</t>
  </si>
  <si>
    <t>以</t>
  </si>
  <si>
    <t>200万円以下</t>
  </si>
  <si>
    <t>2,000万円超</t>
  </si>
  <si>
    <t>下</t>
  </si>
  <si>
    <t>期首商品</t>
  </si>
  <si>
    <t>たな卸高</t>
  </si>
  <si>
    <t>仕入高</t>
  </si>
  <si>
    <t>製造原価</t>
  </si>
  <si>
    <t>期末商品</t>
  </si>
  <si>
    <t>販 売 費　　　　　及び一般　　　管 理 費</t>
  </si>
  <si>
    <t>当　　期</t>
  </si>
  <si>
    <t>売　上　高</t>
  </si>
  <si>
    <t>商品仕入高</t>
  </si>
  <si>
    <t>総　　額</t>
  </si>
  <si>
    <t>原 材 料 費</t>
  </si>
  <si>
    <t>燃料・電力　　　　　使　用　額</t>
  </si>
  <si>
    <t>役 員 給 料　　　　　　手 　　　当</t>
  </si>
  <si>
    <t>従 　業　 員　　　　　　　給 料 手 当</t>
  </si>
  <si>
    <t>全　法　人</t>
  </si>
  <si>
    <t>　　総　　　額</t>
  </si>
  <si>
    <t>土　　　地</t>
  </si>
  <si>
    <t>建　　　物</t>
  </si>
  <si>
    <t>構　築　物</t>
  </si>
  <si>
    <t>車両及び運搬具</t>
  </si>
  <si>
    <t>機械及び装置その</t>
  </si>
  <si>
    <t>他の有形固定資産</t>
  </si>
  <si>
    <t>(船舶・航空機含む)</t>
  </si>
  <si>
    <t>法人税等引　　当後純損益</t>
  </si>
  <si>
    <t>支払利息　　　　割 引 料</t>
  </si>
  <si>
    <t>法人税等　　　引 当 金</t>
  </si>
  <si>
    <t>そ の 他 の 費 用</t>
  </si>
  <si>
    <t>(船舶・航空機含む）</t>
  </si>
  <si>
    <t>機械及び装置その他</t>
  </si>
  <si>
    <t>の有形固定資産</t>
  </si>
  <si>
    <t>産　　　　業　　　　別</t>
  </si>
  <si>
    <t>(5)　　設　備　投　資（減価償却額）</t>
  </si>
  <si>
    <t>(4)　設　備　投　資　（購入取得額）</t>
  </si>
  <si>
    <t>(3)　　営　　　　　　　　　　業　　　　　　　　　　費　　　　　　　　　　用（県内本社法人）</t>
  </si>
  <si>
    <t>(2)　　損　　　　　　　　　　益　　　　　　　　　　計　　　　　　　　　　算（県内本社法人）</t>
  </si>
  <si>
    <t>注　本表において「全法人」とは、「県内本社法人」＋「県外本社法人」の意である。</t>
  </si>
  <si>
    <t>事　業　所　53</t>
  </si>
  <si>
    <t>1,000万　円 超　　　　2,000万円以下</t>
  </si>
  <si>
    <t>200万  円 超
500万円以下</t>
  </si>
  <si>
    <t>2,000万　円 超</t>
  </si>
  <si>
    <t>200万　円超
500万円以下</t>
  </si>
  <si>
    <t>500万　円 超
1,000万円以下</t>
  </si>
  <si>
    <t>28　  法　人　企　業　の　経　理　状　況</t>
  </si>
  <si>
    <t>～</t>
  </si>
  <si>
    <t>－</t>
  </si>
  <si>
    <t>－</t>
  </si>
  <si>
    <t>－</t>
  </si>
  <si>
    <t>国営・公営・公共企業体</t>
  </si>
  <si>
    <t>－</t>
  </si>
  <si>
    <t>国営・公営・公共企業体</t>
  </si>
  <si>
    <t>国営・公営・公共企業体</t>
  </si>
  <si>
    <t>－</t>
  </si>
  <si>
    <t>国営・公営・公共企業体</t>
  </si>
  <si>
    <t>－</t>
  </si>
  <si>
    <t>国営・公営・公共企業体</t>
  </si>
  <si>
    <t>卸　　売　　業、小　　売　　業</t>
  </si>
  <si>
    <t>－</t>
  </si>
  <si>
    <t>-</t>
  </si>
  <si>
    <t>地方公共
団    体</t>
  </si>
  <si>
    <t>国・公共
企 業 体</t>
  </si>
  <si>
    <t>市町村及び
民営・国営・公営・
公共企業体別</t>
  </si>
  <si>
    <t>－</t>
  </si>
  <si>
    <t>（公　務　を　除　く）</t>
  </si>
  <si>
    <t>（衣服、その他の繊維製品を除く）</t>
  </si>
  <si>
    <t>　</t>
  </si>
  <si>
    <t>資本金階層別</t>
  </si>
  <si>
    <t>－</t>
  </si>
  <si>
    <t>-</t>
  </si>
  <si>
    <t>卸売業、小売業</t>
  </si>
  <si>
    <t>無形固定資産</t>
  </si>
  <si>
    <t>－</t>
  </si>
  <si>
    <t>当  期</t>
  </si>
  <si>
    <t>動産・不動産
賃  貸  料</t>
  </si>
  <si>
    <t>総  額</t>
  </si>
  <si>
    <t>建  物</t>
  </si>
  <si>
    <r>
      <t>17　産業（大分類）経営組織別事業所数（</t>
    </r>
    <r>
      <rPr>
        <b/>
        <sz val="12"/>
        <rFont val="ＭＳ 明朝"/>
        <family val="1"/>
      </rPr>
      <t>昭和56.7.1現在</t>
    </r>
    <r>
      <rPr>
        <b/>
        <sz val="14"/>
        <rFont val="ＭＳ 明朝"/>
        <family val="1"/>
      </rPr>
      <t>）</t>
    </r>
  </si>
  <si>
    <r>
      <t>18　産業（大分類）経営組織別従業者数（</t>
    </r>
    <r>
      <rPr>
        <b/>
        <sz val="12"/>
        <rFont val="ＭＳ 明朝"/>
        <family val="1"/>
      </rPr>
      <t>昭和56.7.1現在</t>
    </r>
    <r>
      <rPr>
        <b/>
        <sz val="14"/>
        <rFont val="ＭＳ 明朝"/>
        <family val="1"/>
      </rPr>
      <t>）</t>
    </r>
  </si>
  <si>
    <r>
      <t>19　産業（大分類）別事業所数の比較（</t>
    </r>
    <r>
      <rPr>
        <b/>
        <sz val="12"/>
        <rFont val="ＭＳ 明朝"/>
        <family val="1"/>
      </rPr>
      <t>昭和53・56年</t>
    </r>
    <r>
      <rPr>
        <b/>
        <sz val="14"/>
        <rFont val="ＭＳ 明朝"/>
        <family val="1"/>
      </rPr>
      <t>）</t>
    </r>
  </si>
  <si>
    <t>－</t>
  </si>
  <si>
    <t>－</t>
  </si>
  <si>
    <r>
      <t>20　産業（大分類）別従業者数の比較（</t>
    </r>
    <r>
      <rPr>
        <b/>
        <sz val="12"/>
        <rFont val="ＭＳ 明朝"/>
        <family val="1"/>
      </rPr>
      <t>昭和53・56年</t>
    </r>
    <r>
      <rPr>
        <b/>
        <sz val="14"/>
        <rFont val="ＭＳ 明朝"/>
        <family val="1"/>
      </rPr>
      <t>）</t>
    </r>
  </si>
  <si>
    <r>
      <t>21　　　地区(市郡)別事業所数の比較（</t>
    </r>
    <r>
      <rPr>
        <b/>
        <sz val="12"/>
        <rFont val="ＭＳ 明朝"/>
        <family val="1"/>
      </rPr>
      <t>昭和53・56年</t>
    </r>
    <r>
      <rPr>
        <b/>
        <sz val="14"/>
        <rFont val="ＭＳ 明朝"/>
        <family val="1"/>
      </rPr>
      <t>）</t>
    </r>
  </si>
  <si>
    <r>
      <t>22　　　地区(市郡)別従業者数の比較（</t>
    </r>
    <r>
      <rPr>
        <b/>
        <sz val="12"/>
        <rFont val="ＭＳ 明朝"/>
        <family val="1"/>
      </rPr>
      <t>昭和53・56年</t>
    </r>
    <r>
      <rPr>
        <b/>
        <sz val="14"/>
        <rFont val="ＭＳ 明朝"/>
        <family val="1"/>
      </rPr>
      <t>）</t>
    </r>
  </si>
  <si>
    <r>
      <t>23　　従 業 者 別 事 業 所 数 の 比 較（民営）（</t>
    </r>
    <r>
      <rPr>
        <b/>
        <sz val="12"/>
        <rFont val="ＭＳ 明朝"/>
        <family val="1"/>
      </rPr>
      <t>昭和53・56年</t>
    </r>
    <r>
      <rPr>
        <b/>
        <sz val="14"/>
        <rFont val="ＭＳ 明朝"/>
        <family val="1"/>
      </rPr>
      <t>）</t>
    </r>
  </si>
  <si>
    <r>
      <t>24　　事業所の従業者規模別従業者数の比較（民営）（</t>
    </r>
    <r>
      <rPr>
        <b/>
        <sz val="12"/>
        <rFont val="ＭＳ 明朝"/>
        <family val="1"/>
      </rPr>
      <t>昭和53・56年</t>
    </r>
    <r>
      <rPr>
        <b/>
        <sz val="14"/>
        <rFont val="ＭＳ 明朝"/>
        <family val="1"/>
      </rPr>
      <t>）</t>
    </r>
  </si>
  <si>
    <r>
      <t>25　　産業（大分類）従業上の地位別従業者数 （</t>
    </r>
    <r>
      <rPr>
        <b/>
        <sz val="12"/>
        <rFont val="ＭＳ 明朝"/>
        <family val="1"/>
      </rPr>
      <t>昭和56.7.1現在</t>
    </r>
    <r>
      <rPr>
        <b/>
        <sz val="14"/>
        <rFont val="ＭＳ 明朝"/>
        <family val="1"/>
      </rPr>
      <t>）</t>
    </r>
  </si>
  <si>
    <t>―</t>
  </si>
  <si>
    <r>
      <t>26　  市町村 、民営・国営・公営・公共企業体、産業（大分類）別事業所及び従業者数（</t>
    </r>
    <r>
      <rPr>
        <b/>
        <sz val="12"/>
        <rFont val="ＭＳ 明朝"/>
        <family val="1"/>
      </rPr>
      <t>昭和56.7.1現在</t>
    </r>
    <r>
      <rPr>
        <b/>
        <sz val="14"/>
        <rFont val="ＭＳ 明朝"/>
        <family val="1"/>
      </rPr>
      <t>）</t>
    </r>
  </si>
  <si>
    <t>－</t>
  </si>
  <si>
    <t>－</t>
  </si>
  <si>
    <r>
      <t>市町村 、民営・国営・公営・公共企業体、産業（大分類）別事業所数及び従業者数（</t>
    </r>
    <r>
      <rPr>
        <b/>
        <sz val="12"/>
        <rFont val="ＭＳ 明朝"/>
        <family val="1"/>
      </rPr>
      <t>昭和56.7.1現在</t>
    </r>
    <r>
      <rPr>
        <b/>
        <sz val="14"/>
        <rFont val="ＭＳ 明朝"/>
        <family val="1"/>
      </rPr>
      <t>）（つづき）</t>
    </r>
  </si>
  <si>
    <t>－</t>
  </si>
  <si>
    <t>－</t>
  </si>
  <si>
    <t>市町村及び　　　　　　　　　民営・国営・公営・　　　　　公共企業体別</t>
  </si>
  <si>
    <t>市町村及び　　　　　　　　　民営・国営・公営・　　　　公共企業体別</t>
  </si>
  <si>
    <r>
      <t>27　　産業（中分類）従業者規模別事業所数及び従業者数（民営）（</t>
    </r>
    <r>
      <rPr>
        <b/>
        <sz val="12"/>
        <rFont val="ＭＳ 明朝"/>
        <family val="1"/>
      </rPr>
      <t>昭和56.7.1現在</t>
    </r>
    <r>
      <rPr>
        <b/>
        <sz val="14"/>
        <rFont val="ＭＳ 明朝"/>
        <family val="1"/>
      </rPr>
      <t>）</t>
    </r>
  </si>
  <si>
    <t>　5　　～　　9</t>
  </si>
  <si>
    <r>
      <t>　産業（中分類）従業者規模別事業所数及び従業者数（民営）（</t>
    </r>
    <r>
      <rPr>
        <b/>
        <sz val="12"/>
        <rFont val="ＭＳ 明朝"/>
        <family val="1"/>
      </rPr>
      <t>昭和56.7.1現在</t>
    </r>
    <r>
      <rPr>
        <b/>
        <sz val="14"/>
        <rFont val="ＭＳ 明朝"/>
        <family val="1"/>
      </rPr>
      <t>）(つづき）</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</si>
</sst>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_ ;[Red]\-#,##0\ "/>
    <numFmt numFmtId="195" formatCode="#,##0.000_ ;[Red]\-#,##0.000\ "/>
    <numFmt numFmtId="196" formatCode="&quot;¥&quot;#,##0_);[Red]\(&quot;¥&quot;#,##0\)"/>
    <numFmt numFmtId="197" formatCode="#,##0;[Red]#,##0"/>
    <numFmt numFmtId="198" formatCode="0.00_ ;[Red]\-0.00\ "/>
    <numFmt numFmtId="199" formatCode="0.0_ ;[Red]\-0.0\ "/>
    <numFmt numFmtId="200" formatCode="0.000_ ;[Red]\-0.000\ "/>
    <numFmt numFmtId="201" formatCode="0_ ;[Red]\-0\ "/>
    <numFmt numFmtId="202" formatCode="#,##0;&quot;△ &quot;\ #,##0"/>
    <numFmt numFmtId="203" formatCode="0.000;&quot;△ &quot;0.000"/>
  </numFmts>
  <fonts count="53">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name val="ＭＳ Ｐゴシック"/>
      <family val="3"/>
    </font>
    <font>
      <sz val="11"/>
      <name val="ＭＳ 明朝"/>
      <family val="1"/>
    </font>
    <font>
      <sz val="14"/>
      <name val="ＭＳ 明朝"/>
      <family val="1"/>
    </font>
    <font>
      <b/>
      <sz val="12"/>
      <name val="ＭＳ 明朝"/>
      <family val="1"/>
    </font>
    <font>
      <sz val="6"/>
      <name val="ＭＳ 明朝"/>
      <family val="1"/>
    </font>
    <font>
      <sz val="12"/>
      <name val="ＭＳ ゴシック"/>
      <family val="3"/>
    </font>
    <font>
      <u val="single"/>
      <sz val="9.35"/>
      <color indexed="12"/>
      <name val="ＭＳ Ｐゴシック"/>
      <family val="3"/>
    </font>
    <font>
      <u val="single"/>
      <sz val="9.35"/>
      <color indexed="36"/>
      <name val="ＭＳ Ｐゴシック"/>
      <family val="3"/>
    </font>
    <font>
      <sz val="16"/>
      <name val="ＭＳ 明朝"/>
      <family val="1"/>
    </font>
    <font>
      <b/>
      <sz val="11"/>
      <name val="ＭＳ 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4"/>
      <name val="ＭＳ 明朝"/>
      <family val="1"/>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medium"/>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medium"/>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2" fillId="0" borderId="0" applyNumberFormat="0" applyFill="0" applyBorder="0" applyAlignment="0" applyProtection="0"/>
    <xf numFmtId="0" fontId="52" fillId="32" borderId="0" applyNumberFormat="0" applyBorder="0" applyAlignment="0" applyProtection="0"/>
  </cellStyleXfs>
  <cellXfs count="532">
    <xf numFmtId="0" fontId="0" fillId="0" borderId="0" xfId="0"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shrinkToFit="1"/>
    </xf>
    <xf numFmtId="0" fontId="6" fillId="0" borderId="12" xfId="0" applyFont="1" applyFill="1" applyBorder="1" applyAlignment="1">
      <alignment horizontal="distributed" vertical="center" shrinkToFit="1"/>
    </xf>
    <xf numFmtId="0" fontId="3" fillId="0" borderId="13" xfId="0" applyFont="1" applyFill="1" applyBorder="1" applyAlignment="1">
      <alignment horizontal="center" vertical="center"/>
    </xf>
    <xf numFmtId="0" fontId="3" fillId="0" borderId="14"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3" xfId="0" applyFont="1" applyFill="1" applyBorder="1" applyAlignment="1">
      <alignment vertical="center"/>
    </xf>
    <xf numFmtId="38" fontId="3" fillId="0" borderId="0" xfId="49" applyFont="1" applyFill="1" applyAlignment="1">
      <alignment vertical="center"/>
    </xf>
    <xf numFmtId="38" fontId="3" fillId="0" borderId="14" xfId="49" applyFont="1" applyFill="1" applyBorder="1" applyAlignment="1">
      <alignment vertical="center"/>
    </xf>
    <xf numFmtId="38" fontId="3" fillId="0" borderId="14" xfId="49" applyFont="1" applyFill="1" applyBorder="1" applyAlignment="1" applyProtection="1">
      <alignment vertical="center"/>
      <protection/>
    </xf>
    <xf numFmtId="38" fontId="3" fillId="0" borderId="13"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8" fillId="0" borderId="0" xfId="49" applyFont="1" applyFill="1" applyBorder="1" applyAlignment="1">
      <alignment horizontal="distributed"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2" xfId="49" applyFont="1" applyFill="1" applyBorder="1" applyAlignment="1">
      <alignment horizontal="distributed" vertical="center"/>
    </xf>
    <xf numFmtId="0" fontId="3" fillId="0" borderId="12" xfId="0" applyFont="1" applyFill="1" applyBorder="1" applyAlignment="1">
      <alignment horizontal="distributed" vertical="center"/>
    </xf>
    <xf numFmtId="38" fontId="6" fillId="0" borderId="0" xfId="49" applyFont="1" applyFill="1" applyAlignment="1">
      <alignment vertical="center"/>
    </xf>
    <xf numFmtId="38" fontId="6" fillId="0" borderId="0" xfId="49" applyFont="1" applyFill="1" applyAlignment="1">
      <alignment horizontal="right" vertical="center"/>
    </xf>
    <xf numFmtId="38" fontId="6" fillId="0" borderId="13" xfId="49" applyFont="1" applyFill="1" applyBorder="1" applyAlignment="1">
      <alignment horizontal="right" vertical="center"/>
    </xf>
    <xf numFmtId="38" fontId="6" fillId="0" borderId="0" xfId="49" applyFont="1" applyFill="1" applyBorder="1" applyAlignment="1">
      <alignment vertical="center"/>
    </xf>
    <xf numFmtId="38" fontId="3" fillId="0" borderId="0" xfId="49" applyFont="1" applyFill="1" applyAlignment="1">
      <alignment horizontal="center" vertical="center"/>
    </xf>
    <xf numFmtId="38" fontId="3" fillId="0" borderId="0"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0" xfId="49" applyFont="1" applyFill="1" applyAlignment="1">
      <alignment horizontal="right" vertical="center"/>
    </xf>
    <xf numFmtId="38" fontId="3" fillId="0" borderId="16" xfId="49" applyFont="1" applyFill="1" applyBorder="1" applyAlignment="1">
      <alignment horizontal="right" vertical="center"/>
    </xf>
    <xf numFmtId="40" fontId="3" fillId="0" borderId="0" xfId="49" applyNumberFormat="1" applyFont="1" applyFill="1" applyAlignment="1">
      <alignment vertical="center"/>
    </xf>
    <xf numFmtId="40" fontId="3" fillId="0" borderId="15" xfId="49" applyNumberFormat="1" applyFont="1" applyFill="1" applyBorder="1" applyAlignment="1">
      <alignment vertical="center"/>
    </xf>
    <xf numFmtId="177" fontId="3" fillId="0" borderId="0" xfId="0" applyNumberFormat="1" applyFont="1" applyFill="1" applyAlignment="1">
      <alignment vertical="center"/>
    </xf>
    <xf numFmtId="177" fontId="3" fillId="0" borderId="13" xfId="0" applyNumberFormat="1" applyFont="1" applyFill="1" applyBorder="1" applyAlignment="1">
      <alignment vertical="center"/>
    </xf>
    <xf numFmtId="177" fontId="3" fillId="0" borderId="13" xfId="0" applyNumberFormat="1" applyFont="1" applyFill="1" applyBorder="1" applyAlignment="1" applyProtection="1">
      <alignment vertical="center"/>
      <protection/>
    </xf>
    <xf numFmtId="177" fontId="3" fillId="0" borderId="14"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17" xfId="0" applyFont="1" applyFill="1" applyBorder="1" applyAlignment="1" applyProtection="1">
      <alignment horizontal="distributed" vertical="center" wrapText="1"/>
      <protection/>
    </xf>
    <xf numFmtId="0" fontId="3" fillId="0" borderId="18" xfId="0" applyFont="1" applyFill="1" applyBorder="1" applyAlignment="1" applyProtection="1">
      <alignment horizontal="distributed" vertical="center" wrapText="1"/>
      <protection/>
    </xf>
    <xf numFmtId="0" fontId="3" fillId="0" borderId="19"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38" fontId="3" fillId="0" borderId="13" xfId="49" applyFont="1" applyFill="1" applyBorder="1" applyAlignment="1" applyProtection="1">
      <alignment vertical="center"/>
      <protection/>
    </xf>
    <xf numFmtId="38" fontId="3" fillId="0" borderId="0" xfId="49" applyFont="1" applyFill="1" applyBorder="1" applyAlignment="1" applyProtection="1">
      <alignment horizontal="distributed" vertical="center"/>
      <protection/>
    </xf>
    <xf numFmtId="38" fontId="8"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8" fillId="0" borderId="0" xfId="49" applyFont="1" applyFill="1" applyBorder="1" applyAlignment="1" applyProtection="1">
      <alignment horizontal="distributed" vertical="center"/>
      <protection/>
    </xf>
    <xf numFmtId="38" fontId="3" fillId="0" borderId="0" xfId="49" applyFont="1" applyFill="1" applyBorder="1" applyAlignment="1" applyProtection="1">
      <alignment horizontal="left" vertical="center"/>
      <protection/>
    </xf>
    <xf numFmtId="38" fontId="4" fillId="0" borderId="0" xfId="49" applyFont="1" applyFill="1" applyBorder="1" applyAlignment="1" applyProtection="1">
      <alignment horizontal="distributed" vertical="center"/>
      <protection/>
    </xf>
    <xf numFmtId="38" fontId="4" fillId="0" borderId="0" xfId="49" applyFont="1" applyFill="1" applyBorder="1" applyAlignment="1">
      <alignment horizontal="distributed" vertical="center"/>
    </xf>
    <xf numFmtId="38" fontId="8" fillId="0" borderId="0" xfId="49" applyFont="1" applyFill="1" applyBorder="1" applyAlignment="1">
      <alignment horizontal="right" vertical="center"/>
    </xf>
    <xf numFmtId="38" fontId="8" fillId="0" borderId="0" xfId="49" applyFont="1" applyFill="1" applyBorder="1" applyAlignment="1" applyProtection="1">
      <alignment horizontal="right" vertical="center"/>
      <protection/>
    </xf>
    <xf numFmtId="38" fontId="3" fillId="0" borderId="0" xfId="49" applyFont="1" applyFill="1" applyBorder="1" applyAlignment="1" applyProtection="1">
      <alignment horizontal="right" vertical="center"/>
      <protection/>
    </xf>
    <xf numFmtId="38" fontId="3" fillId="0" borderId="0" xfId="49" applyFont="1" applyFill="1" applyAlignment="1" applyProtection="1">
      <alignment horizontal="right" vertical="center"/>
      <protection/>
    </xf>
    <xf numFmtId="0" fontId="3" fillId="0" borderId="21" xfId="0" applyFont="1" applyFill="1" applyBorder="1" applyAlignment="1">
      <alignment horizontal="distributed" vertical="center" shrinkToFit="1"/>
    </xf>
    <xf numFmtId="38" fontId="6" fillId="0" borderId="22" xfId="49" applyFont="1" applyFill="1" applyBorder="1" applyAlignment="1">
      <alignment horizontal="center" vertical="center"/>
    </xf>
    <xf numFmtId="38" fontId="6" fillId="0" borderId="23" xfId="49" applyFont="1" applyFill="1" applyBorder="1" applyAlignment="1">
      <alignment horizontal="center" vertical="center"/>
    </xf>
    <xf numFmtId="38" fontId="3" fillId="0" borderId="24" xfId="49" applyFont="1" applyFill="1" applyBorder="1" applyAlignment="1">
      <alignment horizontal="right" vertical="center"/>
    </xf>
    <xf numFmtId="38" fontId="3" fillId="0" borderId="13" xfId="49" applyFont="1" applyFill="1" applyBorder="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Fill="1" applyAlignment="1">
      <alignment horizontal="distributed" vertical="center"/>
    </xf>
    <xf numFmtId="177" fontId="3" fillId="0" borderId="0" xfId="0" applyNumberFormat="1" applyFont="1" applyAlignment="1">
      <alignmen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xf>
    <xf numFmtId="177" fontId="6" fillId="0" borderId="0" xfId="0" applyNumberFormat="1" applyFont="1" applyAlignment="1">
      <alignment vertical="center"/>
    </xf>
    <xf numFmtId="177" fontId="3" fillId="0" borderId="0" xfId="0" applyNumberFormat="1" applyFont="1" applyFill="1" applyAlignment="1">
      <alignment horizontal="right" vertical="center"/>
    </xf>
    <xf numFmtId="177" fontId="4" fillId="0" borderId="0" xfId="0" applyNumberFormat="1" applyFont="1" applyFill="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Alignment="1">
      <alignment vertical="center"/>
    </xf>
    <xf numFmtId="177" fontId="8" fillId="0" borderId="0" xfId="0" applyNumberFormat="1" applyFont="1" applyAlignment="1">
      <alignment vertical="center"/>
    </xf>
    <xf numFmtId="0" fontId="3" fillId="0" borderId="25" xfId="0" applyFont="1" applyFill="1" applyBorder="1" applyAlignment="1" applyProtection="1">
      <alignment horizontal="distributed" vertical="center" wrapText="1"/>
      <protection/>
    </xf>
    <xf numFmtId="0" fontId="3" fillId="0" borderId="26" xfId="0" applyFont="1" applyFill="1" applyBorder="1" applyAlignment="1">
      <alignment horizontal="distributed" vertical="center" wrapText="1"/>
    </xf>
    <xf numFmtId="38" fontId="6" fillId="0" borderId="0" xfId="49" applyFont="1" applyAlignment="1">
      <alignment vertical="center"/>
    </xf>
    <xf numFmtId="38" fontId="0" fillId="0" borderId="0" xfId="49" applyFont="1" applyAlignment="1">
      <alignment vertical="center"/>
    </xf>
    <xf numFmtId="0" fontId="3" fillId="0" borderId="0" xfId="0" applyFont="1" applyFill="1" applyAlignment="1">
      <alignment horizontal="right" vertical="center"/>
    </xf>
    <xf numFmtId="0" fontId="0" fillId="0" borderId="0" xfId="0" applyFont="1" applyAlignment="1">
      <alignment vertical="center"/>
    </xf>
    <xf numFmtId="0" fontId="8" fillId="0" borderId="0" xfId="0" applyNumberFormat="1" applyFont="1" applyFill="1" applyBorder="1" applyAlignment="1" applyProtection="1">
      <alignment horizontal="distributed" vertical="center"/>
      <protection/>
    </xf>
    <xf numFmtId="0" fontId="8" fillId="0" borderId="12" xfId="0" applyNumberFormat="1" applyFont="1" applyFill="1" applyBorder="1" applyAlignment="1" applyProtection="1">
      <alignment horizontal="distributed" vertical="center"/>
      <protection/>
    </xf>
    <xf numFmtId="38" fontId="14" fillId="0" borderId="0" xfId="49" applyFont="1" applyAlignment="1">
      <alignment vertical="center"/>
    </xf>
    <xf numFmtId="38" fontId="8" fillId="0" borderId="16" xfId="49" applyFont="1" applyFill="1" applyBorder="1" applyAlignment="1" applyProtection="1">
      <alignment horizontal="left" vertical="center"/>
      <protection/>
    </xf>
    <xf numFmtId="38" fontId="3" fillId="0" borderId="15" xfId="49" applyFont="1" applyFill="1" applyBorder="1" applyAlignment="1" applyProtection="1">
      <alignment horizontal="distributed" vertical="center"/>
      <protection/>
    </xf>
    <xf numFmtId="38" fontId="3" fillId="0" borderId="0" xfId="49" applyFont="1" applyFill="1" applyBorder="1" applyAlignment="1" quotePrefix="1">
      <alignment horizontal="center" vertical="center"/>
    </xf>
    <xf numFmtId="0" fontId="1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38" fontId="7" fillId="0" borderId="0" xfId="49" applyFont="1" applyFill="1" applyBorder="1" applyAlignment="1">
      <alignment horizontal="center" vertical="center"/>
    </xf>
    <xf numFmtId="38" fontId="3" fillId="0" borderId="27" xfId="49" applyFont="1" applyFill="1" applyBorder="1" applyAlignment="1">
      <alignment horizontal="left" vertical="center"/>
    </xf>
    <xf numFmtId="38" fontId="3" fillId="0" borderId="19" xfId="49" applyFont="1" applyFill="1" applyBorder="1" applyAlignment="1">
      <alignment horizontal="left" vertical="center"/>
    </xf>
    <xf numFmtId="38" fontId="4" fillId="0" borderId="0" xfId="49" applyFont="1" applyFill="1" applyAlignment="1">
      <alignment horizontal="right" vertical="center"/>
    </xf>
    <xf numFmtId="38" fontId="4" fillId="0" borderId="12" xfId="49" applyFont="1" applyFill="1" applyBorder="1" applyAlignment="1">
      <alignment horizontal="distributed" vertical="center"/>
    </xf>
    <xf numFmtId="38" fontId="4" fillId="0" borderId="0" xfId="49" applyFont="1" applyFill="1" applyAlignment="1">
      <alignment horizontal="distributed" vertical="center"/>
    </xf>
    <xf numFmtId="0" fontId="14" fillId="0" borderId="0" xfId="0" applyFont="1" applyAlignment="1">
      <alignment vertical="center"/>
    </xf>
    <xf numFmtId="38" fontId="4" fillId="0" borderId="12" xfId="49" applyFont="1" applyFill="1" applyBorder="1" applyAlignment="1">
      <alignment horizontal="center" vertical="center"/>
    </xf>
    <xf numFmtId="0" fontId="4" fillId="0" borderId="12" xfId="0" applyFont="1" applyFill="1" applyBorder="1" applyAlignment="1">
      <alignment horizontal="distributed" vertical="center"/>
    </xf>
    <xf numFmtId="0" fontId="3" fillId="0" borderId="15" xfId="0" applyFont="1" applyFill="1" applyBorder="1" applyAlignment="1">
      <alignment vertical="center"/>
    </xf>
    <xf numFmtId="0" fontId="3" fillId="0" borderId="12" xfId="0" applyFont="1" applyFill="1" applyBorder="1" applyAlignment="1">
      <alignment horizontal="left" vertical="center"/>
    </xf>
    <xf numFmtId="38" fontId="3" fillId="0" borderId="21" xfId="49" applyFont="1" applyFill="1" applyBorder="1" applyAlignment="1">
      <alignment horizontal="distributed" vertical="center"/>
    </xf>
    <xf numFmtId="38" fontId="3" fillId="0" borderId="15" xfId="49" applyFont="1" applyFill="1" applyBorder="1" applyAlignment="1">
      <alignment vertical="center"/>
    </xf>
    <xf numFmtId="38" fontId="3" fillId="0" borderId="12" xfId="49" applyFont="1" applyFill="1" applyBorder="1" applyAlignment="1">
      <alignment horizontal="distributed" vertical="center" wrapText="1"/>
    </xf>
    <xf numFmtId="177" fontId="3" fillId="0" borderId="0" xfId="49" applyNumberFormat="1" applyFont="1" applyFill="1" applyBorder="1" applyAlignment="1">
      <alignment horizontal="right" vertical="center"/>
    </xf>
    <xf numFmtId="38" fontId="3" fillId="0" borderId="28" xfId="49" applyFont="1" applyFill="1" applyBorder="1" applyAlignment="1">
      <alignment horizontal="distributed" vertical="center"/>
    </xf>
    <xf numFmtId="38" fontId="3" fillId="0" borderId="29" xfId="49" applyFont="1" applyFill="1" applyBorder="1" applyAlignment="1">
      <alignment horizontal="distributed" vertical="center"/>
    </xf>
    <xf numFmtId="38" fontId="3" fillId="0" borderId="30" xfId="49" applyFont="1" applyFill="1" applyBorder="1" applyAlignment="1">
      <alignment horizontal="distributed" vertical="center"/>
    </xf>
    <xf numFmtId="38" fontId="3" fillId="0" borderId="31" xfId="49" applyFont="1" applyFill="1" applyBorder="1" applyAlignment="1">
      <alignment horizontal="distributed" vertical="center"/>
    </xf>
    <xf numFmtId="177" fontId="3" fillId="0" borderId="15" xfId="49" applyNumberFormat="1" applyFont="1" applyFill="1" applyBorder="1" applyAlignment="1">
      <alignment horizontal="right" vertical="center"/>
    </xf>
    <xf numFmtId="38" fontId="3" fillId="0" borderId="15" xfId="49" applyNumberFormat="1" applyFont="1" applyFill="1" applyBorder="1" applyAlignment="1">
      <alignment horizontal="right" vertical="center"/>
    </xf>
    <xf numFmtId="38" fontId="10" fillId="0" borderId="0" xfId="49" applyFont="1" applyFill="1" applyAlignment="1">
      <alignment vertical="center"/>
    </xf>
    <xf numFmtId="38" fontId="4" fillId="0" borderId="32" xfId="49" applyFont="1" applyFill="1" applyBorder="1" applyAlignment="1">
      <alignment horizontal="distributed" vertical="center"/>
    </xf>
    <xf numFmtId="38" fontId="10" fillId="0" borderId="0" xfId="49" applyFont="1" applyFill="1" applyBorder="1" applyAlignment="1">
      <alignment vertical="center"/>
    </xf>
    <xf numFmtId="38" fontId="4" fillId="0" borderId="0" xfId="49" applyFont="1" applyFill="1" applyBorder="1" applyAlignment="1">
      <alignment vertical="center"/>
    </xf>
    <xf numFmtId="38" fontId="4" fillId="0" borderId="0" xfId="49" applyFont="1" applyFill="1" applyAlignment="1">
      <alignment vertical="center"/>
    </xf>
    <xf numFmtId="38" fontId="3" fillId="0" borderId="16" xfId="49" applyFont="1" applyFill="1" applyBorder="1" applyAlignment="1">
      <alignment horizontal="distributed" vertical="center"/>
    </xf>
    <xf numFmtId="0" fontId="13" fillId="0" borderId="0" xfId="0" applyFont="1" applyFill="1" applyAlignment="1">
      <alignment horizontal="center" vertical="center"/>
    </xf>
    <xf numFmtId="38" fontId="3" fillId="0" borderId="12" xfId="49" applyFont="1" applyFill="1" applyBorder="1" applyAlignment="1">
      <alignment horizontal="distributed" vertical="center" shrinkToFit="1"/>
    </xf>
    <xf numFmtId="38" fontId="4" fillId="0" borderId="0" xfId="49" applyFont="1" applyFill="1" applyBorder="1" applyAlignment="1">
      <alignment horizontal="right" vertical="center"/>
    </xf>
    <xf numFmtId="178" fontId="4" fillId="0" borderId="0" xfId="49" applyNumberFormat="1" applyFont="1" applyFill="1" applyAlignment="1">
      <alignment vertical="center"/>
    </xf>
    <xf numFmtId="177" fontId="6" fillId="0" borderId="0" xfId="0" applyNumberFormat="1" applyFont="1" applyFill="1" applyAlignment="1">
      <alignment vertical="top"/>
    </xf>
    <xf numFmtId="38" fontId="6" fillId="0" borderId="0" xfId="49" applyFont="1" applyFill="1" applyAlignment="1">
      <alignment vertical="top"/>
    </xf>
    <xf numFmtId="38" fontId="6" fillId="0" borderId="0" xfId="49" applyFont="1" applyFill="1" applyAlignment="1">
      <alignment horizontal="right" vertical="top"/>
    </xf>
    <xf numFmtId="0" fontId="4" fillId="0" borderId="0" xfId="0" applyFont="1" applyFill="1" applyAlignment="1">
      <alignment vertical="center"/>
    </xf>
    <xf numFmtId="38" fontId="6" fillId="0" borderId="0" xfId="49" applyFont="1" applyFill="1" applyBorder="1" applyAlignment="1">
      <alignment horizontal="right" vertical="top"/>
    </xf>
    <xf numFmtId="180" fontId="3" fillId="0" borderId="15" xfId="49" applyNumberFormat="1" applyFont="1" applyFill="1" applyBorder="1" applyAlignment="1">
      <alignment vertical="center"/>
    </xf>
    <xf numFmtId="177" fontId="3" fillId="0" borderId="15" xfId="49" applyNumberFormat="1" applyFont="1" applyFill="1" applyBorder="1" applyAlignment="1">
      <alignment vertical="center"/>
    </xf>
    <xf numFmtId="38" fontId="3" fillId="0" borderId="16" xfId="49" applyFont="1" applyFill="1" applyBorder="1" applyAlignment="1">
      <alignment vertical="center"/>
    </xf>
    <xf numFmtId="180" fontId="3" fillId="0" borderId="0" xfId="49" applyNumberFormat="1" applyFont="1" applyFill="1" applyBorder="1" applyAlignment="1">
      <alignment vertical="center"/>
    </xf>
    <xf numFmtId="38" fontId="3" fillId="0" borderId="24" xfId="49" applyFont="1" applyFill="1" applyBorder="1" applyAlignment="1">
      <alignment vertical="center"/>
    </xf>
    <xf numFmtId="177" fontId="3" fillId="0" borderId="0" xfId="49" applyNumberFormat="1" applyFont="1" applyFill="1" applyAlignment="1">
      <alignment vertical="center"/>
    </xf>
    <xf numFmtId="0" fontId="3" fillId="0" borderId="12" xfId="0" applyFont="1" applyFill="1" applyBorder="1" applyAlignment="1">
      <alignment vertical="center" shrinkToFit="1"/>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23" xfId="0" applyFont="1" applyFill="1" applyBorder="1" applyAlignment="1">
      <alignment horizontal="distributed" vertical="center"/>
    </xf>
    <xf numFmtId="0" fontId="3" fillId="0" borderId="23" xfId="0" applyFont="1" applyFill="1" applyBorder="1" applyAlignment="1">
      <alignment horizontal="center" vertical="center"/>
    </xf>
    <xf numFmtId="180" fontId="3" fillId="0" borderId="15" xfId="49" applyNumberFormat="1" applyFont="1" applyFill="1" applyBorder="1" applyAlignment="1">
      <alignment horizontal="right" vertical="center"/>
    </xf>
    <xf numFmtId="194" fontId="3" fillId="0" borderId="15" xfId="49" applyNumberFormat="1"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top"/>
    </xf>
    <xf numFmtId="0" fontId="6" fillId="0" borderId="0" xfId="0" applyFont="1" applyFill="1" applyAlignment="1">
      <alignment vertical="top"/>
    </xf>
    <xf numFmtId="0" fontId="3" fillId="0" borderId="33" xfId="0" applyFont="1" applyFill="1" applyBorder="1" applyAlignment="1">
      <alignment horizontal="distributed" vertical="center"/>
    </xf>
    <xf numFmtId="0" fontId="3" fillId="0" borderId="33" xfId="0" applyFont="1" applyFill="1" applyBorder="1" applyAlignment="1">
      <alignment vertical="center"/>
    </xf>
    <xf numFmtId="0" fontId="3" fillId="0" borderId="16" xfId="0" applyFont="1" applyFill="1" applyBorder="1" applyAlignment="1">
      <alignment vertical="center"/>
    </xf>
    <xf numFmtId="0" fontId="3" fillId="0" borderId="21" xfId="0" applyFont="1" applyFill="1" applyBorder="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177" fontId="3" fillId="0" borderId="24" xfId="0" applyNumberFormat="1" applyFont="1" applyFill="1" applyBorder="1" applyAlignment="1">
      <alignment horizontal="right" vertical="center"/>
    </xf>
    <xf numFmtId="0" fontId="3" fillId="0" borderId="32" xfId="0" applyFont="1" applyFill="1" applyBorder="1" applyAlignment="1">
      <alignment vertical="center"/>
    </xf>
    <xf numFmtId="0" fontId="3" fillId="0" borderId="22"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203" fontId="3" fillId="0" borderId="0" xfId="0" applyNumberFormat="1" applyFont="1" applyFill="1" applyAlignment="1">
      <alignment horizontal="right" vertical="center"/>
    </xf>
    <xf numFmtId="198" fontId="3" fillId="0" borderId="0" xfId="0" applyNumberFormat="1" applyFont="1" applyFill="1" applyAlignment="1">
      <alignment horizontal="right" vertical="center"/>
    </xf>
    <xf numFmtId="194" fontId="3" fillId="0" borderId="0" xfId="0" applyNumberFormat="1" applyFont="1" applyFill="1" applyAlignment="1">
      <alignment horizontal="right" vertical="center"/>
    </xf>
    <xf numFmtId="177" fontId="3" fillId="0" borderId="15"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12" xfId="0" applyNumberFormat="1" applyFont="1" applyFill="1" applyBorder="1" applyAlignment="1">
      <alignment horizontal="distributed" vertical="center" shrinkToFit="1"/>
    </xf>
    <xf numFmtId="0" fontId="3" fillId="0" borderId="0" xfId="0" applyNumberFormat="1" applyFont="1" applyFill="1" applyBorder="1" applyAlignment="1">
      <alignment horizontal="distributed" vertical="center"/>
    </xf>
    <xf numFmtId="0" fontId="3" fillId="0" borderId="12" xfId="0" applyNumberFormat="1" applyFont="1" applyFill="1" applyBorder="1" applyAlignment="1">
      <alignment horizontal="distributed" vertical="center"/>
    </xf>
    <xf numFmtId="177" fontId="8" fillId="0" borderId="0" xfId="0" applyNumberFormat="1" applyFont="1" applyFill="1" applyAlignment="1">
      <alignment vertical="center"/>
    </xf>
    <xf numFmtId="177" fontId="8" fillId="0" borderId="0" xfId="0" applyNumberFormat="1" applyFont="1" applyFill="1" applyBorder="1" applyAlignment="1">
      <alignment horizontal="right" vertical="center"/>
    </xf>
    <xf numFmtId="177" fontId="4" fillId="0" borderId="0" xfId="0" applyNumberFormat="1" applyFont="1" applyFill="1" applyAlignment="1">
      <alignment vertical="center"/>
    </xf>
    <xf numFmtId="0" fontId="4" fillId="0" borderId="12"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177" fontId="3" fillId="0" borderId="32" xfId="0" applyNumberFormat="1" applyFont="1" applyFill="1" applyBorder="1" applyAlignment="1">
      <alignment vertical="center"/>
    </xf>
    <xf numFmtId="177" fontId="3" fillId="0" borderId="33" xfId="0" applyNumberFormat="1" applyFont="1" applyFill="1" applyBorder="1" applyAlignment="1">
      <alignment vertical="center"/>
    </xf>
    <xf numFmtId="177" fontId="6" fillId="0" borderId="0" xfId="0" applyNumberFormat="1" applyFont="1" applyFill="1" applyAlignment="1">
      <alignment vertical="center"/>
    </xf>
    <xf numFmtId="177" fontId="6" fillId="0" borderId="0" xfId="0" applyNumberFormat="1" applyFont="1" applyFill="1" applyAlignment="1">
      <alignment horizontal="right" vertical="top"/>
    </xf>
    <xf numFmtId="0" fontId="0" fillId="0" borderId="0" xfId="0" applyFont="1" applyFill="1" applyAlignment="1">
      <alignment/>
    </xf>
    <xf numFmtId="38" fontId="6" fillId="0" borderId="12" xfId="49" applyFont="1" applyFill="1" applyBorder="1" applyAlignment="1">
      <alignment horizontal="distributed" vertical="center"/>
    </xf>
    <xf numFmtId="38" fontId="6" fillId="0" borderId="0" xfId="49" applyFont="1" applyFill="1" applyBorder="1" applyAlignment="1">
      <alignment horizontal="distributed" vertical="center"/>
    </xf>
    <xf numFmtId="38" fontId="10" fillId="0" borderId="0" xfId="49" applyFont="1" applyFill="1" applyAlignment="1">
      <alignment horizontal="right" vertical="center"/>
    </xf>
    <xf numFmtId="38" fontId="10" fillId="0" borderId="0" xfId="49" applyFont="1" applyFill="1" applyBorder="1" applyAlignment="1">
      <alignment horizontal="right" vertical="center"/>
    </xf>
    <xf numFmtId="38" fontId="0" fillId="0" borderId="0" xfId="49" applyFont="1" applyFill="1" applyAlignment="1">
      <alignment vertical="center"/>
    </xf>
    <xf numFmtId="38" fontId="14" fillId="0" borderId="0" xfId="49" applyFont="1" applyFill="1" applyAlignment="1">
      <alignment vertical="center"/>
    </xf>
    <xf numFmtId="38" fontId="14" fillId="0" borderId="0" xfId="49" applyFont="1" applyFill="1" applyAlignment="1">
      <alignment horizontal="right" vertical="center"/>
    </xf>
    <xf numFmtId="38" fontId="0" fillId="0" borderId="33" xfId="49" applyFont="1" applyFill="1" applyBorder="1" applyAlignment="1">
      <alignment vertical="center"/>
    </xf>
    <xf numFmtId="38" fontId="0" fillId="0" borderId="32" xfId="49" applyFont="1" applyFill="1" applyBorder="1" applyAlignment="1">
      <alignment vertical="center"/>
    </xf>
    <xf numFmtId="38" fontId="0" fillId="0" borderId="0" xfId="49" applyFont="1" applyFill="1" applyAlignment="1">
      <alignment horizontal="right" vertical="center"/>
    </xf>
    <xf numFmtId="38" fontId="0" fillId="0" borderId="0" xfId="49" applyFont="1" applyFill="1" applyBorder="1" applyAlignment="1">
      <alignment horizontal="distributed" vertical="center"/>
    </xf>
    <xf numFmtId="38" fontId="0" fillId="0" borderId="15" xfId="49" applyFont="1" applyFill="1" applyBorder="1" applyAlignment="1">
      <alignment vertical="center"/>
    </xf>
    <xf numFmtId="38" fontId="0" fillId="0" borderId="21" xfId="49" applyFont="1" applyFill="1" applyBorder="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1" xfId="0" applyFont="1" applyFill="1" applyBorder="1" applyAlignment="1">
      <alignment vertical="center"/>
    </xf>
    <xf numFmtId="0" fontId="5" fillId="0" borderId="0" xfId="0" applyFont="1" applyFill="1" applyBorder="1" applyAlignment="1">
      <alignment horizontal="distributed" vertical="center"/>
    </xf>
    <xf numFmtId="0" fontId="10" fillId="0" borderId="0" xfId="0" applyFont="1" applyFill="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38" fontId="8" fillId="0" borderId="0" xfId="49" applyFont="1" applyFill="1" applyAlignment="1">
      <alignment horizontal="right" vertical="center"/>
    </xf>
    <xf numFmtId="0" fontId="3" fillId="0" borderId="32" xfId="0" applyFont="1" applyFill="1" applyBorder="1" applyAlignment="1">
      <alignment horizontal="distributed" vertical="center"/>
    </xf>
    <xf numFmtId="38" fontId="3" fillId="0" borderId="12" xfId="49" applyFont="1" applyFill="1" applyBorder="1" applyAlignment="1">
      <alignment horizontal="center" vertical="center"/>
    </xf>
    <xf numFmtId="0" fontId="6" fillId="0" borderId="27" xfId="0" applyFont="1" applyFill="1" applyBorder="1" applyAlignment="1">
      <alignment vertical="center"/>
    </xf>
    <xf numFmtId="0" fontId="6" fillId="0" borderId="26" xfId="0" applyFont="1" applyFill="1" applyBorder="1" applyAlignment="1">
      <alignment vertical="center"/>
    </xf>
    <xf numFmtId="0" fontId="14" fillId="0" borderId="0" xfId="0" applyFont="1" applyFill="1" applyAlignment="1">
      <alignment vertical="center"/>
    </xf>
    <xf numFmtId="38" fontId="6" fillId="0" borderId="27" xfId="0" applyNumberFormat="1" applyFont="1" applyFill="1" applyBorder="1" applyAlignment="1">
      <alignment vertical="center"/>
    </xf>
    <xf numFmtId="38" fontId="4"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21"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horizontal="right" vertical="center"/>
    </xf>
    <xf numFmtId="0" fontId="0" fillId="0" borderId="36" xfId="0" applyFont="1" applyFill="1" applyBorder="1" applyAlignment="1">
      <alignment vertical="center"/>
    </xf>
    <xf numFmtId="0" fontId="3" fillId="0" borderId="15" xfId="0" applyFont="1" applyFill="1" applyBorder="1" applyAlignment="1">
      <alignment horizontal="distributed" vertical="center"/>
    </xf>
    <xf numFmtId="0" fontId="3" fillId="0" borderId="21" xfId="0" applyFont="1" applyFill="1" applyBorder="1" applyAlignment="1">
      <alignment horizontal="distributed" vertical="center"/>
    </xf>
    <xf numFmtId="38" fontId="3" fillId="0" borderId="0" xfId="0" applyNumberFormat="1" applyFont="1" applyFill="1" applyAlignment="1">
      <alignment horizontal="right" vertical="center"/>
    </xf>
    <xf numFmtId="0" fontId="3" fillId="0" borderId="24" xfId="0" applyFont="1" applyFill="1" applyBorder="1" applyAlignment="1">
      <alignment horizontal="distributed" vertical="center"/>
    </xf>
    <xf numFmtId="0" fontId="3" fillId="0" borderId="37" xfId="0" applyFont="1" applyFill="1" applyBorder="1" applyAlignment="1">
      <alignment vertical="center"/>
    </xf>
    <xf numFmtId="38" fontId="3" fillId="0" borderId="33" xfId="0" applyNumberFormat="1" applyFont="1" applyFill="1" applyBorder="1" applyAlignment="1">
      <alignment horizontal="right" vertical="center"/>
    </xf>
    <xf numFmtId="38" fontId="3" fillId="0" borderId="37" xfId="0" applyNumberFormat="1" applyFont="1" applyFill="1" applyBorder="1" applyAlignment="1">
      <alignment horizontal="right" vertical="center"/>
    </xf>
    <xf numFmtId="38" fontId="3" fillId="0" borderId="15" xfId="0" applyNumberFormat="1" applyFont="1" applyFill="1" applyBorder="1" applyAlignment="1">
      <alignment horizontal="right" vertical="center"/>
    </xf>
    <xf numFmtId="38" fontId="3" fillId="0" borderId="16" xfId="0" applyNumberFormat="1" applyFont="1" applyFill="1" applyBorder="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Border="1" applyAlignment="1">
      <alignment vertical="center"/>
    </xf>
    <xf numFmtId="186" fontId="3" fillId="0" borderId="0" xfId="0" applyNumberFormat="1" applyFont="1" applyFill="1" applyBorder="1" applyAlignment="1">
      <alignment vertical="center"/>
    </xf>
    <xf numFmtId="186" fontId="3" fillId="0" borderId="24" xfId="0" applyNumberFormat="1" applyFont="1" applyFill="1" applyBorder="1" applyAlignment="1">
      <alignment vertical="center"/>
    </xf>
    <xf numFmtId="0" fontId="6" fillId="0" borderId="0" xfId="0" applyFont="1" applyFill="1" applyAlignment="1">
      <alignment horizontal="left" vertical="top"/>
    </xf>
    <xf numFmtId="0" fontId="0" fillId="0" borderId="0" xfId="0" applyFill="1" applyAlignment="1">
      <alignment/>
    </xf>
    <xf numFmtId="38" fontId="4" fillId="0" borderId="0" xfId="49" applyNumberFormat="1" applyFont="1" applyFill="1" applyBorder="1" applyAlignment="1">
      <alignment horizontal="right" vertical="center"/>
    </xf>
    <xf numFmtId="38" fontId="4" fillId="0" borderId="33" xfId="49" applyFont="1" applyFill="1" applyBorder="1" applyAlignment="1">
      <alignment horizontal="right" vertical="center"/>
    </xf>
    <xf numFmtId="38" fontId="3" fillId="0" borderId="0" xfId="49" applyNumberFormat="1" applyFont="1" applyFill="1" applyBorder="1" applyAlignment="1">
      <alignment horizontal="right" vertical="center"/>
    </xf>
    <xf numFmtId="177" fontId="4" fillId="0" borderId="33" xfId="49" applyNumberFormat="1" applyFont="1" applyFill="1" applyBorder="1" applyAlignment="1">
      <alignment horizontal="right" vertical="center"/>
    </xf>
    <xf numFmtId="177" fontId="4" fillId="0" borderId="0" xfId="49" applyNumberFormat="1" applyFont="1" applyFill="1" applyBorder="1" applyAlignment="1">
      <alignment horizontal="right" vertical="center"/>
    </xf>
    <xf numFmtId="38" fontId="6" fillId="0" borderId="0" xfId="49" applyFont="1" applyFill="1" applyBorder="1" applyAlignment="1">
      <alignment horizontal="left" vertical="top"/>
    </xf>
    <xf numFmtId="0" fontId="3" fillId="0" borderId="1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0" xfId="0" applyFont="1" applyFill="1" applyBorder="1" applyAlignment="1">
      <alignment horizontal="distributed" vertical="center" shrinkToFit="1"/>
    </xf>
    <xf numFmtId="0" fontId="3" fillId="0" borderId="12" xfId="0" applyFont="1" applyFill="1" applyBorder="1" applyAlignment="1">
      <alignment horizontal="distributed" vertical="center" shrinkToFit="1"/>
    </xf>
    <xf numFmtId="0" fontId="3" fillId="0" borderId="35"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1"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3" fillId="0" borderId="39" xfId="0" applyFont="1" applyFill="1" applyBorder="1" applyAlignment="1">
      <alignment horizontal="distributed" vertical="center" wrapText="1"/>
    </xf>
    <xf numFmtId="0" fontId="3" fillId="0" borderId="40" xfId="0" applyFont="1" applyFill="1" applyBorder="1" applyAlignment="1">
      <alignment horizontal="distributed" vertical="center" wrapText="1"/>
    </xf>
    <xf numFmtId="0" fontId="3" fillId="0" borderId="41" xfId="0" applyFont="1" applyFill="1" applyBorder="1" applyAlignment="1">
      <alignment horizontal="distributed" vertical="center" wrapText="1"/>
    </xf>
    <xf numFmtId="0" fontId="3" fillId="0" borderId="25"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0" xfId="0" applyFont="1" applyFill="1" applyBorder="1" applyAlignment="1">
      <alignment horizontal="distributed" vertical="center" wrapText="1" shrinkToFit="1"/>
    </xf>
    <xf numFmtId="0" fontId="3" fillId="0" borderId="12" xfId="0" applyFont="1" applyFill="1" applyBorder="1" applyAlignment="1">
      <alignment horizontal="distributed" vertical="center" wrapText="1" shrinkToFit="1"/>
    </xf>
    <xf numFmtId="0" fontId="3" fillId="0" borderId="18" xfId="0" applyFont="1" applyFill="1" applyBorder="1" applyAlignment="1">
      <alignment horizontal="distributed" vertical="center" wrapText="1"/>
    </xf>
    <xf numFmtId="0" fontId="3" fillId="0" borderId="41" xfId="0" applyFont="1" applyFill="1" applyBorder="1" applyAlignment="1">
      <alignment horizontal="distributed" vertical="center" wrapText="1"/>
    </xf>
    <xf numFmtId="0" fontId="3" fillId="0" borderId="4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14" fillId="0" borderId="0" xfId="0" applyFont="1" applyFill="1" applyAlignment="1">
      <alignment horizontal="center" vertical="center"/>
    </xf>
    <xf numFmtId="0" fontId="3" fillId="0" borderId="16"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6" xfId="0" applyFont="1" applyFill="1" applyBorder="1" applyAlignment="1">
      <alignment horizontal="distributed" vertical="center" wrapText="1"/>
    </xf>
    <xf numFmtId="0" fontId="3" fillId="0" borderId="47" xfId="0" applyFont="1" applyFill="1" applyBorder="1" applyAlignment="1">
      <alignment horizontal="distributed" vertical="center" wrapText="1"/>
    </xf>
    <xf numFmtId="0" fontId="3" fillId="0" borderId="42" xfId="0" applyFont="1" applyFill="1" applyBorder="1" applyAlignment="1">
      <alignment horizontal="distributed" vertical="center" wrapText="1"/>
    </xf>
    <xf numFmtId="0" fontId="3" fillId="0" borderId="23" xfId="0" applyFont="1" applyFill="1" applyBorder="1" applyAlignment="1">
      <alignment horizontal="center" vertical="center"/>
    </xf>
    <xf numFmtId="0" fontId="3" fillId="0" borderId="3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177" fontId="3" fillId="0" borderId="0" xfId="0" applyNumberFormat="1" applyFont="1" applyFill="1" applyAlignment="1">
      <alignment horizontal="right"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xf>
    <xf numFmtId="177" fontId="3" fillId="0" borderId="24" xfId="0"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5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3" fillId="0" borderId="49" xfId="0" applyFont="1" applyFill="1" applyBorder="1" applyAlignment="1">
      <alignment horizontal="center" vertical="center"/>
    </xf>
    <xf numFmtId="0" fontId="3" fillId="0" borderId="51" xfId="0" applyFont="1" applyFill="1" applyBorder="1" applyAlignment="1">
      <alignment horizontal="distributed" vertical="center"/>
    </xf>
    <xf numFmtId="0" fontId="3" fillId="0" borderId="24" xfId="0" applyFont="1" applyFill="1" applyBorder="1" applyAlignment="1">
      <alignment horizontal="distributed" vertical="center"/>
    </xf>
    <xf numFmtId="197" fontId="3" fillId="0" borderId="0" xfId="0" applyNumberFormat="1" applyFont="1" applyFill="1" applyAlignment="1">
      <alignment horizontal="right" vertical="center"/>
    </xf>
    <xf numFmtId="0" fontId="3" fillId="0" borderId="0" xfId="0" applyFont="1" applyFill="1" applyAlignment="1">
      <alignment horizontal="distributed" vertical="center"/>
    </xf>
    <xf numFmtId="0" fontId="3" fillId="0" borderId="22" xfId="0" applyFont="1" applyFill="1" applyBorder="1" applyAlignment="1">
      <alignment horizontal="center" vertical="center"/>
    </xf>
    <xf numFmtId="0" fontId="4" fillId="0" borderId="0" xfId="0" applyFont="1" applyFill="1" applyAlignment="1">
      <alignment horizontal="distributed" vertical="center"/>
    </xf>
    <xf numFmtId="0" fontId="3" fillId="0" borderId="35"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0" xfId="0" applyNumberFormat="1" applyFont="1" applyFill="1" applyBorder="1" applyAlignment="1" applyProtection="1">
      <alignment horizontal="distributed" vertical="center"/>
      <protection/>
    </xf>
    <xf numFmtId="0" fontId="3" fillId="0" borderId="12" xfId="0" applyNumberFormat="1" applyFont="1" applyFill="1" applyBorder="1" applyAlignment="1" applyProtection="1">
      <alignment horizontal="distributed" vertical="center"/>
      <protection/>
    </xf>
    <xf numFmtId="0" fontId="4" fillId="0" borderId="0" xfId="0" applyNumberFormat="1" applyFont="1" applyFill="1" applyBorder="1" applyAlignment="1" applyProtection="1">
      <alignment horizontal="distributed" vertical="center"/>
      <protection/>
    </xf>
    <xf numFmtId="0" fontId="4" fillId="0" borderId="12" xfId="0" applyNumberFormat="1" applyFont="1" applyFill="1" applyBorder="1" applyAlignment="1" applyProtection="1">
      <alignment horizontal="distributed" vertical="center"/>
      <protection/>
    </xf>
    <xf numFmtId="177" fontId="3" fillId="0" borderId="46" xfId="0" applyNumberFormat="1" applyFont="1" applyFill="1" applyBorder="1" applyAlignment="1" applyProtection="1">
      <alignment horizontal="distributed" vertical="center" wrapText="1"/>
      <protection/>
    </xf>
    <xf numFmtId="177" fontId="3" fillId="0" borderId="52" xfId="0" applyNumberFormat="1" applyFont="1" applyFill="1" applyBorder="1" applyAlignment="1" applyProtection="1">
      <alignment horizontal="distributed" vertical="center" wrapText="1"/>
      <protection/>
    </xf>
    <xf numFmtId="177" fontId="3" fillId="0" borderId="26" xfId="0" applyNumberFormat="1" applyFont="1" applyFill="1" applyBorder="1" applyAlignment="1">
      <alignment horizontal="distributed" vertical="center" wrapText="1"/>
    </xf>
    <xf numFmtId="177" fontId="3" fillId="0" borderId="27" xfId="0" applyNumberFormat="1" applyFont="1" applyFill="1" applyBorder="1" applyAlignment="1">
      <alignment horizontal="distributed" vertical="center" wrapText="1"/>
    </xf>
    <xf numFmtId="177" fontId="3" fillId="0" borderId="46" xfId="0" applyNumberFormat="1" applyFont="1" applyFill="1" applyBorder="1" applyAlignment="1" applyProtection="1">
      <alignment horizontal="center" vertical="center"/>
      <protection/>
    </xf>
    <xf numFmtId="177" fontId="3" fillId="0" borderId="53" xfId="0" applyNumberFormat="1" applyFont="1" applyFill="1" applyBorder="1" applyAlignment="1" applyProtection="1">
      <alignment horizontal="center" vertical="center"/>
      <protection/>
    </xf>
    <xf numFmtId="177" fontId="3" fillId="0" borderId="26" xfId="0" applyNumberFormat="1" applyFont="1" applyFill="1" applyBorder="1" applyAlignment="1" applyProtection="1">
      <alignment horizontal="center" vertical="center"/>
      <protection/>
    </xf>
    <xf numFmtId="177" fontId="3" fillId="0" borderId="19" xfId="0" applyNumberFormat="1" applyFont="1" applyFill="1" applyBorder="1" applyAlignment="1" applyProtection="1">
      <alignment horizontal="center" vertical="center"/>
      <protection/>
    </xf>
    <xf numFmtId="177" fontId="3" fillId="0" borderId="46" xfId="0" applyNumberFormat="1" applyFont="1" applyFill="1" applyBorder="1" applyAlignment="1" applyProtection="1">
      <alignment horizontal="distributed" vertical="center"/>
      <protection/>
    </xf>
    <xf numFmtId="177" fontId="3" fillId="0" borderId="53" xfId="0" applyNumberFormat="1" applyFont="1" applyFill="1" applyBorder="1" applyAlignment="1" applyProtection="1">
      <alignment horizontal="distributed" vertical="center"/>
      <protection/>
    </xf>
    <xf numFmtId="177" fontId="3" fillId="0" borderId="26" xfId="0" applyNumberFormat="1" applyFont="1" applyFill="1" applyBorder="1" applyAlignment="1">
      <alignment horizontal="distributed" vertical="center"/>
    </xf>
    <xf numFmtId="177" fontId="3" fillId="0" borderId="19" xfId="0" applyNumberFormat="1" applyFont="1" applyFill="1" applyBorder="1" applyAlignment="1">
      <alignment horizontal="distributed" vertical="center"/>
    </xf>
    <xf numFmtId="177" fontId="3" fillId="0" borderId="52" xfId="0" applyNumberFormat="1" applyFont="1" applyFill="1" applyBorder="1" applyAlignment="1" applyProtection="1">
      <alignment horizontal="distributed" vertical="center"/>
      <protection/>
    </xf>
    <xf numFmtId="177" fontId="3" fillId="0" borderId="27" xfId="0" applyNumberFormat="1" applyFont="1" applyFill="1" applyBorder="1" applyAlignment="1">
      <alignment horizontal="distributed" vertical="center"/>
    </xf>
    <xf numFmtId="177" fontId="3" fillId="0" borderId="46" xfId="0" applyNumberFormat="1" applyFont="1" applyFill="1" applyBorder="1" applyAlignment="1" applyProtection="1">
      <alignment horizontal="distributed" vertical="center" wrapText="1" shrinkToFit="1"/>
      <protection/>
    </xf>
    <xf numFmtId="177" fontId="3" fillId="0" borderId="53" xfId="0" applyNumberFormat="1" applyFont="1" applyFill="1" applyBorder="1" applyAlignment="1" applyProtection="1">
      <alignment horizontal="distributed" vertical="center" wrapText="1" shrinkToFit="1"/>
      <protection/>
    </xf>
    <xf numFmtId="177" fontId="3" fillId="0" borderId="26" xfId="0" applyNumberFormat="1" applyFont="1" applyFill="1" applyBorder="1" applyAlignment="1">
      <alignment horizontal="distributed" vertical="center" wrapText="1" shrinkToFit="1"/>
    </xf>
    <xf numFmtId="177" fontId="3" fillId="0" borderId="19" xfId="0" applyNumberFormat="1" applyFont="1" applyFill="1" applyBorder="1" applyAlignment="1">
      <alignment horizontal="distributed" vertical="center" wrapText="1" shrinkToFit="1"/>
    </xf>
    <xf numFmtId="177" fontId="3" fillId="0" borderId="53" xfId="0" applyNumberFormat="1" applyFont="1" applyFill="1" applyBorder="1" applyAlignment="1" applyProtection="1">
      <alignment horizontal="distributed" vertical="center" wrapText="1"/>
      <protection/>
    </xf>
    <xf numFmtId="177" fontId="3" fillId="0" borderId="19" xfId="0" applyNumberFormat="1" applyFont="1" applyFill="1" applyBorder="1" applyAlignment="1">
      <alignment horizontal="distributed" vertical="center" wrapText="1"/>
    </xf>
    <xf numFmtId="177" fontId="3" fillId="0" borderId="35" xfId="0" applyNumberFormat="1" applyFont="1" applyFill="1" applyBorder="1" applyAlignment="1" applyProtection="1">
      <alignment horizontal="distributed" vertical="center" wrapText="1"/>
      <protection/>
    </xf>
    <xf numFmtId="0" fontId="0" fillId="0" borderId="34" xfId="0" applyFont="1" applyFill="1" applyBorder="1" applyAlignment="1">
      <alignment horizontal="distributed"/>
    </xf>
    <xf numFmtId="0" fontId="0" fillId="0" borderId="0" xfId="0" applyFont="1" applyFill="1" applyAlignment="1">
      <alignment horizontal="distributed"/>
    </xf>
    <xf numFmtId="0" fontId="0" fillId="0" borderId="12" xfId="0" applyFont="1" applyFill="1" applyBorder="1" applyAlignment="1">
      <alignment horizontal="distributed"/>
    </xf>
    <xf numFmtId="0" fontId="0" fillId="0" borderId="15" xfId="0" applyFont="1" applyFill="1" applyBorder="1" applyAlignment="1">
      <alignment horizontal="distributed"/>
    </xf>
    <xf numFmtId="0" fontId="0" fillId="0" borderId="21" xfId="0" applyFont="1" applyFill="1" applyBorder="1" applyAlignment="1">
      <alignment horizontal="distributed"/>
    </xf>
    <xf numFmtId="0" fontId="4" fillId="0" borderId="0"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177" fontId="3" fillId="0" borderId="26"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38" fontId="3" fillId="0" borderId="0" xfId="49" applyFont="1" applyFill="1" applyBorder="1" applyAlignment="1" applyProtection="1">
      <alignment horizontal="distributed" vertical="center"/>
      <protection/>
    </xf>
    <xf numFmtId="38" fontId="3" fillId="0" borderId="12" xfId="49" applyFont="1" applyFill="1" applyBorder="1" applyAlignment="1" applyProtection="1">
      <alignment horizontal="distributed" vertical="center"/>
      <protection/>
    </xf>
    <xf numFmtId="38" fontId="4" fillId="0" borderId="0" xfId="49" applyFont="1" applyFill="1" applyBorder="1" applyAlignment="1" applyProtection="1">
      <alignment horizontal="distributed" vertical="center"/>
      <protection/>
    </xf>
    <xf numFmtId="38" fontId="4" fillId="0" borderId="12" xfId="49" applyFont="1" applyFill="1" applyBorder="1" applyAlignment="1" applyProtection="1">
      <alignment horizontal="distributed" vertical="center"/>
      <protection/>
    </xf>
    <xf numFmtId="0" fontId="0" fillId="0" borderId="34" xfId="0" applyFont="1" applyFill="1" applyBorder="1" applyAlignment="1">
      <alignment horizontal="distributed"/>
    </xf>
    <xf numFmtId="0" fontId="0" fillId="0" borderId="0" xfId="0" applyFont="1" applyFill="1" applyAlignment="1">
      <alignment horizontal="distributed"/>
    </xf>
    <xf numFmtId="0" fontId="0" fillId="0" borderId="12" xfId="0" applyFont="1" applyFill="1" applyBorder="1" applyAlignment="1">
      <alignment horizontal="distributed"/>
    </xf>
    <xf numFmtId="0" fontId="0" fillId="0" borderId="15" xfId="0" applyFont="1" applyFill="1" applyBorder="1" applyAlignment="1">
      <alignment horizontal="distributed"/>
    </xf>
    <xf numFmtId="0" fontId="0" fillId="0" borderId="21" xfId="0" applyFont="1" applyFill="1" applyBorder="1" applyAlignment="1">
      <alignment horizontal="distributed"/>
    </xf>
    <xf numFmtId="0" fontId="3" fillId="0" borderId="0" xfId="0" applyFont="1" applyFill="1" applyBorder="1" applyAlignment="1" applyProtection="1">
      <alignment horizontal="distributed" vertical="center"/>
      <protection/>
    </xf>
    <xf numFmtId="0" fontId="3" fillId="0" borderId="12"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38" fontId="3" fillId="0" borderId="54" xfId="49" applyFont="1" applyFill="1" applyBorder="1" applyAlignment="1">
      <alignment horizontal="distributed" vertical="center"/>
    </xf>
    <xf numFmtId="38" fontId="3" fillId="0" borderId="44" xfId="49" applyFont="1" applyFill="1" applyBorder="1" applyAlignment="1">
      <alignment horizontal="distributed" vertical="center"/>
    </xf>
    <xf numFmtId="38" fontId="3" fillId="0" borderId="45" xfId="49" applyFont="1" applyFill="1" applyBorder="1" applyAlignment="1">
      <alignment horizontal="distributed" vertical="center"/>
    </xf>
    <xf numFmtId="38" fontId="3" fillId="0" borderId="18" xfId="49" applyFont="1" applyFill="1" applyBorder="1" applyAlignment="1" applyProtection="1">
      <alignment horizontal="center" vertical="center" wrapText="1"/>
      <protection/>
    </xf>
    <xf numFmtId="38" fontId="3" fillId="0" borderId="20" xfId="49" applyFont="1" applyFill="1" applyBorder="1" applyAlignment="1">
      <alignment horizontal="center" vertical="center" wrapText="1"/>
    </xf>
    <xf numFmtId="38" fontId="3" fillId="0" borderId="52" xfId="49" applyFont="1" applyFill="1" applyBorder="1" applyAlignment="1">
      <alignment horizontal="center" vertical="center" wrapText="1"/>
    </xf>
    <xf numFmtId="38" fontId="3" fillId="0" borderId="53" xfId="49" applyFont="1" applyFill="1" applyBorder="1" applyAlignment="1">
      <alignment horizontal="center" vertical="center" wrapText="1"/>
    </xf>
    <xf numFmtId="38" fontId="3" fillId="0" borderId="0" xfId="49" applyFont="1" applyFill="1" applyAlignment="1">
      <alignment horizontal="center" vertical="center" wrapText="1"/>
    </xf>
    <xf numFmtId="38" fontId="3" fillId="0" borderId="55" xfId="49" applyFont="1" applyFill="1" applyBorder="1" applyAlignment="1">
      <alignment horizontal="center" vertical="center" wrapText="1"/>
    </xf>
    <xf numFmtId="38" fontId="3" fillId="0" borderId="27" xfId="49" applyFont="1" applyFill="1" applyBorder="1" applyAlignment="1">
      <alignment horizontal="center" vertical="center" wrapText="1"/>
    </xf>
    <xf numFmtId="38" fontId="3" fillId="0" borderId="19" xfId="49" applyFont="1" applyFill="1" applyBorder="1" applyAlignment="1">
      <alignment horizontal="center" vertical="center" wrapText="1"/>
    </xf>
    <xf numFmtId="38" fontId="3" fillId="0" borderId="54" xfId="49" applyFont="1" applyFill="1" applyBorder="1" applyAlignment="1">
      <alignment horizontal="center" vertical="center"/>
    </xf>
    <xf numFmtId="38" fontId="3" fillId="0" borderId="45" xfId="49" applyFont="1" applyFill="1" applyBorder="1" applyAlignment="1">
      <alignment horizontal="center" vertical="center"/>
    </xf>
    <xf numFmtId="38" fontId="3" fillId="0" borderId="54" xfId="49" applyFont="1" applyFill="1" applyBorder="1" applyAlignment="1">
      <alignment horizontal="center" vertical="center"/>
    </xf>
    <xf numFmtId="38" fontId="3" fillId="0" borderId="45" xfId="49" applyFont="1" applyFill="1" applyBorder="1" applyAlignment="1">
      <alignment horizontal="center" vertical="center"/>
    </xf>
    <xf numFmtId="38" fontId="3" fillId="0" borderId="16" xfId="49" applyFont="1" applyFill="1" applyBorder="1" applyAlignment="1">
      <alignment horizontal="center" vertical="center" wrapText="1"/>
    </xf>
    <xf numFmtId="38" fontId="3" fillId="0" borderId="15" xfId="49" applyFont="1" applyFill="1" applyBorder="1" applyAlignment="1">
      <alignment horizontal="center" vertical="center" wrapText="1"/>
    </xf>
    <xf numFmtId="38" fontId="4" fillId="0" borderId="0" xfId="49" applyFont="1" applyFill="1" applyBorder="1" applyAlignment="1">
      <alignment horizontal="distributed" vertical="center"/>
    </xf>
    <xf numFmtId="38" fontId="4" fillId="0" borderId="12" xfId="49" applyFont="1" applyFill="1" applyBorder="1" applyAlignment="1">
      <alignment horizontal="distributed" vertical="center"/>
    </xf>
    <xf numFmtId="38" fontId="4" fillId="0" borderId="55" xfId="49" applyFont="1" applyFill="1" applyBorder="1" applyAlignment="1">
      <alignment horizontal="distributed" vertical="center"/>
    </xf>
    <xf numFmtId="38" fontId="3" fillId="0" borderId="47" xfId="49" applyFont="1" applyFill="1" applyBorder="1" applyAlignment="1" applyProtection="1">
      <alignment horizontal="center" vertical="center" wrapText="1"/>
      <protection/>
    </xf>
    <xf numFmtId="38" fontId="3" fillId="0" borderId="26"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55" xfId="0" applyFont="1" applyFill="1" applyBorder="1" applyAlignment="1" applyProtection="1" quotePrefix="1">
      <alignment horizontal="center" vertical="center"/>
      <protection/>
    </xf>
    <xf numFmtId="38" fontId="3" fillId="0" borderId="25" xfId="49" applyFont="1" applyFill="1" applyBorder="1" applyAlignment="1" applyProtection="1">
      <alignment horizontal="center" vertical="center" wrapText="1"/>
      <protection/>
    </xf>
    <xf numFmtId="38" fontId="3" fillId="0" borderId="40" xfId="49" applyFont="1" applyFill="1" applyBorder="1" applyAlignment="1" applyProtection="1">
      <alignment horizontal="center" vertical="center" wrapText="1"/>
      <protection/>
    </xf>
    <xf numFmtId="38" fontId="3" fillId="0" borderId="32" xfId="49" applyFont="1" applyFill="1" applyBorder="1" applyAlignment="1">
      <alignment horizontal="center" vertical="center" textRotation="255" wrapText="1"/>
    </xf>
    <xf numFmtId="38" fontId="3" fillId="0" borderId="12" xfId="49" applyFont="1" applyFill="1" applyBorder="1" applyAlignment="1">
      <alignment horizontal="center" vertical="center" textRotation="255" wrapText="1"/>
    </xf>
    <xf numFmtId="38" fontId="3" fillId="0" borderId="21" xfId="49" applyFont="1" applyFill="1" applyBorder="1" applyAlignment="1">
      <alignment horizontal="center" vertical="center" textRotation="255" wrapText="1"/>
    </xf>
    <xf numFmtId="38" fontId="3" fillId="0" borderId="23" xfId="49" applyFont="1" applyFill="1" applyBorder="1" applyAlignment="1">
      <alignment horizontal="distributed" vertical="center"/>
    </xf>
    <xf numFmtId="38" fontId="3" fillId="0" borderId="51" xfId="49" applyFont="1" applyFill="1" applyBorder="1" applyAlignment="1">
      <alignment horizontal="distributed" vertical="center"/>
    </xf>
    <xf numFmtId="38" fontId="3" fillId="0" borderId="24" xfId="49" applyFont="1" applyFill="1" applyBorder="1" applyAlignment="1">
      <alignment horizontal="distributed" vertical="center"/>
    </xf>
    <xf numFmtId="38" fontId="3" fillId="0" borderId="16" xfId="49" applyFont="1" applyFill="1" applyBorder="1" applyAlignment="1">
      <alignment horizontal="distributed" vertical="center"/>
    </xf>
    <xf numFmtId="38" fontId="3" fillId="0" borderId="23" xfId="49" applyFont="1" applyFill="1" applyBorder="1" applyAlignment="1">
      <alignment horizontal="center" vertical="center" wrapText="1" shrinkToFit="1"/>
    </xf>
    <xf numFmtId="38" fontId="3" fillId="0" borderId="23" xfId="49" applyFont="1" applyFill="1" applyBorder="1" applyAlignment="1">
      <alignment horizontal="distributed" vertical="center" wrapText="1" shrinkToFit="1"/>
    </xf>
    <xf numFmtId="38" fontId="3" fillId="0" borderId="28" xfId="49" applyFont="1" applyFill="1" applyBorder="1" applyAlignment="1">
      <alignment horizontal="distributed" vertical="center"/>
    </xf>
    <xf numFmtId="38" fontId="3" fillId="0" borderId="0" xfId="49" applyFont="1" applyFill="1" applyBorder="1" applyAlignment="1">
      <alignment horizontal="right" vertical="center"/>
    </xf>
    <xf numFmtId="38" fontId="3" fillId="0" borderId="35" xfId="49" applyFont="1" applyFill="1" applyBorder="1" applyAlignment="1">
      <alignment horizontal="distributed" vertical="center" wrapText="1"/>
    </xf>
    <xf numFmtId="38" fontId="3" fillId="0" borderId="34" xfId="49" applyFont="1" applyFill="1" applyBorder="1" applyAlignment="1">
      <alignment horizontal="distributed" vertical="center" wrapText="1"/>
    </xf>
    <xf numFmtId="38" fontId="3" fillId="0" borderId="0" xfId="49" applyFont="1" applyFill="1" applyBorder="1" applyAlignment="1">
      <alignment horizontal="distributed" vertical="center" wrapText="1"/>
    </xf>
    <xf numFmtId="38" fontId="3" fillId="0" borderId="12" xfId="49" applyFont="1" applyFill="1" applyBorder="1" applyAlignment="1">
      <alignment horizontal="distributed" vertical="center" wrapText="1"/>
    </xf>
    <xf numFmtId="38" fontId="3" fillId="0" borderId="15" xfId="49" applyFont="1" applyFill="1" applyBorder="1" applyAlignment="1">
      <alignment horizontal="distributed" vertical="center" wrapText="1"/>
    </xf>
    <xf numFmtId="38" fontId="3" fillId="0" borderId="21" xfId="49" applyFont="1" applyFill="1" applyBorder="1" applyAlignment="1">
      <alignment horizontal="distributed" vertical="center" wrapText="1"/>
    </xf>
    <xf numFmtId="38" fontId="3" fillId="0" borderId="43" xfId="49" applyFont="1" applyFill="1" applyBorder="1" applyAlignment="1">
      <alignment horizontal="distributed" vertical="center"/>
    </xf>
    <xf numFmtId="38" fontId="3" fillId="0" borderId="29" xfId="49" applyFont="1" applyFill="1" applyBorder="1" applyAlignment="1">
      <alignment horizontal="distributed" vertical="center"/>
    </xf>
    <xf numFmtId="38" fontId="3" fillId="0" borderId="50" xfId="49" applyFont="1" applyFill="1" applyBorder="1" applyAlignment="1">
      <alignment horizontal="distributed" vertical="center"/>
    </xf>
    <xf numFmtId="38" fontId="3" fillId="0" borderId="56" xfId="49" applyFont="1" applyFill="1" applyBorder="1" applyAlignment="1">
      <alignment horizontal="distributed" vertical="center"/>
    </xf>
    <xf numFmtId="38" fontId="3" fillId="0" borderId="48" xfId="49" applyFont="1" applyFill="1" applyBorder="1" applyAlignment="1">
      <alignment horizontal="distributed" vertical="center"/>
    </xf>
    <xf numFmtId="38" fontId="3" fillId="0" borderId="28" xfId="49" applyFont="1" applyFill="1" applyBorder="1" applyAlignment="1">
      <alignment horizontal="center" vertical="center"/>
    </xf>
    <xf numFmtId="38" fontId="3" fillId="0" borderId="23" xfId="49" applyFont="1" applyFill="1" applyBorder="1" applyAlignment="1">
      <alignment horizontal="center" vertical="center"/>
    </xf>
    <xf numFmtId="38" fontId="3" fillId="0" borderId="37" xfId="49" applyFont="1" applyFill="1" applyBorder="1" applyAlignment="1">
      <alignment horizontal="center" vertical="center"/>
    </xf>
    <xf numFmtId="38" fontId="3" fillId="0" borderId="32" xfId="49" applyFont="1" applyFill="1" applyBorder="1" applyAlignment="1">
      <alignment horizontal="center" vertical="center"/>
    </xf>
    <xf numFmtId="38" fontId="3" fillId="0" borderId="16" xfId="49" applyFont="1" applyFill="1" applyBorder="1" applyAlignment="1">
      <alignment horizontal="center" vertical="center"/>
    </xf>
    <xf numFmtId="38" fontId="3" fillId="0" borderId="21" xfId="49" applyFont="1" applyFill="1" applyBorder="1" applyAlignment="1">
      <alignment horizontal="center" vertical="center"/>
    </xf>
    <xf numFmtId="38" fontId="4" fillId="0" borderId="33" xfId="49" applyFont="1" applyFill="1" applyBorder="1" applyAlignment="1">
      <alignment horizontal="right" vertical="center"/>
    </xf>
    <xf numFmtId="0" fontId="4" fillId="0" borderId="33" xfId="0" applyFont="1" applyFill="1" applyBorder="1" applyAlignment="1">
      <alignment horizontal="right" vertical="center"/>
    </xf>
    <xf numFmtId="38" fontId="3" fillId="0" borderId="32" xfId="49" applyFont="1" applyFill="1" applyBorder="1" applyAlignment="1">
      <alignment vertical="center" textRotation="255" wrapText="1"/>
    </xf>
    <xf numFmtId="38" fontId="3" fillId="0" borderId="12" xfId="49" applyFont="1" applyFill="1" applyBorder="1" applyAlignment="1">
      <alignment vertical="center" textRotation="255" wrapText="1"/>
    </xf>
    <xf numFmtId="38" fontId="3" fillId="0" borderId="21" xfId="49" applyFont="1" applyFill="1" applyBorder="1" applyAlignment="1">
      <alignment vertical="center" textRotation="255" wrapText="1"/>
    </xf>
    <xf numFmtId="38" fontId="4" fillId="0" borderId="0" xfId="49" applyFont="1" applyFill="1" applyBorder="1" applyAlignment="1">
      <alignment horizontal="right" vertical="center"/>
    </xf>
    <xf numFmtId="0" fontId="4" fillId="0" borderId="0" xfId="0" applyFont="1" applyFill="1" applyBorder="1" applyAlignment="1">
      <alignment horizontal="right" vertical="center"/>
    </xf>
    <xf numFmtId="38" fontId="3" fillId="0" borderId="21" xfId="49" applyFont="1" applyFill="1" applyBorder="1" applyAlignment="1">
      <alignment horizontal="distributed" vertical="center"/>
    </xf>
    <xf numFmtId="38" fontId="3" fillId="0" borderId="23" xfId="49" applyFont="1" applyFill="1" applyBorder="1" applyAlignment="1">
      <alignment horizontal="center" vertical="center" shrinkToFit="1"/>
    </xf>
    <xf numFmtId="38" fontId="3" fillId="0" borderId="57" xfId="49" applyFont="1" applyFill="1" applyBorder="1" applyAlignment="1">
      <alignment horizontal="distributed" vertical="center"/>
    </xf>
    <xf numFmtId="38" fontId="3" fillId="0" borderId="29" xfId="49" applyFont="1" applyFill="1" applyBorder="1" applyAlignment="1">
      <alignment horizontal="distributed" vertical="center" shrinkToFit="1"/>
    </xf>
    <xf numFmtId="38" fontId="3" fillId="0" borderId="28" xfId="49" applyFont="1" applyFill="1" applyBorder="1" applyAlignment="1">
      <alignment horizontal="distributed" vertical="center" shrinkToFit="1"/>
    </xf>
    <xf numFmtId="38" fontId="3" fillId="0" borderId="31" xfId="49" applyFont="1" applyFill="1" applyBorder="1" applyAlignment="1">
      <alignment horizontal="center" vertical="center" shrinkToFit="1"/>
    </xf>
    <xf numFmtId="38" fontId="3" fillId="0" borderId="32" xfId="49" applyFont="1" applyFill="1" applyBorder="1" applyAlignment="1">
      <alignment horizontal="center" vertical="center" shrinkToFit="1"/>
    </xf>
    <xf numFmtId="38" fontId="3" fillId="0" borderId="57" xfId="49" applyFont="1" applyFill="1" applyBorder="1" applyAlignment="1">
      <alignment horizontal="distributed" vertical="center" wrapText="1" shrinkToFit="1"/>
    </xf>
    <xf numFmtId="38" fontId="3" fillId="0" borderId="28" xfId="49" applyFont="1" applyFill="1" applyBorder="1" applyAlignment="1">
      <alignment horizontal="distributed" vertical="center" wrapText="1" shrinkToFit="1"/>
    </xf>
    <xf numFmtId="38" fontId="4" fillId="0" borderId="33" xfId="49" applyFont="1" applyFill="1" applyBorder="1" applyAlignment="1">
      <alignment horizontal="distributed" vertical="center"/>
    </xf>
    <xf numFmtId="38" fontId="4" fillId="0" borderId="37" xfId="49" applyFont="1" applyFill="1" applyBorder="1" applyAlignment="1">
      <alignment horizontal="right" vertical="center"/>
    </xf>
    <xf numFmtId="38" fontId="4" fillId="0" borderId="24" xfId="49" applyFont="1" applyFill="1" applyBorder="1" applyAlignment="1">
      <alignment horizontal="right" vertical="center"/>
    </xf>
    <xf numFmtId="38" fontId="3" fillId="0" borderId="0" xfId="49" applyFont="1" applyFill="1" applyBorder="1" applyAlignment="1">
      <alignment horizontal="distributed" vertical="center"/>
    </xf>
    <xf numFmtId="38" fontId="3" fillId="0" borderId="24" xfId="49" applyFont="1" applyFill="1" applyBorder="1" applyAlignment="1">
      <alignment horizontal="right" vertical="center"/>
    </xf>
    <xf numFmtId="177" fontId="3" fillId="0" borderId="0" xfId="49" applyNumberFormat="1" applyFont="1" applyFill="1" applyBorder="1" applyAlignment="1">
      <alignment horizontal="right" vertical="center"/>
    </xf>
    <xf numFmtId="38" fontId="3" fillId="0" borderId="32" xfId="49" applyFont="1" applyFill="1" applyBorder="1" applyAlignment="1">
      <alignment horizontal="right" vertical="center" textRotation="255" wrapText="1"/>
    </xf>
    <xf numFmtId="38" fontId="3" fillId="0" borderId="12" xfId="49" applyFont="1" applyFill="1" applyBorder="1" applyAlignment="1">
      <alignment horizontal="right" vertical="center" textRotation="255" wrapText="1"/>
    </xf>
    <xf numFmtId="38" fontId="3" fillId="0" borderId="21" xfId="49" applyFont="1" applyFill="1" applyBorder="1" applyAlignment="1">
      <alignment horizontal="right" vertical="center" textRotation="255" wrapText="1"/>
    </xf>
    <xf numFmtId="38" fontId="4" fillId="0" borderId="57" xfId="49" applyFont="1" applyFill="1" applyBorder="1" applyAlignment="1">
      <alignment horizontal="distributed" vertical="center"/>
    </xf>
    <xf numFmtId="38" fontId="4" fillId="0" borderId="29" xfId="49" applyFont="1" applyFill="1" applyBorder="1" applyAlignment="1">
      <alignment horizontal="distributed" vertical="center"/>
    </xf>
    <xf numFmtId="38" fontId="3" fillId="0" borderId="29" xfId="49" applyFont="1" applyFill="1" applyBorder="1" applyAlignment="1">
      <alignment horizontal="distributed" vertical="center"/>
    </xf>
    <xf numFmtId="38" fontId="3" fillId="0" borderId="29" xfId="49" applyFont="1" applyFill="1" applyBorder="1" applyAlignment="1">
      <alignment horizontal="distributed" vertical="center" wrapText="1"/>
    </xf>
    <xf numFmtId="38" fontId="3" fillId="0" borderId="28" xfId="49" applyFont="1" applyFill="1" applyBorder="1" applyAlignment="1">
      <alignment horizontal="distributed" vertical="center"/>
    </xf>
    <xf numFmtId="38" fontId="3" fillId="0" borderId="16" xfId="49" applyFont="1" applyFill="1" applyBorder="1" applyAlignment="1">
      <alignment horizontal="right" vertical="center"/>
    </xf>
    <xf numFmtId="38" fontId="3" fillId="0" borderId="15" xfId="49" applyFont="1" applyFill="1" applyBorder="1" applyAlignment="1">
      <alignment horizontal="right" vertical="center"/>
    </xf>
    <xf numFmtId="0" fontId="15" fillId="0" borderId="0" xfId="0" applyFont="1" applyFill="1" applyBorder="1" applyAlignment="1">
      <alignment horizontal="center" vertical="center"/>
    </xf>
    <xf numFmtId="38" fontId="3" fillId="0" borderId="0" xfId="49"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4" xfId="0" applyFont="1" applyFill="1" applyBorder="1" applyAlignment="1">
      <alignment horizontal="distributed" vertical="center"/>
    </xf>
    <xf numFmtId="0" fontId="4" fillId="0" borderId="24" xfId="0" applyFont="1" applyFill="1" applyBorder="1" applyAlignment="1">
      <alignment horizontal="distributed" vertical="center"/>
    </xf>
    <xf numFmtId="0" fontId="3" fillId="0" borderId="57" xfId="0" applyFont="1" applyFill="1" applyBorder="1" applyAlignment="1">
      <alignment horizontal="distributed" vertical="center"/>
    </xf>
    <xf numFmtId="0" fontId="3" fillId="0" borderId="32"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8" xfId="0" applyFont="1" applyFill="1" applyBorder="1" applyAlignment="1">
      <alignment horizontal="center" vertical="center"/>
    </xf>
    <xf numFmtId="38" fontId="3" fillId="0" borderId="0" xfId="0" applyNumberFormat="1" applyFont="1" applyFill="1" applyAlignment="1">
      <alignment horizontal="right" vertical="center"/>
    </xf>
    <xf numFmtId="186" fontId="3" fillId="0" borderId="24" xfId="0" applyNumberFormat="1" applyFont="1" applyFill="1" applyBorder="1" applyAlignment="1">
      <alignment horizontal="left" vertical="center"/>
    </xf>
    <xf numFmtId="186" fontId="3" fillId="0" borderId="0" xfId="0" applyNumberFormat="1" applyFont="1" applyFill="1" applyBorder="1" applyAlignment="1">
      <alignment horizontal="left" vertical="center"/>
    </xf>
    <xf numFmtId="186" fontId="3" fillId="0" borderId="24" xfId="49" applyNumberFormat="1" applyFont="1" applyFill="1" applyBorder="1" applyAlignment="1">
      <alignment horizontal="left" vertical="center"/>
    </xf>
    <xf numFmtId="186" fontId="3" fillId="0" borderId="0" xfId="49" applyNumberFormat="1" applyFont="1" applyFill="1" applyBorder="1" applyAlignment="1">
      <alignment horizontal="left" vertical="center"/>
    </xf>
    <xf numFmtId="186" fontId="3" fillId="0" borderId="24" xfId="0" applyNumberFormat="1" applyFont="1" applyFill="1" applyBorder="1" applyAlignment="1">
      <alignment horizontal="distributed" vertical="center"/>
    </xf>
    <xf numFmtId="186" fontId="3" fillId="0" borderId="0" xfId="0" applyNumberFormat="1" applyFont="1" applyFill="1" applyBorder="1" applyAlignment="1">
      <alignment horizontal="distributed" vertical="center"/>
    </xf>
    <xf numFmtId="186" fontId="3" fillId="0" borderId="12" xfId="0" applyNumberFormat="1" applyFont="1" applyFill="1" applyBorder="1" applyAlignment="1">
      <alignment horizontal="distributed" vertical="center"/>
    </xf>
    <xf numFmtId="3" fontId="3" fillId="0" borderId="0" xfId="0" applyNumberFormat="1" applyFont="1" applyFill="1" applyBorder="1" applyAlignment="1">
      <alignment horizontal="right" vertical="center"/>
    </xf>
    <xf numFmtId="3" fontId="3" fillId="0" borderId="24" xfId="0" applyNumberFormat="1" applyFont="1" applyFill="1" applyBorder="1" applyAlignment="1">
      <alignment horizontal="distributed" vertical="center"/>
    </xf>
    <xf numFmtId="3" fontId="3" fillId="0" borderId="0" xfId="0" applyNumberFormat="1" applyFont="1" applyFill="1" applyBorder="1" applyAlignment="1">
      <alignment horizontal="distributed" vertical="center"/>
    </xf>
    <xf numFmtId="3" fontId="3" fillId="0" borderId="12" xfId="0" applyNumberFormat="1" applyFont="1" applyFill="1" applyBorder="1" applyAlignment="1">
      <alignment horizontal="distributed"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38" fontId="3" fillId="0" borderId="24" xfId="0" applyNumberFormat="1" applyFont="1" applyFill="1" applyBorder="1" applyAlignment="1">
      <alignment horizontal="right" vertical="center"/>
    </xf>
    <xf numFmtId="38" fontId="4" fillId="0" borderId="24" xfId="0" applyNumberFormat="1" applyFont="1" applyFill="1" applyBorder="1" applyAlignment="1">
      <alignment horizontal="right" vertical="center"/>
    </xf>
    <xf numFmtId="38" fontId="4" fillId="0" borderId="0" xfId="0" applyNumberFormat="1" applyFont="1" applyFill="1" applyAlignment="1">
      <alignment horizontal="right" vertical="center"/>
    </xf>
    <xf numFmtId="0" fontId="3" fillId="0" borderId="5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51" xfId="0"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0" fontId="3" fillId="0" borderId="34"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3" fontId="4" fillId="0" borderId="24" xfId="0"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3" fillId="0" borderId="24" xfId="0" applyNumberFormat="1" applyFont="1" applyFill="1" applyBorder="1" applyAlignment="1">
      <alignment horizontal="right" vertical="center"/>
    </xf>
    <xf numFmtId="3" fontId="3" fillId="0" borderId="0" xfId="0" applyNumberFormat="1" applyFont="1" applyFill="1" applyAlignment="1">
      <alignment horizontal="right" vertic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28" xfId="0" applyFont="1" applyFill="1" applyBorder="1" applyAlignment="1">
      <alignment horizontal="center" vertical="center" wrapText="1"/>
    </xf>
    <xf numFmtId="38" fontId="4" fillId="0" borderId="0" xfId="0" applyNumberFormat="1" applyFont="1" applyFill="1" applyBorder="1" applyAlignment="1">
      <alignment horizontal="right" vertical="center"/>
    </xf>
    <xf numFmtId="0" fontId="3" fillId="0" borderId="29" xfId="0" applyFont="1" applyFill="1" applyBorder="1" applyAlignment="1">
      <alignment horizontal="center" vertical="center"/>
    </xf>
    <xf numFmtId="0" fontId="3" fillId="0" borderId="37"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3" fillId="0" borderId="32" xfId="0" applyFont="1" applyFill="1" applyBorder="1" applyAlignment="1">
      <alignment horizontal="distributed" vertical="center" wrapText="1"/>
    </xf>
    <xf numFmtId="0" fontId="3" fillId="0" borderId="4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0" fillId="0" borderId="15"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Alignment="1">
      <alignment horizontal="left" vertical="top"/>
    </xf>
    <xf numFmtId="0" fontId="6" fillId="0" borderId="0" xfId="0" applyFont="1" applyFill="1" applyAlignment="1">
      <alignment horizontal="right" vertical="top"/>
    </xf>
    <xf numFmtId="0" fontId="6" fillId="0" borderId="33" xfId="0" applyFont="1" applyFill="1" applyBorder="1" applyAlignment="1">
      <alignmen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15" fillId="0" borderId="0" xfId="0" applyFont="1" applyFill="1" applyAlignment="1">
      <alignment horizontal="center" vertical="center"/>
    </xf>
    <xf numFmtId="40" fontId="3" fillId="0" borderId="0" xfId="49" applyNumberFormat="1" applyFont="1" applyFill="1" applyAlignment="1">
      <alignment horizontal="right" vertical="center"/>
    </xf>
    <xf numFmtId="178" fontId="3" fillId="0" borderId="0" xfId="49" applyNumberFormat="1" applyFont="1" applyFill="1" applyAlignment="1">
      <alignment vertical="center"/>
    </xf>
    <xf numFmtId="40" fontId="3" fillId="0" borderId="0" xfId="49" applyNumberFormat="1" applyFont="1" applyFill="1" applyBorder="1" applyAlignment="1">
      <alignment vertical="center"/>
    </xf>
    <xf numFmtId="3" fontId="3" fillId="0" borderId="0" xfId="0" applyNumberFormat="1" applyFont="1" applyFill="1" applyAlignment="1">
      <alignment vertical="center"/>
    </xf>
    <xf numFmtId="177" fontId="3" fillId="0" borderId="0" xfId="49" applyNumberFormat="1" applyFont="1" applyFill="1" applyBorder="1" applyAlignment="1">
      <alignment vertical="center"/>
    </xf>
    <xf numFmtId="185" fontId="4" fillId="0" borderId="0" xfId="0" applyNumberFormat="1" applyFont="1" applyFill="1" applyAlignment="1">
      <alignment horizontal="right" vertical="center"/>
    </xf>
    <xf numFmtId="184" fontId="4" fillId="0" borderId="0" xfId="0" applyNumberFormat="1" applyFont="1" applyFill="1" applyAlignment="1">
      <alignment horizontal="right" vertical="center"/>
    </xf>
    <xf numFmtId="177" fontId="4" fillId="0" borderId="24"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4" fontId="4"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185" fontId="5" fillId="0" borderId="0" xfId="0" applyNumberFormat="1" applyFont="1" applyFill="1" applyAlignment="1">
      <alignment horizontal="right" vertical="center"/>
    </xf>
    <xf numFmtId="177" fontId="5" fillId="0" borderId="0" xfId="0" applyNumberFormat="1" applyFont="1" applyFill="1" applyAlignment="1">
      <alignment horizontal="right" vertical="center"/>
    </xf>
    <xf numFmtId="184" fontId="35" fillId="0" borderId="0" xfId="0" applyNumberFormat="1" applyFont="1" applyFill="1" applyAlignment="1">
      <alignment horizontal="right" vertical="center"/>
    </xf>
    <xf numFmtId="184" fontId="5" fillId="0" borderId="0" xfId="0" applyNumberFormat="1" applyFont="1" applyFill="1" applyAlignment="1">
      <alignment horizontal="right" vertical="center"/>
    </xf>
    <xf numFmtId="184" fontId="3" fillId="0" borderId="0" xfId="0" applyNumberFormat="1" applyFont="1" applyFill="1" applyAlignment="1">
      <alignment horizontal="right" vertical="center"/>
    </xf>
    <xf numFmtId="177" fontId="3" fillId="0" borderId="0" xfId="0" applyNumberFormat="1" applyFont="1" applyFill="1" applyBorder="1" applyAlignment="1">
      <alignment horizontal="right" vertical="center"/>
    </xf>
    <xf numFmtId="177" fontId="34" fillId="0" borderId="0" xfId="0" applyNumberFormat="1" applyFont="1" applyFill="1" applyBorder="1" applyAlignment="1" applyProtection="1">
      <alignment horizontal="center" vertical="center"/>
      <protection/>
    </xf>
    <xf numFmtId="177" fontId="4" fillId="0" borderId="0" xfId="0" applyNumberFormat="1" applyFont="1" applyFill="1" applyBorder="1" applyAlignment="1">
      <alignment vertical="center"/>
    </xf>
    <xf numFmtId="38" fontId="34" fillId="0" borderId="0" xfId="49" applyFont="1" applyFill="1" applyBorder="1" applyAlignment="1" applyProtection="1">
      <alignment horizontal="center" vertical="center"/>
      <protection/>
    </xf>
    <xf numFmtId="38" fontId="5" fillId="0" borderId="0" xfId="49" applyFont="1" applyFill="1" applyAlignment="1">
      <alignment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38" fontId="5" fillId="0" borderId="0" xfId="49" applyFont="1" applyFill="1" applyAlignment="1">
      <alignment horizontal="right" vertical="center"/>
    </xf>
    <xf numFmtId="38" fontId="4" fillId="0" borderId="0" xfId="49" applyFont="1" applyFill="1" applyBorder="1" applyAlignment="1" applyProtection="1">
      <alignment horizontal="right" vertical="center"/>
      <protection/>
    </xf>
    <xf numFmtId="0" fontId="34" fillId="0" borderId="0" xfId="0" applyFont="1" applyFill="1" applyBorder="1" applyAlignment="1" applyProtection="1">
      <alignment horizontal="center" vertical="center"/>
      <protection/>
    </xf>
    <xf numFmtId="38" fontId="34" fillId="0" borderId="0"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105"/>
  <sheetViews>
    <sheetView tabSelected="1" zoomScalePageLayoutView="0" workbookViewId="0" topLeftCell="A1">
      <selection activeCell="A1" sqref="A1"/>
    </sheetView>
  </sheetViews>
  <sheetFormatPr defaultColWidth="9.00390625" defaultRowHeight="13.5"/>
  <cols>
    <col min="1" max="2" width="2.375" style="63" customWidth="1"/>
    <col min="3" max="3" width="28.00390625" style="63" customWidth="1"/>
    <col min="4" max="4" width="15.625" style="63" customWidth="1"/>
    <col min="5" max="8" width="11.125" style="63" customWidth="1"/>
    <col min="9" max="10" width="15.625" style="63" customWidth="1"/>
    <col min="11" max="11" width="4.75390625" style="63" customWidth="1"/>
    <col min="12" max="13" width="2.25390625" style="63" customWidth="1"/>
    <col min="14" max="14" width="28.00390625" style="63" customWidth="1"/>
    <col min="15" max="20" width="15.625" style="63" customWidth="1"/>
    <col min="21" max="16384" width="9.00390625" style="63" customWidth="1"/>
  </cols>
  <sheetData>
    <row r="1" spans="1:27" s="62" customFormat="1" ht="17.25" customHeight="1">
      <c r="A1" s="223" t="s">
        <v>221</v>
      </c>
      <c r="B1" s="139"/>
      <c r="D1" s="139"/>
      <c r="E1" s="139"/>
      <c r="F1" s="139"/>
      <c r="G1" s="139"/>
      <c r="H1" s="139"/>
      <c r="I1" s="139"/>
      <c r="J1" s="139"/>
      <c r="K1" s="139"/>
      <c r="L1" s="139"/>
      <c r="M1" s="139"/>
      <c r="N1" s="139"/>
      <c r="O1" s="139"/>
      <c r="P1" s="139"/>
      <c r="Q1" s="139"/>
      <c r="R1" s="139"/>
      <c r="S1" s="139"/>
      <c r="T1" s="140" t="s">
        <v>222</v>
      </c>
      <c r="U1" s="139"/>
      <c r="V1" s="139"/>
      <c r="W1" s="139"/>
      <c r="X1" s="139"/>
      <c r="Y1" s="139"/>
      <c r="Z1" s="139"/>
      <c r="AA1" s="139"/>
    </row>
    <row r="2" spans="1:27" ht="17.2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 customHeight="1">
      <c r="A3" s="1"/>
      <c r="B3" s="1"/>
      <c r="C3" s="501" t="s">
        <v>223</v>
      </c>
      <c r="D3" s="257"/>
      <c r="E3" s="257"/>
      <c r="F3" s="257"/>
      <c r="G3" s="257"/>
      <c r="H3" s="257"/>
      <c r="I3" s="257"/>
      <c r="J3" s="257"/>
      <c r="K3" s="1"/>
      <c r="L3" s="1"/>
      <c r="M3" s="1"/>
      <c r="N3" s="1"/>
      <c r="O3" s="1"/>
      <c r="P3" s="1"/>
      <c r="Q3" s="1"/>
      <c r="R3" s="1"/>
      <c r="S3" s="1"/>
      <c r="T3" s="1"/>
      <c r="U3" s="1"/>
      <c r="V3" s="1"/>
      <c r="W3" s="1"/>
      <c r="X3" s="1"/>
      <c r="Y3" s="1"/>
      <c r="Z3" s="1"/>
      <c r="AA3" s="1"/>
    </row>
    <row r="4" spans="1:27" ht="17.25" customHeight="1">
      <c r="A4" s="1"/>
      <c r="B4" s="1"/>
      <c r="C4" s="116"/>
      <c r="D4" s="138"/>
      <c r="E4" s="138"/>
      <c r="F4" s="138"/>
      <c r="G4" s="138"/>
      <c r="H4" s="138"/>
      <c r="I4" s="138"/>
      <c r="J4" s="138"/>
      <c r="K4" s="1"/>
      <c r="L4" s="1"/>
      <c r="M4" s="1"/>
      <c r="N4" s="1"/>
      <c r="O4" s="1"/>
      <c r="P4" s="1"/>
      <c r="Q4" s="1"/>
      <c r="R4" s="1"/>
      <c r="S4" s="1"/>
      <c r="T4" s="1"/>
      <c r="U4" s="1"/>
      <c r="V4" s="1"/>
      <c r="W4" s="1"/>
      <c r="X4" s="1"/>
      <c r="Y4" s="1"/>
      <c r="Z4" s="1"/>
      <c r="AA4" s="1"/>
    </row>
    <row r="5" spans="1:27" ht="17.25" customHeight="1">
      <c r="A5" s="1"/>
      <c r="B5" s="1"/>
      <c r="C5" s="116"/>
      <c r="D5" s="138"/>
      <c r="E5" s="138"/>
      <c r="F5" s="138"/>
      <c r="G5" s="138"/>
      <c r="H5" s="138"/>
      <c r="I5" s="138"/>
      <c r="J5" s="138"/>
      <c r="K5" s="1"/>
      <c r="L5" s="1"/>
      <c r="M5" s="1"/>
      <c r="N5" s="1"/>
      <c r="O5" s="1"/>
      <c r="P5" s="1"/>
      <c r="Q5" s="1"/>
      <c r="R5" s="1"/>
      <c r="S5" s="1"/>
      <c r="T5" s="1"/>
      <c r="U5" s="1"/>
      <c r="V5" s="1"/>
      <c r="W5" s="1"/>
      <c r="X5" s="1"/>
      <c r="Y5" s="1"/>
      <c r="Z5" s="1"/>
      <c r="AA5" s="1"/>
    </row>
    <row r="6" spans="1:27" ht="17.2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17.25" customHeight="1">
      <c r="A7" s="1"/>
      <c r="B7" s="1"/>
      <c r="C7" s="502" t="s">
        <v>392</v>
      </c>
      <c r="D7" s="502"/>
      <c r="E7" s="502"/>
      <c r="F7" s="502"/>
      <c r="G7" s="502"/>
      <c r="H7" s="502"/>
      <c r="I7" s="502"/>
      <c r="J7" s="502"/>
      <c r="K7" s="1"/>
      <c r="L7" s="1"/>
      <c r="M7" s="1"/>
      <c r="N7" s="502" t="s">
        <v>394</v>
      </c>
      <c r="O7" s="503"/>
      <c r="P7" s="503"/>
      <c r="Q7" s="503"/>
      <c r="R7" s="503"/>
      <c r="S7" s="503"/>
      <c r="T7" s="503"/>
      <c r="U7" s="5"/>
      <c r="V7" s="1"/>
      <c r="W7" s="1"/>
      <c r="X7" s="1"/>
      <c r="Y7" s="1"/>
      <c r="Z7" s="1"/>
      <c r="AA7" s="1"/>
    </row>
    <row r="8" spans="1:27" ht="17.25" customHeight="1" thickBot="1">
      <c r="A8" s="1"/>
      <c r="B8" s="1"/>
      <c r="C8" s="5"/>
      <c r="D8" s="13"/>
      <c r="E8" s="1"/>
      <c r="F8" s="6"/>
      <c r="G8" s="6"/>
      <c r="H8" s="6"/>
      <c r="I8" s="6"/>
      <c r="J8" s="6"/>
      <c r="K8" s="6"/>
      <c r="L8" s="6"/>
      <c r="M8" s="6"/>
      <c r="N8" s="3"/>
      <c r="O8" s="10"/>
      <c r="P8" s="10"/>
      <c r="Q8" s="10"/>
      <c r="R8" s="10"/>
      <c r="S8" s="10"/>
      <c r="T8" s="10"/>
      <c r="U8" s="3"/>
      <c r="V8" s="6"/>
      <c r="W8" s="6"/>
      <c r="X8" s="6"/>
      <c r="Y8" s="6"/>
      <c r="Z8" s="6"/>
      <c r="AA8" s="6"/>
    </row>
    <row r="9" spans="1:27" ht="17.25" customHeight="1">
      <c r="A9" s="235" t="s">
        <v>14</v>
      </c>
      <c r="B9" s="235"/>
      <c r="C9" s="236"/>
      <c r="D9" s="252" t="s">
        <v>0</v>
      </c>
      <c r="E9" s="255" t="s">
        <v>1</v>
      </c>
      <c r="F9" s="255"/>
      <c r="G9" s="255"/>
      <c r="H9" s="256"/>
      <c r="I9" s="243" t="s">
        <v>375</v>
      </c>
      <c r="J9" s="262" t="s">
        <v>376</v>
      </c>
      <c r="K9" s="5"/>
      <c r="L9" s="235" t="s">
        <v>14</v>
      </c>
      <c r="M9" s="235"/>
      <c r="N9" s="236"/>
      <c r="O9" s="254" t="s">
        <v>202</v>
      </c>
      <c r="P9" s="254"/>
      <c r="Q9" s="254" t="s">
        <v>203</v>
      </c>
      <c r="R9" s="254"/>
      <c r="S9" s="254" t="s">
        <v>17</v>
      </c>
      <c r="T9" s="258"/>
      <c r="U9" s="5"/>
      <c r="V9" s="1"/>
      <c r="W9" s="1"/>
      <c r="X9" s="1"/>
      <c r="Y9" s="1"/>
      <c r="Z9" s="1"/>
      <c r="AA9" s="1"/>
    </row>
    <row r="10" spans="1:27" ht="17.25" customHeight="1">
      <c r="A10" s="237"/>
      <c r="B10" s="237"/>
      <c r="C10" s="238"/>
      <c r="D10" s="253"/>
      <c r="E10" s="231" t="s">
        <v>2</v>
      </c>
      <c r="F10" s="246" t="s">
        <v>3</v>
      </c>
      <c r="G10" s="2"/>
      <c r="H10" s="250" t="s">
        <v>15</v>
      </c>
      <c r="I10" s="244"/>
      <c r="J10" s="263"/>
      <c r="K10" s="5"/>
      <c r="L10" s="237"/>
      <c r="M10" s="237"/>
      <c r="N10" s="238"/>
      <c r="O10" s="259" t="s">
        <v>20</v>
      </c>
      <c r="P10" s="265" t="s">
        <v>225</v>
      </c>
      <c r="Q10" s="259" t="s">
        <v>20</v>
      </c>
      <c r="R10" s="265" t="s">
        <v>225</v>
      </c>
      <c r="S10" s="259" t="s">
        <v>20</v>
      </c>
      <c r="T10" s="260" t="s">
        <v>19</v>
      </c>
      <c r="U10" s="5"/>
      <c r="V10" s="1"/>
      <c r="W10" s="1"/>
      <c r="X10" s="1"/>
      <c r="Y10" s="1"/>
      <c r="Z10" s="1"/>
      <c r="AA10" s="1"/>
    </row>
    <row r="11" spans="1:27" ht="17.25" customHeight="1">
      <c r="A11" s="239"/>
      <c r="B11" s="239"/>
      <c r="C11" s="240"/>
      <c r="D11" s="254"/>
      <c r="E11" s="232"/>
      <c r="F11" s="247"/>
      <c r="G11" s="4" t="s">
        <v>4</v>
      </c>
      <c r="H11" s="251"/>
      <c r="I11" s="245"/>
      <c r="J11" s="264"/>
      <c r="K11" s="5"/>
      <c r="L11" s="239"/>
      <c r="M11" s="239"/>
      <c r="N11" s="240"/>
      <c r="O11" s="259"/>
      <c r="P11" s="265"/>
      <c r="Q11" s="259"/>
      <c r="R11" s="265"/>
      <c r="S11" s="259"/>
      <c r="T11" s="261"/>
      <c r="U11" s="5"/>
      <c r="V11" s="1"/>
      <c r="W11" s="1"/>
      <c r="X11" s="1"/>
      <c r="Y11" s="1"/>
      <c r="Z11" s="1"/>
      <c r="AA11" s="1"/>
    </row>
    <row r="12" spans="1:27" ht="17.25" customHeight="1">
      <c r="A12" s="1"/>
      <c r="B12" s="1"/>
      <c r="C12" s="133"/>
      <c r="D12" s="5"/>
      <c r="E12" s="5"/>
      <c r="F12" s="1"/>
      <c r="G12" s="6"/>
      <c r="H12" s="1"/>
      <c r="I12" s="1"/>
      <c r="J12" s="1"/>
      <c r="K12" s="5"/>
      <c r="L12" s="5"/>
      <c r="M12" s="5"/>
      <c r="N12" s="133"/>
      <c r="O12" s="14"/>
      <c r="P12" s="14"/>
      <c r="Q12" s="14"/>
      <c r="R12" s="14"/>
      <c r="S12" s="14"/>
      <c r="T12" s="14"/>
      <c r="U12" s="5"/>
      <c r="V12" s="1"/>
      <c r="W12" s="1"/>
      <c r="X12" s="1"/>
      <c r="Y12" s="1"/>
      <c r="Z12" s="1"/>
      <c r="AA12" s="1"/>
    </row>
    <row r="13" spans="1:27" ht="17.25" customHeight="1">
      <c r="A13" s="241" t="s">
        <v>5</v>
      </c>
      <c r="B13" s="241"/>
      <c r="C13" s="242"/>
      <c r="D13" s="118">
        <f>SUM(D15,D17)</f>
        <v>78795</v>
      </c>
      <c r="E13" s="118">
        <f aca="true" t="shared" si="0" ref="E13:J13">SUM(E15,E17)</f>
        <v>55280</v>
      </c>
      <c r="F13" s="118">
        <f t="shared" si="0"/>
        <v>20351</v>
      </c>
      <c r="G13" s="118">
        <f t="shared" si="0"/>
        <v>16746</v>
      </c>
      <c r="H13" s="118">
        <f t="shared" si="0"/>
        <v>557</v>
      </c>
      <c r="I13" s="118">
        <f t="shared" si="0"/>
        <v>2054</v>
      </c>
      <c r="J13" s="118">
        <f t="shared" si="0"/>
        <v>553</v>
      </c>
      <c r="K13" s="5"/>
      <c r="L13" s="241" t="s">
        <v>5</v>
      </c>
      <c r="M13" s="241"/>
      <c r="N13" s="242"/>
      <c r="O13" s="114">
        <f>SUM(O15,O17)</f>
        <v>74256</v>
      </c>
      <c r="P13" s="92" t="s">
        <v>395</v>
      </c>
      <c r="Q13" s="114">
        <f>SUM(Q15,Q17)</f>
        <v>78795</v>
      </c>
      <c r="R13" s="92" t="s">
        <v>395</v>
      </c>
      <c r="S13" s="114">
        <f>SUM(S15,S17)</f>
        <v>4539</v>
      </c>
      <c r="T13" s="119">
        <f>100*S13/O13</f>
        <v>6.112637362637362</v>
      </c>
      <c r="U13" s="5"/>
      <c r="V13" s="1"/>
      <c r="W13" s="1"/>
      <c r="X13" s="1"/>
      <c r="Y13" s="1"/>
      <c r="Z13" s="1"/>
      <c r="AA13" s="1"/>
    </row>
    <row r="14" spans="1:27" ht="17.25" customHeight="1">
      <c r="A14" s="1"/>
      <c r="B14" s="1"/>
      <c r="C14" s="131"/>
      <c r="D14" s="30"/>
      <c r="E14" s="30"/>
      <c r="F14" s="1"/>
      <c r="G14" s="1"/>
      <c r="H14" s="32"/>
      <c r="I14" s="1"/>
      <c r="J14" s="1"/>
      <c r="K14" s="3"/>
      <c r="L14" s="7"/>
      <c r="M14" s="7"/>
      <c r="N14" s="8"/>
      <c r="O14" s="29"/>
      <c r="P14" s="29"/>
      <c r="Q14" s="29"/>
      <c r="R14" s="14"/>
      <c r="S14" s="14"/>
      <c r="T14" s="119"/>
      <c r="U14" s="5"/>
      <c r="V14" s="1"/>
      <c r="W14" s="1"/>
      <c r="X14" s="1"/>
      <c r="Y14" s="1"/>
      <c r="Z14" s="1"/>
      <c r="AA14" s="1"/>
    </row>
    <row r="15" spans="1:27" ht="17.25" customHeight="1">
      <c r="A15" s="1"/>
      <c r="B15" s="233" t="s">
        <v>206</v>
      </c>
      <c r="C15" s="234"/>
      <c r="D15" s="60">
        <f>SUM(E15:F15,H15:J15)</f>
        <v>259</v>
      </c>
      <c r="E15" s="30">
        <v>26</v>
      </c>
      <c r="F15" s="32">
        <v>169</v>
      </c>
      <c r="G15" s="32">
        <v>92</v>
      </c>
      <c r="H15" s="32">
        <v>47</v>
      </c>
      <c r="I15" s="32">
        <v>9</v>
      </c>
      <c r="J15" s="32">
        <v>8</v>
      </c>
      <c r="K15" s="1"/>
      <c r="L15" s="64"/>
      <c r="M15" s="233" t="s">
        <v>206</v>
      </c>
      <c r="N15" s="234"/>
      <c r="O15" s="14">
        <v>232</v>
      </c>
      <c r="P15" s="32" t="s">
        <v>373</v>
      </c>
      <c r="Q15" s="14">
        <v>259</v>
      </c>
      <c r="R15" s="32" t="s">
        <v>373</v>
      </c>
      <c r="S15" s="130">
        <f>SUM(Q15)-SUM(O15)</f>
        <v>27</v>
      </c>
      <c r="T15" s="128">
        <f>100*S15/O15</f>
        <v>11.637931034482758</v>
      </c>
      <c r="U15" s="5"/>
      <c r="V15" s="1"/>
      <c r="W15" s="1"/>
      <c r="X15" s="1"/>
      <c r="Y15" s="1"/>
      <c r="Z15" s="1"/>
      <c r="AA15" s="1"/>
    </row>
    <row r="16" spans="1:27" ht="17.25" customHeight="1">
      <c r="A16" s="1"/>
      <c r="B16" s="1"/>
      <c r="C16" s="8"/>
      <c r="D16" s="60"/>
      <c r="E16" s="30"/>
      <c r="F16" s="32"/>
      <c r="G16" s="32"/>
      <c r="H16" s="32"/>
      <c r="I16" s="32"/>
      <c r="J16" s="32"/>
      <c r="K16" s="1"/>
      <c r="L16" s="64"/>
      <c r="M16" s="64"/>
      <c r="N16" s="8"/>
      <c r="O16" s="14"/>
      <c r="P16" s="78"/>
      <c r="Q16" s="14"/>
      <c r="R16" s="32"/>
      <c r="S16" s="130"/>
      <c r="T16" s="128"/>
      <c r="U16" s="5"/>
      <c r="V16" s="1"/>
      <c r="W16" s="1"/>
      <c r="X16" s="1"/>
      <c r="Y16" s="1"/>
      <c r="Z16" s="1"/>
      <c r="AA16" s="1"/>
    </row>
    <row r="17" spans="1:27" ht="17.25" customHeight="1">
      <c r="A17" s="1"/>
      <c r="B17" s="233" t="s">
        <v>207</v>
      </c>
      <c r="C17" s="234"/>
      <c r="D17" s="60">
        <f aca="true" t="shared" si="1" ref="D17:J17">SUM(D19:D23,D25:D29)</f>
        <v>78536</v>
      </c>
      <c r="E17" s="30">
        <f t="shared" si="1"/>
        <v>55254</v>
      </c>
      <c r="F17" s="32">
        <f t="shared" si="1"/>
        <v>20182</v>
      </c>
      <c r="G17" s="32">
        <f t="shared" si="1"/>
        <v>16654</v>
      </c>
      <c r="H17" s="32">
        <f t="shared" si="1"/>
        <v>510</v>
      </c>
      <c r="I17" s="32">
        <f t="shared" si="1"/>
        <v>2045</v>
      </c>
      <c r="J17" s="32">
        <f t="shared" si="1"/>
        <v>545</v>
      </c>
      <c r="K17" s="1"/>
      <c r="L17" s="64"/>
      <c r="M17" s="233" t="s">
        <v>207</v>
      </c>
      <c r="N17" s="234"/>
      <c r="O17" s="14">
        <f>SUM(O19:O23,O25:O29)</f>
        <v>74024</v>
      </c>
      <c r="P17" s="504">
        <f>SUM(P19:P23,P25:P29)</f>
        <v>99.99999999999999</v>
      </c>
      <c r="Q17" s="14">
        <f>SUM(Q19:Q23,Q25:Q29)</f>
        <v>78536</v>
      </c>
      <c r="R17" s="34">
        <f>SUM(R19:R23,R25:R29)</f>
        <v>100.00000000000001</v>
      </c>
      <c r="S17" s="130">
        <f>SUM(S19:S23,S25:S29)</f>
        <v>4512</v>
      </c>
      <c r="T17" s="505">
        <f>100*S17/O17</f>
        <v>6.095320436615152</v>
      </c>
      <c r="U17" s="5"/>
      <c r="V17" s="1"/>
      <c r="W17" s="1"/>
      <c r="X17" s="1"/>
      <c r="Y17" s="1"/>
      <c r="Z17" s="1"/>
      <c r="AA17" s="1"/>
    </row>
    <row r="18" spans="1:27" ht="17.25" customHeight="1">
      <c r="A18" s="1"/>
      <c r="B18" s="1"/>
      <c r="C18" s="8"/>
      <c r="D18" s="60"/>
      <c r="E18" s="30"/>
      <c r="F18" s="32"/>
      <c r="G18" s="32"/>
      <c r="H18" s="32"/>
      <c r="I18" s="32"/>
      <c r="J18" s="32"/>
      <c r="K18" s="1"/>
      <c r="L18" s="1"/>
      <c r="M18" s="1"/>
      <c r="N18" s="8"/>
      <c r="O18" s="14"/>
      <c r="P18" s="32"/>
      <c r="Q18" s="14"/>
      <c r="R18" s="34"/>
      <c r="S18" s="130"/>
      <c r="T18" s="128"/>
      <c r="U18" s="5"/>
      <c r="V18" s="1"/>
      <c r="W18" s="1"/>
      <c r="X18" s="1"/>
      <c r="Y18" s="1"/>
      <c r="Z18" s="1"/>
      <c r="AA18" s="1"/>
    </row>
    <row r="19" spans="1:27" ht="17.25" customHeight="1">
      <c r="A19" s="1"/>
      <c r="B19" s="1"/>
      <c r="C19" s="8" t="s">
        <v>6</v>
      </c>
      <c r="D19" s="60">
        <f>SUM(E19:F19,H19:J19)</f>
        <v>78</v>
      </c>
      <c r="E19" s="30">
        <v>31</v>
      </c>
      <c r="F19" s="32">
        <v>46</v>
      </c>
      <c r="G19" s="32">
        <v>46</v>
      </c>
      <c r="H19" s="32">
        <v>1</v>
      </c>
      <c r="I19" s="32" t="s">
        <v>373</v>
      </c>
      <c r="J19" s="32" t="s">
        <v>373</v>
      </c>
      <c r="K19" s="1"/>
      <c r="L19" s="1"/>
      <c r="M19" s="1"/>
      <c r="N19" s="8" t="s">
        <v>6</v>
      </c>
      <c r="O19" s="14">
        <v>77</v>
      </c>
      <c r="P19" s="34">
        <f>O19*100/$O$17</f>
        <v>0.10402031773478872</v>
      </c>
      <c r="Q19" s="14">
        <v>78</v>
      </c>
      <c r="R19" s="34">
        <f>Q19*100/$Q$17</f>
        <v>0.09931751044107161</v>
      </c>
      <c r="S19" s="130">
        <f>SUM(Q19)-SUM(O19)</f>
        <v>1</v>
      </c>
      <c r="T19" s="128">
        <f>100*S19/O19</f>
        <v>1.2987012987012987</v>
      </c>
      <c r="U19" s="5"/>
      <c r="V19" s="1"/>
      <c r="W19" s="1"/>
      <c r="X19" s="1"/>
      <c r="Y19" s="1"/>
      <c r="Z19" s="1"/>
      <c r="AA19" s="1"/>
    </row>
    <row r="20" spans="1:27" ht="17.25" customHeight="1">
      <c r="A20" s="1"/>
      <c r="B20" s="1"/>
      <c r="C20" s="8" t="s">
        <v>7</v>
      </c>
      <c r="D20" s="60">
        <f>SUM(E20:F20,H20:J20)</f>
        <v>7627</v>
      </c>
      <c r="E20" s="30">
        <v>5851</v>
      </c>
      <c r="F20" s="32">
        <v>1770</v>
      </c>
      <c r="G20" s="32">
        <v>1763</v>
      </c>
      <c r="H20" s="32">
        <v>1</v>
      </c>
      <c r="I20" s="32">
        <v>3</v>
      </c>
      <c r="J20" s="32">
        <v>2</v>
      </c>
      <c r="K20" s="1"/>
      <c r="L20" s="1"/>
      <c r="M20" s="1"/>
      <c r="N20" s="8" t="s">
        <v>7</v>
      </c>
      <c r="O20" s="14">
        <v>7064</v>
      </c>
      <c r="P20" s="34">
        <f>O20*100/$O$17</f>
        <v>9.542850967253864</v>
      </c>
      <c r="Q20" s="14">
        <v>7627</v>
      </c>
      <c r="R20" s="34">
        <f>Q20*100/$Q$17</f>
        <v>9.711469899154528</v>
      </c>
      <c r="S20" s="130">
        <f>SUM(Q20)-SUM(O20)</f>
        <v>563</v>
      </c>
      <c r="T20" s="128">
        <f>100*S20/O20</f>
        <v>7.969988674971687</v>
      </c>
      <c r="U20" s="5"/>
      <c r="V20" s="1"/>
      <c r="W20" s="1"/>
      <c r="X20" s="1"/>
      <c r="Y20" s="1"/>
      <c r="Z20" s="1"/>
      <c r="AA20" s="1"/>
    </row>
    <row r="21" spans="1:27" ht="17.25" customHeight="1">
      <c r="A21" s="1"/>
      <c r="B21" s="1"/>
      <c r="C21" s="8" t="s">
        <v>8</v>
      </c>
      <c r="D21" s="60">
        <f>SUM(E21:F21,H21:J21)</f>
        <v>16283</v>
      </c>
      <c r="E21" s="30">
        <v>12691</v>
      </c>
      <c r="F21" s="32">
        <v>3582</v>
      </c>
      <c r="G21" s="32">
        <v>3501</v>
      </c>
      <c r="H21" s="32">
        <v>9</v>
      </c>
      <c r="I21" s="32" t="s">
        <v>374</v>
      </c>
      <c r="J21" s="32">
        <v>1</v>
      </c>
      <c r="K21" s="114"/>
      <c r="L21" s="114"/>
      <c r="M21" s="114"/>
      <c r="N21" s="8" t="s">
        <v>8</v>
      </c>
      <c r="O21" s="14">
        <v>15909</v>
      </c>
      <c r="P21" s="34">
        <f>O21*100/$O$17</f>
        <v>21.491678374581216</v>
      </c>
      <c r="Q21" s="32">
        <v>16283</v>
      </c>
      <c r="R21" s="34">
        <f>Q21*100/$Q$17</f>
        <v>20.733166955281654</v>
      </c>
      <c r="S21" s="130">
        <f>SUM(Q21)-SUM(O21)</f>
        <v>374</v>
      </c>
      <c r="T21" s="128">
        <f>100*S21/O21</f>
        <v>2.3508705764032936</v>
      </c>
      <c r="U21" s="5"/>
      <c r="V21" s="1"/>
      <c r="W21" s="1"/>
      <c r="X21" s="1"/>
      <c r="Y21" s="1"/>
      <c r="Z21" s="1"/>
      <c r="AA21" s="1"/>
    </row>
    <row r="22" spans="1:27" ht="17.25" customHeight="1">
      <c r="A22" s="1"/>
      <c r="B22" s="1"/>
      <c r="C22" s="8" t="s">
        <v>10</v>
      </c>
      <c r="D22" s="60">
        <f>SUM(E22:F22,H22:J22)</f>
        <v>32088</v>
      </c>
      <c r="E22" s="30">
        <v>24048</v>
      </c>
      <c r="F22" s="32">
        <v>7949</v>
      </c>
      <c r="G22" s="32">
        <v>7731</v>
      </c>
      <c r="H22" s="30">
        <v>63</v>
      </c>
      <c r="I22" s="32">
        <v>20</v>
      </c>
      <c r="J22" s="32">
        <v>8</v>
      </c>
      <c r="K22" s="30"/>
      <c r="L22" s="30"/>
      <c r="M22" s="30"/>
      <c r="N22" s="8" t="s">
        <v>10</v>
      </c>
      <c r="O22" s="14">
        <v>30296</v>
      </c>
      <c r="P22" s="34">
        <f>O22*100/$O$17</f>
        <v>40.927266832378685</v>
      </c>
      <c r="Q22" s="30">
        <v>32088</v>
      </c>
      <c r="R22" s="34">
        <f>Q22*100/$Q$17</f>
        <v>40.85769583375777</v>
      </c>
      <c r="S22" s="130">
        <f>SUM(Q22)-SUM(O22)</f>
        <v>1792</v>
      </c>
      <c r="T22" s="128">
        <f>100*S22/O22</f>
        <v>5.914972273567468</v>
      </c>
      <c r="U22" s="5"/>
      <c r="V22" s="1"/>
      <c r="W22" s="1"/>
      <c r="X22" s="1"/>
      <c r="Y22" s="1"/>
      <c r="Z22" s="1"/>
      <c r="AA22" s="1"/>
    </row>
    <row r="23" spans="1:27" ht="17.25" customHeight="1">
      <c r="A23" s="1"/>
      <c r="B23" s="1"/>
      <c r="C23" s="8" t="s">
        <v>11</v>
      </c>
      <c r="D23" s="60">
        <f>SUM(E23:F23,H23:J23)</f>
        <v>989</v>
      </c>
      <c r="E23" s="30">
        <v>189</v>
      </c>
      <c r="F23" s="32">
        <v>798</v>
      </c>
      <c r="G23" s="30">
        <v>579</v>
      </c>
      <c r="H23" s="30">
        <v>1</v>
      </c>
      <c r="I23" s="32" t="s">
        <v>373</v>
      </c>
      <c r="J23" s="30">
        <v>1</v>
      </c>
      <c r="K23" s="19"/>
      <c r="L23" s="19"/>
      <c r="M23" s="19"/>
      <c r="N23" s="8" t="s">
        <v>11</v>
      </c>
      <c r="O23" s="30">
        <v>896</v>
      </c>
      <c r="P23" s="34">
        <f>O23*100/$O$17</f>
        <v>1.2104182427320869</v>
      </c>
      <c r="Q23" s="30">
        <v>989</v>
      </c>
      <c r="R23" s="34">
        <f>Q23*100/$Q$17</f>
        <v>1.2592951003361517</v>
      </c>
      <c r="S23" s="130">
        <f>SUM(Q23)-SUM(O23)</f>
        <v>93</v>
      </c>
      <c r="T23" s="128">
        <f>100*S23/O23</f>
        <v>10.379464285714286</v>
      </c>
      <c r="U23" s="5"/>
      <c r="V23" s="1"/>
      <c r="W23" s="1"/>
      <c r="X23" s="1"/>
      <c r="Y23" s="1"/>
      <c r="Z23" s="1"/>
      <c r="AA23" s="1"/>
    </row>
    <row r="24" spans="1:27" ht="17.25" customHeight="1">
      <c r="A24" s="1"/>
      <c r="B24" s="1"/>
      <c r="C24" s="8"/>
      <c r="D24" s="60"/>
      <c r="E24" s="30"/>
      <c r="F24" s="32"/>
      <c r="G24" s="30"/>
      <c r="H24" s="30"/>
      <c r="I24" s="30"/>
      <c r="J24" s="30"/>
      <c r="K24" s="19"/>
      <c r="L24" s="19"/>
      <c r="M24" s="19"/>
      <c r="N24" s="8"/>
      <c r="O24" s="30"/>
      <c r="P24" s="34"/>
      <c r="Q24" s="30"/>
      <c r="R24" s="34"/>
      <c r="S24" s="130"/>
      <c r="T24" s="128"/>
      <c r="U24" s="5"/>
      <c r="V24" s="1"/>
      <c r="W24" s="1"/>
      <c r="X24" s="1"/>
      <c r="Y24" s="1"/>
      <c r="Z24" s="1"/>
      <c r="AA24" s="1"/>
    </row>
    <row r="25" spans="1:27" ht="17.25" customHeight="1">
      <c r="A25" s="1"/>
      <c r="B25" s="1"/>
      <c r="C25" s="8" t="s">
        <v>12</v>
      </c>
      <c r="D25" s="60">
        <f>SUM(E25:F25,H25:J25)</f>
        <v>1904</v>
      </c>
      <c r="E25" s="30">
        <v>1449</v>
      </c>
      <c r="F25" s="32">
        <v>447</v>
      </c>
      <c r="G25" s="30">
        <v>425</v>
      </c>
      <c r="H25" s="30">
        <v>2</v>
      </c>
      <c r="I25" s="30">
        <v>6</v>
      </c>
      <c r="J25" s="32" t="s">
        <v>373</v>
      </c>
      <c r="K25" s="30"/>
      <c r="L25" s="30"/>
      <c r="M25" s="30"/>
      <c r="N25" s="8" t="s">
        <v>12</v>
      </c>
      <c r="O25" s="19">
        <v>1564</v>
      </c>
      <c r="P25" s="34">
        <f>O25*100/$O$17</f>
        <v>2.1128282719118125</v>
      </c>
      <c r="Q25" s="30">
        <v>1904</v>
      </c>
      <c r="R25" s="34">
        <f>Q25*100/$Q$17</f>
        <v>2.4243658958948764</v>
      </c>
      <c r="S25" s="130">
        <f>SUM(Q25)-SUM(O25)</f>
        <v>340</v>
      </c>
      <c r="T25" s="128">
        <f>100*S25/O25</f>
        <v>21.73913043478261</v>
      </c>
      <c r="U25" s="5"/>
      <c r="V25" s="1"/>
      <c r="W25" s="1"/>
      <c r="X25" s="1"/>
      <c r="Y25" s="1"/>
      <c r="Z25" s="1"/>
      <c r="AA25" s="1"/>
    </row>
    <row r="26" spans="1:27" ht="17.25" customHeight="1">
      <c r="A26" s="1"/>
      <c r="B26" s="1"/>
      <c r="C26" s="8" t="s">
        <v>9</v>
      </c>
      <c r="D26" s="60">
        <f>SUM(E26:F26,H26:J26)</f>
        <v>1852</v>
      </c>
      <c r="E26" s="30">
        <v>748</v>
      </c>
      <c r="F26" s="32">
        <v>756</v>
      </c>
      <c r="G26" s="30">
        <v>730</v>
      </c>
      <c r="H26" s="30">
        <v>11</v>
      </c>
      <c r="I26" s="30">
        <v>6</v>
      </c>
      <c r="J26" s="30">
        <v>331</v>
      </c>
      <c r="K26" s="30"/>
      <c r="L26" s="30"/>
      <c r="M26" s="30"/>
      <c r="N26" s="8" t="s">
        <v>9</v>
      </c>
      <c r="O26" s="30">
        <v>1713</v>
      </c>
      <c r="P26" s="34">
        <f>O26*100/$O$17</f>
        <v>2.314114341294715</v>
      </c>
      <c r="Q26" s="30">
        <v>1852</v>
      </c>
      <c r="R26" s="34">
        <f>Q26*100/$Q$17</f>
        <v>2.3581542222674954</v>
      </c>
      <c r="S26" s="130">
        <f>SUM(Q26)-SUM(O26)</f>
        <v>139</v>
      </c>
      <c r="T26" s="128">
        <f>100*S26/O26</f>
        <v>8.114419147694104</v>
      </c>
      <c r="U26" s="5"/>
      <c r="V26" s="1"/>
      <c r="W26" s="1"/>
      <c r="X26" s="1"/>
      <c r="Y26" s="1"/>
      <c r="Z26" s="1"/>
      <c r="AA26" s="1"/>
    </row>
    <row r="27" spans="1:27" ht="17.25" customHeight="1">
      <c r="A27" s="1"/>
      <c r="B27" s="1"/>
      <c r="C27" s="9" t="s">
        <v>224</v>
      </c>
      <c r="D27" s="60">
        <f>SUM(E27:F27,H27:J27)</f>
        <v>138</v>
      </c>
      <c r="E27" s="32" t="s">
        <v>373</v>
      </c>
      <c r="F27" s="32">
        <v>58</v>
      </c>
      <c r="G27" s="30">
        <v>58</v>
      </c>
      <c r="H27" s="30">
        <v>5</v>
      </c>
      <c r="I27" s="30">
        <v>75</v>
      </c>
      <c r="J27" s="32" t="s">
        <v>373</v>
      </c>
      <c r="K27" s="30"/>
      <c r="L27" s="30"/>
      <c r="M27" s="30"/>
      <c r="N27" s="9" t="s">
        <v>224</v>
      </c>
      <c r="O27" s="30">
        <v>142</v>
      </c>
      <c r="P27" s="34">
        <f>O27*100/$O$17</f>
        <v>0.1918296768615584</v>
      </c>
      <c r="Q27" s="30">
        <v>138</v>
      </c>
      <c r="R27" s="34">
        <f>Q27*100/$Q$17</f>
        <v>0.17571559539574208</v>
      </c>
      <c r="S27" s="130">
        <f>SUM(Q27)-SUM(O27)</f>
        <v>-4</v>
      </c>
      <c r="T27" s="128">
        <f>100*S27/O27</f>
        <v>-2.816901408450704</v>
      </c>
      <c r="U27" s="5"/>
      <c r="V27" s="1"/>
      <c r="W27" s="1"/>
      <c r="X27" s="1"/>
      <c r="Y27" s="1"/>
      <c r="Z27" s="1"/>
      <c r="AA27" s="1"/>
    </row>
    <row r="28" spans="1:27" ht="17.25" customHeight="1">
      <c r="A28" s="1"/>
      <c r="B28" s="1"/>
      <c r="C28" s="8" t="s">
        <v>13</v>
      </c>
      <c r="D28" s="60">
        <f>SUM(E28:F28,H28:J28)</f>
        <v>16953</v>
      </c>
      <c r="E28" s="30">
        <v>10247</v>
      </c>
      <c r="F28" s="32">
        <v>4776</v>
      </c>
      <c r="G28" s="30">
        <v>1821</v>
      </c>
      <c r="H28" s="30">
        <v>417</v>
      </c>
      <c r="I28" s="30">
        <v>1426</v>
      </c>
      <c r="J28" s="30">
        <v>87</v>
      </c>
      <c r="K28" s="30"/>
      <c r="L28" s="30"/>
      <c r="M28" s="30"/>
      <c r="N28" s="8" t="s">
        <v>13</v>
      </c>
      <c r="O28" s="30">
        <v>15739</v>
      </c>
      <c r="P28" s="34">
        <f>O28*100/$O$17</f>
        <v>21.26202312763428</v>
      </c>
      <c r="Q28" s="30">
        <v>16953</v>
      </c>
      <c r="R28" s="34">
        <f>Q28*100/$Q$17</f>
        <v>21.58627890394214</v>
      </c>
      <c r="S28" s="130">
        <f>SUM(Q28)-SUM(O28)</f>
        <v>1214</v>
      </c>
      <c r="T28" s="128">
        <f>100*S28/O28</f>
        <v>7.713323591079484</v>
      </c>
      <c r="U28" s="5"/>
      <c r="V28" s="1"/>
      <c r="W28" s="1"/>
      <c r="X28" s="1"/>
      <c r="Y28" s="1"/>
      <c r="Z28" s="1"/>
      <c r="AA28" s="1"/>
    </row>
    <row r="29" spans="1:27" ht="17.25" customHeight="1">
      <c r="A29" s="1"/>
      <c r="B29" s="1"/>
      <c r="C29" s="8" t="s">
        <v>208</v>
      </c>
      <c r="D29" s="60">
        <f>SUM(E29:F29,H29:J29)</f>
        <v>624</v>
      </c>
      <c r="E29" s="32" t="s">
        <v>373</v>
      </c>
      <c r="F29" s="32" t="s">
        <v>373</v>
      </c>
      <c r="G29" s="32" t="s">
        <v>373</v>
      </c>
      <c r="H29" s="32" t="s">
        <v>373</v>
      </c>
      <c r="I29" s="30">
        <v>509</v>
      </c>
      <c r="J29" s="30">
        <v>115</v>
      </c>
      <c r="K29" s="30"/>
      <c r="L29" s="30"/>
      <c r="M29" s="30"/>
      <c r="N29" s="8" t="s">
        <v>208</v>
      </c>
      <c r="O29" s="60">
        <v>624</v>
      </c>
      <c r="P29" s="506">
        <f>O29*100/$O$17</f>
        <v>0.8429698476169891</v>
      </c>
      <c r="Q29" s="30">
        <v>624</v>
      </c>
      <c r="R29" s="506">
        <f>Q29*100/$Q$17</f>
        <v>0.7945400835285729</v>
      </c>
      <c r="S29" s="103">
        <f>SUM(Q29)-SUM(O29)</f>
        <v>0</v>
      </c>
      <c r="T29" s="32" t="s">
        <v>396</v>
      </c>
      <c r="U29" s="5"/>
      <c r="V29" s="1"/>
      <c r="W29" s="1"/>
      <c r="X29" s="1"/>
      <c r="Y29" s="1"/>
      <c r="Z29" s="1"/>
      <c r="AA29" s="1"/>
    </row>
    <row r="30" spans="1:27" ht="17.25" customHeight="1">
      <c r="A30" s="98"/>
      <c r="B30" s="98"/>
      <c r="C30" s="57"/>
      <c r="D30" s="31"/>
      <c r="E30" s="31"/>
      <c r="F30" s="137"/>
      <c r="G30" s="31"/>
      <c r="H30" s="31"/>
      <c r="I30" s="31"/>
      <c r="J30" s="31"/>
      <c r="K30" s="30"/>
      <c r="L30" s="31"/>
      <c r="M30" s="31"/>
      <c r="N30" s="57"/>
      <c r="O30" s="33"/>
      <c r="P30" s="35"/>
      <c r="Q30" s="31"/>
      <c r="R30" s="35"/>
      <c r="S30" s="108"/>
      <c r="T30" s="136"/>
      <c r="U30" s="5"/>
      <c r="V30" s="1"/>
      <c r="W30" s="1"/>
      <c r="X30" s="1"/>
      <c r="Y30" s="1"/>
      <c r="Z30" s="1"/>
      <c r="AA30" s="1"/>
    </row>
    <row r="31" spans="1:27" ht="17.25" customHeight="1">
      <c r="A31" s="5" t="s">
        <v>16</v>
      </c>
      <c r="B31" s="1"/>
      <c r="C31" s="1"/>
      <c r="D31" s="1"/>
      <c r="E31" s="1"/>
      <c r="F31" s="1"/>
      <c r="G31" s="5"/>
      <c r="H31" s="7"/>
      <c r="I31" s="19"/>
      <c r="J31" s="30"/>
      <c r="K31" s="30"/>
      <c r="L31" s="5" t="s">
        <v>16</v>
      </c>
      <c r="M31" s="30"/>
      <c r="N31" s="1"/>
      <c r="O31" s="30"/>
      <c r="P31" s="30"/>
      <c r="Q31" s="30"/>
      <c r="R31" s="1"/>
      <c r="S31" s="1"/>
      <c r="T31" s="1"/>
      <c r="U31" s="5"/>
      <c r="V31" s="1"/>
      <c r="W31" s="1"/>
      <c r="X31" s="1"/>
      <c r="Y31" s="1"/>
      <c r="Z31" s="1"/>
      <c r="AA31" s="1"/>
    </row>
    <row r="32" spans="1:27" ht="17.25" customHeight="1">
      <c r="A32" s="5"/>
      <c r="B32" s="1"/>
      <c r="C32" s="1"/>
      <c r="D32" s="1"/>
      <c r="E32" s="1"/>
      <c r="F32" s="1"/>
      <c r="G32" s="5"/>
      <c r="H32" s="7"/>
      <c r="I32" s="19"/>
      <c r="J32" s="30"/>
      <c r="K32" s="30"/>
      <c r="L32" s="5"/>
      <c r="M32" s="30"/>
      <c r="N32" s="1"/>
      <c r="O32" s="30"/>
      <c r="P32" s="30"/>
      <c r="Q32" s="30"/>
      <c r="R32" s="1"/>
      <c r="S32" s="1"/>
      <c r="T32" s="1"/>
      <c r="U32" s="5"/>
      <c r="V32" s="1"/>
      <c r="W32" s="1"/>
      <c r="X32" s="1"/>
      <c r="Y32" s="1"/>
      <c r="Z32" s="1"/>
      <c r="AA32" s="1"/>
    </row>
    <row r="33" spans="1:27" ht="17.25" customHeight="1">
      <c r="A33" s="1"/>
      <c r="B33" s="1"/>
      <c r="C33" s="1"/>
      <c r="D33" s="1"/>
      <c r="E33" s="1"/>
      <c r="F33" s="1"/>
      <c r="G33" s="5"/>
      <c r="H33" s="7"/>
      <c r="I33" s="19"/>
      <c r="J33" s="30"/>
      <c r="K33" s="30"/>
      <c r="L33" s="30"/>
      <c r="M33" s="30"/>
      <c r="N33" s="30"/>
      <c r="O33" s="30"/>
      <c r="P33" s="30"/>
      <c r="Q33" s="30"/>
      <c r="R33" s="1"/>
      <c r="S33" s="1"/>
      <c r="T33" s="1"/>
      <c r="U33" s="5"/>
      <c r="V33" s="1"/>
      <c r="W33" s="1"/>
      <c r="X33" s="1"/>
      <c r="Y33" s="1"/>
      <c r="Z33" s="1"/>
      <c r="AA33" s="1"/>
    </row>
    <row r="34" spans="1:27" ht="17.25" customHeight="1">
      <c r="A34" s="1"/>
      <c r="B34" s="1"/>
      <c r="C34" s="1"/>
      <c r="D34" s="1"/>
      <c r="E34" s="1"/>
      <c r="F34" s="1"/>
      <c r="G34" s="5"/>
      <c r="H34" s="7"/>
      <c r="I34" s="19"/>
      <c r="J34" s="30"/>
      <c r="K34" s="30"/>
      <c r="L34" s="30"/>
      <c r="M34" s="30"/>
      <c r="N34" s="30"/>
      <c r="O34" s="30"/>
      <c r="P34" s="30"/>
      <c r="Q34" s="30"/>
      <c r="R34" s="1"/>
      <c r="S34" s="1"/>
      <c r="T34" s="1"/>
      <c r="U34" s="5"/>
      <c r="V34" s="1"/>
      <c r="W34" s="1"/>
      <c r="X34" s="1"/>
      <c r="Y34" s="1"/>
      <c r="Z34" s="1"/>
      <c r="AA34" s="1"/>
    </row>
    <row r="35" spans="1:27" ht="17.25" customHeight="1">
      <c r="A35" s="1"/>
      <c r="B35" s="1"/>
      <c r="C35" s="502" t="s">
        <v>393</v>
      </c>
      <c r="D35" s="503"/>
      <c r="E35" s="503"/>
      <c r="F35" s="503"/>
      <c r="G35" s="503"/>
      <c r="H35" s="503"/>
      <c r="I35" s="503"/>
      <c r="J35" s="503"/>
      <c r="K35" s="30"/>
      <c r="L35" s="30"/>
      <c r="M35" s="30"/>
      <c r="N35" s="502" t="s">
        <v>397</v>
      </c>
      <c r="O35" s="503"/>
      <c r="P35" s="503"/>
      <c r="Q35" s="503"/>
      <c r="R35" s="503"/>
      <c r="S35" s="503"/>
      <c r="T35" s="503"/>
      <c r="U35" s="5"/>
      <c r="V35" s="1"/>
      <c r="W35" s="1"/>
      <c r="X35" s="1"/>
      <c r="Y35" s="1"/>
      <c r="Z35" s="1"/>
      <c r="AA35" s="1"/>
    </row>
    <row r="36" spans="1:27" ht="17.25" customHeight="1" thickBot="1">
      <c r="A36" s="1"/>
      <c r="B36" s="1"/>
      <c r="C36" s="5"/>
      <c r="D36" s="13"/>
      <c r="E36" s="1"/>
      <c r="F36" s="6"/>
      <c r="G36" s="6"/>
      <c r="H36" s="6"/>
      <c r="I36" s="6"/>
      <c r="J36" s="6" t="s">
        <v>194</v>
      </c>
      <c r="K36" s="30"/>
      <c r="L36" s="30"/>
      <c r="M36" s="30"/>
      <c r="N36" s="30"/>
      <c r="O36" s="61"/>
      <c r="P36" s="61"/>
      <c r="Q36" s="61"/>
      <c r="R36" s="13"/>
      <c r="S36" s="13"/>
      <c r="T36" s="13"/>
      <c r="U36" s="5"/>
      <c r="V36" s="1"/>
      <c r="W36" s="1"/>
      <c r="X36" s="1"/>
      <c r="Y36" s="1"/>
      <c r="Z36" s="1"/>
      <c r="AA36" s="1"/>
    </row>
    <row r="37" spans="1:27" ht="17.25" customHeight="1">
      <c r="A37" s="235" t="s">
        <v>14</v>
      </c>
      <c r="B37" s="235"/>
      <c r="C37" s="236"/>
      <c r="D37" s="252" t="s">
        <v>0</v>
      </c>
      <c r="E37" s="255" t="s">
        <v>1</v>
      </c>
      <c r="F37" s="255"/>
      <c r="G37" s="255"/>
      <c r="H37" s="256"/>
      <c r="I37" s="243" t="s">
        <v>375</v>
      </c>
      <c r="J37" s="262" t="s">
        <v>376</v>
      </c>
      <c r="K37" s="5"/>
      <c r="L37" s="235" t="s">
        <v>14</v>
      </c>
      <c r="M37" s="235"/>
      <c r="N37" s="236"/>
      <c r="O37" s="254" t="s">
        <v>202</v>
      </c>
      <c r="P37" s="254"/>
      <c r="Q37" s="254" t="s">
        <v>203</v>
      </c>
      <c r="R37" s="254"/>
      <c r="S37" s="254" t="s">
        <v>17</v>
      </c>
      <c r="T37" s="258"/>
      <c r="U37" s="5"/>
      <c r="V37" s="1"/>
      <c r="W37" s="1"/>
      <c r="X37" s="1"/>
      <c r="Y37" s="1"/>
      <c r="Z37" s="1"/>
      <c r="AA37" s="1"/>
    </row>
    <row r="38" spans="1:27" ht="17.25" customHeight="1">
      <c r="A38" s="237"/>
      <c r="B38" s="237"/>
      <c r="C38" s="238"/>
      <c r="D38" s="253"/>
      <c r="E38" s="231" t="s">
        <v>2</v>
      </c>
      <c r="F38" s="246" t="s">
        <v>3</v>
      </c>
      <c r="G38" s="2"/>
      <c r="H38" s="250" t="s">
        <v>15</v>
      </c>
      <c r="I38" s="244"/>
      <c r="J38" s="263"/>
      <c r="K38" s="5"/>
      <c r="L38" s="237"/>
      <c r="M38" s="237"/>
      <c r="N38" s="238"/>
      <c r="O38" s="259" t="s">
        <v>20</v>
      </c>
      <c r="P38" s="265" t="s">
        <v>226</v>
      </c>
      <c r="Q38" s="259" t="s">
        <v>20</v>
      </c>
      <c r="R38" s="265" t="s">
        <v>18</v>
      </c>
      <c r="S38" s="259" t="s">
        <v>20</v>
      </c>
      <c r="T38" s="266" t="s">
        <v>19</v>
      </c>
      <c r="U38" s="5"/>
      <c r="V38" s="1"/>
      <c r="W38" s="1"/>
      <c r="X38" s="1"/>
      <c r="Y38" s="1"/>
      <c r="Z38" s="1"/>
      <c r="AA38" s="1"/>
    </row>
    <row r="39" spans="1:27" ht="17.25" customHeight="1">
      <c r="A39" s="239"/>
      <c r="B39" s="239"/>
      <c r="C39" s="240"/>
      <c r="D39" s="254"/>
      <c r="E39" s="232"/>
      <c r="F39" s="247"/>
      <c r="G39" s="4" t="s">
        <v>4</v>
      </c>
      <c r="H39" s="251"/>
      <c r="I39" s="245"/>
      <c r="J39" s="264"/>
      <c r="K39" s="5"/>
      <c r="L39" s="239"/>
      <c r="M39" s="239"/>
      <c r="N39" s="240"/>
      <c r="O39" s="259"/>
      <c r="P39" s="265"/>
      <c r="Q39" s="259"/>
      <c r="R39" s="265"/>
      <c r="S39" s="259"/>
      <c r="T39" s="267"/>
      <c r="U39" s="5"/>
      <c r="V39" s="1"/>
      <c r="W39" s="1"/>
      <c r="X39" s="1"/>
      <c r="Y39" s="1"/>
      <c r="Z39" s="1"/>
      <c r="AA39" s="1"/>
    </row>
    <row r="40" spans="1:27" ht="17.25" customHeight="1">
      <c r="A40" s="1"/>
      <c r="B40" s="1"/>
      <c r="C40" s="133"/>
      <c r="D40" s="5"/>
      <c r="E40" s="5"/>
      <c r="F40" s="1"/>
      <c r="G40" s="6"/>
      <c r="H40" s="1"/>
      <c r="I40" s="1"/>
      <c r="J40" s="1"/>
      <c r="K40" s="5"/>
      <c r="L40" s="5"/>
      <c r="M40" s="5"/>
      <c r="N40" s="133"/>
      <c r="O40" s="5"/>
      <c r="P40" s="5"/>
      <c r="Q40" s="132" t="s">
        <v>40</v>
      </c>
      <c r="R40" s="1"/>
      <c r="S40" s="78" t="s">
        <v>40</v>
      </c>
      <c r="T40" s="1"/>
      <c r="U40" s="5"/>
      <c r="V40" s="1"/>
      <c r="W40" s="1"/>
      <c r="X40" s="1"/>
      <c r="Y40" s="1"/>
      <c r="Z40" s="1"/>
      <c r="AA40" s="1"/>
    </row>
    <row r="41" spans="1:27" ht="17.25" customHeight="1">
      <c r="A41" s="241" t="s">
        <v>5</v>
      </c>
      <c r="B41" s="241"/>
      <c r="C41" s="242"/>
      <c r="D41" s="118">
        <f>SUM(D43,D45)</f>
        <v>539166</v>
      </c>
      <c r="E41" s="118">
        <f aca="true" t="shared" si="2" ref="E41:J41">SUM(E43,E45)</f>
        <v>170464</v>
      </c>
      <c r="F41" s="118">
        <f t="shared" si="2"/>
        <v>303346</v>
      </c>
      <c r="G41" s="118">
        <f t="shared" si="2"/>
        <v>269726</v>
      </c>
      <c r="H41" s="118">
        <f t="shared" si="2"/>
        <v>2278</v>
      </c>
      <c r="I41" s="118">
        <f t="shared" si="2"/>
        <v>37038</v>
      </c>
      <c r="J41" s="118">
        <f t="shared" si="2"/>
        <v>26040</v>
      </c>
      <c r="K41" s="5"/>
      <c r="L41" s="241" t="s">
        <v>5</v>
      </c>
      <c r="M41" s="241"/>
      <c r="N41" s="242"/>
      <c r="O41" s="114">
        <f>SUM(O43,O45)</f>
        <v>489368</v>
      </c>
      <c r="P41" s="92" t="s">
        <v>373</v>
      </c>
      <c r="Q41" s="92">
        <f>SUM(Q43,Q45)</f>
        <v>539166</v>
      </c>
      <c r="R41" s="92" t="s">
        <v>373</v>
      </c>
      <c r="S41" s="114">
        <f>SUM(S43,S45)</f>
        <v>49798</v>
      </c>
      <c r="T41" s="119">
        <f>100*S41/O41</f>
        <v>10.175982083013192</v>
      </c>
      <c r="U41" s="5"/>
      <c r="V41" s="1"/>
      <c r="W41" s="1"/>
      <c r="X41" s="1"/>
      <c r="Y41" s="1"/>
      <c r="Z41" s="1"/>
      <c r="AA41" s="1"/>
    </row>
    <row r="42" spans="1:27" ht="17.25" customHeight="1">
      <c r="A42" s="1"/>
      <c r="B42" s="1"/>
      <c r="C42" s="131"/>
      <c r="D42" s="30"/>
      <c r="E42" s="30"/>
      <c r="F42" s="32"/>
      <c r="G42" s="32"/>
      <c r="H42" s="1"/>
      <c r="I42" s="1"/>
      <c r="J42" s="32"/>
      <c r="K42" s="1"/>
      <c r="L42" s="1"/>
      <c r="M42" s="1"/>
      <c r="N42" s="131"/>
      <c r="O42" s="14"/>
      <c r="P42" s="32"/>
      <c r="Q42" s="32"/>
      <c r="R42" s="32"/>
      <c r="S42" s="14"/>
      <c r="T42" s="119"/>
      <c r="U42" s="5"/>
      <c r="V42" s="1"/>
      <c r="W42" s="1"/>
      <c r="X42" s="1"/>
      <c r="Y42" s="1"/>
      <c r="Z42" s="1"/>
      <c r="AA42" s="1"/>
    </row>
    <row r="43" spans="1:27" ht="17.25" customHeight="1">
      <c r="A43" s="1"/>
      <c r="B43" s="248" t="s">
        <v>206</v>
      </c>
      <c r="C43" s="249"/>
      <c r="D43" s="60">
        <f>SUM(E43:F43,H43:J43)</f>
        <v>3485</v>
      </c>
      <c r="E43" s="30">
        <v>45</v>
      </c>
      <c r="F43" s="32">
        <v>2705</v>
      </c>
      <c r="G43" s="32">
        <v>1556</v>
      </c>
      <c r="H43" s="32">
        <v>615</v>
      </c>
      <c r="I43" s="32">
        <v>63</v>
      </c>
      <c r="J43" s="32">
        <v>57</v>
      </c>
      <c r="K43" s="1"/>
      <c r="L43" s="1"/>
      <c r="M43" s="233" t="s">
        <v>206</v>
      </c>
      <c r="N43" s="234"/>
      <c r="O43" s="14">
        <v>2614</v>
      </c>
      <c r="P43" s="32" t="s">
        <v>373</v>
      </c>
      <c r="Q43" s="32">
        <v>3485</v>
      </c>
      <c r="R43" s="32" t="s">
        <v>373</v>
      </c>
      <c r="S43" s="130">
        <f>SUM(Q43)-SUM(O43)</f>
        <v>871</v>
      </c>
      <c r="T43" s="128">
        <f>S43*100/O43</f>
        <v>33.32058148431523</v>
      </c>
      <c r="U43" s="5"/>
      <c r="V43" s="1"/>
      <c r="W43" s="1"/>
      <c r="X43" s="1"/>
      <c r="Y43" s="1"/>
      <c r="Z43" s="1"/>
      <c r="AA43" s="1"/>
    </row>
    <row r="44" spans="1:27" ht="17.25" customHeight="1">
      <c r="A44" s="1"/>
      <c r="B44" s="1"/>
      <c r="C44" s="8"/>
      <c r="D44" s="60"/>
      <c r="E44" s="30"/>
      <c r="F44" s="32"/>
      <c r="G44" s="32"/>
      <c r="H44" s="32"/>
      <c r="I44" s="32"/>
      <c r="J44" s="32"/>
      <c r="K44" s="1"/>
      <c r="L44" s="1"/>
      <c r="M44" s="1"/>
      <c r="N44" s="8"/>
      <c r="O44" s="14"/>
      <c r="P44" s="32"/>
      <c r="Q44" s="32"/>
      <c r="R44" s="78"/>
      <c r="S44" s="130"/>
      <c r="T44" s="128"/>
      <c r="U44" s="5"/>
      <c r="V44" s="1"/>
      <c r="W44" s="1"/>
      <c r="X44" s="1"/>
      <c r="Y44" s="1"/>
      <c r="Z44" s="1"/>
      <c r="AA44" s="1"/>
    </row>
    <row r="45" spans="1:27" ht="17.25" customHeight="1">
      <c r="A45" s="1"/>
      <c r="B45" s="233" t="s">
        <v>207</v>
      </c>
      <c r="C45" s="234"/>
      <c r="D45" s="30">
        <f aca="true" t="shared" si="3" ref="D45:J45">SUM(D47:D51,D53:D57)</f>
        <v>535681</v>
      </c>
      <c r="E45" s="30">
        <f t="shared" si="3"/>
        <v>170419</v>
      </c>
      <c r="F45" s="32">
        <f t="shared" si="3"/>
        <v>300641</v>
      </c>
      <c r="G45" s="32">
        <f t="shared" si="3"/>
        <v>268170</v>
      </c>
      <c r="H45" s="32">
        <f t="shared" si="3"/>
        <v>1663</v>
      </c>
      <c r="I45" s="32">
        <f t="shared" si="3"/>
        <v>36975</v>
      </c>
      <c r="J45" s="32">
        <f t="shared" si="3"/>
        <v>25983</v>
      </c>
      <c r="K45" s="1"/>
      <c r="L45" s="1"/>
      <c r="M45" s="233" t="s">
        <v>207</v>
      </c>
      <c r="N45" s="234"/>
      <c r="O45" s="14">
        <f>SUM(O47:O51,O53:O57)</f>
        <v>486754</v>
      </c>
      <c r="P45" s="34">
        <f>SUM(P47:P51,P53:P57)</f>
        <v>99.99999999999999</v>
      </c>
      <c r="Q45" s="14">
        <f>SUM(Q47:Q51,Q53:Q57)</f>
        <v>535681</v>
      </c>
      <c r="R45" s="504">
        <f>SUM(R47:R51,R53:R57)</f>
        <v>100</v>
      </c>
      <c r="S45" s="130">
        <f>SUM(S47:S51,S53:S57)</f>
        <v>48927</v>
      </c>
      <c r="T45" s="505">
        <f>100*S45/O45</f>
        <v>10.051689354376132</v>
      </c>
      <c r="U45" s="5"/>
      <c r="V45" s="1"/>
      <c r="W45" s="1"/>
      <c r="X45" s="1"/>
      <c r="Y45" s="1"/>
      <c r="Z45" s="1"/>
      <c r="AA45" s="1"/>
    </row>
    <row r="46" spans="1:27" ht="17.25" customHeight="1">
      <c r="A46" s="1"/>
      <c r="B46" s="1"/>
      <c r="C46" s="8"/>
      <c r="D46" s="60"/>
      <c r="E46" s="30"/>
      <c r="F46" s="32"/>
      <c r="G46" s="32"/>
      <c r="H46" s="32"/>
      <c r="I46" s="32"/>
      <c r="J46" s="32"/>
      <c r="K46" s="1"/>
      <c r="L46" s="1"/>
      <c r="M46" s="1"/>
      <c r="N46" s="8"/>
      <c r="O46" s="14"/>
      <c r="P46" s="34"/>
      <c r="Q46" s="14"/>
      <c r="R46" s="32"/>
      <c r="S46" s="130"/>
      <c r="T46" s="128"/>
      <c r="U46" s="5"/>
      <c r="V46" s="1"/>
      <c r="W46" s="1"/>
      <c r="X46" s="1"/>
      <c r="Y46" s="1"/>
      <c r="Z46" s="1"/>
      <c r="AA46" s="1"/>
    </row>
    <row r="47" spans="1:27" ht="17.25" customHeight="1">
      <c r="A47" s="1"/>
      <c r="B47" s="1"/>
      <c r="C47" s="8" t="s">
        <v>6</v>
      </c>
      <c r="D47" s="60">
        <f>SUM(E47:F47,H47:J47)</f>
        <v>727</v>
      </c>
      <c r="E47" s="30">
        <v>103</v>
      </c>
      <c r="F47" s="32">
        <v>621</v>
      </c>
      <c r="G47" s="32">
        <v>621</v>
      </c>
      <c r="H47" s="32">
        <v>3</v>
      </c>
      <c r="I47" s="32" t="s">
        <v>373</v>
      </c>
      <c r="J47" s="32" t="s">
        <v>373</v>
      </c>
      <c r="K47" s="1"/>
      <c r="L47" s="1"/>
      <c r="M47" s="1"/>
      <c r="N47" s="8" t="s">
        <v>6</v>
      </c>
      <c r="O47" s="14">
        <v>636</v>
      </c>
      <c r="P47" s="34">
        <f>O47*100/$O$45</f>
        <v>0.13066148403505673</v>
      </c>
      <c r="Q47" s="14">
        <v>727</v>
      </c>
      <c r="R47" s="34">
        <f>Q47*100/$Q$45</f>
        <v>0.1357150990981573</v>
      </c>
      <c r="S47" s="130">
        <f>SUM(Q47)-SUM(O47)</f>
        <v>91</v>
      </c>
      <c r="T47" s="128">
        <f>S47*100/O47</f>
        <v>14.30817610062893</v>
      </c>
      <c r="U47" s="5"/>
      <c r="V47" s="1"/>
      <c r="W47" s="1"/>
      <c r="X47" s="1"/>
      <c r="Y47" s="1"/>
      <c r="Z47" s="1"/>
      <c r="AA47" s="1"/>
    </row>
    <row r="48" spans="1:27" ht="17.25" customHeight="1">
      <c r="A48" s="1"/>
      <c r="B48" s="1"/>
      <c r="C48" s="8" t="s">
        <v>7</v>
      </c>
      <c r="D48" s="60">
        <f>SUM(E48:F48,H48:J48)</f>
        <v>54022</v>
      </c>
      <c r="E48" s="30">
        <v>22075</v>
      </c>
      <c r="F48" s="32">
        <v>31651</v>
      </c>
      <c r="G48" s="32">
        <v>31578</v>
      </c>
      <c r="H48" s="32">
        <v>8</v>
      </c>
      <c r="I48" s="32">
        <v>197</v>
      </c>
      <c r="J48" s="32">
        <v>91</v>
      </c>
      <c r="K48" s="1"/>
      <c r="L48" s="1"/>
      <c r="M48" s="1"/>
      <c r="N48" s="8" t="s">
        <v>7</v>
      </c>
      <c r="O48" s="14">
        <v>49614</v>
      </c>
      <c r="P48" s="34">
        <f>O48*100/$O$45</f>
        <v>10.19282841024419</v>
      </c>
      <c r="Q48" s="14">
        <v>54022</v>
      </c>
      <c r="R48" s="34">
        <f>Q48*100/$Q$45</f>
        <v>10.084733264760184</v>
      </c>
      <c r="S48" s="130">
        <f>SUM(Q48)-SUM(O48)</f>
        <v>4408</v>
      </c>
      <c r="T48" s="128">
        <f>S48*100/O48</f>
        <v>8.884589027290684</v>
      </c>
      <c r="U48" s="5"/>
      <c r="V48" s="1"/>
      <c r="W48" s="1"/>
      <c r="X48" s="1"/>
      <c r="Y48" s="1"/>
      <c r="Z48" s="1"/>
      <c r="AA48" s="1"/>
    </row>
    <row r="49" spans="1:27" ht="17.25" customHeight="1">
      <c r="A49" s="1"/>
      <c r="B49" s="1"/>
      <c r="C49" s="8" t="s">
        <v>8</v>
      </c>
      <c r="D49" s="60">
        <f>SUM(E49:F49,H49:J49)</f>
        <v>142621</v>
      </c>
      <c r="E49" s="30">
        <v>46501</v>
      </c>
      <c r="F49" s="32">
        <v>95517</v>
      </c>
      <c r="G49" s="32">
        <v>93492</v>
      </c>
      <c r="H49" s="32">
        <v>91</v>
      </c>
      <c r="I49" s="32" t="s">
        <v>373</v>
      </c>
      <c r="J49" s="30">
        <v>512</v>
      </c>
      <c r="K49" s="1"/>
      <c r="L49" s="1"/>
      <c r="M49" s="1"/>
      <c r="N49" s="8" t="s">
        <v>8</v>
      </c>
      <c r="O49" s="14">
        <v>132974</v>
      </c>
      <c r="P49" s="34">
        <f>O49*100/$O$45</f>
        <v>27.318522292574894</v>
      </c>
      <c r="Q49" s="14">
        <v>142621</v>
      </c>
      <c r="R49" s="34">
        <f>Q49*100/$Q$45</f>
        <v>26.624240919502466</v>
      </c>
      <c r="S49" s="130">
        <f>SUM(Q49)-SUM(O49)</f>
        <v>9647</v>
      </c>
      <c r="T49" s="128">
        <f>S49*100/O49</f>
        <v>7.254801690556048</v>
      </c>
      <c r="U49" s="1"/>
      <c r="V49" s="1"/>
      <c r="W49" s="1"/>
      <c r="X49" s="1"/>
      <c r="Y49" s="1"/>
      <c r="Z49" s="1"/>
      <c r="AA49" s="1"/>
    </row>
    <row r="50" spans="1:27" ht="17.25" customHeight="1">
      <c r="A50" s="1"/>
      <c r="B50" s="1"/>
      <c r="C50" s="8" t="s">
        <v>10</v>
      </c>
      <c r="D50" s="60">
        <f>SUM(E50:F50,H50:J50)</f>
        <v>144836</v>
      </c>
      <c r="E50" s="30">
        <v>65995</v>
      </c>
      <c r="F50" s="32">
        <v>78087</v>
      </c>
      <c r="G50" s="30">
        <v>76414</v>
      </c>
      <c r="H50" s="32">
        <v>206</v>
      </c>
      <c r="I50" s="32">
        <v>261</v>
      </c>
      <c r="J50" s="30">
        <v>287</v>
      </c>
      <c r="K50" s="1"/>
      <c r="L50" s="1"/>
      <c r="M50" s="1"/>
      <c r="N50" s="8" t="s">
        <v>10</v>
      </c>
      <c r="O50" s="14">
        <v>129306</v>
      </c>
      <c r="P50" s="34">
        <f>O50*100/$O$45</f>
        <v>26.56495889093875</v>
      </c>
      <c r="Q50" s="507">
        <v>144836</v>
      </c>
      <c r="R50" s="34">
        <f>Q50*100/$Q$45</f>
        <v>27.037733277827662</v>
      </c>
      <c r="S50" s="130">
        <f>SUM(Q50)-SUM(O50)</f>
        <v>15530</v>
      </c>
      <c r="T50" s="128">
        <f>S50*100/O50</f>
        <v>12.010270211745782</v>
      </c>
      <c r="U50" s="1"/>
      <c r="V50" s="1"/>
      <c r="W50" s="1"/>
      <c r="X50" s="1"/>
      <c r="Y50" s="1"/>
      <c r="Z50" s="1"/>
      <c r="AA50" s="1"/>
    </row>
    <row r="51" spans="1:27" ht="17.25" customHeight="1">
      <c r="A51" s="1"/>
      <c r="B51" s="1"/>
      <c r="C51" s="8" t="s">
        <v>11</v>
      </c>
      <c r="D51" s="60">
        <f>SUM(E51:F51,H51:J51)</f>
        <v>17632</v>
      </c>
      <c r="E51" s="30">
        <v>366</v>
      </c>
      <c r="F51" s="32">
        <v>16837</v>
      </c>
      <c r="G51" s="30">
        <v>12940</v>
      </c>
      <c r="H51" s="30">
        <v>1</v>
      </c>
      <c r="I51" s="32" t="s">
        <v>373</v>
      </c>
      <c r="J51" s="30">
        <v>428</v>
      </c>
      <c r="K51" s="1"/>
      <c r="L51" s="1"/>
      <c r="M51" s="1"/>
      <c r="N51" s="8" t="s">
        <v>11</v>
      </c>
      <c r="O51" s="14">
        <v>16648</v>
      </c>
      <c r="P51" s="34">
        <f>O51*100/$O$45</f>
        <v>3.4202081544270824</v>
      </c>
      <c r="Q51" s="14">
        <v>17632</v>
      </c>
      <c r="R51" s="34">
        <f>Q51*100/$Q$45</f>
        <v>3.291511179227936</v>
      </c>
      <c r="S51" s="130">
        <f>SUM(Q51)-SUM(O51)</f>
        <v>984</v>
      </c>
      <c r="T51" s="128">
        <f>S51*100/O51</f>
        <v>5.910619894281595</v>
      </c>
      <c r="U51" s="1"/>
      <c r="V51" s="1"/>
      <c r="W51" s="1"/>
      <c r="X51" s="1"/>
      <c r="Y51" s="1"/>
      <c r="Z51" s="1"/>
      <c r="AA51" s="1"/>
    </row>
    <row r="52" spans="1:27" ht="17.25" customHeight="1">
      <c r="A52" s="1"/>
      <c r="B52" s="1"/>
      <c r="C52" s="8"/>
      <c r="D52" s="60"/>
      <c r="E52" s="30"/>
      <c r="F52" s="32"/>
      <c r="G52" s="30"/>
      <c r="H52" s="30"/>
      <c r="I52" s="32"/>
      <c r="J52" s="30"/>
      <c r="K52" s="1"/>
      <c r="L52" s="1"/>
      <c r="M52" s="1"/>
      <c r="N52" s="8"/>
      <c r="O52" s="14"/>
      <c r="P52" s="34"/>
      <c r="Q52" s="14"/>
      <c r="R52" s="34"/>
      <c r="S52" s="130"/>
      <c r="T52" s="128"/>
      <c r="U52" s="1"/>
      <c r="V52" s="1"/>
      <c r="W52" s="1"/>
      <c r="X52" s="1"/>
      <c r="Y52" s="1"/>
      <c r="Z52" s="1"/>
      <c r="AA52" s="1"/>
    </row>
    <row r="53" spans="1:27" ht="17.25" customHeight="1">
      <c r="A53" s="1"/>
      <c r="B53" s="1"/>
      <c r="C53" s="8" t="s">
        <v>12</v>
      </c>
      <c r="D53" s="60">
        <f>SUM(E53:F53,H53:J53)</f>
        <v>4531</v>
      </c>
      <c r="E53" s="30">
        <v>2127</v>
      </c>
      <c r="F53" s="32">
        <v>2374</v>
      </c>
      <c r="G53" s="30">
        <v>2198</v>
      </c>
      <c r="H53" s="30">
        <v>10</v>
      </c>
      <c r="I53" s="30">
        <v>20</v>
      </c>
      <c r="J53" s="32" t="s">
        <v>373</v>
      </c>
      <c r="K53" s="1"/>
      <c r="L53" s="1"/>
      <c r="M53" s="1"/>
      <c r="N53" s="8" t="s">
        <v>12</v>
      </c>
      <c r="O53" s="14">
        <v>3527</v>
      </c>
      <c r="P53" s="34">
        <f>O53*100/$O$45</f>
        <v>0.7245959971566747</v>
      </c>
      <c r="Q53" s="14">
        <v>4531</v>
      </c>
      <c r="R53" s="34">
        <f>Q53*100/$Q$45</f>
        <v>0.8458392214769611</v>
      </c>
      <c r="S53" s="130">
        <f>SUM(Q53)-SUM(O53)</f>
        <v>1004</v>
      </c>
      <c r="T53" s="128">
        <f>S53*100/O53</f>
        <v>28.46611851431812</v>
      </c>
      <c r="U53" s="1"/>
      <c r="V53" s="1"/>
      <c r="W53" s="1"/>
      <c r="X53" s="1"/>
      <c r="Y53" s="1"/>
      <c r="Z53" s="1"/>
      <c r="AA53" s="1"/>
    </row>
    <row r="54" spans="1:27" ht="17.25" customHeight="1">
      <c r="A54" s="1"/>
      <c r="B54" s="1"/>
      <c r="C54" s="8" t="s">
        <v>9</v>
      </c>
      <c r="D54" s="60">
        <f>SUM(E54:F54,H54:J54)</f>
        <v>33151</v>
      </c>
      <c r="E54" s="30">
        <v>1776</v>
      </c>
      <c r="F54" s="32">
        <v>18134</v>
      </c>
      <c r="G54" s="30">
        <v>17959</v>
      </c>
      <c r="H54" s="30">
        <v>86</v>
      </c>
      <c r="I54" s="30">
        <v>78</v>
      </c>
      <c r="J54" s="30">
        <v>13077</v>
      </c>
      <c r="K54" s="1"/>
      <c r="L54" s="1"/>
      <c r="M54" s="1"/>
      <c r="N54" s="8" t="s">
        <v>9</v>
      </c>
      <c r="O54" s="14">
        <v>31846</v>
      </c>
      <c r="P54" s="34">
        <f>O54*100/$O$45</f>
        <v>6.5425245606610325</v>
      </c>
      <c r="Q54" s="14">
        <v>33151</v>
      </c>
      <c r="R54" s="34">
        <f>Q54*100/$Q$45</f>
        <v>6.188571183222851</v>
      </c>
      <c r="S54" s="130">
        <f>SUM(Q54)-SUM(O54)</f>
        <v>1305</v>
      </c>
      <c r="T54" s="128">
        <f>S54*100/O54</f>
        <v>4.097845883313446</v>
      </c>
      <c r="U54" s="1"/>
      <c r="V54" s="1"/>
      <c r="W54" s="1"/>
      <c r="X54" s="1"/>
      <c r="Y54" s="1"/>
      <c r="Z54" s="1"/>
      <c r="AA54" s="1"/>
    </row>
    <row r="55" spans="1:27" ht="17.25" customHeight="1">
      <c r="A55" s="1"/>
      <c r="B55" s="1"/>
      <c r="C55" s="9" t="s">
        <v>224</v>
      </c>
      <c r="D55" s="60">
        <f>SUM(E55:F55,H55:J55)</f>
        <v>2624</v>
      </c>
      <c r="E55" s="30" t="s">
        <v>374</v>
      </c>
      <c r="F55" s="32">
        <v>1503</v>
      </c>
      <c r="G55" s="30">
        <v>1503</v>
      </c>
      <c r="H55" s="30">
        <v>6</v>
      </c>
      <c r="I55" s="30">
        <v>1115</v>
      </c>
      <c r="J55" s="32" t="s">
        <v>373</v>
      </c>
      <c r="K55" s="1"/>
      <c r="L55" s="1"/>
      <c r="M55" s="1"/>
      <c r="N55" s="9" t="s">
        <v>224</v>
      </c>
      <c r="O55" s="14">
        <v>2554</v>
      </c>
      <c r="P55" s="34">
        <f>O55*100/$O$45</f>
        <v>0.5247003619898347</v>
      </c>
      <c r="Q55" s="14">
        <v>2624</v>
      </c>
      <c r="R55" s="34">
        <f>Q55*100/$Q$45</f>
        <v>0.48984376895951137</v>
      </c>
      <c r="S55" s="130">
        <f>SUM(Q55)-SUM(O55)</f>
        <v>70</v>
      </c>
      <c r="T55" s="128">
        <f>S55*100/O55</f>
        <v>2.74079874706343</v>
      </c>
      <c r="U55" s="1"/>
      <c r="V55" s="1"/>
      <c r="W55" s="1"/>
      <c r="X55" s="1"/>
      <c r="Y55" s="1"/>
      <c r="Z55" s="1"/>
      <c r="AA55" s="1"/>
    </row>
    <row r="56" spans="1:27" ht="17.25" customHeight="1">
      <c r="A56" s="1"/>
      <c r="B56" s="1"/>
      <c r="C56" s="8" t="s">
        <v>13</v>
      </c>
      <c r="D56" s="60">
        <f>SUM(E56:F56,H56:J56)</f>
        <v>117714</v>
      </c>
      <c r="E56" s="30">
        <v>31476</v>
      </c>
      <c r="F56" s="32">
        <v>55917</v>
      </c>
      <c r="G56" s="30">
        <v>31465</v>
      </c>
      <c r="H56" s="30">
        <v>1252</v>
      </c>
      <c r="I56" s="30">
        <v>24019</v>
      </c>
      <c r="J56" s="1">
        <v>5050</v>
      </c>
      <c r="K56" s="1"/>
      <c r="L56" s="1"/>
      <c r="M56" s="1"/>
      <c r="N56" s="8" t="s">
        <v>13</v>
      </c>
      <c r="O56" s="129">
        <v>102791</v>
      </c>
      <c r="P56" s="34">
        <f>O56*100/$O$45</f>
        <v>21.11764875070364</v>
      </c>
      <c r="Q56" s="14">
        <v>117714</v>
      </c>
      <c r="R56" s="34">
        <f>Q56*100/$Q$45</f>
        <v>21.97464535796491</v>
      </c>
      <c r="S56" s="130">
        <f>SUM(Q56)-SUM(O56)</f>
        <v>14923</v>
      </c>
      <c r="T56" s="128">
        <f>S56*100/O56</f>
        <v>14.517807979297798</v>
      </c>
      <c r="U56" s="1"/>
      <c r="V56" s="1"/>
      <c r="W56" s="1"/>
      <c r="X56" s="1"/>
      <c r="Y56" s="1"/>
      <c r="Z56" s="1"/>
      <c r="AA56" s="1"/>
    </row>
    <row r="57" spans="1:27" ht="17.25" customHeight="1">
      <c r="A57" s="1"/>
      <c r="B57" s="1"/>
      <c r="C57" s="8" t="s">
        <v>208</v>
      </c>
      <c r="D57" s="60">
        <f>SUM(E57:F57,H57:J57)</f>
        <v>17823</v>
      </c>
      <c r="E57" s="32" t="s">
        <v>373</v>
      </c>
      <c r="F57" s="32" t="s">
        <v>373</v>
      </c>
      <c r="G57" s="32" t="s">
        <v>373</v>
      </c>
      <c r="H57" s="32" t="s">
        <v>373</v>
      </c>
      <c r="I57" s="30">
        <v>11285</v>
      </c>
      <c r="J57" s="30">
        <v>6538</v>
      </c>
      <c r="K57" s="1"/>
      <c r="L57" s="1"/>
      <c r="M57" s="1"/>
      <c r="N57" s="8" t="s">
        <v>208</v>
      </c>
      <c r="O57" s="129">
        <v>16858</v>
      </c>
      <c r="P57" s="506">
        <f>O57*100/$O$45</f>
        <v>3.463351097268846</v>
      </c>
      <c r="Q57" s="19">
        <v>17823</v>
      </c>
      <c r="R57" s="506">
        <f>Q57*100/$Q$45</f>
        <v>3.327166727959364</v>
      </c>
      <c r="S57" s="508">
        <f>SUM(Q57)-SUM(O57)</f>
        <v>965</v>
      </c>
      <c r="T57" s="128">
        <f>S57*100/O57</f>
        <v>5.724285205836991</v>
      </c>
      <c r="U57" s="1"/>
      <c r="V57" s="1"/>
      <c r="W57" s="1"/>
      <c r="X57" s="1"/>
      <c r="Y57" s="1"/>
      <c r="Z57" s="1"/>
      <c r="AA57" s="1"/>
    </row>
    <row r="58" spans="1:27" ht="17.25" customHeight="1">
      <c r="A58" s="98"/>
      <c r="B58" s="98"/>
      <c r="C58" s="57"/>
      <c r="D58" s="33"/>
      <c r="E58" s="31"/>
      <c r="F58" s="31"/>
      <c r="G58" s="31"/>
      <c r="H58" s="31"/>
      <c r="I58" s="31"/>
      <c r="J58" s="31"/>
      <c r="K58" s="1"/>
      <c r="L58" s="98"/>
      <c r="M58" s="98"/>
      <c r="N58" s="57"/>
      <c r="O58" s="127"/>
      <c r="P58" s="35"/>
      <c r="Q58" s="101"/>
      <c r="R58" s="35"/>
      <c r="S58" s="126"/>
      <c r="T58" s="125"/>
      <c r="U58" s="1"/>
      <c r="V58" s="1"/>
      <c r="W58" s="1"/>
      <c r="X58" s="1"/>
      <c r="Y58" s="1"/>
      <c r="Z58" s="1"/>
      <c r="AA58" s="1"/>
    </row>
    <row r="59" spans="1:27" ht="17.25" customHeight="1">
      <c r="A59" s="5" t="s">
        <v>16</v>
      </c>
      <c r="B59" s="1"/>
      <c r="C59" s="1"/>
      <c r="D59" s="1"/>
      <c r="E59" s="1"/>
      <c r="F59" s="1"/>
      <c r="G59" s="5"/>
      <c r="H59" s="7"/>
      <c r="I59" s="19"/>
      <c r="J59" s="30"/>
      <c r="K59" s="1"/>
      <c r="L59" s="5" t="s">
        <v>16</v>
      </c>
      <c r="M59" s="1"/>
      <c r="N59" s="1"/>
      <c r="O59" s="1"/>
      <c r="P59" s="1"/>
      <c r="Q59" s="1"/>
      <c r="R59" s="1"/>
      <c r="S59" s="1"/>
      <c r="T59" s="1"/>
      <c r="U59" s="1"/>
      <c r="V59" s="1"/>
      <c r="W59" s="1"/>
      <c r="X59" s="1"/>
      <c r="Y59" s="1"/>
      <c r="Z59" s="1"/>
      <c r="AA59" s="1"/>
    </row>
    <row r="60" spans="1:27" ht="14.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4.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4.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4.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4.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4.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4.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4.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4.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4.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4.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4.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4.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4.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4.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4.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4.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4.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4.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4.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4.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4.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4.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4.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4.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4.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 r="A105" s="22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sheetData>
  <sheetProtection/>
  <mergeCells count="53">
    <mergeCell ref="Q9:R9"/>
    <mergeCell ref="J9:J11"/>
    <mergeCell ref="R10:R11"/>
    <mergeCell ref="R38:R39"/>
    <mergeCell ref="P10:P11"/>
    <mergeCell ref="Q10:Q11"/>
    <mergeCell ref="L9:N11"/>
    <mergeCell ref="O9:P9"/>
    <mergeCell ref="D9:D11"/>
    <mergeCell ref="E9:H9"/>
    <mergeCell ref="I9:I11"/>
    <mergeCell ref="E10:E11"/>
    <mergeCell ref="L13:N13"/>
    <mergeCell ref="F10:F11"/>
    <mergeCell ref="H10:H11"/>
    <mergeCell ref="T10:T11"/>
    <mergeCell ref="J37:J39"/>
    <mergeCell ref="O37:P37"/>
    <mergeCell ref="Q37:R37"/>
    <mergeCell ref="S37:T37"/>
    <mergeCell ref="O38:O39"/>
    <mergeCell ref="P38:P39"/>
    <mergeCell ref="Q38:Q39"/>
    <mergeCell ref="S38:S39"/>
    <mergeCell ref="T38:T39"/>
    <mergeCell ref="C3:J3"/>
    <mergeCell ref="C7:J7"/>
    <mergeCell ref="C35:J35"/>
    <mergeCell ref="N7:T7"/>
    <mergeCell ref="N35:T35"/>
    <mergeCell ref="S9:T9"/>
    <mergeCell ref="O10:O11"/>
    <mergeCell ref="S10:S11"/>
    <mergeCell ref="A9:C11"/>
    <mergeCell ref="A13:C13"/>
    <mergeCell ref="M45:N45"/>
    <mergeCell ref="B15:C15"/>
    <mergeCell ref="B17:C17"/>
    <mergeCell ref="A37:C39"/>
    <mergeCell ref="A41:C41"/>
    <mergeCell ref="B43:C43"/>
    <mergeCell ref="B45:C45"/>
    <mergeCell ref="H38:H39"/>
    <mergeCell ref="D37:D39"/>
    <mergeCell ref="E37:H37"/>
    <mergeCell ref="E38:E39"/>
    <mergeCell ref="M15:N15"/>
    <mergeCell ref="M17:N17"/>
    <mergeCell ref="L37:N39"/>
    <mergeCell ref="L41:N41"/>
    <mergeCell ref="M43:N43"/>
    <mergeCell ref="I37:I39"/>
    <mergeCell ref="F38:F39"/>
  </mergeCells>
  <printOptions horizontalCentered="1"/>
  <pageMargins left="0.5905511811023623" right="0.5905511811023623" top="0.5905511811023623" bottom="0.3937007874015748" header="0" footer="0"/>
  <pageSetup fitToHeight="1" fitToWidth="1" horizontalDpi="600" verticalDpi="600" orientation="landscape" paperSize="8" scale="79" r:id="rId1"/>
</worksheet>
</file>

<file path=xl/worksheets/sheet10.xml><?xml version="1.0" encoding="utf-8"?>
<worksheet xmlns="http://schemas.openxmlformats.org/spreadsheetml/2006/main" xmlns:r="http://schemas.openxmlformats.org/officeDocument/2006/relationships">
  <sheetPr>
    <pageSetUpPr fitToPage="1"/>
  </sheetPr>
  <dimension ref="A1:DK86"/>
  <sheetViews>
    <sheetView tabSelected="1" zoomScalePageLayoutView="0" workbookViewId="0" topLeftCell="A1">
      <selection activeCell="A1" sqref="A1"/>
    </sheetView>
  </sheetViews>
  <sheetFormatPr defaultColWidth="2.25390625" defaultRowHeight="15.75" customHeight="1"/>
  <cols>
    <col min="1" max="1" width="2.25390625" style="63" customWidth="1"/>
    <col min="2" max="17" width="2.375" style="63" customWidth="1"/>
    <col min="18" max="16384" width="2.25390625" style="63" customWidth="1"/>
  </cols>
  <sheetData>
    <row r="1" spans="1:115" ht="15" customHeight="1">
      <c r="A1" s="498" t="s">
        <v>303</v>
      </c>
      <c r="B1" s="498"/>
      <c r="C1" s="498"/>
      <c r="D1" s="498"/>
      <c r="E1" s="498"/>
      <c r="F1" s="498"/>
      <c r="G1" s="498"/>
      <c r="H1" s="498"/>
      <c r="I1" s="498"/>
      <c r="J1" s="498"/>
      <c r="K1" s="498"/>
      <c r="L1" s="498"/>
      <c r="M1" s="498"/>
      <c r="N1" s="49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499" t="s">
        <v>353</v>
      </c>
      <c r="CZ1" s="499"/>
      <c r="DA1" s="499"/>
      <c r="DB1" s="499"/>
      <c r="DC1" s="499"/>
      <c r="DD1" s="499"/>
      <c r="DE1" s="499"/>
      <c r="DF1" s="499"/>
      <c r="DG1" s="499"/>
      <c r="DH1" s="499"/>
      <c r="DI1" s="499"/>
      <c r="DJ1" s="499"/>
      <c r="DK1" s="499"/>
    </row>
    <row r="2" spans="1:115"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row>
    <row r="3" spans="1:115"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39"/>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115" ht="15" customHeight="1">
      <c r="A4" s="497" t="s">
        <v>351</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row>
    <row r="5" spans="1:115" ht="1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424" t="s">
        <v>134</v>
      </c>
      <c r="CY5" s="424"/>
      <c r="CZ5" s="424"/>
      <c r="DA5" s="424"/>
      <c r="DB5" s="424"/>
      <c r="DC5" s="424"/>
      <c r="DD5" s="424"/>
      <c r="DE5" s="424"/>
      <c r="DF5" s="424"/>
      <c r="DG5" s="424"/>
      <c r="DH5" s="424"/>
      <c r="DI5" s="424"/>
      <c r="DJ5" s="424"/>
      <c r="DK5" s="424"/>
    </row>
    <row r="6" spans="1:115" ht="15" customHeight="1">
      <c r="A6" s="431" t="s">
        <v>304</v>
      </c>
      <c r="B6" s="432"/>
      <c r="C6" s="432"/>
      <c r="D6" s="432"/>
      <c r="E6" s="432"/>
      <c r="F6" s="432"/>
      <c r="G6" s="432"/>
      <c r="H6" s="432"/>
      <c r="I6" s="432"/>
      <c r="J6" s="432"/>
      <c r="K6" s="432"/>
      <c r="L6" s="432"/>
      <c r="M6" s="432"/>
      <c r="N6" s="432"/>
      <c r="O6" s="432"/>
      <c r="P6" s="432"/>
      <c r="Q6" s="433"/>
      <c r="R6" s="452" t="s">
        <v>324</v>
      </c>
      <c r="S6" s="453"/>
      <c r="T6" s="453"/>
      <c r="U6" s="453"/>
      <c r="V6" s="453"/>
      <c r="W6" s="454"/>
      <c r="X6" s="452" t="s">
        <v>173</v>
      </c>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62" t="s">
        <v>322</v>
      </c>
      <c r="BC6" s="431"/>
      <c r="BD6" s="431"/>
      <c r="BE6" s="431"/>
      <c r="BF6" s="431"/>
      <c r="BG6" s="463"/>
      <c r="BH6" s="480" t="s">
        <v>168</v>
      </c>
      <c r="BI6" s="480"/>
      <c r="BJ6" s="480"/>
      <c r="BK6" s="480"/>
      <c r="BL6" s="480"/>
      <c r="BM6" s="480"/>
      <c r="BN6" s="480" t="s">
        <v>169</v>
      </c>
      <c r="BO6" s="480"/>
      <c r="BP6" s="480"/>
      <c r="BQ6" s="480"/>
      <c r="BR6" s="480"/>
      <c r="BS6" s="480"/>
      <c r="BT6" s="480" t="s">
        <v>170</v>
      </c>
      <c r="BU6" s="480"/>
      <c r="BV6" s="480"/>
      <c r="BW6" s="480"/>
      <c r="BX6" s="480"/>
      <c r="BY6" s="452"/>
      <c r="BZ6" s="488"/>
      <c r="CA6" s="279"/>
      <c r="CB6" s="279"/>
      <c r="CC6" s="279"/>
      <c r="CD6" s="279"/>
      <c r="CE6" s="279"/>
      <c r="CF6" s="480" t="s">
        <v>192</v>
      </c>
      <c r="CG6" s="480"/>
      <c r="CH6" s="480"/>
      <c r="CI6" s="480"/>
      <c r="CJ6" s="480"/>
      <c r="CK6" s="480"/>
      <c r="CL6" s="480" t="s">
        <v>171</v>
      </c>
      <c r="CM6" s="480"/>
      <c r="CN6" s="480"/>
      <c r="CO6" s="480"/>
      <c r="CP6" s="480"/>
      <c r="CQ6" s="480"/>
      <c r="CR6" s="480" t="s">
        <v>172</v>
      </c>
      <c r="CS6" s="480"/>
      <c r="CT6" s="480"/>
      <c r="CU6" s="480"/>
      <c r="CV6" s="480"/>
      <c r="CW6" s="480" t="s">
        <v>191</v>
      </c>
      <c r="CX6" s="480"/>
      <c r="CY6" s="480"/>
      <c r="CZ6" s="480"/>
      <c r="DA6" s="480"/>
      <c r="DB6" s="481" t="s">
        <v>342</v>
      </c>
      <c r="DC6" s="481"/>
      <c r="DD6" s="481"/>
      <c r="DE6" s="481"/>
      <c r="DF6" s="481"/>
      <c r="DG6" s="481" t="s">
        <v>340</v>
      </c>
      <c r="DH6" s="481"/>
      <c r="DI6" s="481"/>
      <c r="DJ6" s="481"/>
      <c r="DK6" s="490"/>
    </row>
    <row r="7" spans="1:115" ht="15" customHeight="1">
      <c r="A7" s="434"/>
      <c r="B7" s="434"/>
      <c r="C7" s="434"/>
      <c r="D7" s="434"/>
      <c r="E7" s="434"/>
      <c r="F7" s="434"/>
      <c r="G7" s="434"/>
      <c r="H7" s="434"/>
      <c r="I7" s="434"/>
      <c r="J7" s="434"/>
      <c r="K7" s="434"/>
      <c r="L7" s="434"/>
      <c r="M7" s="434"/>
      <c r="N7" s="434"/>
      <c r="O7" s="434"/>
      <c r="P7" s="434"/>
      <c r="Q7" s="435"/>
      <c r="R7" s="455"/>
      <c r="S7" s="423"/>
      <c r="T7" s="423"/>
      <c r="U7" s="423"/>
      <c r="V7" s="423"/>
      <c r="W7" s="456"/>
      <c r="X7" s="455"/>
      <c r="Y7" s="423"/>
      <c r="Z7" s="423"/>
      <c r="AA7" s="423"/>
      <c r="AB7" s="423"/>
      <c r="AC7" s="423"/>
      <c r="AD7" s="438" t="s">
        <v>317</v>
      </c>
      <c r="AE7" s="438"/>
      <c r="AF7" s="438"/>
      <c r="AG7" s="438"/>
      <c r="AH7" s="438"/>
      <c r="AI7" s="438"/>
      <c r="AJ7" s="427" t="s">
        <v>388</v>
      </c>
      <c r="AK7" s="427"/>
      <c r="AL7" s="427"/>
      <c r="AM7" s="427"/>
      <c r="AN7" s="427"/>
      <c r="AO7" s="427"/>
      <c r="AP7" s="438" t="s">
        <v>323</v>
      </c>
      <c r="AQ7" s="438"/>
      <c r="AR7" s="438"/>
      <c r="AS7" s="438"/>
      <c r="AT7" s="438"/>
      <c r="AU7" s="438"/>
      <c r="AV7" s="438" t="s">
        <v>321</v>
      </c>
      <c r="AW7" s="438"/>
      <c r="AX7" s="438"/>
      <c r="AY7" s="438"/>
      <c r="AZ7" s="438"/>
      <c r="BA7" s="438"/>
      <c r="BB7" s="464"/>
      <c r="BC7" s="465"/>
      <c r="BD7" s="465"/>
      <c r="BE7" s="465"/>
      <c r="BF7" s="465"/>
      <c r="BG7" s="466"/>
      <c r="BH7" s="484"/>
      <c r="BI7" s="484"/>
      <c r="BJ7" s="484"/>
      <c r="BK7" s="484"/>
      <c r="BL7" s="484"/>
      <c r="BM7" s="484"/>
      <c r="BN7" s="484"/>
      <c r="BO7" s="484"/>
      <c r="BP7" s="484"/>
      <c r="BQ7" s="484"/>
      <c r="BR7" s="484"/>
      <c r="BS7" s="484"/>
      <c r="BT7" s="484"/>
      <c r="BU7" s="484"/>
      <c r="BV7" s="484"/>
      <c r="BW7" s="484"/>
      <c r="BX7" s="484"/>
      <c r="BY7" s="484"/>
      <c r="BZ7" s="485" t="s">
        <v>341</v>
      </c>
      <c r="CA7" s="486"/>
      <c r="CB7" s="486"/>
      <c r="CC7" s="486"/>
      <c r="CD7" s="486"/>
      <c r="CE7" s="487"/>
      <c r="CF7" s="484"/>
      <c r="CG7" s="484"/>
      <c r="CH7" s="484"/>
      <c r="CI7" s="484"/>
      <c r="CJ7" s="484"/>
      <c r="CK7" s="484"/>
      <c r="CL7" s="484"/>
      <c r="CM7" s="484"/>
      <c r="CN7" s="484"/>
      <c r="CO7" s="484"/>
      <c r="CP7" s="484"/>
      <c r="CQ7" s="484"/>
      <c r="CR7" s="484"/>
      <c r="CS7" s="484"/>
      <c r="CT7" s="484"/>
      <c r="CU7" s="484"/>
      <c r="CV7" s="484"/>
      <c r="CW7" s="484"/>
      <c r="CX7" s="484"/>
      <c r="CY7" s="484"/>
      <c r="CZ7" s="484"/>
      <c r="DA7" s="484"/>
      <c r="DB7" s="489"/>
      <c r="DC7" s="489"/>
      <c r="DD7" s="489"/>
      <c r="DE7" s="489"/>
      <c r="DF7" s="489"/>
      <c r="DG7" s="489"/>
      <c r="DH7" s="489"/>
      <c r="DI7" s="489"/>
      <c r="DJ7" s="489"/>
      <c r="DK7" s="491"/>
    </row>
    <row r="8" spans="1:115" ht="15" customHeight="1">
      <c r="A8" s="436"/>
      <c r="B8" s="436"/>
      <c r="C8" s="436"/>
      <c r="D8" s="436"/>
      <c r="E8" s="436"/>
      <c r="F8" s="436"/>
      <c r="G8" s="436"/>
      <c r="H8" s="436"/>
      <c r="I8" s="436"/>
      <c r="J8" s="436"/>
      <c r="K8" s="436"/>
      <c r="L8" s="436"/>
      <c r="M8" s="436"/>
      <c r="N8" s="436"/>
      <c r="O8" s="436"/>
      <c r="P8" s="436"/>
      <c r="Q8" s="437"/>
      <c r="R8" s="261"/>
      <c r="S8" s="457"/>
      <c r="T8" s="457"/>
      <c r="U8" s="457"/>
      <c r="V8" s="457"/>
      <c r="W8" s="458"/>
      <c r="X8" s="261"/>
      <c r="Y8" s="457"/>
      <c r="Z8" s="457"/>
      <c r="AA8" s="457"/>
      <c r="AB8" s="457"/>
      <c r="AC8" s="457"/>
      <c r="AD8" s="439" t="s">
        <v>318</v>
      </c>
      <c r="AE8" s="439"/>
      <c r="AF8" s="439"/>
      <c r="AG8" s="439"/>
      <c r="AH8" s="439"/>
      <c r="AI8" s="439"/>
      <c r="AJ8" s="254" t="s">
        <v>319</v>
      </c>
      <c r="AK8" s="254"/>
      <c r="AL8" s="254"/>
      <c r="AM8" s="254"/>
      <c r="AN8" s="254"/>
      <c r="AO8" s="254"/>
      <c r="AP8" s="439" t="s">
        <v>320</v>
      </c>
      <c r="AQ8" s="439"/>
      <c r="AR8" s="439"/>
      <c r="AS8" s="439"/>
      <c r="AT8" s="439"/>
      <c r="AU8" s="439"/>
      <c r="AV8" s="439" t="s">
        <v>318</v>
      </c>
      <c r="AW8" s="439"/>
      <c r="AX8" s="439"/>
      <c r="AY8" s="439"/>
      <c r="AZ8" s="439"/>
      <c r="BA8" s="439"/>
      <c r="BB8" s="467"/>
      <c r="BC8" s="468"/>
      <c r="BD8" s="468"/>
      <c r="BE8" s="468"/>
      <c r="BF8" s="468"/>
      <c r="BG8" s="469"/>
      <c r="BH8" s="439"/>
      <c r="BI8" s="439"/>
      <c r="BJ8" s="439"/>
      <c r="BK8" s="439"/>
      <c r="BL8" s="439"/>
      <c r="BM8" s="439"/>
      <c r="BN8" s="439"/>
      <c r="BO8" s="439"/>
      <c r="BP8" s="439"/>
      <c r="BQ8" s="439"/>
      <c r="BR8" s="439"/>
      <c r="BS8" s="439"/>
      <c r="BT8" s="439"/>
      <c r="BU8" s="439"/>
      <c r="BV8" s="439"/>
      <c r="BW8" s="439"/>
      <c r="BX8" s="439"/>
      <c r="BY8" s="439"/>
      <c r="BZ8" s="473"/>
      <c r="CA8" s="474"/>
      <c r="CB8" s="474"/>
      <c r="CC8" s="474"/>
      <c r="CD8" s="474"/>
      <c r="CE8" s="475"/>
      <c r="CF8" s="439"/>
      <c r="CG8" s="439"/>
      <c r="CH8" s="439"/>
      <c r="CI8" s="439"/>
      <c r="CJ8" s="439"/>
      <c r="CK8" s="439"/>
      <c r="CL8" s="439"/>
      <c r="CM8" s="439"/>
      <c r="CN8" s="439"/>
      <c r="CO8" s="439"/>
      <c r="CP8" s="439"/>
      <c r="CQ8" s="439"/>
      <c r="CR8" s="439"/>
      <c r="CS8" s="439"/>
      <c r="CT8" s="439"/>
      <c r="CU8" s="439"/>
      <c r="CV8" s="439"/>
      <c r="CW8" s="439"/>
      <c r="CX8" s="439"/>
      <c r="CY8" s="439"/>
      <c r="CZ8" s="439"/>
      <c r="DA8" s="439"/>
      <c r="DB8" s="482"/>
      <c r="DC8" s="482"/>
      <c r="DD8" s="482"/>
      <c r="DE8" s="482"/>
      <c r="DF8" s="482"/>
      <c r="DG8" s="482"/>
      <c r="DH8" s="482"/>
      <c r="DI8" s="482"/>
      <c r="DJ8" s="482"/>
      <c r="DK8" s="492"/>
    </row>
    <row r="9" spans="1:115" ht="15" customHeight="1">
      <c r="A9" s="428" t="s">
        <v>305</v>
      </c>
      <c r="B9" s="142"/>
      <c r="C9" s="142"/>
      <c r="D9" s="142"/>
      <c r="E9" s="142"/>
      <c r="F9" s="142"/>
      <c r="G9" s="142"/>
      <c r="H9" s="142"/>
      <c r="I9" s="142"/>
      <c r="J9" s="142"/>
      <c r="K9" s="142"/>
      <c r="L9" s="142"/>
      <c r="M9" s="142"/>
      <c r="N9" s="142"/>
      <c r="O9" s="142"/>
      <c r="P9" s="142"/>
      <c r="Q9" s="196"/>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s="87" customFormat="1" ht="15" customHeight="1">
      <c r="A10" s="429"/>
      <c r="B10" s="277" t="s">
        <v>146</v>
      </c>
      <c r="C10" s="277"/>
      <c r="D10" s="277"/>
      <c r="E10" s="277"/>
      <c r="F10" s="277"/>
      <c r="G10" s="277"/>
      <c r="H10" s="277"/>
      <c r="I10" s="277"/>
      <c r="J10" s="277"/>
      <c r="K10" s="277"/>
      <c r="L10" s="277"/>
      <c r="M10" s="277"/>
      <c r="N10" s="277"/>
      <c r="O10" s="277"/>
      <c r="P10" s="277"/>
      <c r="Q10" s="278"/>
      <c r="R10" s="460">
        <v>6227296</v>
      </c>
      <c r="S10" s="461"/>
      <c r="T10" s="461"/>
      <c r="U10" s="461"/>
      <c r="V10" s="461"/>
      <c r="W10" s="461"/>
      <c r="X10" s="461">
        <v>5037462</v>
      </c>
      <c r="Y10" s="461"/>
      <c r="Z10" s="461"/>
      <c r="AA10" s="461"/>
      <c r="AB10" s="461"/>
      <c r="AC10" s="461"/>
      <c r="AD10" s="461">
        <v>309416</v>
      </c>
      <c r="AE10" s="461"/>
      <c r="AF10" s="461"/>
      <c r="AG10" s="461"/>
      <c r="AH10" s="461"/>
      <c r="AI10" s="461"/>
      <c r="AJ10" s="461">
        <v>3051727</v>
      </c>
      <c r="AK10" s="461"/>
      <c r="AL10" s="461"/>
      <c r="AM10" s="461"/>
      <c r="AN10" s="461"/>
      <c r="AO10" s="461"/>
      <c r="AP10" s="461">
        <v>1999552</v>
      </c>
      <c r="AQ10" s="461"/>
      <c r="AR10" s="461"/>
      <c r="AS10" s="461"/>
      <c r="AT10" s="461"/>
      <c r="AU10" s="461"/>
      <c r="AV10" s="461">
        <v>323233</v>
      </c>
      <c r="AW10" s="461"/>
      <c r="AX10" s="461"/>
      <c r="AY10" s="461"/>
      <c r="AZ10" s="461"/>
      <c r="BA10" s="461"/>
      <c r="BB10" s="461">
        <v>1066117</v>
      </c>
      <c r="BC10" s="461"/>
      <c r="BD10" s="461"/>
      <c r="BE10" s="461"/>
      <c r="BF10" s="461"/>
      <c r="BG10" s="461"/>
      <c r="BH10" s="461">
        <v>123716</v>
      </c>
      <c r="BI10" s="461"/>
      <c r="BJ10" s="461"/>
      <c r="BK10" s="461"/>
      <c r="BL10" s="461"/>
      <c r="BM10" s="461"/>
      <c r="BN10" s="461">
        <v>105910</v>
      </c>
      <c r="BO10" s="461"/>
      <c r="BP10" s="461"/>
      <c r="BQ10" s="461"/>
      <c r="BR10" s="461"/>
      <c r="BS10" s="461"/>
      <c r="BT10" s="461">
        <v>144589</v>
      </c>
      <c r="BU10" s="461"/>
      <c r="BV10" s="461"/>
      <c r="BW10" s="461"/>
      <c r="BX10" s="461"/>
      <c r="BY10" s="461"/>
      <c r="BZ10" s="461">
        <v>112784</v>
      </c>
      <c r="CA10" s="461"/>
      <c r="CB10" s="461"/>
      <c r="CC10" s="461"/>
      <c r="CD10" s="461"/>
      <c r="CE10" s="461"/>
      <c r="CF10" s="461">
        <v>85038</v>
      </c>
      <c r="CG10" s="461"/>
      <c r="CH10" s="461"/>
      <c r="CI10" s="461"/>
      <c r="CJ10" s="461"/>
      <c r="CK10" s="461"/>
      <c r="CL10" s="461">
        <v>28351</v>
      </c>
      <c r="CM10" s="461"/>
      <c r="CN10" s="461"/>
      <c r="CO10" s="461"/>
      <c r="CP10" s="461"/>
      <c r="CQ10" s="461"/>
      <c r="CR10" s="477">
        <v>27118</v>
      </c>
      <c r="CS10" s="477"/>
      <c r="CT10" s="477"/>
      <c r="CU10" s="477"/>
      <c r="CV10" s="477"/>
      <c r="CW10" s="477">
        <v>86271</v>
      </c>
      <c r="CX10" s="477"/>
      <c r="CY10" s="477"/>
      <c r="CZ10" s="477"/>
      <c r="DA10" s="477"/>
      <c r="DB10" s="477">
        <v>47936</v>
      </c>
      <c r="DC10" s="477"/>
      <c r="DD10" s="477"/>
      <c r="DE10" s="477"/>
      <c r="DF10" s="477"/>
      <c r="DG10" s="477">
        <v>38335</v>
      </c>
      <c r="DH10" s="477"/>
      <c r="DI10" s="477"/>
      <c r="DJ10" s="477"/>
      <c r="DK10" s="477"/>
    </row>
    <row r="11" spans="1:115" ht="15" customHeight="1">
      <c r="A11" s="429"/>
      <c r="B11" s="7"/>
      <c r="C11" s="7"/>
      <c r="D11" s="7"/>
      <c r="E11" s="7"/>
      <c r="F11" s="7"/>
      <c r="G11" s="7"/>
      <c r="H11" s="7"/>
      <c r="I11" s="7"/>
      <c r="J11" s="7"/>
      <c r="K11" s="7"/>
      <c r="L11" s="7"/>
      <c r="M11" s="7"/>
      <c r="N11" s="7"/>
      <c r="O11" s="7"/>
      <c r="P11" s="7"/>
      <c r="Q11" s="24"/>
      <c r="R11" s="212"/>
      <c r="S11" s="212"/>
      <c r="T11" s="212"/>
      <c r="U11" s="212"/>
      <c r="V11" s="212"/>
      <c r="W11" s="212"/>
      <c r="X11" s="212"/>
      <c r="Y11" s="212"/>
      <c r="Z11" s="212"/>
      <c r="AA11" s="212"/>
      <c r="AB11" s="212"/>
      <c r="AC11" s="212"/>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219"/>
      <c r="CS11" s="219"/>
      <c r="CT11" s="219"/>
      <c r="CU11" s="219"/>
      <c r="CV11" s="219"/>
      <c r="CW11" s="1"/>
      <c r="CX11" s="1"/>
      <c r="CY11" s="1"/>
      <c r="CZ11" s="1"/>
      <c r="DA11" s="1"/>
      <c r="DB11" s="1"/>
      <c r="DC11" s="1"/>
      <c r="DD11" s="1"/>
      <c r="DE11" s="1"/>
      <c r="DF11" s="1"/>
      <c r="DG11" s="1"/>
      <c r="DH11" s="1"/>
      <c r="DI11" s="1"/>
      <c r="DJ11" s="1"/>
      <c r="DK11" s="1"/>
    </row>
    <row r="12" spans="1:115" ht="15" customHeight="1">
      <c r="A12" s="429"/>
      <c r="B12" s="273" t="s">
        <v>218</v>
      </c>
      <c r="C12" s="273"/>
      <c r="D12" s="273"/>
      <c r="E12" s="273"/>
      <c r="F12" s="273"/>
      <c r="G12" s="273"/>
      <c r="H12" s="273"/>
      <c r="I12" s="273"/>
      <c r="J12" s="273"/>
      <c r="K12" s="273"/>
      <c r="L12" s="273"/>
      <c r="M12" s="273"/>
      <c r="N12" s="273"/>
      <c r="O12" s="273"/>
      <c r="P12" s="273"/>
      <c r="Q12" s="274"/>
      <c r="R12" s="459">
        <v>38863</v>
      </c>
      <c r="S12" s="440"/>
      <c r="T12" s="440"/>
      <c r="U12" s="440"/>
      <c r="V12" s="440"/>
      <c r="W12" s="440"/>
      <c r="X12" s="440">
        <v>28215</v>
      </c>
      <c r="Y12" s="440"/>
      <c r="Z12" s="440"/>
      <c r="AA12" s="440"/>
      <c r="AB12" s="440"/>
      <c r="AC12" s="440"/>
      <c r="AD12" s="440">
        <v>1724</v>
      </c>
      <c r="AE12" s="440"/>
      <c r="AF12" s="440"/>
      <c r="AG12" s="440"/>
      <c r="AH12" s="440"/>
      <c r="AI12" s="440"/>
      <c r="AJ12" s="440">
        <v>14032</v>
      </c>
      <c r="AK12" s="440"/>
      <c r="AL12" s="440"/>
      <c r="AM12" s="440"/>
      <c r="AN12" s="440"/>
      <c r="AO12" s="440"/>
      <c r="AP12" s="440">
        <v>14072</v>
      </c>
      <c r="AQ12" s="440"/>
      <c r="AR12" s="440"/>
      <c r="AS12" s="440"/>
      <c r="AT12" s="440"/>
      <c r="AU12" s="440"/>
      <c r="AV12" s="440">
        <v>1614</v>
      </c>
      <c r="AW12" s="440"/>
      <c r="AX12" s="440"/>
      <c r="AY12" s="440"/>
      <c r="AZ12" s="440"/>
      <c r="BA12" s="440"/>
      <c r="BB12" s="440">
        <v>10620</v>
      </c>
      <c r="BC12" s="440"/>
      <c r="BD12" s="440"/>
      <c r="BE12" s="440"/>
      <c r="BF12" s="440"/>
      <c r="BG12" s="440"/>
      <c r="BH12" s="440">
        <v>28</v>
      </c>
      <c r="BI12" s="440"/>
      <c r="BJ12" s="440"/>
      <c r="BK12" s="440"/>
      <c r="BL12" s="440"/>
      <c r="BM12" s="440"/>
      <c r="BN12" s="440">
        <v>2464</v>
      </c>
      <c r="BO12" s="440"/>
      <c r="BP12" s="440"/>
      <c r="BQ12" s="440"/>
      <c r="BR12" s="440"/>
      <c r="BS12" s="440"/>
      <c r="BT12" s="440">
        <v>2358</v>
      </c>
      <c r="BU12" s="440"/>
      <c r="BV12" s="440"/>
      <c r="BW12" s="440"/>
      <c r="BX12" s="440"/>
      <c r="BY12" s="440"/>
      <c r="BZ12" s="440">
        <v>1416</v>
      </c>
      <c r="CA12" s="440"/>
      <c r="CB12" s="440"/>
      <c r="CC12" s="440"/>
      <c r="CD12" s="440"/>
      <c r="CE12" s="440"/>
      <c r="CF12" s="440">
        <v>134</v>
      </c>
      <c r="CG12" s="440"/>
      <c r="CH12" s="440"/>
      <c r="CI12" s="440"/>
      <c r="CJ12" s="440"/>
      <c r="CK12" s="440"/>
      <c r="CL12" s="440">
        <v>422</v>
      </c>
      <c r="CM12" s="440"/>
      <c r="CN12" s="440"/>
      <c r="CO12" s="440"/>
      <c r="CP12" s="440"/>
      <c r="CQ12" s="440"/>
      <c r="CR12" s="479">
        <v>517</v>
      </c>
      <c r="CS12" s="479"/>
      <c r="CT12" s="479"/>
      <c r="CU12" s="479"/>
      <c r="CV12" s="479"/>
      <c r="CW12" s="479">
        <v>39</v>
      </c>
      <c r="CX12" s="479"/>
      <c r="CY12" s="479"/>
      <c r="CZ12" s="479"/>
      <c r="DA12" s="479"/>
      <c r="DB12" s="479">
        <v>590</v>
      </c>
      <c r="DC12" s="479"/>
      <c r="DD12" s="479"/>
      <c r="DE12" s="479"/>
      <c r="DF12" s="479"/>
      <c r="DG12" s="479">
        <v>-551</v>
      </c>
      <c r="DH12" s="479"/>
      <c r="DI12" s="479"/>
      <c r="DJ12" s="479"/>
      <c r="DK12" s="479"/>
    </row>
    <row r="13" spans="1:115" ht="15" customHeight="1">
      <c r="A13" s="429"/>
      <c r="B13" s="273" t="s">
        <v>148</v>
      </c>
      <c r="C13" s="273"/>
      <c r="D13" s="273"/>
      <c r="E13" s="273"/>
      <c r="F13" s="273"/>
      <c r="G13" s="273"/>
      <c r="H13" s="273"/>
      <c r="I13" s="273"/>
      <c r="J13" s="273"/>
      <c r="K13" s="273"/>
      <c r="L13" s="273"/>
      <c r="M13" s="273"/>
      <c r="N13" s="273"/>
      <c r="O13" s="273"/>
      <c r="P13" s="273"/>
      <c r="Q13" s="274"/>
      <c r="R13" s="459">
        <v>24267</v>
      </c>
      <c r="S13" s="440"/>
      <c r="T13" s="440"/>
      <c r="U13" s="440"/>
      <c r="V13" s="440"/>
      <c r="W13" s="440"/>
      <c r="X13" s="440">
        <v>16772</v>
      </c>
      <c r="Y13" s="440"/>
      <c r="Z13" s="440"/>
      <c r="AA13" s="440"/>
      <c r="AB13" s="440"/>
      <c r="AC13" s="440"/>
      <c r="AD13" s="440">
        <v>800</v>
      </c>
      <c r="AE13" s="440"/>
      <c r="AF13" s="440"/>
      <c r="AG13" s="440"/>
      <c r="AH13" s="440"/>
      <c r="AI13" s="440"/>
      <c r="AJ13" s="440">
        <v>3282</v>
      </c>
      <c r="AK13" s="440"/>
      <c r="AL13" s="440"/>
      <c r="AM13" s="440"/>
      <c r="AN13" s="440"/>
      <c r="AO13" s="440"/>
      <c r="AP13" s="440">
        <v>13467</v>
      </c>
      <c r="AQ13" s="440"/>
      <c r="AR13" s="440"/>
      <c r="AS13" s="440"/>
      <c r="AT13" s="440"/>
      <c r="AU13" s="440"/>
      <c r="AV13" s="440">
        <v>777</v>
      </c>
      <c r="AW13" s="440"/>
      <c r="AX13" s="440"/>
      <c r="AY13" s="440"/>
      <c r="AZ13" s="440"/>
      <c r="BA13" s="440"/>
      <c r="BB13" s="440">
        <v>6212</v>
      </c>
      <c r="BC13" s="440"/>
      <c r="BD13" s="440"/>
      <c r="BE13" s="440"/>
      <c r="BF13" s="440"/>
      <c r="BG13" s="440"/>
      <c r="BH13" s="440">
        <v>1283</v>
      </c>
      <c r="BI13" s="440"/>
      <c r="BJ13" s="440"/>
      <c r="BK13" s="440"/>
      <c r="BL13" s="440"/>
      <c r="BM13" s="440"/>
      <c r="BN13" s="440">
        <v>1103</v>
      </c>
      <c r="BO13" s="440"/>
      <c r="BP13" s="440"/>
      <c r="BQ13" s="440"/>
      <c r="BR13" s="440"/>
      <c r="BS13" s="440"/>
      <c r="BT13" s="440">
        <v>1445</v>
      </c>
      <c r="BU13" s="440"/>
      <c r="BV13" s="440"/>
      <c r="BW13" s="440"/>
      <c r="BX13" s="440"/>
      <c r="BY13" s="440"/>
      <c r="BZ13" s="440">
        <v>910</v>
      </c>
      <c r="CA13" s="440"/>
      <c r="CB13" s="440"/>
      <c r="CC13" s="440"/>
      <c r="CD13" s="440"/>
      <c r="CE13" s="440"/>
      <c r="CF13" s="440">
        <v>941</v>
      </c>
      <c r="CG13" s="440"/>
      <c r="CH13" s="440"/>
      <c r="CI13" s="440"/>
      <c r="CJ13" s="440"/>
      <c r="CK13" s="440"/>
      <c r="CL13" s="440">
        <v>448</v>
      </c>
      <c r="CM13" s="440"/>
      <c r="CN13" s="440"/>
      <c r="CO13" s="440"/>
      <c r="CP13" s="440"/>
      <c r="CQ13" s="440"/>
      <c r="CR13" s="479">
        <v>494</v>
      </c>
      <c r="CS13" s="479"/>
      <c r="CT13" s="479"/>
      <c r="CU13" s="479"/>
      <c r="CV13" s="479"/>
      <c r="CW13" s="479">
        <v>894</v>
      </c>
      <c r="CX13" s="479"/>
      <c r="CY13" s="479"/>
      <c r="CZ13" s="479"/>
      <c r="DA13" s="479"/>
      <c r="DB13" s="479">
        <v>537</v>
      </c>
      <c r="DC13" s="479"/>
      <c r="DD13" s="479"/>
      <c r="DE13" s="479"/>
      <c r="DF13" s="479"/>
      <c r="DG13" s="479">
        <v>357</v>
      </c>
      <c r="DH13" s="479"/>
      <c r="DI13" s="479"/>
      <c r="DJ13" s="479"/>
      <c r="DK13" s="479"/>
    </row>
    <row r="14" spans="1:115" ht="15" customHeight="1">
      <c r="A14" s="429"/>
      <c r="B14" s="273" t="s">
        <v>149</v>
      </c>
      <c r="C14" s="273"/>
      <c r="D14" s="273"/>
      <c r="E14" s="273"/>
      <c r="F14" s="273"/>
      <c r="G14" s="273"/>
      <c r="H14" s="273"/>
      <c r="I14" s="273"/>
      <c r="J14" s="273"/>
      <c r="K14" s="273"/>
      <c r="L14" s="273"/>
      <c r="M14" s="273"/>
      <c r="N14" s="273"/>
      <c r="O14" s="273"/>
      <c r="P14" s="273"/>
      <c r="Q14" s="274"/>
      <c r="R14" s="459">
        <v>653463</v>
      </c>
      <c r="S14" s="440"/>
      <c r="T14" s="440"/>
      <c r="U14" s="440"/>
      <c r="V14" s="440"/>
      <c r="W14" s="440"/>
      <c r="X14" s="440">
        <v>559201</v>
      </c>
      <c r="Y14" s="440"/>
      <c r="Z14" s="440"/>
      <c r="AA14" s="440"/>
      <c r="AB14" s="440"/>
      <c r="AC14" s="440"/>
      <c r="AD14" s="440">
        <v>41565</v>
      </c>
      <c r="AE14" s="440"/>
      <c r="AF14" s="440"/>
      <c r="AG14" s="440"/>
      <c r="AH14" s="440"/>
      <c r="AI14" s="440"/>
      <c r="AJ14" s="440">
        <v>63482</v>
      </c>
      <c r="AK14" s="440"/>
      <c r="AL14" s="440"/>
      <c r="AM14" s="440"/>
      <c r="AN14" s="440"/>
      <c r="AO14" s="440"/>
      <c r="AP14" s="440">
        <v>497128</v>
      </c>
      <c r="AQ14" s="440"/>
      <c r="AR14" s="440"/>
      <c r="AS14" s="440"/>
      <c r="AT14" s="440"/>
      <c r="AU14" s="440"/>
      <c r="AV14" s="440">
        <v>42975</v>
      </c>
      <c r="AW14" s="440"/>
      <c r="AX14" s="440"/>
      <c r="AY14" s="440"/>
      <c r="AZ14" s="440"/>
      <c r="BA14" s="440"/>
      <c r="BB14" s="440">
        <v>83420</v>
      </c>
      <c r="BC14" s="440"/>
      <c r="BD14" s="440"/>
      <c r="BE14" s="440"/>
      <c r="BF14" s="440"/>
      <c r="BG14" s="440"/>
      <c r="BH14" s="440">
        <v>10843</v>
      </c>
      <c r="BI14" s="440"/>
      <c r="BJ14" s="440"/>
      <c r="BK14" s="440"/>
      <c r="BL14" s="440"/>
      <c r="BM14" s="440"/>
      <c r="BN14" s="440">
        <v>10050</v>
      </c>
      <c r="BO14" s="440"/>
      <c r="BP14" s="440"/>
      <c r="BQ14" s="440"/>
      <c r="BR14" s="440"/>
      <c r="BS14" s="440"/>
      <c r="BT14" s="440">
        <v>12705</v>
      </c>
      <c r="BU14" s="440"/>
      <c r="BV14" s="440"/>
      <c r="BW14" s="440"/>
      <c r="BX14" s="440"/>
      <c r="BY14" s="440"/>
      <c r="BZ14" s="440">
        <v>11168</v>
      </c>
      <c r="CA14" s="440"/>
      <c r="CB14" s="440"/>
      <c r="CC14" s="440"/>
      <c r="CD14" s="440"/>
      <c r="CE14" s="440"/>
      <c r="CF14" s="440">
        <v>8188</v>
      </c>
      <c r="CG14" s="440"/>
      <c r="CH14" s="440"/>
      <c r="CI14" s="440"/>
      <c r="CJ14" s="440"/>
      <c r="CK14" s="440"/>
      <c r="CL14" s="440">
        <v>2124</v>
      </c>
      <c r="CM14" s="440"/>
      <c r="CN14" s="440"/>
      <c r="CO14" s="440"/>
      <c r="CP14" s="440"/>
      <c r="CQ14" s="440"/>
      <c r="CR14" s="479">
        <v>2626</v>
      </c>
      <c r="CS14" s="479"/>
      <c r="CT14" s="479"/>
      <c r="CU14" s="479"/>
      <c r="CV14" s="479"/>
      <c r="CW14" s="479">
        <v>7686</v>
      </c>
      <c r="CX14" s="479"/>
      <c r="CY14" s="479"/>
      <c r="CZ14" s="479"/>
      <c r="DA14" s="479"/>
      <c r="DB14" s="479">
        <v>4270</v>
      </c>
      <c r="DC14" s="479"/>
      <c r="DD14" s="479"/>
      <c r="DE14" s="479"/>
      <c r="DF14" s="479"/>
      <c r="DG14" s="479">
        <v>3417</v>
      </c>
      <c r="DH14" s="479"/>
      <c r="DI14" s="479"/>
      <c r="DJ14" s="479"/>
      <c r="DK14" s="479"/>
    </row>
    <row r="15" spans="1:115" ht="15" customHeight="1">
      <c r="A15" s="429"/>
      <c r="B15" s="273" t="s">
        <v>150</v>
      </c>
      <c r="C15" s="273"/>
      <c r="D15" s="273"/>
      <c r="E15" s="273"/>
      <c r="F15" s="273"/>
      <c r="G15" s="273"/>
      <c r="H15" s="273"/>
      <c r="I15" s="273"/>
      <c r="J15" s="273"/>
      <c r="K15" s="273"/>
      <c r="L15" s="273"/>
      <c r="M15" s="273"/>
      <c r="N15" s="273"/>
      <c r="O15" s="273"/>
      <c r="P15" s="273"/>
      <c r="Q15" s="274"/>
      <c r="R15" s="459">
        <v>1834212</v>
      </c>
      <c r="S15" s="440"/>
      <c r="T15" s="440"/>
      <c r="U15" s="440"/>
      <c r="V15" s="440"/>
      <c r="W15" s="440"/>
      <c r="X15" s="440">
        <v>1492559</v>
      </c>
      <c r="Y15" s="440"/>
      <c r="Z15" s="440"/>
      <c r="AA15" s="440"/>
      <c r="AB15" s="440"/>
      <c r="AC15" s="440"/>
      <c r="AD15" s="440">
        <v>95363</v>
      </c>
      <c r="AE15" s="440"/>
      <c r="AF15" s="440"/>
      <c r="AG15" s="440"/>
      <c r="AH15" s="440"/>
      <c r="AI15" s="440"/>
      <c r="AJ15" s="440">
        <v>194403</v>
      </c>
      <c r="AK15" s="440"/>
      <c r="AL15" s="440"/>
      <c r="AM15" s="440"/>
      <c r="AN15" s="440"/>
      <c r="AO15" s="440"/>
      <c r="AP15" s="440">
        <v>1301775</v>
      </c>
      <c r="AQ15" s="440"/>
      <c r="AR15" s="440"/>
      <c r="AS15" s="440"/>
      <c r="AT15" s="440"/>
      <c r="AU15" s="440"/>
      <c r="AV15" s="440">
        <v>98982</v>
      </c>
      <c r="AW15" s="440"/>
      <c r="AX15" s="440"/>
      <c r="AY15" s="440"/>
      <c r="AZ15" s="440"/>
      <c r="BA15" s="440"/>
      <c r="BB15" s="440">
        <v>286515</v>
      </c>
      <c r="BC15" s="440"/>
      <c r="BD15" s="440"/>
      <c r="BE15" s="440"/>
      <c r="BF15" s="440"/>
      <c r="BG15" s="440"/>
      <c r="BH15" s="440">
        <v>55138</v>
      </c>
      <c r="BI15" s="440"/>
      <c r="BJ15" s="440"/>
      <c r="BK15" s="440"/>
      <c r="BL15" s="440"/>
      <c r="BM15" s="440"/>
      <c r="BN15" s="440">
        <v>39287</v>
      </c>
      <c r="BO15" s="440"/>
      <c r="BP15" s="440"/>
      <c r="BQ15" s="440"/>
      <c r="BR15" s="440"/>
      <c r="BS15" s="440"/>
      <c r="BT15" s="440">
        <v>53635</v>
      </c>
      <c r="BU15" s="440"/>
      <c r="BV15" s="440"/>
      <c r="BW15" s="440"/>
      <c r="BX15" s="440"/>
      <c r="BY15" s="440"/>
      <c r="BZ15" s="440">
        <v>42604</v>
      </c>
      <c r="CA15" s="440"/>
      <c r="CB15" s="440"/>
      <c r="CC15" s="440"/>
      <c r="CD15" s="440"/>
      <c r="CE15" s="440"/>
      <c r="CF15" s="440">
        <v>40790</v>
      </c>
      <c r="CG15" s="440"/>
      <c r="CH15" s="440"/>
      <c r="CI15" s="440"/>
      <c r="CJ15" s="440"/>
      <c r="CK15" s="440"/>
      <c r="CL15" s="440">
        <v>13017</v>
      </c>
      <c r="CM15" s="440"/>
      <c r="CN15" s="440"/>
      <c r="CO15" s="440"/>
      <c r="CP15" s="440"/>
      <c r="CQ15" s="440"/>
      <c r="CR15" s="479">
        <v>11034</v>
      </c>
      <c r="CS15" s="479"/>
      <c r="CT15" s="479"/>
      <c r="CU15" s="479"/>
      <c r="CV15" s="479"/>
      <c r="CW15" s="479">
        <v>42773</v>
      </c>
      <c r="CX15" s="479"/>
      <c r="CY15" s="479"/>
      <c r="CZ15" s="479"/>
      <c r="DA15" s="479"/>
      <c r="DB15" s="479">
        <v>21114</v>
      </c>
      <c r="DC15" s="479"/>
      <c r="DD15" s="479"/>
      <c r="DE15" s="479"/>
      <c r="DF15" s="479"/>
      <c r="DG15" s="479">
        <v>21659</v>
      </c>
      <c r="DH15" s="479"/>
      <c r="DI15" s="479"/>
      <c r="DJ15" s="479"/>
      <c r="DK15" s="479"/>
    </row>
    <row r="16" spans="1:115" ht="15" customHeight="1">
      <c r="A16" s="429"/>
      <c r="B16" s="425" t="s">
        <v>372</v>
      </c>
      <c r="C16" s="273"/>
      <c r="D16" s="273"/>
      <c r="E16" s="273"/>
      <c r="F16" s="273"/>
      <c r="G16" s="273"/>
      <c r="H16" s="273"/>
      <c r="I16" s="273"/>
      <c r="J16" s="273"/>
      <c r="K16" s="273"/>
      <c r="L16" s="273"/>
      <c r="M16" s="273"/>
      <c r="N16" s="273"/>
      <c r="O16" s="273"/>
      <c r="P16" s="273"/>
      <c r="Q16" s="274"/>
      <c r="R16" s="459">
        <v>3175881</v>
      </c>
      <c r="S16" s="440"/>
      <c r="T16" s="440"/>
      <c r="U16" s="440"/>
      <c r="V16" s="440"/>
      <c r="W16" s="440"/>
      <c r="X16" s="440">
        <v>2706126</v>
      </c>
      <c r="Y16" s="440"/>
      <c r="Z16" s="440"/>
      <c r="AA16" s="440"/>
      <c r="AB16" s="440"/>
      <c r="AC16" s="440"/>
      <c r="AD16" s="440">
        <v>165204</v>
      </c>
      <c r="AE16" s="440"/>
      <c r="AF16" s="440"/>
      <c r="AG16" s="440"/>
      <c r="AH16" s="440"/>
      <c r="AI16" s="440"/>
      <c r="AJ16" s="440">
        <v>2681707</v>
      </c>
      <c r="AK16" s="440"/>
      <c r="AL16" s="440"/>
      <c r="AM16" s="440"/>
      <c r="AN16" s="440"/>
      <c r="AO16" s="440"/>
      <c r="AP16" s="440">
        <v>33204</v>
      </c>
      <c r="AQ16" s="440"/>
      <c r="AR16" s="440"/>
      <c r="AS16" s="440"/>
      <c r="AT16" s="440"/>
      <c r="AU16" s="440"/>
      <c r="AV16" s="440">
        <v>173990</v>
      </c>
      <c r="AW16" s="440"/>
      <c r="AX16" s="440"/>
      <c r="AY16" s="440"/>
      <c r="AZ16" s="440"/>
      <c r="BA16" s="440"/>
      <c r="BB16" s="440">
        <v>427731</v>
      </c>
      <c r="BC16" s="440"/>
      <c r="BD16" s="440"/>
      <c r="BE16" s="440"/>
      <c r="BF16" s="440"/>
      <c r="BG16" s="440"/>
      <c r="BH16" s="440">
        <v>42024</v>
      </c>
      <c r="BI16" s="440"/>
      <c r="BJ16" s="440"/>
      <c r="BK16" s="440"/>
      <c r="BL16" s="440"/>
      <c r="BM16" s="440"/>
      <c r="BN16" s="440">
        <v>35950</v>
      </c>
      <c r="BO16" s="440"/>
      <c r="BP16" s="440"/>
      <c r="BQ16" s="440"/>
      <c r="BR16" s="440"/>
      <c r="BS16" s="440"/>
      <c r="BT16" s="440">
        <v>51986</v>
      </c>
      <c r="BU16" s="440"/>
      <c r="BV16" s="440"/>
      <c r="BW16" s="440"/>
      <c r="BX16" s="440"/>
      <c r="BY16" s="440"/>
      <c r="BZ16" s="440">
        <v>37969</v>
      </c>
      <c r="CA16" s="440"/>
      <c r="CB16" s="440"/>
      <c r="CC16" s="440"/>
      <c r="CD16" s="440"/>
      <c r="CE16" s="440"/>
      <c r="CF16" s="440">
        <v>25988</v>
      </c>
      <c r="CG16" s="440"/>
      <c r="CH16" s="440"/>
      <c r="CI16" s="440"/>
      <c r="CJ16" s="440"/>
      <c r="CK16" s="440"/>
      <c r="CL16" s="440">
        <v>8668</v>
      </c>
      <c r="CM16" s="440"/>
      <c r="CN16" s="440"/>
      <c r="CO16" s="440"/>
      <c r="CP16" s="440"/>
      <c r="CQ16" s="440"/>
      <c r="CR16" s="479">
        <v>9048</v>
      </c>
      <c r="CS16" s="479"/>
      <c r="CT16" s="479"/>
      <c r="CU16" s="479"/>
      <c r="CV16" s="479"/>
      <c r="CW16" s="479">
        <v>25607</v>
      </c>
      <c r="CX16" s="479"/>
      <c r="CY16" s="479"/>
      <c r="CZ16" s="479"/>
      <c r="DA16" s="479"/>
      <c r="DB16" s="479">
        <v>15639</v>
      </c>
      <c r="DC16" s="479"/>
      <c r="DD16" s="479"/>
      <c r="DE16" s="479"/>
      <c r="DF16" s="479"/>
      <c r="DG16" s="479">
        <v>9969</v>
      </c>
      <c r="DH16" s="479"/>
      <c r="DI16" s="479"/>
      <c r="DJ16" s="479"/>
      <c r="DK16" s="479"/>
    </row>
    <row r="17" spans="1:115" ht="15" customHeight="1">
      <c r="A17" s="429"/>
      <c r="B17" s="425" t="s">
        <v>307</v>
      </c>
      <c r="C17" s="273"/>
      <c r="D17" s="273"/>
      <c r="E17" s="273"/>
      <c r="F17" s="273"/>
      <c r="G17" s="273"/>
      <c r="H17" s="273"/>
      <c r="I17" s="273"/>
      <c r="J17" s="273"/>
      <c r="K17" s="273"/>
      <c r="L17" s="273"/>
      <c r="M17" s="273"/>
      <c r="N17" s="273"/>
      <c r="O17" s="273"/>
      <c r="P17" s="273"/>
      <c r="Q17" s="274"/>
      <c r="R17" s="459">
        <v>126918</v>
      </c>
      <c r="S17" s="440"/>
      <c r="T17" s="440"/>
      <c r="U17" s="440"/>
      <c r="V17" s="440"/>
      <c r="W17" s="440"/>
      <c r="X17" s="440">
        <v>70539</v>
      </c>
      <c r="Y17" s="440"/>
      <c r="Z17" s="440"/>
      <c r="AA17" s="440"/>
      <c r="AB17" s="440"/>
      <c r="AC17" s="440"/>
      <c r="AD17" s="440">
        <v>85</v>
      </c>
      <c r="AE17" s="440"/>
      <c r="AF17" s="440"/>
      <c r="AG17" s="440"/>
      <c r="AH17" s="440"/>
      <c r="AI17" s="440"/>
      <c r="AJ17" s="440">
        <v>2803</v>
      </c>
      <c r="AK17" s="440"/>
      <c r="AL17" s="440"/>
      <c r="AM17" s="440"/>
      <c r="AN17" s="440"/>
      <c r="AO17" s="440"/>
      <c r="AP17" s="440">
        <v>67733</v>
      </c>
      <c r="AQ17" s="440"/>
      <c r="AR17" s="440"/>
      <c r="AS17" s="440"/>
      <c r="AT17" s="440"/>
      <c r="AU17" s="440"/>
      <c r="AV17" s="440">
        <v>82</v>
      </c>
      <c r="AW17" s="440"/>
      <c r="AX17" s="440"/>
      <c r="AY17" s="440"/>
      <c r="AZ17" s="440"/>
      <c r="BA17" s="440"/>
      <c r="BB17" s="440">
        <v>53262</v>
      </c>
      <c r="BC17" s="440"/>
      <c r="BD17" s="440"/>
      <c r="BE17" s="440"/>
      <c r="BF17" s="440"/>
      <c r="BG17" s="440"/>
      <c r="BH17" s="440">
        <v>3118</v>
      </c>
      <c r="BI17" s="440"/>
      <c r="BJ17" s="440"/>
      <c r="BK17" s="440"/>
      <c r="BL17" s="440"/>
      <c r="BM17" s="440"/>
      <c r="BN17" s="440">
        <v>3198</v>
      </c>
      <c r="BO17" s="440"/>
      <c r="BP17" s="440"/>
      <c r="BQ17" s="440"/>
      <c r="BR17" s="440"/>
      <c r="BS17" s="440"/>
      <c r="BT17" s="440">
        <v>3255</v>
      </c>
      <c r="BU17" s="440"/>
      <c r="BV17" s="440"/>
      <c r="BW17" s="440"/>
      <c r="BX17" s="440"/>
      <c r="BY17" s="440"/>
      <c r="BZ17" s="440">
        <v>2266</v>
      </c>
      <c r="CA17" s="440"/>
      <c r="CB17" s="440"/>
      <c r="CC17" s="440"/>
      <c r="CD17" s="440"/>
      <c r="CE17" s="440"/>
      <c r="CF17" s="440">
        <v>3060</v>
      </c>
      <c r="CG17" s="440"/>
      <c r="CH17" s="440"/>
      <c r="CI17" s="440"/>
      <c r="CJ17" s="440"/>
      <c r="CK17" s="440"/>
      <c r="CL17" s="440">
        <v>902</v>
      </c>
      <c r="CM17" s="440"/>
      <c r="CN17" s="440"/>
      <c r="CO17" s="440"/>
      <c r="CP17" s="440"/>
      <c r="CQ17" s="440"/>
      <c r="CR17" s="479">
        <v>918</v>
      </c>
      <c r="CS17" s="479"/>
      <c r="CT17" s="479"/>
      <c r="CU17" s="479"/>
      <c r="CV17" s="479"/>
      <c r="CW17" s="479">
        <v>3045</v>
      </c>
      <c r="CX17" s="479"/>
      <c r="CY17" s="479"/>
      <c r="CZ17" s="479"/>
      <c r="DA17" s="479"/>
      <c r="DB17" s="479">
        <v>1483</v>
      </c>
      <c r="DC17" s="479"/>
      <c r="DD17" s="479"/>
      <c r="DE17" s="479"/>
      <c r="DF17" s="479"/>
      <c r="DG17" s="479">
        <v>1561</v>
      </c>
      <c r="DH17" s="479"/>
      <c r="DI17" s="479"/>
      <c r="DJ17" s="479"/>
      <c r="DK17" s="479"/>
    </row>
    <row r="18" spans="1:115" ht="15" customHeight="1">
      <c r="A18" s="429"/>
      <c r="B18" s="425" t="s">
        <v>308</v>
      </c>
      <c r="C18" s="273"/>
      <c r="D18" s="273"/>
      <c r="E18" s="273"/>
      <c r="F18" s="273"/>
      <c r="G18" s="273"/>
      <c r="H18" s="273"/>
      <c r="I18" s="273"/>
      <c r="J18" s="273"/>
      <c r="K18" s="273"/>
      <c r="L18" s="273"/>
      <c r="M18" s="273"/>
      <c r="N18" s="273"/>
      <c r="O18" s="273"/>
      <c r="P18" s="273"/>
      <c r="Q18" s="274"/>
      <c r="R18" s="459">
        <v>818</v>
      </c>
      <c r="S18" s="440"/>
      <c r="T18" s="440"/>
      <c r="U18" s="440"/>
      <c r="V18" s="440"/>
      <c r="W18" s="440"/>
      <c r="X18" s="440">
        <v>443</v>
      </c>
      <c r="Y18" s="440"/>
      <c r="Z18" s="440"/>
      <c r="AA18" s="440"/>
      <c r="AB18" s="440"/>
      <c r="AC18" s="440"/>
      <c r="AD18" s="440">
        <v>0</v>
      </c>
      <c r="AE18" s="440"/>
      <c r="AF18" s="440"/>
      <c r="AG18" s="440"/>
      <c r="AH18" s="440"/>
      <c r="AI18" s="440"/>
      <c r="AJ18" s="440">
        <v>91</v>
      </c>
      <c r="AK18" s="440"/>
      <c r="AL18" s="440"/>
      <c r="AM18" s="440"/>
      <c r="AN18" s="440"/>
      <c r="AO18" s="440"/>
      <c r="AP18" s="440">
        <v>354</v>
      </c>
      <c r="AQ18" s="440"/>
      <c r="AR18" s="440"/>
      <c r="AS18" s="440"/>
      <c r="AT18" s="440"/>
      <c r="AU18" s="440"/>
      <c r="AV18" s="440">
        <v>2</v>
      </c>
      <c r="AW18" s="440"/>
      <c r="AX18" s="440"/>
      <c r="AY18" s="440"/>
      <c r="AZ18" s="440"/>
      <c r="BA18" s="440"/>
      <c r="BB18" s="440">
        <v>239</v>
      </c>
      <c r="BC18" s="440"/>
      <c r="BD18" s="440"/>
      <c r="BE18" s="440"/>
      <c r="BF18" s="440"/>
      <c r="BG18" s="440"/>
      <c r="BH18" s="440">
        <v>136</v>
      </c>
      <c r="BI18" s="440"/>
      <c r="BJ18" s="440"/>
      <c r="BK18" s="440"/>
      <c r="BL18" s="440"/>
      <c r="BM18" s="440"/>
      <c r="BN18" s="440">
        <v>19</v>
      </c>
      <c r="BO18" s="440"/>
      <c r="BP18" s="440"/>
      <c r="BQ18" s="440"/>
      <c r="BR18" s="440"/>
      <c r="BS18" s="440"/>
      <c r="BT18" s="440">
        <v>11</v>
      </c>
      <c r="BU18" s="440"/>
      <c r="BV18" s="440"/>
      <c r="BW18" s="440"/>
      <c r="BX18" s="440"/>
      <c r="BY18" s="440"/>
      <c r="BZ18" s="440">
        <v>10</v>
      </c>
      <c r="CA18" s="440"/>
      <c r="CB18" s="440"/>
      <c r="CC18" s="440"/>
      <c r="CD18" s="440"/>
      <c r="CE18" s="440"/>
      <c r="CF18" s="440">
        <v>144</v>
      </c>
      <c r="CG18" s="440"/>
      <c r="CH18" s="440"/>
      <c r="CI18" s="440"/>
      <c r="CJ18" s="440"/>
      <c r="CK18" s="440"/>
      <c r="CL18" s="440" t="s">
        <v>387</v>
      </c>
      <c r="CM18" s="440"/>
      <c r="CN18" s="440"/>
      <c r="CO18" s="440"/>
      <c r="CP18" s="440"/>
      <c r="CQ18" s="440"/>
      <c r="CR18" s="479" t="s">
        <v>387</v>
      </c>
      <c r="CS18" s="479"/>
      <c r="CT18" s="479"/>
      <c r="CU18" s="479"/>
      <c r="CV18" s="479"/>
      <c r="CW18" s="479">
        <v>144</v>
      </c>
      <c r="CX18" s="479"/>
      <c r="CY18" s="479"/>
      <c r="CZ18" s="479"/>
      <c r="DA18" s="479"/>
      <c r="DB18" s="479">
        <v>86</v>
      </c>
      <c r="DC18" s="479"/>
      <c r="DD18" s="479"/>
      <c r="DE18" s="479"/>
      <c r="DF18" s="479"/>
      <c r="DG18" s="479">
        <v>58</v>
      </c>
      <c r="DH18" s="479"/>
      <c r="DI18" s="479"/>
      <c r="DJ18" s="479"/>
      <c r="DK18" s="479"/>
    </row>
    <row r="19" spans="1:115" ht="15" customHeight="1">
      <c r="A19" s="429"/>
      <c r="B19" s="273" t="s">
        <v>153</v>
      </c>
      <c r="C19" s="273"/>
      <c r="D19" s="273"/>
      <c r="E19" s="273"/>
      <c r="F19" s="273"/>
      <c r="G19" s="273"/>
      <c r="H19" s="273"/>
      <c r="I19" s="273"/>
      <c r="J19" s="273"/>
      <c r="K19" s="273"/>
      <c r="L19" s="273"/>
      <c r="M19" s="273"/>
      <c r="N19" s="273"/>
      <c r="O19" s="273"/>
      <c r="P19" s="273"/>
      <c r="Q19" s="274"/>
      <c r="R19" s="459">
        <v>372875</v>
      </c>
      <c r="S19" s="440"/>
      <c r="T19" s="440"/>
      <c r="U19" s="440"/>
      <c r="V19" s="440"/>
      <c r="W19" s="440"/>
      <c r="X19" s="440">
        <v>163609</v>
      </c>
      <c r="Y19" s="440"/>
      <c r="Z19" s="440"/>
      <c r="AA19" s="440"/>
      <c r="AB19" s="440"/>
      <c r="AC19" s="440"/>
      <c r="AD19" s="440">
        <v>4676</v>
      </c>
      <c r="AE19" s="440"/>
      <c r="AF19" s="440"/>
      <c r="AG19" s="440"/>
      <c r="AH19" s="440"/>
      <c r="AI19" s="440"/>
      <c r="AJ19" s="440">
        <v>91928</v>
      </c>
      <c r="AK19" s="440"/>
      <c r="AL19" s="440"/>
      <c r="AM19" s="440"/>
      <c r="AN19" s="440"/>
      <c r="AO19" s="440"/>
      <c r="AP19" s="440">
        <v>71818</v>
      </c>
      <c r="AQ19" s="440"/>
      <c r="AR19" s="440"/>
      <c r="AS19" s="440"/>
      <c r="AT19" s="440"/>
      <c r="AU19" s="440"/>
      <c r="AV19" s="440">
        <v>4813</v>
      </c>
      <c r="AW19" s="440"/>
      <c r="AX19" s="440"/>
      <c r="AY19" s="440"/>
      <c r="AZ19" s="440"/>
      <c r="BA19" s="440"/>
      <c r="BB19" s="440">
        <v>198119</v>
      </c>
      <c r="BC19" s="440"/>
      <c r="BD19" s="440"/>
      <c r="BE19" s="440"/>
      <c r="BF19" s="440"/>
      <c r="BG19" s="440"/>
      <c r="BH19" s="440">
        <v>11147</v>
      </c>
      <c r="BI19" s="440"/>
      <c r="BJ19" s="440"/>
      <c r="BK19" s="440"/>
      <c r="BL19" s="440"/>
      <c r="BM19" s="440"/>
      <c r="BN19" s="440">
        <v>13839</v>
      </c>
      <c r="BO19" s="440"/>
      <c r="BP19" s="440"/>
      <c r="BQ19" s="440"/>
      <c r="BR19" s="440"/>
      <c r="BS19" s="440"/>
      <c r="BT19" s="440">
        <v>19194</v>
      </c>
      <c r="BU19" s="440"/>
      <c r="BV19" s="440"/>
      <c r="BW19" s="440"/>
      <c r="BX19" s="440"/>
      <c r="BY19" s="440"/>
      <c r="BZ19" s="440">
        <v>16440</v>
      </c>
      <c r="CA19" s="440"/>
      <c r="CB19" s="440"/>
      <c r="CC19" s="440"/>
      <c r="CD19" s="440"/>
      <c r="CE19" s="440"/>
      <c r="CF19" s="440">
        <v>5792</v>
      </c>
      <c r="CG19" s="440"/>
      <c r="CH19" s="440"/>
      <c r="CI19" s="440"/>
      <c r="CJ19" s="440"/>
      <c r="CK19" s="440"/>
      <c r="CL19" s="440">
        <v>2771</v>
      </c>
      <c r="CM19" s="440"/>
      <c r="CN19" s="440"/>
      <c r="CO19" s="440"/>
      <c r="CP19" s="440"/>
      <c r="CQ19" s="440"/>
      <c r="CR19" s="479">
        <v>2481</v>
      </c>
      <c r="CS19" s="479"/>
      <c r="CT19" s="479"/>
      <c r="CU19" s="479"/>
      <c r="CV19" s="479"/>
      <c r="CW19" s="479">
        <v>6083</v>
      </c>
      <c r="CX19" s="479"/>
      <c r="CY19" s="479"/>
      <c r="CZ19" s="479"/>
      <c r="DA19" s="479"/>
      <c r="DB19" s="479">
        <v>4218</v>
      </c>
      <c r="DC19" s="479"/>
      <c r="DD19" s="479"/>
      <c r="DE19" s="479"/>
      <c r="DF19" s="479"/>
      <c r="DG19" s="479">
        <v>1865</v>
      </c>
      <c r="DH19" s="479"/>
      <c r="DI19" s="479"/>
      <c r="DJ19" s="479"/>
      <c r="DK19" s="479"/>
    </row>
    <row r="20" spans="1:115" ht="15" customHeight="1">
      <c r="A20" s="430"/>
      <c r="B20" s="210"/>
      <c r="C20" s="210"/>
      <c r="D20" s="210"/>
      <c r="E20" s="210"/>
      <c r="F20" s="210"/>
      <c r="G20" s="210"/>
      <c r="H20" s="210"/>
      <c r="I20" s="210"/>
      <c r="J20" s="210"/>
      <c r="K20" s="210"/>
      <c r="L20" s="210"/>
      <c r="M20" s="210"/>
      <c r="N20" s="210"/>
      <c r="O20" s="210"/>
      <c r="P20" s="210"/>
      <c r="Q20" s="21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row>
    <row r="21" spans="1:115" ht="15" customHeight="1">
      <c r="A21" s="428" t="s">
        <v>309</v>
      </c>
      <c r="B21" s="214"/>
      <c r="C21" s="143"/>
      <c r="D21" s="143"/>
      <c r="E21" s="143"/>
      <c r="F21" s="143"/>
      <c r="G21" s="143"/>
      <c r="H21" s="143"/>
      <c r="I21" s="143"/>
      <c r="J21" s="143"/>
      <c r="K21" s="143"/>
      <c r="L21" s="143"/>
      <c r="M21" s="143"/>
      <c r="N21" s="143"/>
      <c r="O21" s="143"/>
      <c r="P21" s="143"/>
      <c r="Q21" s="149"/>
      <c r="R21" s="214"/>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row>
    <row r="22" spans="1:115" s="87" customFormat="1" ht="15" customHeight="1">
      <c r="A22" s="429"/>
      <c r="B22" s="426" t="s">
        <v>146</v>
      </c>
      <c r="C22" s="277"/>
      <c r="D22" s="277"/>
      <c r="E22" s="277"/>
      <c r="F22" s="277"/>
      <c r="G22" s="277"/>
      <c r="H22" s="277"/>
      <c r="I22" s="277"/>
      <c r="J22" s="277"/>
      <c r="K22" s="277"/>
      <c r="L22" s="277"/>
      <c r="M22" s="277"/>
      <c r="N22" s="277"/>
      <c r="O22" s="277"/>
      <c r="P22" s="277"/>
      <c r="Q22" s="278"/>
      <c r="R22" s="460">
        <v>6227296</v>
      </c>
      <c r="S22" s="461"/>
      <c r="T22" s="461"/>
      <c r="U22" s="461"/>
      <c r="V22" s="461"/>
      <c r="W22" s="461"/>
      <c r="X22" s="461">
        <v>5037462</v>
      </c>
      <c r="Y22" s="461"/>
      <c r="Z22" s="461"/>
      <c r="AA22" s="461"/>
      <c r="AB22" s="461"/>
      <c r="AC22" s="461"/>
      <c r="AD22" s="461">
        <v>309416</v>
      </c>
      <c r="AE22" s="461"/>
      <c r="AF22" s="461"/>
      <c r="AG22" s="461"/>
      <c r="AH22" s="461"/>
      <c r="AI22" s="461"/>
      <c r="AJ22" s="461">
        <v>3051727</v>
      </c>
      <c r="AK22" s="461"/>
      <c r="AL22" s="461"/>
      <c r="AM22" s="461"/>
      <c r="AN22" s="461"/>
      <c r="AO22" s="461"/>
      <c r="AP22" s="461">
        <v>1999552</v>
      </c>
      <c r="AQ22" s="461"/>
      <c r="AR22" s="461"/>
      <c r="AS22" s="461"/>
      <c r="AT22" s="461"/>
      <c r="AU22" s="461"/>
      <c r="AV22" s="461">
        <v>323233</v>
      </c>
      <c r="AW22" s="461"/>
      <c r="AX22" s="461"/>
      <c r="AY22" s="461"/>
      <c r="AZ22" s="461"/>
      <c r="BA22" s="461"/>
      <c r="BB22" s="461">
        <v>1066117</v>
      </c>
      <c r="BC22" s="461"/>
      <c r="BD22" s="461"/>
      <c r="BE22" s="461"/>
      <c r="BF22" s="461"/>
      <c r="BG22" s="461"/>
      <c r="BH22" s="461">
        <v>123716</v>
      </c>
      <c r="BI22" s="461"/>
      <c r="BJ22" s="461"/>
      <c r="BK22" s="461"/>
      <c r="BL22" s="461"/>
      <c r="BM22" s="461"/>
      <c r="BN22" s="461">
        <v>105910</v>
      </c>
      <c r="BO22" s="461"/>
      <c r="BP22" s="461"/>
      <c r="BQ22" s="461"/>
      <c r="BR22" s="461"/>
      <c r="BS22" s="461"/>
      <c r="BT22" s="461">
        <v>144589</v>
      </c>
      <c r="BU22" s="461"/>
      <c r="BV22" s="461"/>
      <c r="BW22" s="461"/>
      <c r="BX22" s="461"/>
      <c r="BY22" s="461"/>
      <c r="BZ22" s="461">
        <v>112784</v>
      </c>
      <c r="CA22" s="461"/>
      <c r="CB22" s="461"/>
      <c r="CC22" s="461"/>
      <c r="CD22" s="461"/>
      <c r="CE22" s="461"/>
      <c r="CF22" s="461">
        <v>85038</v>
      </c>
      <c r="CG22" s="461"/>
      <c r="CH22" s="461"/>
      <c r="CI22" s="461"/>
      <c r="CJ22" s="461"/>
      <c r="CK22" s="461"/>
      <c r="CL22" s="461">
        <v>28351</v>
      </c>
      <c r="CM22" s="461"/>
      <c r="CN22" s="461"/>
      <c r="CO22" s="461"/>
      <c r="CP22" s="461"/>
      <c r="CQ22" s="461"/>
      <c r="CR22" s="461">
        <v>27118</v>
      </c>
      <c r="CS22" s="461"/>
      <c r="CT22" s="461"/>
      <c r="CU22" s="461"/>
      <c r="CV22" s="461"/>
      <c r="CW22" s="461">
        <v>86271</v>
      </c>
      <c r="CX22" s="461"/>
      <c r="CY22" s="461"/>
      <c r="CZ22" s="461"/>
      <c r="DA22" s="461"/>
      <c r="DB22" s="461">
        <v>47936</v>
      </c>
      <c r="DC22" s="461"/>
      <c r="DD22" s="461"/>
      <c r="DE22" s="461"/>
      <c r="DF22" s="461"/>
      <c r="DG22" s="461">
        <v>38335</v>
      </c>
      <c r="DH22" s="461"/>
      <c r="DI22" s="461"/>
      <c r="DJ22" s="461"/>
      <c r="DK22" s="461"/>
    </row>
    <row r="23" spans="1:115" ht="15" customHeight="1">
      <c r="A23" s="429"/>
      <c r="B23" s="222"/>
      <c r="C23" s="221"/>
      <c r="D23" s="221"/>
      <c r="E23" s="5"/>
      <c r="F23" s="5"/>
      <c r="G23" s="5"/>
      <c r="H23" s="5"/>
      <c r="I23" s="5"/>
      <c r="J23" s="5"/>
      <c r="K23" s="5"/>
      <c r="L23" s="5"/>
      <c r="M23" s="5"/>
      <c r="N23" s="5"/>
      <c r="O23" s="5"/>
      <c r="P23" s="5"/>
      <c r="Q23" s="133"/>
      <c r="R23" s="212"/>
      <c r="S23" s="212"/>
      <c r="T23" s="212"/>
      <c r="U23" s="212"/>
      <c r="V23" s="212"/>
      <c r="W23" s="212"/>
      <c r="X23" s="212"/>
      <c r="Y23" s="212"/>
      <c r="Z23" s="212"/>
      <c r="AA23" s="212"/>
      <c r="AB23" s="212"/>
      <c r="AC23" s="212"/>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212"/>
      <c r="CS23" s="212"/>
      <c r="CT23" s="212"/>
      <c r="CU23" s="212"/>
      <c r="CV23" s="212"/>
      <c r="CW23" s="1"/>
      <c r="CX23" s="1"/>
      <c r="CY23" s="1"/>
      <c r="CZ23" s="1"/>
      <c r="DA23" s="1"/>
      <c r="DB23" s="1"/>
      <c r="DC23" s="1"/>
      <c r="DD23" s="1"/>
      <c r="DE23" s="1"/>
      <c r="DF23" s="1"/>
      <c r="DG23" s="1"/>
      <c r="DH23" s="1"/>
      <c r="DI23" s="1"/>
      <c r="DJ23" s="1"/>
      <c r="DK23" s="1"/>
    </row>
    <row r="24" spans="1:115" ht="15" customHeight="1">
      <c r="A24" s="429"/>
      <c r="B24" s="445" t="s">
        <v>314</v>
      </c>
      <c r="C24" s="446"/>
      <c r="D24" s="446"/>
      <c r="E24" s="446"/>
      <c r="F24" s="446"/>
      <c r="G24" s="446"/>
      <c r="H24" s="446"/>
      <c r="I24" s="446"/>
      <c r="J24" s="446"/>
      <c r="K24" s="446"/>
      <c r="L24" s="446"/>
      <c r="M24" s="446"/>
      <c r="N24" s="446"/>
      <c r="O24" s="446"/>
      <c r="P24" s="446"/>
      <c r="Q24" s="447"/>
      <c r="R24" s="459">
        <v>386581</v>
      </c>
      <c r="S24" s="440"/>
      <c r="T24" s="440"/>
      <c r="U24" s="440"/>
      <c r="V24" s="440"/>
      <c r="W24" s="440"/>
      <c r="X24" s="440">
        <v>234901</v>
      </c>
      <c r="Y24" s="440"/>
      <c r="Z24" s="440"/>
      <c r="AA24" s="440"/>
      <c r="AB24" s="440"/>
      <c r="AC24" s="440"/>
      <c r="AD24" s="440">
        <v>30822</v>
      </c>
      <c r="AE24" s="440"/>
      <c r="AF24" s="440"/>
      <c r="AG24" s="440"/>
      <c r="AH24" s="440"/>
      <c r="AI24" s="440"/>
      <c r="AJ24" s="440">
        <v>188113</v>
      </c>
      <c r="AK24" s="440"/>
      <c r="AL24" s="440"/>
      <c r="AM24" s="440"/>
      <c r="AN24" s="440"/>
      <c r="AO24" s="440"/>
      <c r="AP24" s="440">
        <v>47086</v>
      </c>
      <c r="AQ24" s="440"/>
      <c r="AR24" s="440"/>
      <c r="AS24" s="440"/>
      <c r="AT24" s="440"/>
      <c r="AU24" s="440"/>
      <c r="AV24" s="440">
        <v>31120</v>
      </c>
      <c r="AW24" s="440"/>
      <c r="AX24" s="440"/>
      <c r="AY24" s="440"/>
      <c r="AZ24" s="440"/>
      <c r="BA24" s="440"/>
      <c r="BB24" s="440">
        <v>144307</v>
      </c>
      <c r="BC24" s="440"/>
      <c r="BD24" s="440"/>
      <c r="BE24" s="440"/>
      <c r="BF24" s="440"/>
      <c r="BG24" s="440"/>
      <c r="BH24" s="440">
        <v>7373</v>
      </c>
      <c r="BI24" s="440"/>
      <c r="BJ24" s="440"/>
      <c r="BK24" s="440"/>
      <c r="BL24" s="440"/>
      <c r="BM24" s="440"/>
      <c r="BN24" s="440">
        <v>5880</v>
      </c>
      <c r="BO24" s="440"/>
      <c r="BP24" s="440"/>
      <c r="BQ24" s="440"/>
      <c r="BR24" s="440"/>
      <c r="BS24" s="440"/>
      <c r="BT24" s="440">
        <v>10761</v>
      </c>
      <c r="BU24" s="440"/>
      <c r="BV24" s="440"/>
      <c r="BW24" s="440"/>
      <c r="BX24" s="440"/>
      <c r="BY24" s="440"/>
      <c r="BZ24" s="440">
        <v>7641</v>
      </c>
      <c r="CA24" s="440"/>
      <c r="CB24" s="440"/>
      <c r="CC24" s="440"/>
      <c r="CD24" s="440"/>
      <c r="CE24" s="440"/>
      <c r="CF24" s="440">
        <v>2492</v>
      </c>
      <c r="CG24" s="440"/>
      <c r="CH24" s="440"/>
      <c r="CI24" s="440"/>
      <c r="CJ24" s="440"/>
      <c r="CK24" s="440"/>
      <c r="CL24" s="440">
        <v>416</v>
      </c>
      <c r="CM24" s="440"/>
      <c r="CN24" s="440"/>
      <c r="CO24" s="440"/>
      <c r="CP24" s="440"/>
      <c r="CQ24" s="440"/>
      <c r="CR24" s="440">
        <v>1190</v>
      </c>
      <c r="CS24" s="440"/>
      <c r="CT24" s="440"/>
      <c r="CU24" s="440"/>
      <c r="CV24" s="440"/>
      <c r="CW24" s="440">
        <v>1719</v>
      </c>
      <c r="CX24" s="440"/>
      <c r="CY24" s="440"/>
      <c r="CZ24" s="440"/>
      <c r="DA24" s="440"/>
      <c r="DB24" s="440">
        <v>256</v>
      </c>
      <c r="DC24" s="440"/>
      <c r="DD24" s="440"/>
      <c r="DE24" s="440"/>
      <c r="DF24" s="440"/>
      <c r="DG24" s="440">
        <v>1462</v>
      </c>
      <c r="DH24" s="440"/>
      <c r="DI24" s="440"/>
      <c r="DJ24" s="440"/>
      <c r="DK24" s="440"/>
    </row>
    <row r="25" spans="1:115" ht="15" customHeight="1">
      <c r="A25" s="429"/>
      <c r="B25" s="441">
        <v>200</v>
      </c>
      <c r="C25" s="442"/>
      <c r="D25" s="442"/>
      <c r="E25" s="5" t="s">
        <v>310</v>
      </c>
      <c r="F25" s="5" t="s">
        <v>311</v>
      </c>
      <c r="G25" s="5" t="s">
        <v>312</v>
      </c>
      <c r="H25" s="5"/>
      <c r="I25" s="220"/>
      <c r="J25" s="448">
        <v>500</v>
      </c>
      <c r="K25" s="448"/>
      <c r="L25" s="448"/>
      <c r="M25" s="5"/>
      <c r="N25" s="5" t="s">
        <v>310</v>
      </c>
      <c r="O25" s="5" t="s">
        <v>311</v>
      </c>
      <c r="P25" s="5" t="s">
        <v>313</v>
      </c>
      <c r="Q25" s="133" t="s">
        <v>316</v>
      </c>
      <c r="R25" s="459">
        <v>806903</v>
      </c>
      <c r="S25" s="440"/>
      <c r="T25" s="440"/>
      <c r="U25" s="440"/>
      <c r="V25" s="440"/>
      <c r="W25" s="440"/>
      <c r="X25" s="440">
        <v>628706</v>
      </c>
      <c r="Y25" s="440"/>
      <c r="Z25" s="440"/>
      <c r="AA25" s="440"/>
      <c r="AB25" s="440"/>
      <c r="AC25" s="440"/>
      <c r="AD25" s="440">
        <v>21443</v>
      </c>
      <c r="AE25" s="440"/>
      <c r="AF25" s="440"/>
      <c r="AG25" s="440"/>
      <c r="AH25" s="440"/>
      <c r="AI25" s="440"/>
      <c r="AJ25" s="440">
        <v>410930</v>
      </c>
      <c r="AK25" s="440"/>
      <c r="AL25" s="440"/>
      <c r="AM25" s="440"/>
      <c r="AN25" s="440"/>
      <c r="AO25" s="440"/>
      <c r="AP25" s="440">
        <v>218915</v>
      </c>
      <c r="AQ25" s="440"/>
      <c r="AR25" s="440"/>
      <c r="AS25" s="440"/>
      <c r="AT25" s="440"/>
      <c r="AU25" s="440"/>
      <c r="AV25" s="440">
        <v>22582</v>
      </c>
      <c r="AW25" s="440"/>
      <c r="AX25" s="440"/>
      <c r="AY25" s="440"/>
      <c r="AZ25" s="440"/>
      <c r="BA25" s="440"/>
      <c r="BB25" s="440">
        <v>168646</v>
      </c>
      <c r="BC25" s="440"/>
      <c r="BD25" s="440"/>
      <c r="BE25" s="440"/>
      <c r="BF25" s="440"/>
      <c r="BG25" s="440"/>
      <c r="BH25" s="440">
        <v>9552</v>
      </c>
      <c r="BI25" s="440"/>
      <c r="BJ25" s="440"/>
      <c r="BK25" s="440"/>
      <c r="BL25" s="440"/>
      <c r="BM25" s="440"/>
      <c r="BN25" s="440">
        <v>9511</v>
      </c>
      <c r="BO25" s="440"/>
      <c r="BP25" s="440"/>
      <c r="BQ25" s="440"/>
      <c r="BR25" s="440"/>
      <c r="BS25" s="440"/>
      <c r="BT25" s="440">
        <v>16709</v>
      </c>
      <c r="BU25" s="440"/>
      <c r="BV25" s="440"/>
      <c r="BW25" s="440"/>
      <c r="BX25" s="440"/>
      <c r="BY25" s="440"/>
      <c r="BZ25" s="440">
        <v>13044</v>
      </c>
      <c r="CA25" s="440"/>
      <c r="CB25" s="440"/>
      <c r="CC25" s="440"/>
      <c r="CD25" s="440"/>
      <c r="CE25" s="440"/>
      <c r="CF25" s="440">
        <v>2354</v>
      </c>
      <c r="CG25" s="440"/>
      <c r="CH25" s="440"/>
      <c r="CI25" s="440"/>
      <c r="CJ25" s="440"/>
      <c r="CK25" s="440"/>
      <c r="CL25" s="440">
        <v>748</v>
      </c>
      <c r="CM25" s="440"/>
      <c r="CN25" s="440"/>
      <c r="CO25" s="440"/>
      <c r="CP25" s="440"/>
      <c r="CQ25" s="440"/>
      <c r="CR25" s="440">
        <v>1385</v>
      </c>
      <c r="CS25" s="440"/>
      <c r="CT25" s="440"/>
      <c r="CU25" s="440"/>
      <c r="CV25" s="440"/>
      <c r="CW25" s="440">
        <v>1718</v>
      </c>
      <c r="CX25" s="440"/>
      <c r="CY25" s="440"/>
      <c r="CZ25" s="440"/>
      <c r="DA25" s="440"/>
      <c r="DB25" s="440">
        <v>1307</v>
      </c>
      <c r="DC25" s="440"/>
      <c r="DD25" s="440"/>
      <c r="DE25" s="440"/>
      <c r="DF25" s="440"/>
      <c r="DG25" s="440">
        <v>411</v>
      </c>
      <c r="DH25" s="440"/>
      <c r="DI25" s="440"/>
      <c r="DJ25" s="440"/>
      <c r="DK25" s="440"/>
    </row>
    <row r="26" spans="1:115" ht="15" customHeight="1">
      <c r="A26" s="429"/>
      <c r="B26" s="441">
        <v>500</v>
      </c>
      <c r="C26" s="442"/>
      <c r="D26" s="442"/>
      <c r="E26" s="5" t="s">
        <v>310</v>
      </c>
      <c r="F26" s="5" t="s">
        <v>311</v>
      </c>
      <c r="G26" s="5" t="s">
        <v>312</v>
      </c>
      <c r="H26" s="5"/>
      <c r="I26" s="220"/>
      <c r="J26" s="448">
        <v>1000</v>
      </c>
      <c r="K26" s="448"/>
      <c r="L26" s="448"/>
      <c r="M26" s="5"/>
      <c r="N26" s="5" t="s">
        <v>310</v>
      </c>
      <c r="O26" s="5" t="s">
        <v>311</v>
      </c>
      <c r="P26" s="5" t="s">
        <v>313</v>
      </c>
      <c r="Q26" s="133" t="s">
        <v>316</v>
      </c>
      <c r="R26" s="459">
        <v>749229</v>
      </c>
      <c r="S26" s="440"/>
      <c r="T26" s="440"/>
      <c r="U26" s="440"/>
      <c r="V26" s="440"/>
      <c r="W26" s="440"/>
      <c r="X26" s="440">
        <v>563378</v>
      </c>
      <c r="Y26" s="440"/>
      <c r="Z26" s="440"/>
      <c r="AA26" s="440"/>
      <c r="AB26" s="440"/>
      <c r="AC26" s="440"/>
      <c r="AD26" s="440">
        <v>28575</v>
      </c>
      <c r="AE26" s="440"/>
      <c r="AF26" s="440"/>
      <c r="AG26" s="440"/>
      <c r="AH26" s="440"/>
      <c r="AI26" s="440"/>
      <c r="AJ26" s="440">
        <v>315367</v>
      </c>
      <c r="AK26" s="440"/>
      <c r="AL26" s="440"/>
      <c r="AM26" s="440"/>
      <c r="AN26" s="440"/>
      <c r="AO26" s="440"/>
      <c r="AP26" s="440">
        <v>252108</v>
      </c>
      <c r="AQ26" s="440"/>
      <c r="AR26" s="440"/>
      <c r="AS26" s="440"/>
      <c r="AT26" s="440"/>
      <c r="AU26" s="440"/>
      <c r="AV26" s="440">
        <v>32671</v>
      </c>
      <c r="AW26" s="440"/>
      <c r="AX26" s="440"/>
      <c r="AY26" s="440"/>
      <c r="AZ26" s="440"/>
      <c r="BA26" s="440"/>
      <c r="BB26" s="440">
        <v>172391</v>
      </c>
      <c r="BC26" s="440"/>
      <c r="BD26" s="440"/>
      <c r="BE26" s="440"/>
      <c r="BF26" s="440"/>
      <c r="BG26" s="440"/>
      <c r="BH26" s="440">
        <v>13459</v>
      </c>
      <c r="BI26" s="440"/>
      <c r="BJ26" s="440"/>
      <c r="BK26" s="440"/>
      <c r="BL26" s="440"/>
      <c r="BM26" s="440"/>
      <c r="BN26" s="440">
        <v>18867</v>
      </c>
      <c r="BO26" s="440"/>
      <c r="BP26" s="440"/>
      <c r="BQ26" s="440"/>
      <c r="BR26" s="440"/>
      <c r="BS26" s="440"/>
      <c r="BT26" s="440">
        <v>24888</v>
      </c>
      <c r="BU26" s="440"/>
      <c r="BV26" s="440"/>
      <c r="BW26" s="440"/>
      <c r="BX26" s="440"/>
      <c r="BY26" s="440"/>
      <c r="BZ26" s="440">
        <v>20105</v>
      </c>
      <c r="CA26" s="440"/>
      <c r="CB26" s="440"/>
      <c r="CC26" s="440"/>
      <c r="CD26" s="440"/>
      <c r="CE26" s="440"/>
      <c r="CF26" s="440">
        <v>7438</v>
      </c>
      <c r="CG26" s="440"/>
      <c r="CH26" s="440"/>
      <c r="CI26" s="440"/>
      <c r="CJ26" s="440"/>
      <c r="CK26" s="440"/>
      <c r="CL26" s="440">
        <v>2556</v>
      </c>
      <c r="CM26" s="440"/>
      <c r="CN26" s="440"/>
      <c r="CO26" s="440"/>
      <c r="CP26" s="440"/>
      <c r="CQ26" s="440"/>
      <c r="CR26" s="440">
        <v>2564</v>
      </c>
      <c r="CS26" s="440"/>
      <c r="CT26" s="440"/>
      <c r="CU26" s="440"/>
      <c r="CV26" s="440"/>
      <c r="CW26" s="440">
        <v>7429</v>
      </c>
      <c r="CX26" s="440"/>
      <c r="CY26" s="440"/>
      <c r="CZ26" s="440"/>
      <c r="DA26" s="440"/>
      <c r="DB26" s="440">
        <v>3672</v>
      </c>
      <c r="DC26" s="440"/>
      <c r="DD26" s="440"/>
      <c r="DE26" s="440"/>
      <c r="DF26" s="440"/>
      <c r="DG26" s="440">
        <v>3757</v>
      </c>
      <c r="DH26" s="440"/>
      <c r="DI26" s="440"/>
      <c r="DJ26" s="440"/>
      <c r="DK26" s="440"/>
    </row>
    <row r="27" spans="1:115" ht="15" customHeight="1">
      <c r="A27" s="429"/>
      <c r="B27" s="443">
        <v>1000</v>
      </c>
      <c r="C27" s="444"/>
      <c r="D27" s="444"/>
      <c r="E27" s="5" t="s">
        <v>310</v>
      </c>
      <c r="F27" s="5" t="s">
        <v>311</v>
      </c>
      <c r="G27" s="5" t="s">
        <v>312</v>
      </c>
      <c r="H27" s="5"/>
      <c r="I27" s="220"/>
      <c r="J27" s="448">
        <v>2000</v>
      </c>
      <c r="K27" s="448"/>
      <c r="L27" s="448"/>
      <c r="M27" s="5"/>
      <c r="N27" s="5" t="s">
        <v>310</v>
      </c>
      <c r="O27" s="5" t="s">
        <v>311</v>
      </c>
      <c r="P27" s="5" t="s">
        <v>313</v>
      </c>
      <c r="Q27" s="133" t="s">
        <v>316</v>
      </c>
      <c r="R27" s="459">
        <v>881376</v>
      </c>
      <c r="S27" s="440"/>
      <c r="T27" s="440"/>
      <c r="U27" s="440"/>
      <c r="V27" s="440"/>
      <c r="W27" s="440"/>
      <c r="X27" s="440">
        <v>736222</v>
      </c>
      <c r="Y27" s="440"/>
      <c r="Z27" s="440"/>
      <c r="AA27" s="440"/>
      <c r="AB27" s="440"/>
      <c r="AC27" s="440"/>
      <c r="AD27" s="440">
        <v>46453</v>
      </c>
      <c r="AE27" s="440"/>
      <c r="AF27" s="440"/>
      <c r="AG27" s="440"/>
      <c r="AH27" s="440"/>
      <c r="AI27" s="440"/>
      <c r="AJ27" s="440">
        <v>399224</v>
      </c>
      <c r="AK27" s="440"/>
      <c r="AL27" s="440"/>
      <c r="AM27" s="440"/>
      <c r="AN27" s="440"/>
      <c r="AO27" s="440"/>
      <c r="AP27" s="440">
        <v>335818</v>
      </c>
      <c r="AQ27" s="440"/>
      <c r="AR27" s="440"/>
      <c r="AS27" s="440"/>
      <c r="AT27" s="440"/>
      <c r="AU27" s="440"/>
      <c r="AV27" s="440">
        <v>45272</v>
      </c>
      <c r="AW27" s="440"/>
      <c r="AX27" s="440"/>
      <c r="AY27" s="440"/>
      <c r="AZ27" s="440"/>
      <c r="BA27" s="440"/>
      <c r="BB27" s="440">
        <v>125567</v>
      </c>
      <c r="BC27" s="440"/>
      <c r="BD27" s="440"/>
      <c r="BE27" s="440"/>
      <c r="BF27" s="440"/>
      <c r="BG27" s="440"/>
      <c r="BH27" s="440">
        <v>19586</v>
      </c>
      <c r="BI27" s="440"/>
      <c r="BJ27" s="440"/>
      <c r="BK27" s="440"/>
      <c r="BL27" s="440"/>
      <c r="BM27" s="440"/>
      <c r="BN27" s="440">
        <v>13224</v>
      </c>
      <c r="BO27" s="440"/>
      <c r="BP27" s="440"/>
      <c r="BQ27" s="440"/>
      <c r="BR27" s="440"/>
      <c r="BS27" s="440"/>
      <c r="BT27" s="440">
        <v>19456</v>
      </c>
      <c r="BU27" s="440"/>
      <c r="BV27" s="440"/>
      <c r="BW27" s="440"/>
      <c r="BX27" s="440"/>
      <c r="BY27" s="440"/>
      <c r="BZ27" s="440">
        <v>16503</v>
      </c>
      <c r="CA27" s="440"/>
      <c r="CB27" s="440"/>
      <c r="CC27" s="440"/>
      <c r="CD27" s="440"/>
      <c r="CE27" s="440"/>
      <c r="CF27" s="440">
        <v>13355</v>
      </c>
      <c r="CG27" s="440"/>
      <c r="CH27" s="440"/>
      <c r="CI27" s="440"/>
      <c r="CJ27" s="440"/>
      <c r="CK27" s="440"/>
      <c r="CL27" s="440">
        <v>3057</v>
      </c>
      <c r="CM27" s="440"/>
      <c r="CN27" s="440"/>
      <c r="CO27" s="440"/>
      <c r="CP27" s="440"/>
      <c r="CQ27" s="440"/>
      <c r="CR27" s="440">
        <v>2052</v>
      </c>
      <c r="CS27" s="440"/>
      <c r="CT27" s="440"/>
      <c r="CU27" s="440"/>
      <c r="CV27" s="440"/>
      <c r="CW27" s="440">
        <v>14360</v>
      </c>
      <c r="CX27" s="440"/>
      <c r="CY27" s="440"/>
      <c r="CZ27" s="440"/>
      <c r="DA27" s="440"/>
      <c r="DB27" s="440">
        <v>5178</v>
      </c>
      <c r="DC27" s="440"/>
      <c r="DD27" s="440"/>
      <c r="DE27" s="440"/>
      <c r="DF27" s="440"/>
      <c r="DG27" s="440">
        <v>9183</v>
      </c>
      <c r="DH27" s="440"/>
      <c r="DI27" s="440"/>
      <c r="DJ27" s="440"/>
      <c r="DK27" s="440"/>
    </row>
    <row r="28" spans="1:115" ht="15" customHeight="1">
      <c r="A28" s="429"/>
      <c r="B28" s="449" t="s">
        <v>315</v>
      </c>
      <c r="C28" s="450"/>
      <c r="D28" s="450"/>
      <c r="E28" s="450"/>
      <c r="F28" s="450"/>
      <c r="G28" s="450"/>
      <c r="H28" s="450"/>
      <c r="I28" s="450"/>
      <c r="J28" s="450"/>
      <c r="K28" s="450"/>
      <c r="L28" s="450"/>
      <c r="M28" s="450"/>
      <c r="N28" s="450"/>
      <c r="O28" s="450"/>
      <c r="P28" s="450"/>
      <c r="Q28" s="451"/>
      <c r="R28" s="459">
        <v>3403207</v>
      </c>
      <c r="S28" s="440"/>
      <c r="T28" s="440"/>
      <c r="U28" s="440"/>
      <c r="V28" s="440"/>
      <c r="W28" s="440"/>
      <c r="X28" s="440">
        <v>2874256</v>
      </c>
      <c r="Y28" s="440"/>
      <c r="Z28" s="440"/>
      <c r="AA28" s="440"/>
      <c r="AB28" s="440"/>
      <c r="AC28" s="440"/>
      <c r="AD28" s="440">
        <v>182124</v>
      </c>
      <c r="AE28" s="440"/>
      <c r="AF28" s="440"/>
      <c r="AG28" s="440"/>
      <c r="AH28" s="440"/>
      <c r="AI28" s="440"/>
      <c r="AJ28" s="440">
        <v>1738094</v>
      </c>
      <c r="AK28" s="440"/>
      <c r="AL28" s="440"/>
      <c r="AM28" s="440"/>
      <c r="AN28" s="440"/>
      <c r="AO28" s="440"/>
      <c r="AP28" s="440">
        <v>1145626</v>
      </c>
      <c r="AQ28" s="440"/>
      <c r="AR28" s="440"/>
      <c r="AS28" s="440"/>
      <c r="AT28" s="440"/>
      <c r="AU28" s="440"/>
      <c r="AV28" s="440">
        <v>191588</v>
      </c>
      <c r="AW28" s="440"/>
      <c r="AX28" s="440"/>
      <c r="AY28" s="440"/>
      <c r="AZ28" s="440"/>
      <c r="BA28" s="440"/>
      <c r="BB28" s="440">
        <v>455206</v>
      </c>
      <c r="BC28" s="440"/>
      <c r="BD28" s="440"/>
      <c r="BE28" s="440"/>
      <c r="BF28" s="440"/>
      <c r="BG28" s="440"/>
      <c r="BH28" s="440">
        <v>73746</v>
      </c>
      <c r="BI28" s="440"/>
      <c r="BJ28" s="440"/>
      <c r="BK28" s="440"/>
      <c r="BL28" s="440"/>
      <c r="BM28" s="440"/>
      <c r="BN28" s="440">
        <v>58428</v>
      </c>
      <c r="BO28" s="440"/>
      <c r="BP28" s="440"/>
      <c r="BQ28" s="440"/>
      <c r="BR28" s="440"/>
      <c r="BS28" s="440"/>
      <c r="BT28" s="440">
        <v>72775</v>
      </c>
      <c r="BU28" s="440"/>
      <c r="BV28" s="440"/>
      <c r="BW28" s="440"/>
      <c r="BX28" s="440"/>
      <c r="BY28" s="440"/>
      <c r="BZ28" s="440">
        <v>55491</v>
      </c>
      <c r="CA28" s="440"/>
      <c r="CB28" s="440"/>
      <c r="CC28" s="440"/>
      <c r="CD28" s="440"/>
      <c r="CE28" s="440"/>
      <c r="CF28" s="440">
        <v>59398</v>
      </c>
      <c r="CG28" s="440"/>
      <c r="CH28" s="440"/>
      <c r="CI28" s="440"/>
      <c r="CJ28" s="440"/>
      <c r="CK28" s="440"/>
      <c r="CL28" s="440">
        <v>21574</v>
      </c>
      <c r="CM28" s="440"/>
      <c r="CN28" s="440"/>
      <c r="CO28" s="440"/>
      <c r="CP28" s="440"/>
      <c r="CQ28" s="440"/>
      <c r="CR28" s="440">
        <v>19928</v>
      </c>
      <c r="CS28" s="440"/>
      <c r="CT28" s="440"/>
      <c r="CU28" s="440"/>
      <c r="CV28" s="440"/>
      <c r="CW28" s="440">
        <v>61045</v>
      </c>
      <c r="CX28" s="440"/>
      <c r="CY28" s="440"/>
      <c r="CZ28" s="440"/>
      <c r="DA28" s="440"/>
      <c r="DB28" s="440">
        <v>37522</v>
      </c>
      <c r="DC28" s="440"/>
      <c r="DD28" s="440"/>
      <c r="DE28" s="440"/>
      <c r="DF28" s="440"/>
      <c r="DG28" s="440">
        <v>23522</v>
      </c>
      <c r="DH28" s="440"/>
      <c r="DI28" s="440"/>
      <c r="DJ28" s="440"/>
      <c r="DK28" s="440"/>
    </row>
    <row r="29" spans="1:115" ht="15" customHeight="1">
      <c r="A29" s="430"/>
      <c r="B29" s="144"/>
      <c r="C29" s="98"/>
      <c r="D29" s="98"/>
      <c r="E29" s="98"/>
      <c r="F29" s="98"/>
      <c r="G29" s="98"/>
      <c r="H29" s="98"/>
      <c r="I29" s="98"/>
      <c r="J29" s="98"/>
      <c r="K29" s="98"/>
      <c r="L29" s="98"/>
      <c r="M29" s="98"/>
      <c r="N29" s="98"/>
      <c r="O29" s="98"/>
      <c r="P29" s="98"/>
      <c r="Q29" s="145"/>
      <c r="R29" s="144"/>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row>
    <row r="30" spans="1:115" ht="1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row>
    <row r="31" spans="1:115"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row>
    <row r="32" spans="1:115" ht="15" customHeight="1">
      <c r="A32" s="497" t="s">
        <v>350</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7"/>
      <c r="CY32" s="497"/>
      <c r="CZ32" s="497"/>
      <c r="DA32" s="497"/>
      <c r="DB32" s="497"/>
      <c r="DC32" s="497"/>
      <c r="DD32" s="497"/>
      <c r="DE32" s="497"/>
      <c r="DF32" s="497"/>
      <c r="DG32" s="497"/>
      <c r="DH32" s="497"/>
      <c r="DI32" s="497"/>
      <c r="DJ32" s="497"/>
      <c r="DK32" s="497"/>
    </row>
    <row r="33" spans="1:115" ht="15" customHeight="1"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424" t="s">
        <v>134</v>
      </c>
      <c r="CX33" s="424"/>
      <c r="CY33" s="424"/>
      <c r="CZ33" s="424"/>
      <c r="DA33" s="424"/>
      <c r="DB33" s="424"/>
      <c r="DC33" s="424"/>
      <c r="DD33" s="424"/>
      <c r="DE33" s="424"/>
      <c r="DF33" s="424"/>
      <c r="DG33" s="424"/>
      <c r="DH33" s="424"/>
      <c r="DI33" s="424"/>
      <c r="DJ33" s="424"/>
      <c r="DK33" s="424"/>
    </row>
    <row r="34" spans="1:115" ht="15" customHeight="1">
      <c r="A34" s="431" t="s">
        <v>304</v>
      </c>
      <c r="B34" s="432"/>
      <c r="C34" s="432"/>
      <c r="D34" s="432"/>
      <c r="E34" s="432"/>
      <c r="F34" s="432"/>
      <c r="G34" s="432"/>
      <c r="H34" s="432"/>
      <c r="I34" s="432"/>
      <c r="J34" s="432"/>
      <c r="K34" s="432"/>
      <c r="L34" s="432"/>
      <c r="M34" s="432"/>
      <c r="N34" s="432"/>
      <c r="O34" s="432"/>
      <c r="P34" s="432"/>
      <c r="Q34" s="433"/>
      <c r="R34" s="470" t="s">
        <v>326</v>
      </c>
      <c r="S34" s="471"/>
      <c r="T34" s="471"/>
      <c r="U34" s="471"/>
      <c r="V34" s="471"/>
      <c r="W34" s="471"/>
      <c r="X34" s="472"/>
      <c r="Y34" s="480" t="s">
        <v>325</v>
      </c>
      <c r="Z34" s="480"/>
      <c r="AA34" s="480"/>
      <c r="AB34" s="480"/>
      <c r="AC34" s="480"/>
      <c r="AD34" s="480"/>
      <c r="AE34" s="480"/>
      <c r="AF34" s="480" t="s">
        <v>327</v>
      </c>
      <c r="AG34" s="480"/>
      <c r="AH34" s="480"/>
      <c r="AI34" s="480"/>
      <c r="AJ34" s="480"/>
      <c r="AK34" s="480"/>
      <c r="AL34" s="480"/>
      <c r="AM34" s="481" t="s">
        <v>328</v>
      </c>
      <c r="AN34" s="481"/>
      <c r="AO34" s="481"/>
      <c r="AP34" s="481"/>
      <c r="AQ34" s="481"/>
      <c r="AR34" s="481"/>
      <c r="AS34" s="481"/>
      <c r="AT34" s="462" t="s">
        <v>329</v>
      </c>
      <c r="AU34" s="431"/>
      <c r="AV34" s="431"/>
      <c r="AW34" s="431"/>
      <c r="AX34" s="431"/>
      <c r="AY34" s="431"/>
      <c r="AZ34" s="463"/>
      <c r="BA34" s="481" t="s">
        <v>330</v>
      </c>
      <c r="BB34" s="481"/>
      <c r="BC34" s="481"/>
      <c r="BD34" s="481"/>
      <c r="BE34" s="481"/>
      <c r="BF34" s="481"/>
      <c r="BG34" s="481"/>
      <c r="BH34" s="252" t="s">
        <v>174</v>
      </c>
      <c r="BI34" s="252"/>
      <c r="BJ34" s="252"/>
      <c r="BK34" s="252"/>
      <c r="BL34" s="252"/>
      <c r="BM34" s="252"/>
      <c r="BN34" s="252"/>
      <c r="BO34" s="252"/>
      <c r="BP34" s="252" t="s">
        <v>175</v>
      </c>
      <c r="BQ34" s="252"/>
      <c r="BR34" s="252"/>
      <c r="BS34" s="252"/>
      <c r="BT34" s="252"/>
      <c r="BU34" s="252"/>
      <c r="BV34" s="252"/>
      <c r="BW34" s="252"/>
      <c r="BX34" s="252" t="s">
        <v>176</v>
      </c>
      <c r="BY34" s="252"/>
      <c r="BZ34" s="252"/>
      <c r="CA34" s="252"/>
      <c r="CB34" s="252"/>
      <c r="CC34" s="252"/>
      <c r="CD34" s="252"/>
      <c r="CE34" s="252"/>
      <c r="CF34" s="470" t="s">
        <v>389</v>
      </c>
      <c r="CG34" s="471"/>
      <c r="CH34" s="471"/>
      <c r="CI34" s="471"/>
      <c r="CJ34" s="471"/>
      <c r="CK34" s="471"/>
      <c r="CL34" s="471"/>
      <c r="CM34" s="472"/>
      <c r="CN34" s="252" t="s">
        <v>177</v>
      </c>
      <c r="CO34" s="252"/>
      <c r="CP34" s="252"/>
      <c r="CQ34" s="252"/>
      <c r="CR34" s="252"/>
      <c r="CS34" s="252"/>
      <c r="CT34" s="252"/>
      <c r="CU34" s="252"/>
      <c r="CV34" s="252" t="s">
        <v>178</v>
      </c>
      <c r="CW34" s="252"/>
      <c r="CX34" s="252"/>
      <c r="CY34" s="252"/>
      <c r="CZ34" s="252"/>
      <c r="DA34" s="252"/>
      <c r="DB34" s="252"/>
      <c r="DC34" s="252"/>
      <c r="DD34" s="480" t="s">
        <v>343</v>
      </c>
      <c r="DE34" s="480"/>
      <c r="DF34" s="480"/>
      <c r="DG34" s="480"/>
      <c r="DH34" s="480"/>
      <c r="DI34" s="480"/>
      <c r="DJ34" s="480"/>
      <c r="DK34" s="452"/>
    </row>
    <row r="35" spans="1:115" ht="15" customHeight="1">
      <c r="A35" s="436"/>
      <c r="B35" s="436"/>
      <c r="C35" s="436"/>
      <c r="D35" s="436"/>
      <c r="E35" s="436"/>
      <c r="F35" s="436"/>
      <c r="G35" s="436"/>
      <c r="H35" s="436"/>
      <c r="I35" s="436"/>
      <c r="J35" s="436"/>
      <c r="K35" s="436"/>
      <c r="L35" s="436"/>
      <c r="M35" s="436"/>
      <c r="N35" s="436"/>
      <c r="O35" s="436"/>
      <c r="P35" s="436"/>
      <c r="Q35" s="437"/>
      <c r="R35" s="473"/>
      <c r="S35" s="474"/>
      <c r="T35" s="474"/>
      <c r="U35" s="474"/>
      <c r="V35" s="474"/>
      <c r="W35" s="474"/>
      <c r="X35" s="475"/>
      <c r="Y35" s="439"/>
      <c r="Z35" s="439"/>
      <c r="AA35" s="439"/>
      <c r="AB35" s="439"/>
      <c r="AC35" s="439"/>
      <c r="AD35" s="439"/>
      <c r="AE35" s="439"/>
      <c r="AF35" s="439"/>
      <c r="AG35" s="439"/>
      <c r="AH35" s="439"/>
      <c r="AI35" s="439"/>
      <c r="AJ35" s="439"/>
      <c r="AK35" s="439"/>
      <c r="AL35" s="439"/>
      <c r="AM35" s="482"/>
      <c r="AN35" s="482"/>
      <c r="AO35" s="482"/>
      <c r="AP35" s="482"/>
      <c r="AQ35" s="482"/>
      <c r="AR35" s="482"/>
      <c r="AS35" s="482"/>
      <c r="AT35" s="467"/>
      <c r="AU35" s="468"/>
      <c r="AV35" s="468"/>
      <c r="AW35" s="468"/>
      <c r="AX35" s="468"/>
      <c r="AY35" s="468"/>
      <c r="AZ35" s="469"/>
      <c r="BA35" s="482"/>
      <c r="BB35" s="482"/>
      <c r="BC35" s="482"/>
      <c r="BD35" s="482"/>
      <c r="BE35" s="482"/>
      <c r="BF35" s="482"/>
      <c r="BG35" s="482"/>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473"/>
      <c r="CG35" s="474"/>
      <c r="CH35" s="474"/>
      <c r="CI35" s="474"/>
      <c r="CJ35" s="474"/>
      <c r="CK35" s="474"/>
      <c r="CL35" s="474"/>
      <c r="CM35" s="475"/>
      <c r="CN35" s="254"/>
      <c r="CO35" s="254"/>
      <c r="CP35" s="254"/>
      <c r="CQ35" s="254"/>
      <c r="CR35" s="254"/>
      <c r="CS35" s="254"/>
      <c r="CT35" s="254"/>
      <c r="CU35" s="254"/>
      <c r="CV35" s="254"/>
      <c r="CW35" s="254"/>
      <c r="CX35" s="254"/>
      <c r="CY35" s="254"/>
      <c r="CZ35" s="254"/>
      <c r="DA35" s="254"/>
      <c r="DB35" s="254"/>
      <c r="DC35" s="254"/>
      <c r="DD35" s="439"/>
      <c r="DE35" s="439"/>
      <c r="DF35" s="439"/>
      <c r="DG35" s="439"/>
      <c r="DH35" s="439"/>
      <c r="DI35" s="439"/>
      <c r="DJ35" s="439"/>
      <c r="DK35" s="261"/>
    </row>
    <row r="36" spans="1:115" ht="15" customHeight="1">
      <c r="A36" s="428" t="s">
        <v>305</v>
      </c>
      <c r="B36" s="142"/>
      <c r="C36" s="142"/>
      <c r="D36" s="142"/>
      <c r="E36" s="142"/>
      <c r="F36" s="142"/>
      <c r="G36" s="142"/>
      <c r="H36" s="142"/>
      <c r="I36" s="142"/>
      <c r="J36" s="142"/>
      <c r="K36" s="142"/>
      <c r="L36" s="142"/>
      <c r="M36" s="142"/>
      <c r="N36" s="142"/>
      <c r="O36" s="142"/>
      <c r="P36" s="142"/>
      <c r="Q36" s="196"/>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115" s="87" customFormat="1" ht="15" customHeight="1">
      <c r="A37" s="429"/>
      <c r="B37" s="277" t="s">
        <v>146</v>
      </c>
      <c r="C37" s="277"/>
      <c r="D37" s="277"/>
      <c r="E37" s="277"/>
      <c r="F37" s="277"/>
      <c r="G37" s="277"/>
      <c r="H37" s="277"/>
      <c r="I37" s="277"/>
      <c r="J37" s="277"/>
      <c r="K37" s="277"/>
      <c r="L37" s="277"/>
      <c r="M37" s="277"/>
      <c r="N37" s="277"/>
      <c r="O37" s="277"/>
      <c r="P37" s="277"/>
      <c r="Q37" s="278"/>
      <c r="R37" s="460">
        <v>6117397</v>
      </c>
      <c r="S37" s="461"/>
      <c r="T37" s="461"/>
      <c r="U37" s="461"/>
      <c r="V37" s="461"/>
      <c r="W37" s="461"/>
      <c r="X37" s="461"/>
      <c r="Y37" s="461">
        <v>3051727</v>
      </c>
      <c r="Z37" s="461"/>
      <c r="AA37" s="461"/>
      <c r="AB37" s="461"/>
      <c r="AC37" s="461"/>
      <c r="AD37" s="461"/>
      <c r="AE37" s="461"/>
      <c r="AF37" s="461">
        <v>832038</v>
      </c>
      <c r="AG37" s="461"/>
      <c r="AH37" s="461"/>
      <c r="AI37" s="461"/>
      <c r="AJ37" s="461"/>
      <c r="AK37" s="461"/>
      <c r="AL37" s="461"/>
      <c r="AM37" s="461">
        <v>100564</v>
      </c>
      <c r="AN37" s="461"/>
      <c r="AO37" s="461"/>
      <c r="AP37" s="461"/>
      <c r="AQ37" s="461"/>
      <c r="AR37" s="461"/>
      <c r="AS37" s="461"/>
      <c r="AT37" s="461">
        <v>148195</v>
      </c>
      <c r="AU37" s="461"/>
      <c r="AV37" s="461"/>
      <c r="AW37" s="461"/>
      <c r="AX37" s="461"/>
      <c r="AY37" s="461"/>
      <c r="AZ37" s="461"/>
      <c r="BA37" s="461">
        <v>657203</v>
      </c>
      <c r="BB37" s="461"/>
      <c r="BC37" s="461"/>
      <c r="BD37" s="461"/>
      <c r="BE37" s="461"/>
      <c r="BF37" s="461"/>
      <c r="BG37" s="461"/>
      <c r="BH37" s="461">
        <v>90047</v>
      </c>
      <c r="BI37" s="461"/>
      <c r="BJ37" s="461"/>
      <c r="BK37" s="461"/>
      <c r="BL37" s="461"/>
      <c r="BM37" s="461"/>
      <c r="BN37" s="461"/>
      <c r="BO37" s="461"/>
      <c r="BP37" s="461">
        <v>101784</v>
      </c>
      <c r="BQ37" s="461"/>
      <c r="BR37" s="461"/>
      <c r="BS37" s="461"/>
      <c r="BT37" s="461"/>
      <c r="BU37" s="461"/>
      <c r="BV37" s="461"/>
      <c r="BW37" s="461"/>
      <c r="BX37" s="461">
        <v>34408</v>
      </c>
      <c r="BY37" s="461"/>
      <c r="BZ37" s="461"/>
      <c r="CA37" s="461"/>
      <c r="CB37" s="461"/>
      <c r="CC37" s="461"/>
      <c r="CD37" s="461"/>
      <c r="CE37" s="461"/>
      <c r="CF37" s="461">
        <v>59614</v>
      </c>
      <c r="CG37" s="461"/>
      <c r="CH37" s="461"/>
      <c r="CI37" s="461"/>
      <c r="CJ37" s="461"/>
      <c r="CK37" s="461"/>
      <c r="CL37" s="461"/>
      <c r="CM37" s="461"/>
      <c r="CN37" s="461">
        <v>44063</v>
      </c>
      <c r="CO37" s="461"/>
      <c r="CP37" s="461"/>
      <c r="CQ37" s="461"/>
      <c r="CR37" s="461"/>
      <c r="CS37" s="461"/>
      <c r="CT37" s="461"/>
      <c r="CU37" s="461"/>
      <c r="CV37" s="461">
        <v>565585</v>
      </c>
      <c r="CW37" s="461"/>
      <c r="CX37" s="461"/>
      <c r="CY37" s="461"/>
      <c r="CZ37" s="461"/>
      <c r="DA37" s="461"/>
      <c r="DB37" s="461"/>
      <c r="DC37" s="461"/>
      <c r="DD37" s="461">
        <v>432171</v>
      </c>
      <c r="DE37" s="461"/>
      <c r="DF37" s="461"/>
      <c r="DG37" s="461"/>
      <c r="DH37" s="461"/>
      <c r="DI37" s="461"/>
      <c r="DJ37" s="461"/>
      <c r="DK37" s="461"/>
    </row>
    <row r="38" spans="1:115" ht="15" customHeight="1">
      <c r="A38" s="429"/>
      <c r="B38" s="7"/>
      <c r="C38" s="7"/>
      <c r="D38" s="7"/>
      <c r="E38" s="7"/>
      <c r="F38" s="7"/>
      <c r="G38" s="7"/>
      <c r="H38" s="7"/>
      <c r="I38" s="7"/>
      <c r="J38" s="7"/>
      <c r="K38" s="7"/>
      <c r="L38" s="7"/>
      <c r="M38" s="7"/>
      <c r="N38" s="7"/>
      <c r="O38" s="7"/>
      <c r="P38" s="7"/>
      <c r="Q38" s="24"/>
      <c r="R38" s="212"/>
      <c r="S38" s="212"/>
      <c r="T38" s="212"/>
      <c r="U38" s="212"/>
      <c r="V38" s="212"/>
      <c r="W38" s="212"/>
      <c r="X38" s="212"/>
      <c r="Y38" s="212"/>
      <c r="Z38" s="212"/>
      <c r="AA38" s="212"/>
      <c r="AB38" s="212"/>
      <c r="AC38" s="212"/>
      <c r="AD38" s="212"/>
      <c r="AE38" s="212"/>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212"/>
      <c r="BI38" s="212"/>
      <c r="BJ38" s="212"/>
      <c r="BK38" s="212"/>
      <c r="BL38" s="212"/>
      <c r="BM38" s="212"/>
      <c r="BN38" s="212"/>
      <c r="BO38" s="212"/>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1:115" ht="15" customHeight="1">
      <c r="A39" s="429"/>
      <c r="B39" s="273" t="s">
        <v>218</v>
      </c>
      <c r="C39" s="273"/>
      <c r="D39" s="273"/>
      <c r="E39" s="273"/>
      <c r="F39" s="273"/>
      <c r="G39" s="273"/>
      <c r="H39" s="273"/>
      <c r="I39" s="273"/>
      <c r="J39" s="273"/>
      <c r="K39" s="273"/>
      <c r="L39" s="273"/>
      <c r="M39" s="273"/>
      <c r="N39" s="273"/>
      <c r="O39" s="273"/>
      <c r="P39" s="273"/>
      <c r="Q39" s="274"/>
      <c r="R39" s="459">
        <v>38724</v>
      </c>
      <c r="S39" s="440"/>
      <c r="T39" s="440"/>
      <c r="U39" s="440"/>
      <c r="V39" s="440"/>
      <c r="W39" s="440"/>
      <c r="X39" s="440"/>
      <c r="Y39" s="440">
        <v>14032</v>
      </c>
      <c r="Z39" s="440"/>
      <c r="AA39" s="440"/>
      <c r="AB39" s="440"/>
      <c r="AC39" s="440"/>
      <c r="AD39" s="440"/>
      <c r="AE39" s="440"/>
      <c r="AF39" s="440">
        <v>1453</v>
      </c>
      <c r="AG39" s="440"/>
      <c r="AH39" s="440"/>
      <c r="AI39" s="440"/>
      <c r="AJ39" s="440"/>
      <c r="AK39" s="440"/>
      <c r="AL39" s="440"/>
      <c r="AM39" s="440">
        <v>2145</v>
      </c>
      <c r="AN39" s="440"/>
      <c r="AO39" s="440"/>
      <c r="AP39" s="440"/>
      <c r="AQ39" s="440"/>
      <c r="AR39" s="440"/>
      <c r="AS39" s="440"/>
      <c r="AT39" s="440">
        <v>1342</v>
      </c>
      <c r="AU39" s="440"/>
      <c r="AV39" s="440"/>
      <c r="AW39" s="440"/>
      <c r="AX39" s="440"/>
      <c r="AY39" s="440"/>
      <c r="AZ39" s="440"/>
      <c r="BA39" s="440">
        <v>7039</v>
      </c>
      <c r="BB39" s="440"/>
      <c r="BC39" s="440"/>
      <c r="BD39" s="440"/>
      <c r="BE39" s="440"/>
      <c r="BF39" s="440"/>
      <c r="BG39" s="440"/>
      <c r="BH39" s="440">
        <v>1072</v>
      </c>
      <c r="BI39" s="440"/>
      <c r="BJ39" s="440"/>
      <c r="BK39" s="440"/>
      <c r="BL39" s="440"/>
      <c r="BM39" s="440"/>
      <c r="BN39" s="440"/>
      <c r="BO39" s="440"/>
      <c r="BP39" s="440">
        <v>3458</v>
      </c>
      <c r="BQ39" s="440"/>
      <c r="BR39" s="440"/>
      <c r="BS39" s="440"/>
      <c r="BT39" s="440"/>
      <c r="BU39" s="440"/>
      <c r="BV39" s="440"/>
      <c r="BW39" s="440"/>
      <c r="BX39" s="440">
        <v>1275</v>
      </c>
      <c r="BY39" s="440"/>
      <c r="BZ39" s="440"/>
      <c r="CA39" s="440"/>
      <c r="CB39" s="440"/>
      <c r="CC39" s="440"/>
      <c r="CD39" s="440"/>
      <c r="CE39" s="440"/>
      <c r="CF39" s="440">
        <v>398</v>
      </c>
      <c r="CG39" s="440"/>
      <c r="CH39" s="440"/>
      <c r="CI39" s="440"/>
      <c r="CJ39" s="440"/>
      <c r="CK39" s="440"/>
      <c r="CL39" s="440"/>
      <c r="CM39" s="440"/>
      <c r="CN39" s="440">
        <v>166</v>
      </c>
      <c r="CO39" s="440"/>
      <c r="CP39" s="440"/>
      <c r="CQ39" s="440"/>
      <c r="CR39" s="440"/>
      <c r="CS39" s="440"/>
      <c r="CT39" s="440"/>
      <c r="CU39" s="440"/>
      <c r="CV39" s="440">
        <v>1778</v>
      </c>
      <c r="CW39" s="440"/>
      <c r="CX39" s="440"/>
      <c r="CY39" s="440"/>
      <c r="CZ39" s="440"/>
      <c r="DA39" s="440"/>
      <c r="DB39" s="440"/>
      <c r="DC39" s="440"/>
      <c r="DD39" s="440">
        <v>4565</v>
      </c>
      <c r="DE39" s="440"/>
      <c r="DF39" s="440"/>
      <c r="DG39" s="440"/>
      <c r="DH39" s="440"/>
      <c r="DI39" s="440"/>
      <c r="DJ39" s="440"/>
      <c r="DK39" s="440"/>
    </row>
    <row r="40" spans="1:115" ht="15" customHeight="1">
      <c r="A40" s="429"/>
      <c r="B40" s="273" t="s">
        <v>148</v>
      </c>
      <c r="C40" s="273"/>
      <c r="D40" s="273"/>
      <c r="E40" s="273"/>
      <c r="F40" s="273"/>
      <c r="G40" s="273"/>
      <c r="H40" s="273"/>
      <c r="I40" s="273"/>
      <c r="J40" s="273"/>
      <c r="K40" s="273"/>
      <c r="L40" s="273"/>
      <c r="M40" s="273"/>
      <c r="N40" s="273"/>
      <c r="O40" s="273"/>
      <c r="P40" s="273"/>
      <c r="Q40" s="274"/>
      <c r="R40" s="459">
        <v>22961</v>
      </c>
      <c r="S40" s="440"/>
      <c r="T40" s="440"/>
      <c r="U40" s="440"/>
      <c r="V40" s="440"/>
      <c r="W40" s="440"/>
      <c r="X40" s="440"/>
      <c r="Y40" s="440">
        <v>3282</v>
      </c>
      <c r="Z40" s="440"/>
      <c r="AA40" s="440"/>
      <c r="AB40" s="440"/>
      <c r="AC40" s="440"/>
      <c r="AD40" s="440"/>
      <c r="AE40" s="440"/>
      <c r="AF40" s="440">
        <v>3723</v>
      </c>
      <c r="AG40" s="440"/>
      <c r="AH40" s="440"/>
      <c r="AI40" s="440"/>
      <c r="AJ40" s="440"/>
      <c r="AK40" s="440"/>
      <c r="AL40" s="440"/>
      <c r="AM40" s="440">
        <v>1626</v>
      </c>
      <c r="AN40" s="440"/>
      <c r="AO40" s="440"/>
      <c r="AP40" s="440"/>
      <c r="AQ40" s="440"/>
      <c r="AR40" s="440"/>
      <c r="AS40" s="440"/>
      <c r="AT40" s="440">
        <v>1104</v>
      </c>
      <c r="AU40" s="440"/>
      <c r="AV40" s="440"/>
      <c r="AW40" s="440"/>
      <c r="AX40" s="440"/>
      <c r="AY40" s="440"/>
      <c r="AZ40" s="440"/>
      <c r="BA40" s="440">
        <v>2583</v>
      </c>
      <c r="BB40" s="440"/>
      <c r="BC40" s="440"/>
      <c r="BD40" s="440"/>
      <c r="BE40" s="440"/>
      <c r="BF40" s="440"/>
      <c r="BG40" s="440"/>
      <c r="BH40" s="440">
        <v>510</v>
      </c>
      <c r="BI40" s="440"/>
      <c r="BJ40" s="440"/>
      <c r="BK40" s="440"/>
      <c r="BL40" s="440"/>
      <c r="BM40" s="440"/>
      <c r="BN40" s="440"/>
      <c r="BO40" s="440"/>
      <c r="BP40" s="440">
        <v>1391</v>
      </c>
      <c r="BQ40" s="440"/>
      <c r="BR40" s="440"/>
      <c r="BS40" s="440"/>
      <c r="BT40" s="440"/>
      <c r="BU40" s="440"/>
      <c r="BV40" s="440"/>
      <c r="BW40" s="440"/>
      <c r="BX40" s="440">
        <v>940</v>
      </c>
      <c r="BY40" s="440"/>
      <c r="BZ40" s="440"/>
      <c r="CA40" s="440"/>
      <c r="CB40" s="440"/>
      <c r="CC40" s="440"/>
      <c r="CD40" s="440"/>
      <c r="CE40" s="440"/>
      <c r="CF40" s="440">
        <v>362</v>
      </c>
      <c r="CG40" s="440"/>
      <c r="CH40" s="440"/>
      <c r="CI40" s="440"/>
      <c r="CJ40" s="440"/>
      <c r="CK40" s="440"/>
      <c r="CL40" s="440"/>
      <c r="CM40" s="440"/>
      <c r="CN40" s="440">
        <v>325</v>
      </c>
      <c r="CO40" s="440"/>
      <c r="CP40" s="440"/>
      <c r="CQ40" s="440"/>
      <c r="CR40" s="440"/>
      <c r="CS40" s="440"/>
      <c r="CT40" s="440"/>
      <c r="CU40" s="440"/>
      <c r="CV40" s="440">
        <v>754</v>
      </c>
      <c r="CW40" s="440"/>
      <c r="CX40" s="440"/>
      <c r="CY40" s="440"/>
      <c r="CZ40" s="440"/>
      <c r="DA40" s="440"/>
      <c r="DB40" s="440"/>
      <c r="DC40" s="440"/>
      <c r="DD40" s="440">
        <v>6362</v>
      </c>
      <c r="DE40" s="440"/>
      <c r="DF40" s="440"/>
      <c r="DG40" s="440"/>
      <c r="DH40" s="440"/>
      <c r="DI40" s="440"/>
      <c r="DJ40" s="440"/>
      <c r="DK40" s="440"/>
    </row>
    <row r="41" spans="1:115" ht="15" customHeight="1">
      <c r="A41" s="429"/>
      <c r="B41" s="273" t="s">
        <v>149</v>
      </c>
      <c r="C41" s="273"/>
      <c r="D41" s="273"/>
      <c r="E41" s="273"/>
      <c r="F41" s="273"/>
      <c r="G41" s="273"/>
      <c r="H41" s="273"/>
      <c r="I41" s="273"/>
      <c r="J41" s="273"/>
      <c r="K41" s="273"/>
      <c r="L41" s="273"/>
      <c r="M41" s="273"/>
      <c r="N41" s="273"/>
      <c r="O41" s="273"/>
      <c r="P41" s="273"/>
      <c r="Q41" s="274"/>
      <c r="R41" s="459">
        <v>644030</v>
      </c>
      <c r="S41" s="440"/>
      <c r="T41" s="440"/>
      <c r="U41" s="440"/>
      <c r="V41" s="440"/>
      <c r="W41" s="440"/>
      <c r="X41" s="440"/>
      <c r="Y41" s="440">
        <v>63482</v>
      </c>
      <c r="Z41" s="440"/>
      <c r="AA41" s="440"/>
      <c r="AB41" s="440"/>
      <c r="AC41" s="440"/>
      <c r="AD41" s="440"/>
      <c r="AE41" s="440"/>
      <c r="AF41" s="440">
        <v>124894</v>
      </c>
      <c r="AG41" s="440"/>
      <c r="AH41" s="440"/>
      <c r="AI41" s="440"/>
      <c r="AJ41" s="440"/>
      <c r="AK41" s="440"/>
      <c r="AL41" s="440"/>
      <c r="AM41" s="440">
        <v>4458</v>
      </c>
      <c r="AN41" s="440"/>
      <c r="AO41" s="440"/>
      <c r="AP41" s="440"/>
      <c r="AQ41" s="440"/>
      <c r="AR41" s="440"/>
      <c r="AS41" s="440"/>
      <c r="AT41" s="440">
        <v>20744</v>
      </c>
      <c r="AU41" s="440"/>
      <c r="AV41" s="440"/>
      <c r="AW41" s="440"/>
      <c r="AX41" s="440"/>
      <c r="AY41" s="440"/>
      <c r="AZ41" s="440"/>
      <c r="BA41" s="440">
        <v>70100</v>
      </c>
      <c r="BB41" s="440"/>
      <c r="BC41" s="440"/>
      <c r="BD41" s="440"/>
      <c r="BE41" s="440"/>
      <c r="BF41" s="440"/>
      <c r="BG41" s="440"/>
      <c r="BH41" s="440">
        <v>10248</v>
      </c>
      <c r="BI41" s="440"/>
      <c r="BJ41" s="440"/>
      <c r="BK41" s="440"/>
      <c r="BL41" s="440"/>
      <c r="BM41" s="440"/>
      <c r="BN41" s="440"/>
      <c r="BO41" s="440"/>
      <c r="BP41" s="440">
        <v>7452</v>
      </c>
      <c r="BQ41" s="440"/>
      <c r="BR41" s="440"/>
      <c r="BS41" s="440"/>
      <c r="BT41" s="440"/>
      <c r="BU41" s="440"/>
      <c r="BV41" s="440"/>
      <c r="BW41" s="440"/>
      <c r="BX41" s="440">
        <v>3127</v>
      </c>
      <c r="BY41" s="440"/>
      <c r="BZ41" s="440"/>
      <c r="CA41" s="440"/>
      <c r="CB41" s="440"/>
      <c r="CC41" s="440"/>
      <c r="CD41" s="440"/>
      <c r="CE41" s="440"/>
      <c r="CF41" s="440">
        <v>3402</v>
      </c>
      <c r="CG41" s="440"/>
      <c r="CH41" s="440"/>
      <c r="CI41" s="440"/>
      <c r="CJ41" s="440"/>
      <c r="CK41" s="440"/>
      <c r="CL41" s="440"/>
      <c r="CM41" s="440"/>
      <c r="CN41" s="440">
        <v>4779</v>
      </c>
      <c r="CO41" s="440"/>
      <c r="CP41" s="440"/>
      <c r="CQ41" s="440"/>
      <c r="CR41" s="440"/>
      <c r="CS41" s="440"/>
      <c r="CT41" s="440"/>
      <c r="CU41" s="440"/>
      <c r="CV41" s="440">
        <v>279951</v>
      </c>
      <c r="CW41" s="440"/>
      <c r="CX41" s="440"/>
      <c r="CY41" s="440"/>
      <c r="CZ41" s="440"/>
      <c r="DA41" s="440"/>
      <c r="DB41" s="440"/>
      <c r="DC41" s="440"/>
      <c r="DD41" s="440">
        <v>51391</v>
      </c>
      <c r="DE41" s="440"/>
      <c r="DF41" s="440"/>
      <c r="DG41" s="440"/>
      <c r="DH41" s="440"/>
      <c r="DI41" s="440"/>
      <c r="DJ41" s="440"/>
      <c r="DK41" s="440"/>
    </row>
    <row r="42" spans="1:115" ht="15" customHeight="1">
      <c r="A42" s="429"/>
      <c r="B42" s="273" t="s">
        <v>150</v>
      </c>
      <c r="C42" s="273"/>
      <c r="D42" s="273"/>
      <c r="E42" s="273"/>
      <c r="F42" s="273"/>
      <c r="G42" s="273"/>
      <c r="H42" s="273"/>
      <c r="I42" s="273"/>
      <c r="J42" s="273"/>
      <c r="K42" s="273"/>
      <c r="L42" s="273"/>
      <c r="M42" s="273"/>
      <c r="N42" s="273"/>
      <c r="O42" s="273"/>
      <c r="P42" s="273"/>
      <c r="Q42" s="274"/>
      <c r="R42" s="459">
        <v>1782693</v>
      </c>
      <c r="S42" s="440"/>
      <c r="T42" s="440"/>
      <c r="U42" s="440"/>
      <c r="V42" s="440"/>
      <c r="W42" s="440"/>
      <c r="X42" s="440"/>
      <c r="Y42" s="440">
        <v>194403</v>
      </c>
      <c r="Z42" s="440"/>
      <c r="AA42" s="440"/>
      <c r="AB42" s="440"/>
      <c r="AC42" s="440"/>
      <c r="AD42" s="440"/>
      <c r="AE42" s="440"/>
      <c r="AF42" s="440">
        <v>648525</v>
      </c>
      <c r="AG42" s="440"/>
      <c r="AH42" s="440"/>
      <c r="AI42" s="440"/>
      <c r="AJ42" s="440"/>
      <c r="AK42" s="440"/>
      <c r="AL42" s="440"/>
      <c r="AM42" s="440">
        <v>55347</v>
      </c>
      <c r="AN42" s="440"/>
      <c r="AO42" s="440"/>
      <c r="AP42" s="440"/>
      <c r="AQ42" s="440"/>
      <c r="AR42" s="440"/>
      <c r="AS42" s="440"/>
      <c r="AT42" s="440">
        <v>49491</v>
      </c>
      <c r="AU42" s="440"/>
      <c r="AV42" s="440"/>
      <c r="AW42" s="440"/>
      <c r="AX42" s="440"/>
      <c r="AY42" s="440"/>
      <c r="AZ42" s="440"/>
      <c r="BA42" s="440">
        <v>285890</v>
      </c>
      <c r="BB42" s="440"/>
      <c r="BC42" s="440"/>
      <c r="BD42" s="440"/>
      <c r="BE42" s="440"/>
      <c r="BF42" s="440"/>
      <c r="BG42" s="440"/>
      <c r="BH42" s="440">
        <v>39300</v>
      </c>
      <c r="BI42" s="440"/>
      <c r="BJ42" s="440"/>
      <c r="BK42" s="440"/>
      <c r="BL42" s="440"/>
      <c r="BM42" s="440"/>
      <c r="BN42" s="440"/>
      <c r="BO42" s="440"/>
      <c r="BP42" s="440">
        <v>49416</v>
      </c>
      <c r="BQ42" s="440"/>
      <c r="BR42" s="440"/>
      <c r="BS42" s="440"/>
      <c r="BT42" s="440"/>
      <c r="BU42" s="440"/>
      <c r="BV42" s="440"/>
      <c r="BW42" s="440"/>
      <c r="BX42" s="440">
        <v>13436</v>
      </c>
      <c r="BY42" s="440"/>
      <c r="BZ42" s="440"/>
      <c r="CA42" s="440"/>
      <c r="CB42" s="440"/>
      <c r="CC42" s="440"/>
      <c r="CD42" s="440"/>
      <c r="CE42" s="440"/>
      <c r="CF42" s="440">
        <v>18378</v>
      </c>
      <c r="CG42" s="440"/>
      <c r="CH42" s="440"/>
      <c r="CI42" s="440"/>
      <c r="CJ42" s="440"/>
      <c r="CK42" s="440"/>
      <c r="CL42" s="440"/>
      <c r="CM42" s="440"/>
      <c r="CN42" s="440">
        <v>17607</v>
      </c>
      <c r="CO42" s="440"/>
      <c r="CP42" s="440"/>
      <c r="CQ42" s="440"/>
      <c r="CR42" s="440"/>
      <c r="CS42" s="440"/>
      <c r="CT42" s="440"/>
      <c r="CU42" s="440"/>
      <c r="CV42" s="440">
        <v>234255</v>
      </c>
      <c r="CW42" s="440"/>
      <c r="CX42" s="440"/>
      <c r="CY42" s="440"/>
      <c r="CZ42" s="440"/>
      <c r="DA42" s="440"/>
      <c r="DB42" s="440"/>
      <c r="DC42" s="440"/>
      <c r="DD42" s="440">
        <v>176644</v>
      </c>
      <c r="DE42" s="440"/>
      <c r="DF42" s="440"/>
      <c r="DG42" s="440"/>
      <c r="DH42" s="440"/>
      <c r="DI42" s="440"/>
      <c r="DJ42" s="440"/>
      <c r="DK42" s="440"/>
    </row>
    <row r="43" spans="1:115" ht="15" customHeight="1">
      <c r="A43" s="429"/>
      <c r="B43" s="425" t="s">
        <v>372</v>
      </c>
      <c r="C43" s="273"/>
      <c r="D43" s="273"/>
      <c r="E43" s="273"/>
      <c r="F43" s="273"/>
      <c r="G43" s="273"/>
      <c r="H43" s="273"/>
      <c r="I43" s="273"/>
      <c r="J43" s="273"/>
      <c r="K43" s="273"/>
      <c r="L43" s="273"/>
      <c r="M43" s="273"/>
      <c r="N43" s="273"/>
      <c r="O43" s="273"/>
      <c r="P43" s="273"/>
      <c r="Q43" s="274"/>
      <c r="R43" s="459">
        <v>3142643</v>
      </c>
      <c r="S43" s="440"/>
      <c r="T43" s="440"/>
      <c r="U43" s="440"/>
      <c r="V43" s="440"/>
      <c r="W43" s="440"/>
      <c r="X43" s="440"/>
      <c r="Y43" s="440">
        <v>2681707</v>
      </c>
      <c r="Z43" s="440"/>
      <c r="AA43" s="440"/>
      <c r="AB43" s="440"/>
      <c r="AC43" s="440"/>
      <c r="AD43" s="440"/>
      <c r="AE43" s="440"/>
      <c r="AF43" s="440">
        <v>17179</v>
      </c>
      <c r="AG43" s="440"/>
      <c r="AH43" s="440"/>
      <c r="AI43" s="440"/>
      <c r="AJ43" s="440"/>
      <c r="AK43" s="440"/>
      <c r="AL43" s="440"/>
      <c r="AM43" s="440">
        <v>13877</v>
      </c>
      <c r="AN43" s="440"/>
      <c r="AO43" s="440"/>
      <c r="AP43" s="440"/>
      <c r="AQ43" s="440"/>
      <c r="AR43" s="440"/>
      <c r="AS43" s="440"/>
      <c r="AT43" s="440">
        <v>53743</v>
      </c>
      <c r="AU43" s="440"/>
      <c r="AV43" s="440"/>
      <c r="AW43" s="440"/>
      <c r="AX43" s="440"/>
      <c r="AY43" s="440"/>
      <c r="AZ43" s="440"/>
      <c r="BA43" s="440">
        <v>156725</v>
      </c>
      <c r="BB43" s="440"/>
      <c r="BC43" s="440"/>
      <c r="BD43" s="440"/>
      <c r="BE43" s="440"/>
      <c r="BF43" s="440"/>
      <c r="BG43" s="440"/>
      <c r="BH43" s="440">
        <v>22862</v>
      </c>
      <c r="BI43" s="440"/>
      <c r="BJ43" s="440"/>
      <c r="BK43" s="440"/>
      <c r="BL43" s="440"/>
      <c r="BM43" s="440"/>
      <c r="BN43" s="440"/>
      <c r="BO43" s="440"/>
      <c r="BP43" s="440">
        <v>18415</v>
      </c>
      <c r="BQ43" s="440"/>
      <c r="BR43" s="440"/>
      <c r="BS43" s="440"/>
      <c r="BT43" s="440"/>
      <c r="BU43" s="440"/>
      <c r="BV43" s="440"/>
      <c r="BW43" s="440"/>
      <c r="BX43" s="440">
        <v>6213</v>
      </c>
      <c r="BY43" s="440"/>
      <c r="BZ43" s="440"/>
      <c r="CA43" s="440"/>
      <c r="CB43" s="440"/>
      <c r="CC43" s="440"/>
      <c r="CD43" s="440"/>
      <c r="CE43" s="440"/>
      <c r="CF43" s="440">
        <v>19243</v>
      </c>
      <c r="CG43" s="440"/>
      <c r="CH43" s="440"/>
      <c r="CI43" s="440"/>
      <c r="CJ43" s="440"/>
      <c r="CK43" s="440"/>
      <c r="CL43" s="440"/>
      <c r="CM43" s="440"/>
      <c r="CN43" s="440">
        <v>11150</v>
      </c>
      <c r="CO43" s="440"/>
      <c r="CP43" s="440"/>
      <c r="CQ43" s="440"/>
      <c r="CR43" s="440"/>
      <c r="CS43" s="440"/>
      <c r="CT43" s="440"/>
      <c r="CU43" s="440"/>
      <c r="CV43" s="440">
        <v>19198</v>
      </c>
      <c r="CW43" s="440"/>
      <c r="CX43" s="440"/>
      <c r="CY43" s="440"/>
      <c r="CZ43" s="440"/>
      <c r="DA43" s="440"/>
      <c r="DB43" s="440"/>
      <c r="DC43" s="440"/>
      <c r="DD43" s="440">
        <v>122331</v>
      </c>
      <c r="DE43" s="440"/>
      <c r="DF43" s="440"/>
      <c r="DG43" s="440"/>
      <c r="DH43" s="440"/>
      <c r="DI43" s="440"/>
      <c r="DJ43" s="440"/>
      <c r="DK43" s="440"/>
    </row>
    <row r="44" spans="1:115" ht="15" customHeight="1">
      <c r="A44" s="429"/>
      <c r="B44" s="425" t="s">
        <v>307</v>
      </c>
      <c r="C44" s="273"/>
      <c r="D44" s="273"/>
      <c r="E44" s="273"/>
      <c r="F44" s="273"/>
      <c r="G44" s="273"/>
      <c r="H44" s="273"/>
      <c r="I44" s="273"/>
      <c r="J44" s="273"/>
      <c r="K44" s="273"/>
      <c r="L44" s="273"/>
      <c r="M44" s="273"/>
      <c r="N44" s="273"/>
      <c r="O44" s="273"/>
      <c r="P44" s="273"/>
      <c r="Q44" s="274"/>
      <c r="R44" s="459">
        <v>123798</v>
      </c>
      <c r="S44" s="440"/>
      <c r="T44" s="440"/>
      <c r="U44" s="440"/>
      <c r="V44" s="440"/>
      <c r="W44" s="440"/>
      <c r="X44" s="440"/>
      <c r="Y44" s="440">
        <v>2803</v>
      </c>
      <c r="Z44" s="440"/>
      <c r="AA44" s="440"/>
      <c r="AB44" s="440"/>
      <c r="AC44" s="440"/>
      <c r="AD44" s="440"/>
      <c r="AE44" s="440"/>
      <c r="AF44" s="440">
        <v>42</v>
      </c>
      <c r="AG44" s="440"/>
      <c r="AH44" s="440"/>
      <c r="AI44" s="440"/>
      <c r="AJ44" s="440"/>
      <c r="AK44" s="440"/>
      <c r="AL44" s="440"/>
      <c r="AM44" s="440">
        <v>9737</v>
      </c>
      <c r="AN44" s="440"/>
      <c r="AO44" s="440"/>
      <c r="AP44" s="440"/>
      <c r="AQ44" s="440"/>
      <c r="AR44" s="440"/>
      <c r="AS44" s="440"/>
      <c r="AT44" s="440">
        <v>5413</v>
      </c>
      <c r="AU44" s="440"/>
      <c r="AV44" s="440"/>
      <c r="AW44" s="440"/>
      <c r="AX44" s="440"/>
      <c r="AY44" s="440"/>
      <c r="AZ44" s="440"/>
      <c r="BA44" s="440">
        <v>52296</v>
      </c>
      <c r="BB44" s="440"/>
      <c r="BC44" s="440"/>
      <c r="BD44" s="440"/>
      <c r="BE44" s="440"/>
      <c r="BF44" s="440"/>
      <c r="BG44" s="440"/>
      <c r="BH44" s="440">
        <v>7172</v>
      </c>
      <c r="BI44" s="440"/>
      <c r="BJ44" s="440"/>
      <c r="BK44" s="440"/>
      <c r="BL44" s="440"/>
      <c r="BM44" s="440"/>
      <c r="BN44" s="440"/>
      <c r="BO44" s="440"/>
      <c r="BP44" s="440">
        <v>6942</v>
      </c>
      <c r="BQ44" s="440"/>
      <c r="BR44" s="440"/>
      <c r="BS44" s="440"/>
      <c r="BT44" s="440"/>
      <c r="BU44" s="440"/>
      <c r="BV44" s="440"/>
      <c r="BW44" s="440"/>
      <c r="BX44" s="440">
        <v>4983</v>
      </c>
      <c r="BY44" s="440"/>
      <c r="BZ44" s="440"/>
      <c r="CA44" s="440"/>
      <c r="CB44" s="440"/>
      <c r="CC44" s="440"/>
      <c r="CD44" s="440"/>
      <c r="CE44" s="440"/>
      <c r="CF44" s="440">
        <v>1627</v>
      </c>
      <c r="CG44" s="440"/>
      <c r="CH44" s="440"/>
      <c r="CI44" s="440"/>
      <c r="CJ44" s="440"/>
      <c r="CK44" s="440"/>
      <c r="CL44" s="440"/>
      <c r="CM44" s="440"/>
      <c r="CN44" s="440">
        <v>1261</v>
      </c>
      <c r="CO44" s="440"/>
      <c r="CP44" s="440"/>
      <c r="CQ44" s="440"/>
      <c r="CR44" s="440"/>
      <c r="CS44" s="440"/>
      <c r="CT44" s="440"/>
      <c r="CU44" s="440"/>
      <c r="CV44" s="440">
        <v>14490</v>
      </c>
      <c r="CW44" s="440"/>
      <c r="CX44" s="440"/>
      <c r="CY44" s="440"/>
      <c r="CZ44" s="440"/>
      <c r="DA44" s="440"/>
      <c r="DB44" s="440"/>
      <c r="DC44" s="440"/>
      <c r="DD44" s="440">
        <v>17033</v>
      </c>
      <c r="DE44" s="440"/>
      <c r="DF44" s="440"/>
      <c r="DG44" s="440"/>
      <c r="DH44" s="440"/>
      <c r="DI44" s="440"/>
      <c r="DJ44" s="440"/>
      <c r="DK44" s="440"/>
    </row>
    <row r="45" spans="1:115" ht="15" customHeight="1">
      <c r="A45" s="429"/>
      <c r="B45" s="425" t="s">
        <v>308</v>
      </c>
      <c r="C45" s="273"/>
      <c r="D45" s="273"/>
      <c r="E45" s="273"/>
      <c r="F45" s="273"/>
      <c r="G45" s="273"/>
      <c r="H45" s="273"/>
      <c r="I45" s="273"/>
      <c r="J45" s="273"/>
      <c r="K45" s="273"/>
      <c r="L45" s="273"/>
      <c r="M45" s="273"/>
      <c r="N45" s="273"/>
      <c r="O45" s="273"/>
      <c r="P45" s="273"/>
      <c r="Q45" s="274"/>
      <c r="R45" s="459">
        <v>684</v>
      </c>
      <c r="S45" s="440"/>
      <c r="T45" s="440"/>
      <c r="U45" s="440"/>
      <c r="V45" s="440"/>
      <c r="W45" s="440"/>
      <c r="X45" s="440"/>
      <c r="Y45" s="440">
        <v>91</v>
      </c>
      <c r="Z45" s="440"/>
      <c r="AA45" s="440"/>
      <c r="AB45" s="440"/>
      <c r="AC45" s="440"/>
      <c r="AD45" s="440"/>
      <c r="AE45" s="440"/>
      <c r="AF45" s="440">
        <v>222</v>
      </c>
      <c r="AG45" s="440"/>
      <c r="AH45" s="440"/>
      <c r="AI45" s="440"/>
      <c r="AJ45" s="440"/>
      <c r="AK45" s="440"/>
      <c r="AL45" s="440"/>
      <c r="AM45" s="440">
        <v>16</v>
      </c>
      <c r="AN45" s="440"/>
      <c r="AO45" s="440"/>
      <c r="AP45" s="440"/>
      <c r="AQ45" s="440"/>
      <c r="AR45" s="440"/>
      <c r="AS45" s="440"/>
      <c r="AT45" s="440">
        <v>15</v>
      </c>
      <c r="AU45" s="440"/>
      <c r="AV45" s="440"/>
      <c r="AW45" s="440"/>
      <c r="AX45" s="440"/>
      <c r="AY45" s="440"/>
      <c r="AZ45" s="440"/>
      <c r="BA45" s="440">
        <v>115</v>
      </c>
      <c r="BB45" s="440"/>
      <c r="BC45" s="440"/>
      <c r="BD45" s="440"/>
      <c r="BE45" s="440"/>
      <c r="BF45" s="440"/>
      <c r="BG45" s="440"/>
      <c r="BH45" s="440">
        <v>37</v>
      </c>
      <c r="BI45" s="440"/>
      <c r="BJ45" s="440"/>
      <c r="BK45" s="440"/>
      <c r="BL45" s="440"/>
      <c r="BM45" s="440"/>
      <c r="BN45" s="440"/>
      <c r="BO45" s="440"/>
      <c r="BP45" s="440">
        <v>56</v>
      </c>
      <c r="BQ45" s="440"/>
      <c r="BR45" s="440"/>
      <c r="BS45" s="440"/>
      <c r="BT45" s="440"/>
      <c r="BU45" s="440"/>
      <c r="BV45" s="440"/>
      <c r="BW45" s="440"/>
      <c r="BX45" s="440">
        <v>28</v>
      </c>
      <c r="BY45" s="440"/>
      <c r="BZ45" s="440"/>
      <c r="CA45" s="440"/>
      <c r="CB45" s="440"/>
      <c r="CC45" s="440"/>
      <c r="CD45" s="440"/>
      <c r="CE45" s="440"/>
      <c r="CF45" s="440" t="s">
        <v>387</v>
      </c>
      <c r="CG45" s="440"/>
      <c r="CH45" s="440"/>
      <c r="CI45" s="440"/>
      <c r="CJ45" s="440"/>
      <c r="CK45" s="440"/>
      <c r="CL45" s="440"/>
      <c r="CM45" s="440"/>
      <c r="CN45" s="440">
        <v>18</v>
      </c>
      <c r="CO45" s="440"/>
      <c r="CP45" s="440"/>
      <c r="CQ45" s="440"/>
      <c r="CR45" s="440"/>
      <c r="CS45" s="440"/>
      <c r="CT45" s="440"/>
      <c r="CU45" s="440"/>
      <c r="CV45" s="440">
        <v>4</v>
      </c>
      <c r="CW45" s="440"/>
      <c r="CX45" s="440"/>
      <c r="CY45" s="440"/>
      <c r="CZ45" s="440"/>
      <c r="DA45" s="440"/>
      <c r="DB45" s="440"/>
      <c r="DC45" s="440"/>
      <c r="DD45" s="440">
        <v>81</v>
      </c>
      <c r="DE45" s="440"/>
      <c r="DF45" s="440"/>
      <c r="DG45" s="440"/>
      <c r="DH45" s="440"/>
      <c r="DI45" s="440"/>
      <c r="DJ45" s="440"/>
      <c r="DK45" s="440"/>
    </row>
    <row r="46" spans="1:115" ht="15" customHeight="1">
      <c r="A46" s="429"/>
      <c r="B46" s="273" t="s">
        <v>153</v>
      </c>
      <c r="C46" s="273"/>
      <c r="D46" s="273"/>
      <c r="E46" s="273"/>
      <c r="F46" s="273"/>
      <c r="G46" s="273"/>
      <c r="H46" s="273"/>
      <c r="I46" s="273"/>
      <c r="J46" s="273"/>
      <c r="K46" s="273"/>
      <c r="L46" s="273"/>
      <c r="M46" s="273"/>
      <c r="N46" s="273"/>
      <c r="O46" s="273"/>
      <c r="P46" s="273"/>
      <c r="Q46" s="274"/>
      <c r="R46" s="459">
        <v>361865</v>
      </c>
      <c r="S46" s="440"/>
      <c r="T46" s="440"/>
      <c r="U46" s="440"/>
      <c r="V46" s="440"/>
      <c r="W46" s="440"/>
      <c r="X46" s="440"/>
      <c r="Y46" s="440">
        <v>91928</v>
      </c>
      <c r="Z46" s="440"/>
      <c r="AA46" s="440"/>
      <c r="AB46" s="440"/>
      <c r="AC46" s="440"/>
      <c r="AD46" s="440"/>
      <c r="AE46" s="440"/>
      <c r="AF46" s="440">
        <v>36000</v>
      </c>
      <c r="AG46" s="440"/>
      <c r="AH46" s="440"/>
      <c r="AI46" s="440"/>
      <c r="AJ46" s="440"/>
      <c r="AK46" s="440"/>
      <c r="AL46" s="440"/>
      <c r="AM46" s="440">
        <v>13358</v>
      </c>
      <c r="AN46" s="440"/>
      <c r="AO46" s="440"/>
      <c r="AP46" s="440"/>
      <c r="AQ46" s="440"/>
      <c r="AR46" s="440"/>
      <c r="AS46" s="440"/>
      <c r="AT46" s="440">
        <v>16343</v>
      </c>
      <c r="AU46" s="440"/>
      <c r="AV46" s="440"/>
      <c r="AW46" s="440"/>
      <c r="AX46" s="440"/>
      <c r="AY46" s="440"/>
      <c r="AZ46" s="440"/>
      <c r="BA46" s="440">
        <v>82455</v>
      </c>
      <c r="BB46" s="440"/>
      <c r="BC46" s="440"/>
      <c r="BD46" s="440"/>
      <c r="BE46" s="440"/>
      <c r="BF46" s="440"/>
      <c r="BG46" s="440"/>
      <c r="BH46" s="440">
        <v>8845</v>
      </c>
      <c r="BI46" s="440"/>
      <c r="BJ46" s="440"/>
      <c r="BK46" s="440"/>
      <c r="BL46" s="440"/>
      <c r="BM46" s="440"/>
      <c r="BN46" s="440"/>
      <c r="BO46" s="440"/>
      <c r="BP46" s="440">
        <v>14653</v>
      </c>
      <c r="BQ46" s="440"/>
      <c r="BR46" s="440"/>
      <c r="BS46" s="440"/>
      <c r="BT46" s="440"/>
      <c r="BU46" s="440"/>
      <c r="BV46" s="440"/>
      <c r="BW46" s="440"/>
      <c r="BX46" s="440">
        <v>4406</v>
      </c>
      <c r="BY46" s="440"/>
      <c r="BZ46" s="440"/>
      <c r="CA46" s="440"/>
      <c r="CB46" s="440"/>
      <c r="CC46" s="440"/>
      <c r="CD46" s="440"/>
      <c r="CE46" s="440"/>
      <c r="CF46" s="440">
        <v>16203</v>
      </c>
      <c r="CG46" s="440"/>
      <c r="CH46" s="440"/>
      <c r="CI46" s="440"/>
      <c r="CJ46" s="440"/>
      <c r="CK46" s="440"/>
      <c r="CL46" s="440"/>
      <c r="CM46" s="440"/>
      <c r="CN46" s="440">
        <v>8757</v>
      </c>
      <c r="CO46" s="440"/>
      <c r="CP46" s="440"/>
      <c r="CQ46" s="440"/>
      <c r="CR46" s="440"/>
      <c r="CS46" s="440"/>
      <c r="CT46" s="440"/>
      <c r="CU46" s="440"/>
      <c r="CV46" s="440">
        <v>15154</v>
      </c>
      <c r="CW46" s="440"/>
      <c r="CX46" s="440"/>
      <c r="CY46" s="440"/>
      <c r="CZ46" s="440"/>
      <c r="DA46" s="440"/>
      <c r="DB46" s="440"/>
      <c r="DC46" s="440"/>
      <c r="DD46" s="440">
        <v>53764</v>
      </c>
      <c r="DE46" s="440"/>
      <c r="DF46" s="440"/>
      <c r="DG46" s="440"/>
      <c r="DH46" s="440"/>
      <c r="DI46" s="440"/>
      <c r="DJ46" s="440"/>
      <c r="DK46" s="440"/>
    </row>
    <row r="47" spans="1:115" ht="15" customHeight="1">
      <c r="A47" s="430"/>
      <c r="B47" s="210"/>
      <c r="C47" s="210"/>
      <c r="D47" s="210"/>
      <c r="E47" s="210"/>
      <c r="F47" s="210"/>
      <c r="G47" s="210"/>
      <c r="H47" s="210"/>
      <c r="I47" s="210"/>
      <c r="J47" s="210"/>
      <c r="K47" s="210"/>
      <c r="L47" s="210"/>
      <c r="M47" s="210"/>
      <c r="N47" s="210"/>
      <c r="O47" s="210"/>
      <c r="P47" s="210"/>
      <c r="Q47" s="21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row>
    <row r="48" spans="1:115" ht="15" customHeight="1">
      <c r="A48" s="428" t="s">
        <v>309</v>
      </c>
      <c r="B48" s="214"/>
      <c r="C48" s="143"/>
      <c r="D48" s="143"/>
      <c r="E48" s="143"/>
      <c r="F48" s="143"/>
      <c r="G48" s="143"/>
      <c r="H48" s="143"/>
      <c r="I48" s="143"/>
      <c r="J48" s="143"/>
      <c r="K48" s="143"/>
      <c r="L48" s="143"/>
      <c r="M48" s="143"/>
      <c r="N48" s="143"/>
      <c r="O48" s="143"/>
      <c r="P48" s="143"/>
      <c r="Q48" s="149"/>
      <c r="R48" s="214"/>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row>
    <row r="49" spans="1:115" s="87" customFormat="1" ht="15" customHeight="1">
      <c r="A49" s="429"/>
      <c r="B49" s="426" t="s">
        <v>146</v>
      </c>
      <c r="C49" s="277"/>
      <c r="D49" s="277"/>
      <c r="E49" s="277"/>
      <c r="F49" s="277"/>
      <c r="G49" s="277"/>
      <c r="H49" s="277"/>
      <c r="I49" s="277"/>
      <c r="J49" s="277"/>
      <c r="K49" s="277"/>
      <c r="L49" s="277"/>
      <c r="M49" s="277"/>
      <c r="N49" s="277"/>
      <c r="O49" s="277"/>
      <c r="P49" s="277"/>
      <c r="Q49" s="278"/>
      <c r="R49" s="476">
        <v>6117397</v>
      </c>
      <c r="S49" s="477"/>
      <c r="T49" s="477"/>
      <c r="U49" s="477"/>
      <c r="V49" s="477"/>
      <c r="W49" s="477"/>
      <c r="X49" s="477"/>
      <c r="Y49" s="477">
        <v>3051727</v>
      </c>
      <c r="Z49" s="477"/>
      <c r="AA49" s="477"/>
      <c r="AB49" s="477"/>
      <c r="AC49" s="477"/>
      <c r="AD49" s="477"/>
      <c r="AE49" s="477"/>
      <c r="AF49" s="477">
        <v>832038</v>
      </c>
      <c r="AG49" s="477"/>
      <c r="AH49" s="477"/>
      <c r="AI49" s="477"/>
      <c r="AJ49" s="477"/>
      <c r="AK49" s="477"/>
      <c r="AL49" s="477"/>
      <c r="AM49" s="477">
        <v>100563</v>
      </c>
      <c r="AN49" s="477"/>
      <c r="AO49" s="477"/>
      <c r="AP49" s="477"/>
      <c r="AQ49" s="477"/>
      <c r="AR49" s="477"/>
      <c r="AS49" s="477"/>
      <c r="AT49" s="477">
        <v>148195</v>
      </c>
      <c r="AU49" s="477"/>
      <c r="AV49" s="477"/>
      <c r="AW49" s="477"/>
      <c r="AX49" s="477"/>
      <c r="AY49" s="477"/>
      <c r="AZ49" s="477"/>
      <c r="BA49" s="477">
        <v>657203</v>
      </c>
      <c r="BB49" s="477"/>
      <c r="BC49" s="477"/>
      <c r="BD49" s="477"/>
      <c r="BE49" s="477"/>
      <c r="BF49" s="477"/>
      <c r="BG49" s="477"/>
      <c r="BH49" s="477">
        <v>90047</v>
      </c>
      <c r="BI49" s="477"/>
      <c r="BJ49" s="477"/>
      <c r="BK49" s="477"/>
      <c r="BL49" s="477"/>
      <c r="BM49" s="477"/>
      <c r="BN49" s="477"/>
      <c r="BO49" s="477"/>
      <c r="BP49" s="477">
        <v>101784</v>
      </c>
      <c r="BQ49" s="477"/>
      <c r="BR49" s="477"/>
      <c r="BS49" s="477"/>
      <c r="BT49" s="477"/>
      <c r="BU49" s="477"/>
      <c r="BV49" s="477"/>
      <c r="BW49" s="477"/>
      <c r="BX49" s="477">
        <v>34408</v>
      </c>
      <c r="BY49" s="477"/>
      <c r="BZ49" s="477"/>
      <c r="CA49" s="477"/>
      <c r="CB49" s="477"/>
      <c r="CC49" s="477"/>
      <c r="CD49" s="477"/>
      <c r="CE49" s="477"/>
      <c r="CF49" s="477">
        <v>59614</v>
      </c>
      <c r="CG49" s="477"/>
      <c r="CH49" s="477"/>
      <c r="CI49" s="477"/>
      <c r="CJ49" s="477"/>
      <c r="CK49" s="477"/>
      <c r="CL49" s="477"/>
      <c r="CM49" s="477"/>
      <c r="CN49" s="477">
        <v>44063</v>
      </c>
      <c r="CO49" s="477"/>
      <c r="CP49" s="477"/>
      <c r="CQ49" s="477"/>
      <c r="CR49" s="477"/>
      <c r="CS49" s="477"/>
      <c r="CT49" s="477"/>
      <c r="CU49" s="477"/>
      <c r="CV49" s="477">
        <v>565585</v>
      </c>
      <c r="CW49" s="477"/>
      <c r="CX49" s="477"/>
      <c r="CY49" s="477"/>
      <c r="CZ49" s="477"/>
      <c r="DA49" s="477"/>
      <c r="DB49" s="477"/>
      <c r="DC49" s="477"/>
      <c r="DD49" s="477">
        <v>432171</v>
      </c>
      <c r="DE49" s="477"/>
      <c r="DF49" s="477"/>
      <c r="DG49" s="477"/>
      <c r="DH49" s="477"/>
      <c r="DI49" s="477"/>
      <c r="DJ49" s="477"/>
      <c r="DK49" s="477"/>
    </row>
    <row r="50" spans="1:115" ht="15" customHeight="1">
      <c r="A50" s="429"/>
      <c r="B50" s="222"/>
      <c r="C50" s="221"/>
      <c r="D50" s="221"/>
      <c r="E50" s="5"/>
      <c r="F50" s="5"/>
      <c r="G50" s="5"/>
      <c r="H50" s="5"/>
      <c r="I50" s="5"/>
      <c r="J50" s="5"/>
      <c r="K50" s="5"/>
      <c r="L50" s="5"/>
      <c r="M50" s="5"/>
      <c r="N50" s="5"/>
      <c r="O50" s="5"/>
      <c r="P50" s="5"/>
      <c r="Q50" s="133"/>
      <c r="R50" s="219"/>
      <c r="S50" s="219"/>
      <c r="T50" s="219"/>
      <c r="U50" s="219"/>
      <c r="V50" s="219"/>
      <c r="W50" s="219"/>
      <c r="X50" s="219"/>
      <c r="Y50" s="219"/>
      <c r="Z50" s="219"/>
      <c r="AA50" s="219"/>
      <c r="AB50" s="219"/>
      <c r="AC50" s="219"/>
      <c r="AD50" s="219"/>
      <c r="AE50" s="219"/>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19"/>
      <c r="CV50" s="219"/>
      <c r="CW50" s="219"/>
      <c r="CX50" s="219"/>
      <c r="CY50" s="219"/>
      <c r="CZ50" s="219"/>
      <c r="DA50" s="219"/>
      <c r="DB50" s="219"/>
      <c r="DC50" s="219"/>
      <c r="DD50" s="219"/>
      <c r="DE50" s="219"/>
      <c r="DF50" s="219"/>
      <c r="DG50" s="219"/>
      <c r="DH50" s="219"/>
      <c r="DI50" s="219"/>
      <c r="DJ50" s="219"/>
      <c r="DK50" s="219"/>
    </row>
    <row r="51" spans="1:115" ht="15" customHeight="1">
      <c r="A51" s="429"/>
      <c r="B51" s="445" t="s">
        <v>314</v>
      </c>
      <c r="C51" s="446"/>
      <c r="D51" s="446"/>
      <c r="E51" s="446"/>
      <c r="F51" s="446"/>
      <c r="G51" s="446"/>
      <c r="H51" s="446"/>
      <c r="I51" s="446"/>
      <c r="J51" s="446"/>
      <c r="K51" s="446"/>
      <c r="L51" s="446"/>
      <c r="M51" s="446"/>
      <c r="N51" s="446"/>
      <c r="O51" s="446"/>
      <c r="P51" s="446"/>
      <c r="Q51" s="447"/>
      <c r="R51" s="478">
        <v>379506</v>
      </c>
      <c r="S51" s="479"/>
      <c r="T51" s="479"/>
      <c r="U51" s="479"/>
      <c r="V51" s="479"/>
      <c r="W51" s="479"/>
      <c r="X51" s="479"/>
      <c r="Y51" s="479">
        <v>188113</v>
      </c>
      <c r="Z51" s="479"/>
      <c r="AA51" s="479"/>
      <c r="AB51" s="479"/>
      <c r="AC51" s="479"/>
      <c r="AD51" s="479"/>
      <c r="AE51" s="479"/>
      <c r="AF51" s="479">
        <v>35460</v>
      </c>
      <c r="AG51" s="479"/>
      <c r="AH51" s="479"/>
      <c r="AI51" s="479"/>
      <c r="AJ51" s="479"/>
      <c r="AK51" s="479"/>
      <c r="AL51" s="479"/>
      <c r="AM51" s="479">
        <v>8003</v>
      </c>
      <c r="AN51" s="479"/>
      <c r="AO51" s="479"/>
      <c r="AP51" s="479"/>
      <c r="AQ51" s="479"/>
      <c r="AR51" s="479"/>
      <c r="AS51" s="479"/>
      <c r="AT51" s="479">
        <v>28617</v>
      </c>
      <c r="AU51" s="479"/>
      <c r="AV51" s="479"/>
      <c r="AW51" s="479"/>
      <c r="AX51" s="479"/>
      <c r="AY51" s="479"/>
      <c r="AZ51" s="479"/>
      <c r="BA51" s="479">
        <v>40803</v>
      </c>
      <c r="BB51" s="479"/>
      <c r="BC51" s="479"/>
      <c r="BD51" s="479"/>
      <c r="BE51" s="479"/>
      <c r="BF51" s="479"/>
      <c r="BG51" s="479"/>
      <c r="BH51" s="479">
        <v>3901</v>
      </c>
      <c r="BI51" s="479"/>
      <c r="BJ51" s="479"/>
      <c r="BK51" s="479"/>
      <c r="BL51" s="479"/>
      <c r="BM51" s="479"/>
      <c r="BN51" s="479"/>
      <c r="BO51" s="479"/>
      <c r="BP51" s="479">
        <v>8198</v>
      </c>
      <c r="BQ51" s="479"/>
      <c r="BR51" s="479"/>
      <c r="BS51" s="479"/>
      <c r="BT51" s="479"/>
      <c r="BU51" s="479"/>
      <c r="BV51" s="479"/>
      <c r="BW51" s="479"/>
      <c r="BX51" s="479">
        <v>2608</v>
      </c>
      <c r="BY51" s="479"/>
      <c r="BZ51" s="479"/>
      <c r="CA51" s="479"/>
      <c r="CB51" s="479"/>
      <c r="CC51" s="479"/>
      <c r="CD51" s="479"/>
      <c r="CE51" s="479"/>
      <c r="CF51" s="479">
        <v>4921</v>
      </c>
      <c r="CG51" s="479"/>
      <c r="CH51" s="479"/>
      <c r="CI51" s="479"/>
      <c r="CJ51" s="479"/>
      <c r="CK51" s="479"/>
      <c r="CL51" s="479"/>
      <c r="CM51" s="479"/>
      <c r="CN51" s="479">
        <v>4122</v>
      </c>
      <c r="CO51" s="479"/>
      <c r="CP51" s="479"/>
      <c r="CQ51" s="479"/>
      <c r="CR51" s="479"/>
      <c r="CS51" s="479"/>
      <c r="CT51" s="479"/>
      <c r="CU51" s="479"/>
      <c r="CV51" s="479">
        <v>22403</v>
      </c>
      <c r="CW51" s="479"/>
      <c r="CX51" s="479"/>
      <c r="CY51" s="479"/>
      <c r="CZ51" s="479"/>
      <c r="DA51" s="479"/>
      <c r="DB51" s="479"/>
      <c r="DC51" s="479"/>
      <c r="DD51" s="479">
        <v>32358</v>
      </c>
      <c r="DE51" s="479"/>
      <c r="DF51" s="479"/>
      <c r="DG51" s="479"/>
      <c r="DH51" s="479"/>
      <c r="DI51" s="479"/>
      <c r="DJ51" s="479"/>
      <c r="DK51" s="479"/>
    </row>
    <row r="52" spans="1:115" ht="15" customHeight="1">
      <c r="A52" s="429"/>
      <c r="B52" s="441">
        <v>200</v>
      </c>
      <c r="C52" s="442"/>
      <c r="D52" s="442"/>
      <c r="E52" s="5" t="s">
        <v>310</v>
      </c>
      <c r="F52" s="5" t="s">
        <v>311</v>
      </c>
      <c r="G52" s="5" t="s">
        <v>312</v>
      </c>
      <c r="H52" s="5"/>
      <c r="I52" s="220"/>
      <c r="J52" s="448">
        <v>500</v>
      </c>
      <c r="K52" s="448"/>
      <c r="L52" s="448"/>
      <c r="M52" s="5"/>
      <c r="N52" s="5" t="s">
        <v>310</v>
      </c>
      <c r="O52" s="5" t="s">
        <v>311</v>
      </c>
      <c r="P52" s="5" t="s">
        <v>313</v>
      </c>
      <c r="Q52" s="133" t="s">
        <v>316</v>
      </c>
      <c r="R52" s="478">
        <v>798491</v>
      </c>
      <c r="S52" s="479"/>
      <c r="T52" s="479"/>
      <c r="U52" s="479"/>
      <c r="V52" s="479"/>
      <c r="W52" s="479"/>
      <c r="X52" s="479"/>
      <c r="Y52" s="479">
        <v>410930</v>
      </c>
      <c r="Z52" s="479"/>
      <c r="AA52" s="479"/>
      <c r="AB52" s="479"/>
      <c r="AC52" s="479"/>
      <c r="AD52" s="479"/>
      <c r="AE52" s="479"/>
      <c r="AF52" s="479">
        <v>84561</v>
      </c>
      <c r="AG52" s="479"/>
      <c r="AH52" s="479"/>
      <c r="AI52" s="479"/>
      <c r="AJ52" s="479"/>
      <c r="AK52" s="479"/>
      <c r="AL52" s="479"/>
      <c r="AM52" s="479">
        <v>19045</v>
      </c>
      <c r="AN52" s="479"/>
      <c r="AO52" s="479"/>
      <c r="AP52" s="479"/>
      <c r="AQ52" s="479"/>
      <c r="AR52" s="479"/>
      <c r="AS52" s="479"/>
      <c r="AT52" s="479">
        <v>39544</v>
      </c>
      <c r="AU52" s="479"/>
      <c r="AV52" s="479"/>
      <c r="AW52" s="479"/>
      <c r="AX52" s="479"/>
      <c r="AY52" s="479"/>
      <c r="AZ52" s="479"/>
      <c r="BA52" s="479">
        <v>90243</v>
      </c>
      <c r="BB52" s="479"/>
      <c r="BC52" s="479"/>
      <c r="BD52" s="479"/>
      <c r="BE52" s="479"/>
      <c r="BF52" s="479"/>
      <c r="BG52" s="479"/>
      <c r="BH52" s="479">
        <v>12627</v>
      </c>
      <c r="BI52" s="479"/>
      <c r="BJ52" s="479"/>
      <c r="BK52" s="479"/>
      <c r="BL52" s="479"/>
      <c r="BM52" s="479"/>
      <c r="BN52" s="479"/>
      <c r="BO52" s="479"/>
      <c r="BP52" s="479">
        <v>11199</v>
      </c>
      <c r="BQ52" s="479"/>
      <c r="BR52" s="479"/>
      <c r="BS52" s="479"/>
      <c r="BT52" s="479"/>
      <c r="BU52" s="479"/>
      <c r="BV52" s="479"/>
      <c r="BW52" s="479"/>
      <c r="BX52" s="479">
        <v>6996</v>
      </c>
      <c r="BY52" s="479"/>
      <c r="BZ52" s="479"/>
      <c r="CA52" s="479"/>
      <c r="CB52" s="479"/>
      <c r="CC52" s="479"/>
      <c r="CD52" s="479"/>
      <c r="CE52" s="479"/>
      <c r="CF52" s="479">
        <v>16740</v>
      </c>
      <c r="CG52" s="479"/>
      <c r="CH52" s="479"/>
      <c r="CI52" s="479"/>
      <c r="CJ52" s="479"/>
      <c r="CK52" s="479"/>
      <c r="CL52" s="479"/>
      <c r="CM52" s="479"/>
      <c r="CN52" s="479">
        <v>5031</v>
      </c>
      <c r="CO52" s="479"/>
      <c r="CP52" s="479"/>
      <c r="CQ52" s="479"/>
      <c r="CR52" s="479"/>
      <c r="CS52" s="479"/>
      <c r="CT52" s="479"/>
      <c r="CU52" s="479"/>
      <c r="CV52" s="479">
        <v>53211</v>
      </c>
      <c r="CW52" s="479"/>
      <c r="CX52" s="479"/>
      <c r="CY52" s="479"/>
      <c r="CZ52" s="479"/>
      <c r="DA52" s="479"/>
      <c r="DB52" s="479"/>
      <c r="DC52" s="479"/>
      <c r="DD52" s="479">
        <v>48364</v>
      </c>
      <c r="DE52" s="479"/>
      <c r="DF52" s="479"/>
      <c r="DG52" s="479"/>
      <c r="DH52" s="479"/>
      <c r="DI52" s="479"/>
      <c r="DJ52" s="479"/>
      <c r="DK52" s="479"/>
    </row>
    <row r="53" spans="1:115" ht="15" customHeight="1">
      <c r="A53" s="429"/>
      <c r="B53" s="441">
        <v>500</v>
      </c>
      <c r="C53" s="442"/>
      <c r="D53" s="442"/>
      <c r="E53" s="5" t="s">
        <v>310</v>
      </c>
      <c r="F53" s="5" t="s">
        <v>311</v>
      </c>
      <c r="G53" s="5" t="s">
        <v>312</v>
      </c>
      <c r="H53" s="5"/>
      <c r="I53" s="220"/>
      <c r="J53" s="448">
        <v>1000</v>
      </c>
      <c r="K53" s="448"/>
      <c r="L53" s="448"/>
      <c r="M53" s="5"/>
      <c r="N53" s="5" t="s">
        <v>310</v>
      </c>
      <c r="O53" s="5" t="s">
        <v>311</v>
      </c>
      <c r="P53" s="5" t="s">
        <v>313</v>
      </c>
      <c r="Q53" s="133" t="s">
        <v>316</v>
      </c>
      <c r="R53" s="478">
        <v>739866</v>
      </c>
      <c r="S53" s="479"/>
      <c r="T53" s="479"/>
      <c r="U53" s="479"/>
      <c r="V53" s="479"/>
      <c r="W53" s="479"/>
      <c r="X53" s="479"/>
      <c r="Y53" s="479">
        <v>315367</v>
      </c>
      <c r="Z53" s="479"/>
      <c r="AA53" s="479"/>
      <c r="AB53" s="479"/>
      <c r="AC53" s="479"/>
      <c r="AD53" s="479"/>
      <c r="AE53" s="479"/>
      <c r="AF53" s="479">
        <v>108949</v>
      </c>
      <c r="AG53" s="479"/>
      <c r="AH53" s="479"/>
      <c r="AI53" s="479"/>
      <c r="AJ53" s="479"/>
      <c r="AK53" s="479"/>
      <c r="AL53" s="479"/>
      <c r="AM53" s="479">
        <v>16376</v>
      </c>
      <c r="AN53" s="479"/>
      <c r="AO53" s="479"/>
      <c r="AP53" s="479"/>
      <c r="AQ53" s="479"/>
      <c r="AR53" s="479"/>
      <c r="AS53" s="479"/>
      <c r="AT53" s="479">
        <v>29591</v>
      </c>
      <c r="AU53" s="479"/>
      <c r="AV53" s="479"/>
      <c r="AW53" s="479"/>
      <c r="AX53" s="479"/>
      <c r="AY53" s="479"/>
      <c r="AZ53" s="479"/>
      <c r="BA53" s="479">
        <v>89673</v>
      </c>
      <c r="BB53" s="479"/>
      <c r="BC53" s="479"/>
      <c r="BD53" s="479"/>
      <c r="BE53" s="479"/>
      <c r="BF53" s="479"/>
      <c r="BG53" s="479"/>
      <c r="BH53" s="479">
        <v>12456</v>
      </c>
      <c r="BI53" s="479"/>
      <c r="BJ53" s="479"/>
      <c r="BK53" s="479"/>
      <c r="BL53" s="479"/>
      <c r="BM53" s="479"/>
      <c r="BN53" s="479"/>
      <c r="BO53" s="479"/>
      <c r="BP53" s="479">
        <v>17759</v>
      </c>
      <c r="BQ53" s="479"/>
      <c r="BR53" s="479"/>
      <c r="BS53" s="479"/>
      <c r="BT53" s="479"/>
      <c r="BU53" s="479"/>
      <c r="BV53" s="479"/>
      <c r="BW53" s="479"/>
      <c r="BX53" s="479">
        <v>5813</v>
      </c>
      <c r="BY53" s="479"/>
      <c r="BZ53" s="479"/>
      <c r="CA53" s="479"/>
      <c r="CB53" s="479"/>
      <c r="CC53" s="479"/>
      <c r="CD53" s="479"/>
      <c r="CE53" s="479"/>
      <c r="CF53" s="479">
        <v>7187</v>
      </c>
      <c r="CG53" s="479"/>
      <c r="CH53" s="479"/>
      <c r="CI53" s="479"/>
      <c r="CJ53" s="479"/>
      <c r="CK53" s="479"/>
      <c r="CL53" s="479"/>
      <c r="CM53" s="479"/>
      <c r="CN53" s="479">
        <v>5603</v>
      </c>
      <c r="CO53" s="479"/>
      <c r="CP53" s="479"/>
      <c r="CQ53" s="479"/>
      <c r="CR53" s="479"/>
      <c r="CS53" s="479"/>
      <c r="CT53" s="479"/>
      <c r="CU53" s="479"/>
      <c r="CV53" s="479">
        <v>58223</v>
      </c>
      <c r="CW53" s="479"/>
      <c r="CX53" s="479"/>
      <c r="CY53" s="479"/>
      <c r="CZ53" s="479"/>
      <c r="DA53" s="479"/>
      <c r="DB53" s="479"/>
      <c r="DC53" s="479"/>
      <c r="DD53" s="479">
        <v>72868</v>
      </c>
      <c r="DE53" s="479"/>
      <c r="DF53" s="479"/>
      <c r="DG53" s="479"/>
      <c r="DH53" s="479"/>
      <c r="DI53" s="479"/>
      <c r="DJ53" s="479"/>
      <c r="DK53" s="479"/>
    </row>
    <row r="54" spans="1:115" ht="15" customHeight="1">
      <c r="A54" s="429"/>
      <c r="B54" s="443">
        <v>1000</v>
      </c>
      <c r="C54" s="444"/>
      <c r="D54" s="444"/>
      <c r="E54" s="5" t="s">
        <v>310</v>
      </c>
      <c r="F54" s="5" t="s">
        <v>311</v>
      </c>
      <c r="G54" s="5" t="s">
        <v>312</v>
      </c>
      <c r="H54" s="5"/>
      <c r="I54" s="220"/>
      <c r="J54" s="448">
        <v>2000</v>
      </c>
      <c r="K54" s="448"/>
      <c r="L54" s="448"/>
      <c r="M54" s="5"/>
      <c r="N54" s="5" t="s">
        <v>310</v>
      </c>
      <c r="O54" s="5" t="s">
        <v>311</v>
      </c>
      <c r="P54" s="5" t="s">
        <v>313</v>
      </c>
      <c r="Q54" s="133" t="s">
        <v>316</v>
      </c>
      <c r="R54" s="478">
        <v>860608</v>
      </c>
      <c r="S54" s="479"/>
      <c r="T54" s="479"/>
      <c r="U54" s="479"/>
      <c r="V54" s="479"/>
      <c r="W54" s="479"/>
      <c r="X54" s="479"/>
      <c r="Y54" s="479">
        <v>399224</v>
      </c>
      <c r="Z54" s="479"/>
      <c r="AA54" s="479"/>
      <c r="AB54" s="479"/>
      <c r="AC54" s="479"/>
      <c r="AD54" s="479"/>
      <c r="AE54" s="479"/>
      <c r="AF54" s="479">
        <v>141444</v>
      </c>
      <c r="AG54" s="479"/>
      <c r="AH54" s="479"/>
      <c r="AI54" s="479"/>
      <c r="AJ54" s="479"/>
      <c r="AK54" s="479"/>
      <c r="AL54" s="479"/>
      <c r="AM54" s="479">
        <v>9492</v>
      </c>
      <c r="AN54" s="479"/>
      <c r="AO54" s="479"/>
      <c r="AP54" s="479"/>
      <c r="AQ54" s="479"/>
      <c r="AR54" s="479"/>
      <c r="AS54" s="479"/>
      <c r="AT54" s="479">
        <v>17973</v>
      </c>
      <c r="AU54" s="479"/>
      <c r="AV54" s="479"/>
      <c r="AW54" s="479"/>
      <c r="AX54" s="479"/>
      <c r="AY54" s="479"/>
      <c r="AZ54" s="479"/>
      <c r="BA54" s="479">
        <v>96471</v>
      </c>
      <c r="BB54" s="479"/>
      <c r="BC54" s="479"/>
      <c r="BD54" s="479"/>
      <c r="BE54" s="479"/>
      <c r="BF54" s="479"/>
      <c r="BG54" s="479"/>
      <c r="BH54" s="479">
        <v>13869</v>
      </c>
      <c r="BI54" s="479"/>
      <c r="BJ54" s="479"/>
      <c r="BK54" s="479"/>
      <c r="BL54" s="479"/>
      <c r="BM54" s="479"/>
      <c r="BN54" s="479"/>
      <c r="BO54" s="479"/>
      <c r="BP54" s="479">
        <v>12717</v>
      </c>
      <c r="BQ54" s="479"/>
      <c r="BR54" s="479"/>
      <c r="BS54" s="479"/>
      <c r="BT54" s="479"/>
      <c r="BU54" s="479"/>
      <c r="BV54" s="479"/>
      <c r="BW54" s="479"/>
      <c r="BX54" s="479">
        <v>4735</v>
      </c>
      <c r="BY54" s="479"/>
      <c r="BZ54" s="479"/>
      <c r="CA54" s="479"/>
      <c r="CB54" s="479"/>
      <c r="CC54" s="479"/>
      <c r="CD54" s="479"/>
      <c r="CE54" s="479"/>
      <c r="CF54" s="479">
        <v>5784</v>
      </c>
      <c r="CG54" s="479"/>
      <c r="CH54" s="479"/>
      <c r="CI54" s="479"/>
      <c r="CJ54" s="479"/>
      <c r="CK54" s="479"/>
      <c r="CL54" s="479"/>
      <c r="CM54" s="479"/>
      <c r="CN54" s="479">
        <v>4801</v>
      </c>
      <c r="CO54" s="479"/>
      <c r="CP54" s="479"/>
      <c r="CQ54" s="479"/>
      <c r="CR54" s="479"/>
      <c r="CS54" s="479"/>
      <c r="CT54" s="479"/>
      <c r="CU54" s="479"/>
      <c r="CV54" s="479">
        <v>101258</v>
      </c>
      <c r="CW54" s="479"/>
      <c r="CX54" s="479"/>
      <c r="CY54" s="479"/>
      <c r="CZ54" s="479"/>
      <c r="DA54" s="479"/>
      <c r="DB54" s="479"/>
      <c r="DC54" s="479"/>
      <c r="DD54" s="479">
        <v>52841</v>
      </c>
      <c r="DE54" s="479"/>
      <c r="DF54" s="479"/>
      <c r="DG54" s="479"/>
      <c r="DH54" s="479"/>
      <c r="DI54" s="479"/>
      <c r="DJ54" s="479"/>
      <c r="DK54" s="479"/>
    </row>
    <row r="55" spans="1:115" ht="15" customHeight="1">
      <c r="A55" s="429"/>
      <c r="B55" s="449" t="s">
        <v>315</v>
      </c>
      <c r="C55" s="450"/>
      <c r="D55" s="450"/>
      <c r="E55" s="450"/>
      <c r="F55" s="450"/>
      <c r="G55" s="450"/>
      <c r="H55" s="450"/>
      <c r="I55" s="450"/>
      <c r="J55" s="450"/>
      <c r="K55" s="450"/>
      <c r="L55" s="450"/>
      <c r="M55" s="450"/>
      <c r="N55" s="450"/>
      <c r="O55" s="450"/>
      <c r="P55" s="450"/>
      <c r="Q55" s="451"/>
      <c r="R55" s="478">
        <v>3338926</v>
      </c>
      <c r="S55" s="479"/>
      <c r="T55" s="479"/>
      <c r="U55" s="479"/>
      <c r="V55" s="479"/>
      <c r="W55" s="479"/>
      <c r="X55" s="479"/>
      <c r="Y55" s="479">
        <v>1738094</v>
      </c>
      <c r="Z55" s="479"/>
      <c r="AA55" s="479"/>
      <c r="AB55" s="479"/>
      <c r="AC55" s="479"/>
      <c r="AD55" s="479"/>
      <c r="AE55" s="479"/>
      <c r="AF55" s="479">
        <v>461624</v>
      </c>
      <c r="AG55" s="479"/>
      <c r="AH55" s="479"/>
      <c r="AI55" s="479"/>
      <c r="AJ55" s="479"/>
      <c r="AK55" s="479"/>
      <c r="AL55" s="479"/>
      <c r="AM55" s="479">
        <v>47647</v>
      </c>
      <c r="AN55" s="479"/>
      <c r="AO55" s="479"/>
      <c r="AP55" s="479"/>
      <c r="AQ55" s="479"/>
      <c r="AR55" s="479"/>
      <c r="AS55" s="479"/>
      <c r="AT55" s="479">
        <v>32470</v>
      </c>
      <c r="AU55" s="479"/>
      <c r="AV55" s="479"/>
      <c r="AW55" s="479"/>
      <c r="AX55" s="479"/>
      <c r="AY55" s="479"/>
      <c r="AZ55" s="479"/>
      <c r="BA55" s="479">
        <v>340013</v>
      </c>
      <c r="BB55" s="479"/>
      <c r="BC55" s="479"/>
      <c r="BD55" s="479"/>
      <c r="BE55" s="479"/>
      <c r="BF55" s="479"/>
      <c r="BG55" s="479"/>
      <c r="BH55" s="479">
        <v>47193</v>
      </c>
      <c r="BI55" s="479"/>
      <c r="BJ55" s="479"/>
      <c r="BK55" s="479"/>
      <c r="BL55" s="479"/>
      <c r="BM55" s="479"/>
      <c r="BN55" s="479"/>
      <c r="BO55" s="479"/>
      <c r="BP55" s="479">
        <v>51911</v>
      </c>
      <c r="BQ55" s="479"/>
      <c r="BR55" s="479"/>
      <c r="BS55" s="479"/>
      <c r="BT55" s="479"/>
      <c r="BU55" s="479"/>
      <c r="BV55" s="479"/>
      <c r="BW55" s="479"/>
      <c r="BX55" s="479">
        <v>14255</v>
      </c>
      <c r="BY55" s="479"/>
      <c r="BZ55" s="479"/>
      <c r="CA55" s="479"/>
      <c r="CB55" s="479"/>
      <c r="CC55" s="479"/>
      <c r="CD55" s="479"/>
      <c r="CE55" s="479"/>
      <c r="CF55" s="479">
        <v>24983</v>
      </c>
      <c r="CG55" s="479"/>
      <c r="CH55" s="479"/>
      <c r="CI55" s="479"/>
      <c r="CJ55" s="479"/>
      <c r="CK55" s="479"/>
      <c r="CL55" s="479"/>
      <c r="CM55" s="479"/>
      <c r="CN55" s="479">
        <v>24506</v>
      </c>
      <c r="CO55" s="479"/>
      <c r="CP55" s="479"/>
      <c r="CQ55" s="479"/>
      <c r="CR55" s="479"/>
      <c r="CS55" s="479"/>
      <c r="CT55" s="479"/>
      <c r="CU55" s="479"/>
      <c r="CV55" s="479">
        <v>330489</v>
      </c>
      <c r="CW55" s="479"/>
      <c r="CX55" s="479"/>
      <c r="CY55" s="479"/>
      <c r="CZ55" s="479"/>
      <c r="DA55" s="479"/>
      <c r="DB55" s="479"/>
      <c r="DC55" s="479"/>
      <c r="DD55" s="479">
        <v>225740</v>
      </c>
      <c r="DE55" s="479"/>
      <c r="DF55" s="479"/>
      <c r="DG55" s="479"/>
      <c r="DH55" s="479"/>
      <c r="DI55" s="479"/>
      <c r="DJ55" s="479"/>
      <c r="DK55" s="479"/>
    </row>
    <row r="56" spans="1:115" ht="15" customHeight="1">
      <c r="A56" s="430"/>
      <c r="B56" s="144"/>
      <c r="C56" s="98"/>
      <c r="D56" s="98"/>
      <c r="E56" s="98"/>
      <c r="F56" s="98"/>
      <c r="G56" s="98"/>
      <c r="H56" s="98"/>
      <c r="I56" s="98"/>
      <c r="J56" s="98"/>
      <c r="K56" s="98"/>
      <c r="L56" s="98"/>
      <c r="M56" s="98"/>
      <c r="N56" s="98"/>
      <c r="O56" s="98"/>
      <c r="P56" s="98"/>
      <c r="Q56" s="145"/>
      <c r="R56" s="144"/>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row>
    <row r="57" spans="1:115"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row>
    <row r="58" spans="1:115"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row>
    <row r="59" spans="1:115" ht="15" customHeight="1">
      <c r="A59" s="497" t="s">
        <v>349</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1"/>
      <c r="BI59" s="497" t="s">
        <v>348</v>
      </c>
      <c r="BJ59" s="497"/>
      <c r="BK59" s="497"/>
      <c r="BL59" s="497"/>
      <c r="BM59" s="497"/>
      <c r="BN59" s="497"/>
      <c r="BO59" s="497"/>
      <c r="BP59" s="497"/>
      <c r="BQ59" s="497"/>
      <c r="BR59" s="497"/>
      <c r="BS59" s="497"/>
      <c r="BT59" s="497"/>
      <c r="BU59" s="497"/>
      <c r="BV59" s="497"/>
      <c r="BW59" s="497"/>
      <c r="BX59" s="497"/>
      <c r="BY59" s="497"/>
      <c r="BZ59" s="497"/>
      <c r="CA59" s="497"/>
      <c r="CB59" s="497"/>
      <c r="CC59" s="497"/>
      <c r="CD59" s="497"/>
      <c r="CE59" s="497"/>
      <c r="CF59" s="497"/>
      <c r="CG59" s="497"/>
      <c r="CH59" s="497"/>
      <c r="CI59" s="497"/>
      <c r="CJ59" s="497"/>
      <c r="CK59" s="497"/>
      <c r="CL59" s="497"/>
      <c r="CM59" s="497"/>
      <c r="CN59" s="497"/>
      <c r="CO59" s="497"/>
      <c r="CP59" s="497"/>
      <c r="CQ59" s="497"/>
      <c r="CR59" s="497"/>
      <c r="CS59" s="497"/>
      <c r="CT59" s="497"/>
      <c r="CU59" s="497"/>
      <c r="CV59" s="497"/>
      <c r="CW59" s="497"/>
      <c r="CX59" s="497"/>
      <c r="CY59" s="497"/>
      <c r="CZ59" s="497"/>
      <c r="DA59" s="497"/>
      <c r="DB59" s="497"/>
      <c r="DC59" s="497"/>
      <c r="DD59" s="497"/>
      <c r="DE59" s="497"/>
      <c r="DF59" s="497"/>
      <c r="DG59" s="497"/>
      <c r="DH59" s="497"/>
      <c r="DI59" s="497"/>
      <c r="DJ59" s="497"/>
      <c r="DK59" s="497"/>
    </row>
    <row r="60" spans="1:115" ht="15" customHeight="1"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424" t="s">
        <v>134</v>
      </c>
      <c r="AU60" s="424"/>
      <c r="AV60" s="424"/>
      <c r="AW60" s="424"/>
      <c r="AX60" s="424"/>
      <c r="AY60" s="424"/>
      <c r="AZ60" s="424"/>
      <c r="BA60" s="424"/>
      <c r="BB60" s="424"/>
      <c r="BC60" s="424"/>
      <c r="BD60" s="424"/>
      <c r="BE60" s="424"/>
      <c r="BF60" s="424"/>
      <c r="BG60" s="424"/>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424" t="s">
        <v>134</v>
      </c>
      <c r="CW60" s="424"/>
      <c r="CX60" s="424"/>
      <c r="CY60" s="424"/>
      <c r="CZ60" s="424"/>
      <c r="DA60" s="424"/>
      <c r="DB60" s="424"/>
      <c r="DC60" s="424"/>
      <c r="DD60" s="424"/>
      <c r="DE60" s="424"/>
      <c r="DF60" s="424"/>
      <c r="DG60" s="424"/>
      <c r="DH60" s="424"/>
      <c r="DI60" s="424"/>
      <c r="DJ60" s="424"/>
      <c r="DK60" s="424"/>
    </row>
    <row r="61" spans="1:115" ht="15" customHeight="1">
      <c r="A61" s="453"/>
      <c r="B61" s="453"/>
      <c r="C61" s="453"/>
      <c r="D61" s="453"/>
      <c r="E61" s="453"/>
      <c r="F61" s="453"/>
      <c r="G61" s="453"/>
      <c r="H61" s="453"/>
      <c r="I61" s="453"/>
      <c r="J61" s="453"/>
      <c r="K61" s="453"/>
      <c r="L61" s="453"/>
      <c r="M61" s="453"/>
      <c r="N61" s="453"/>
      <c r="O61" s="453"/>
      <c r="P61" s="454"/>
      <c r="Q61" s="480" t="s">
        <v>332</v>
      </c>
      <c r="R61" s="480"/>
      <c r="S61" s="480"/>
      <c r="T61" s="480"/>
      <c r="U61" s="480"/>
      <c r="V61" s="480"/>
      <c r="W61" s="480"/>
      <c r="X61" s="480"/>
      <c r="Y61" s="480" t="s">
        <v>333</v>
      </c>
      <c r="Z61" s="480"/>
      <c r="AA61" s="480"/>
      <c r="AB61" s="480"/>
      <c r="AC61" s="480"/>
      <c r="AD61" s="480"/>
      <c r="AE61" s="480"/>
      <c r="AF61" s="480" t="s">
        <v>334</v>
      </c>
      <c r="AG61" s="480"/>
      <c r="AH61" s="480"/>
      <c r="AI61" s="480"/>
      <c r="AJ61" s="480"/>
      <c r="AK61" s="480"/>
      <c r="AL61" s="480"/>
      <c r="AM61" s="480" t="s">
        <v>335</v>
      </c>
      <c r="AN61" s="480"/>
      <c r="AO61" s="480"/>
      <c r="AP61" s="480"/>
      <c r="AQ61" s="480"/>
      <c r="AR61" s="480"/>
      <c r="AS61" s="480"/>
      <c r="AT61" s="480" t="s">
        <v>336</v>
      </c>
      <c r="AU61" s="480"/>
      <c r="AV61" s="480"/>
      <c r="AW61" s="480"/>
      <c r="AX61" s="480"/>
      <c r="AY61" s="480"/>
      <c r="AZ61" s="480"/>
      <c r="BA61" s="480" t="s">
        <v>337</v>
      </c>
      <c r="BB61" s="480"/>
      <c r="BC61" s="480"/>
      <c r="BD61" s="480"/>
      <c r="BE61" s="480"/>
      <c r="BF61" s="480"/>
      <c r="BG61" s="452"/>
      <c r="BH61" s="1"/>
      <c r="BI61" s="235" t="s">
        <v>347</v>
      </c>
      <c r="BJ61" s="235"/>
      <c r="BK61" s="235"/>
      <c r="BL61" s="235"/>
      <c r="BM61" s="235"/>
      <c r="BN61" s="235"/>
      <c r="BO61" s="235"/>
      <c r="BP61" s="235"/>
      <c r="BQ61" s="235"/>
      <c r="BR61" s="235"/>
      <c r="BS61" s="235"/>
      <c r="BT61" s="235"/>
      <c r="BU61" s="235"/>
      <c r="BV61" s="235"/>
      <c r="BW61" s="235"/>
      <c r="BX61" s="235"/>
      <c r="BY61" s="236"/>
      <c r="BZ61" s="252" t="s">
        <v>390</v>
      </c>
      <c r="CA61" s="252"/>
      <c r="CB61" s="252"/>
      <c r="CC61" s="252"/>
      <c r="CD61" s="252"/>
      <c r="CE61" s="252"/>
      <c r="CF61" s="252"/>
      <c r="CG61" s="252" t="s">
        <v>391</v>
      </c>
      <c r="CH61" s="252"/>
      <c r="CI61" s="252"/>
      <c r="CJ61" s="252"/>
      <c r="CK61" s="252"/>
      <c r="CL61" s="252"/>
      <c r="CM61" s="252"/>
      <c r="CN61" s="252" t="s">
        <v>193</v>
      </c>
      <c r="CO61" s="252"/>
      <c r="CP61" s="252"/>
      <c r="CQ61" s="252"/>
      <c r="CR61" s="252"/>
      <c r="CS61" s="252"/>
      <c r="CT61" s="252"/>
      <c r="CU61" s="252"/>
      <c r="CV61" s="480" t="s">
        <v>336</v>
      </c>
      <c r="CW61" s="480"/>
      <c r="CX61" s="480"/>
      <c r="CY61" s="480"/>
      <c r="CZ61" s="480"/>
      <c r="DA61" s="480"/>
      <c r="DB61" s="480"/>
      <c r="DC61" s="480"/>
      <c r="DD61" s="480" t="s">
        <v>345</v>
      </c>
      <c r="DE61" s="480"/>
      <c r="DF61" s="480"/>
      <c r="DG61" s="480"/>
      <c r="DH61" s="480"/>
      <c r="DI61" s="480"/>
      <c r="DJ61" s="480"/>
      <c r="DK61" s="452"/>
    </row>
    <row r="62" spans="1:115" ht="15" customHeight="1">
      <c r="A62" s="457"/>
      <c r="B62" s="457"/>
      <c r="C62" s="457"/>
      <c r="D62" s="457"/>
      <c r="E62" s="457"/>
      <c r="F62" s="457"/>
      <c r="G62" s="457"/>
      <c r="H62" s="457"/>
      <c r="I62" s="457"/>
      <c r="J62" s="457"/>
      <c r="K62" s="457"/>
      <c r="L62" s="457"/>
      <c r="M62" s="457"/>
      <c r="N62" s="457"/>
      <c r="O62" s="457"/>
      <c r="P62" s="458"/>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t="s">
        <v>339</v>
      </c>
      <c r="AU62" s="439"/>
      <c r="AV62" s="439"/>
      <c r="AW62" s="439"/>
      <c r="AX62" s="439"/>
      <c r="AY62" s="439"/>
      <c r="AZ62" s="439"/>
      <c r="BA62" s="439" t="s">
        <v>338</v>
      </c>
      <c r="BB62" s="439"/>
      <c r="BC62" s="439"/>
      <c r="BD62" s="439"/>
      <c r="BE62" s="439"/>
      <c r="BF62" s="439"/>
      <c r="BG62" s="261"/>
      <c r="BH62" s="1"/>
      <c r="BI62" s="239"/>
      <c r="BJ62" s="239"/>
      <c r="BK62" s="239"/>
      <c r="BL62" s="239"/>
      <c r="BM62" s="239"/>
      <c r="BN62" s="239"/>
      <c r="BO62" s="239"/>
      <c r="BP62" s="239"/>
      <c r="BQ62" s="239"/>
      <c r="BR62" s="239"/>
      <c r="BS62" s="239"/>
      <c r="BT62" s="239"/>
      <c r="BU62" s="239"/>
      <c r="BV62" s="239"/>
      <c r="BW62" s="239"/>
      <c r="BX62" s="239"/>
      <c r="BY62" s="240"/>
      <c r="BZ62" s="254"/>
      <c r="CA62" s="254"/>
      <c r="CB62" s="254"/>
      <c r="CC62" s="254"/>
      <c r="CD62" s="254"/>
      <c r="CE62" s="254"/>
      <c r="CF62" s="254"/>
      <c r="CG62" s="254"/>
      <c r="CH62" s="254"/>
      <c r="CI62" s="254"/>
      <c r="CJ62" s="254"/>
      <c r="CK62" s="254"/>
      <c r="CL62" s="254"/>
      <c r="CM62" s="254"/>
      <c r="CN62" s="254"/>
      <c r="CO62" s="254"/>
      <c r="CP62" s="254"/>
      <c r="CQ62" s="254"/>
      <c r="CR62" s="254"/>
      <c r="CS62" s="254"/>
      <c r="CT62" s="254"/>
      <c r="CU62" s="254"/>
      <c r="CV62" s="439" t="s">
        <v>344</v>
      </c>
      <c r="CW62" s="439"/>
      <c r="CX62" s="439"/>
      <c r="CY62" s="439"/>
      <c r="CZ62" s="439"/>
      <c r="DA62" s="439"/>
      <c r="DB62" s="439"/>
      <c r="DC62" s="439"/>
      <c r="DD62" s="261" t="s">
        <v>346</v>
      </c>
      <c r="DE62" s="496"/>
      <c r="DF62" s="496"/>
      <c r="DG62" s="496"/>
      <c r="DH62" s="496"/>
      <c r="DI62" s="496"/>
      <c r="DJ62" s="496"/>
      <c r="DK62" s="496"/>
    </row>
    <row r="63" spans="1:115" ht="15" customHeight="1">
      <c r="A63" s="428" t="s">
        <v>331</v>
      </c>
      <c r="B63" s="142"/>
      <c r="C63" s="142"/>
      <c r="D63" s="142"/>
      <c r="E63" s="142"/>
      <c r="F63" s="142"/>
      <c r="G63" s="142"/>
      <c r="H63" s="142"/>
      <c r="I63" s="142"/>
      <c r="J63" s="142"/>
      <c r="K63" s="142"/>
      <c r="L63" s="142"/>
      <c r="M63" s="142"/>
      <c r="N63" s="142"/>
      <c r="O63" s="142"/>
      <c r="P63" s="196"/>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493" t="s">
        <v>331</v>
      </c>
      <c r="BJ63" s="428"/>
      <c r="BK63" s="214"/>
      <c r="BL63" s="143"/>
      <c r="BM63" s="143"/>
      <c r="BN63" s="143"/>
      <c r="BO63" s="143"/>
      <c r="BP63" s="143"/>
      <c r="BQ63" s="143"/>
      <c r="BR63" s="143"/>
      <c r="BS63" s="143"/>
      <c r="BT63" s="143"/>
      <c r="BU63" s="143"/>
      <c r="BV63" s="143"/>
      <c r="BW63" s="143"/>
      <c r="BX63" s="143"/>
      <c r="BY63" s="149"/>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row>
    <row r="64" spans="1:115" s="87" customFormat="1" ht="15" customHeight="1">
      <c r="A64" s="429"/>
      <c r="B64" s="426" t="s">
        <v>146</v>
      </c>
      <c r="C64" s="277"/>
      <c r="D64" s="277"/>
      <c r="E64" s="277"/>
      <c r="F64" s="277"/>
      <c r="G64" s="277"/>
      <c r="H64" s="277"/>
      <c r="I64" s="277"/>
      <c r="J64" s="277"/>
      <c r="K64" s="277"/>
      <c r="L64" s="277"/>
      <c r="M64" s="277"/>
      <c r="N64" s="277"/>
      <c r="O64" s="277"/>
      <c r="P64" s="278"/>
      <c r="Q64" s="460">
        <v>183574</v>
      </c>
      <c r="R64" s="483"/>
      <c r="S64" s="483"/>
      <c r="T64" s="483"/>
      <c r="U64" s="483"/>
      <c r="V64" s="483"/>
      <c r="W64" s="483"/>
      <c r="X64" s="483"/>
      <c r="Y64" s="461">
        <v>21137</v>
      </c>
      <c r="Z64" s="461"/>
      <c r="AA64" s="461"/>
      <c r="AB64" s="461"/>
      <c r="AC64" s="461"/>
      <c r="AD64" s="461"/>
      <c r="AE64" s="461"/>
      <c r="AF64" s="461">
        <v>48358</v>
      </c>
      <c r="AG64" s="461"/>
      <c r="AH64" s="461"/>
      <c r="AI64" s="461"/>
      <c r="AJ64" s="461"/>
      <c r="AK64" s="461"/>
      <c r="AL64" s="461"/>
      <c r="AM64" s="461">
        <v>12919</v>
      </c>
      <c r="AN64" s="461"/>
      <c r="AO64" s="461"/>
      <c r="AP64" s="461"/>
      <c r="AQ64" s="461"/>
      <c r="AR64" s="461"/>
      <c r="AS64" s="461"/>
      <c r="AT64" s="461">
        <v>24444</v>
      </c>
      <c r="AU64" s="461"/>
      <c r="AV64" s="461"/>
      <c r="AW64" s="461"/>
      <c r="AX64" s="461"/>
      <c r="AY64" s="461"/>
      <c r="AZ64" s="461"/>
      <c r="BA64" s="461">
        <v>76716</v>
      </c>
      <c r="BB64" s="461"/>
      <c r="BC64" s="461"/>
      <c r="BD64" s="461"/>
      <c r="BE64" s="461"/>
      <c r="BF64" s="461"/>
      <c r="BG64" s="461"/>
      <c r="BH64" s="123"/>
      <c r="BI64" s="494"/>
      <c r="BJ64" s="429"/>
      <c r="BK64" s="426" t="s">
        <v>146</v>
      </c>
      <c r="BL64" s="277"/>
      <c r="BM64" s="277"/>
      <c r="BN64" s="277"/>
      <c r="BO64" s="277"/>
      <c r="BP64" s="277"/>
      <c r="BQ64" s="277"/>
      <c r="BR64" s="277"/>
      <c r="BS64" s="277"/>
      <c r="BT64" s="277"/>
      <c r="BU64" s="277"/>
      <c r="BV64" s="277"/>
      <c r="BW64" s="277"/>
      <c r="BX64" s="277"/>
      <c r="BY64" s="278"/>
      <c r="BZ64" s="460">
        <v>144676</v>
      </c>
      <c r="CA64" s="461"/>
      <c r="CB64" s="461"/>
      <c r="CC64" s="461"/>
      <c r="CD64" s="461"/>
      <c r="CE64" s="461"/>
      <c r="CF64" s="461"/>
      <c r="CG64" s="461">
        <v>43135</v>
      </c>
      <c r="CH64" s="461"/>
      <c r="CI64" s="461"/>
      <c r="CJ64" s="461"/>
      <c r="CK64" s="461"/>
      <c r="CL64" s="461"/>
      <c r="CM64" s="461"/>
      <c r="CN64" s="461">
        <v>11739</v>
      </c>
      <c r="CO64" s="461"/>
      <c r="CP64" s="461"/>
      <c r="CQ64" s="461"/>
      <c r="CR64" s="461"/>
      <c r="CS64" s="461"/>
      <c r="CT64" s="461"/>
      <c r="CU64" s="461"/>
      <c r="CV64" s="461">
        <v>25190</v>
      </c>
      <c r="CW64" s="461"/>
      <c r="CX64" s="461"/>
      <c r="CY64" s="461"/>
      <c r="CZ64" s="461"/>
      <c r="DA64" s="461"/>
      <c r="DB64" s="461"/>
      <c r="DC64" s="461"/>
      <c r="DD64" s="461">
        <v>64227</v>
      </c>
      <c r="DE64" s="461"/>
      <c r="DF64" s="461"/>
      <c r="DG64" s="461"/>
      <c r="DH64" s="461"/>
      <c r="DI64" s="461"/>
      <c r="DJ64" s="461"/>
      <c r="DK64" s="461"/>
    </row>
    <row r="65" spans="1:115" ht="15" customHeight="1">
      <c r="A65" s="429"/>
      <c r="B65" s="7"/>
      <c r="C65" s="7"/>
      <c r="D65" s="7"/>
      <c r="E65" s="7"/>
      <c r="F65" s="7"/>
      <c r="G65" s="7"/>
      <c r="H65" s="7"/>
      <c r="I65" s="7"/>
      <c r="J65" s="7"/>
      <c r="K65" s="7"/>
      <c r="L65" s="7"/>
      <c r="M65" s="7"/>
      <c r="N65" s="7"/>
      <c r="O65" s="7"/>
      <c r="P65" s="24"/>
      <c r="Q65" s="212"/>
      <c r="R65" s="212"/>
      <c r="S65" s="212"/>
      <c r="T65" s="212"/>
      <c r="U65" s="212"/>
      <c r="V65" s="212"/>
      <c r="W65" s="212"/>
      <c r="X65" s="212"/>
      <c r="Y65" s="212"/>
      <c r="Z65" s="212"/>
      <c r="AA65" s="212"/>
      <c r="AB65" s="212"/>
      <c r="AC65" s="212"/>
      <c r="AD65" s="212"/>
      <c r="AE65" s="212"/>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494"/>
      <c r="BJ65" s="429"/>
      <c r="BK65" s="213"/>
      <c r="BL65" s="7"/>
      <c r="BM65" s="7"/>
      <c r="BN65" s="7"/>
      <c r="BO65" s="7"/>
      <c r="BP65" s="7"/>
      <c r="BQ65" s="7"/>
      <c r="BR65" s="7"/>
      <c r="BS65" s="7"/>
      <c r="BT65" s="7"/>
      <c r="BU65" s="7"/>
      <c r="BV65" s="7"/>
      <c r="BW65" s="7"/>
      <c r="BX65" s="7"/>
      <c r="BY65" s="24"/>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1"/>
      <c r="CW65" s="1"/>
      <c r="CX65" s="1"/>
      <c r="CY65" s="1"/>
      <c r="CZ65" s="1"/>
      <c r="DA65" s="1"/>
      <c r="DB65" s="1"/>
      <c r="DC65" s="1"/>
      <c r="DD65" s="1"/>
      <c r="DE65" s="1"/>
      <c r="DF65" s="1"/>
      <c r="DG65" s="1"/>
      <c r="DH65" s="1"/>
      <c r="DI65" s="1"/>
      <c r="DJ65" s="1"/>
      <c r="DK65" s="1"/>
    </row>
    <row r="66" spans="1:115" ht="15" customHeight="1">
      <c r="A66" s="429"/>
      <c r="B66" s="425" t="s">
        <v>218</v>
      </c>
      <c r="C66" s="273"/>
      <c r="D66" s="273"/>
      <c r="E66" s="273"/>
      <c r="F66" s="273"/>
      <c r="G66" s="273"/>
      <c r="H66" s="273"/>
      <c r="I66" s="273"/>
      <c r="J66" s="273"/>
      <c r="K66" s="273"/>
      <c r="L66" s="273"/>
      <c r="M66" s="273"/>
      <c r="N66" s="273"/>
      <c r="O66" s="273"/>
      <c r="P66" s="274"/>
      <c r="Q66" s="459">
        <v>2468</v>
      </c>
      <c r="R66" s="440"/>
      <c r="S66" s="440"/>
      <c r="T66" s="440"/>
      <c r="U66" s="440"/>
      <c r="V66" s="440"/>
      <c r="W66" s="440"/>
      <c r="X66" s="440"/>
      <c r="Y66" s="440">
        <v>206</v>
      </c>
      <c r="Z66" s="440"/>
      <c r="AA66" s="440"/>
      <c r="AB66" s="440"/>
      <c r="AC66" s="440"/>
      <c r="AD66" s="440"/>
      <c r="AE66" s="440"/>
      <c r="AF66" s="440">
        <v>153</v>
      </c>
      <c r="AG66" s="440"/>
      <c r="AH66" s="440"/>
      <c r="AI66" s="440"/>
      <c r="AJ66" s="440"/>
      <c r="AK66" s="440"/>
      <c r="AL66" s="440"/>
      <c r="AM66" s="440">
        <v>22</v>
      </c>
      <c r="AN66" s="440"/>
      <c r="AO66" s="440"/>
      <c r="AP66" s="440"/>
      <c r="AQ66" s="440"/>
      <c r="AR66" s="440"/>
      <c r="AS66" s="440"/>
      <c r="AT66" s="440">
        <v>1089</v>
      </c>
      <c r="AU66" s="440"/>
      <c r="AV66" s="440"/>
      <c r="AW66" s="440"/>
      <c r="AX66" s="440"/>
      <c r="AY66" s="440"/>
      <c r="AZ66" s="440"/>
      <c r="BA66" s="440">
        <v>998</v>
      </c>
      <c r="BB66" s="440"/>
      <c r="BC66" s="440"/>
      <c r="BD66" s="440"/>
      <c r="BE66" s="440"/>
      <c r="BF66" s="440"/>
      <c r="BG66" s="440"/>
      <c r="BH66" s="1"/>
      <c r="BI66" s="494"/>
      <c r="BJ66" s="429"/>
      <c r="BK66" s="425" t="s">
        <v>218</v>
      </c>
      <c r="BL66" s="273"/>
      <c r="BM66" s="273"/>
      <c r="BN66" s="273"/>
      <c r="BO66" s="273"/>
      <c r="BP66" s="273"/>
      <c r="BQ66" s="273"/>
      <c r="BR66" s="273"/>
      <c r="BS66" s="273"/>
      <c r="BT66" s="273"/>
      <c r="BU66" s="273"/>
      <c r="BV66" s="273"/>
      <c r="BW66" s="273"/>
      <c r="BX66" s="273"/>
      <c r="BY66" s="274"/>
      <c r="BZ66" s="459">
        <v>3465</v>
      </c>
      <c r="CA66" s="440"/>
      <c r="CB66" s="440"/>
      <c r="CC66" s="440"/>
      <c r="CD66" s="440"/>
      <c r="CE66" s="440"/>
      <c r="CF66" s="440"/>
      <c r="CG66" s="440">
        <v>352</v>
      </c>
      <c r="CH66" s="440"/>
      <c r="CI66" s="440"/>
      <c r="CJ66" s="440"/>
      <c r="CK66" s="440"/>
      <c r="CL66" s="440"/>
      <c r="CM66" s="440"/>
      <c r="CN66" s="440">
        <v>35</v>
      </c>
      <c r="CO66" s="440"/>
      <c r="CP66" s="440"/>
      <c r="CQ66" s="440"/>
      <c r="CR66" s="440"/>
      <c r="CS66" s="440"/>
      <c r="CT66" s="440"/>
      <c r="CU66" s="440"/>
      <c r="CV66" s="440">
        <v>1629</v>
      </c>
      <c r="CW66" s="440"/>
      <c r="CX66" s="440"/>
      <c r="CY66" s="440"/>
      <c r="CZ66" s="440"/>
      <c r="DA66" s="440"/>
      <c r="DB66" s="440"/>
      <c r="DC66" s="440"/>
      <c r="DD66" s="440">
        <v>1448</v>
      </c>
      <c r="DE66" s="440"/>
      <c r="DF66" s="440"/>
      <c r="DG66" s="440"/>
      <c r="DH66" s="440"/>
      <c r="DI66" s="440"/>
      <c r="DJ66" s="440"/>
      <c r="DK66" s="440"/>
    </row>
    <row r="67" spans="1:115" ht="15" customHeight="1">
      <c r="A67" s="429"/>
      <c r="B67" s="425" t="s">
        <v>148</v>
      </c>
      <c r="C67" s="273"/>
      <c r="D67" s="273"/>
      <c r="E67" s="273"/>
      <c r="F67" s="273"/>
      <c r="G67" s="273"/>
      <c r="H67" s="273"/>
      <c r="I67" s="273"/>
      <c r="J67" s="273"/>
      <c r="K67" s="273"/>
      <c r="L67" s="273"/>
      <c r="M67" s="273"/>
      <c r="N67" s="273"/>
      <c r="O67" s="273"/>
      <c r="P67" s="274"/>
      <c r="Q67" s="459">
        <v>2178</v>
      </c>
      <c r="R67" s="440"/>
      <c r="S67" s="440"/>
      <c r="T67" s="440"/>
      <c r="U67" s="440"/>
      <c r="V67" s="440"/>
      <c r="W67" s="440"/>
      <c r="X67" s="440"/>
      <c r="Y67" s="440">
        <v>20</v>
      </c>
      <c r="Z67" s="440"/>
      <c r="AA67" s="440"/>
      <c r="AB67" s="440"/>
      <c r="AC67" s="440"/>
      <c r="AD67" s="440"/>
      <c r="AE67" s="440"/>
      <c r="AF67" s="440">
        <v>187</v>
      </c>
      <c r="AG67" s="440"/>
      <c r="AH67" s="440"/>
      <c r="AI67" s="440"/>
      <c r="AJ67" s="440"/>
      <c r="AK67" s="440"/>
      <c r="AL67" s="440"/>
      <c r="AM67" s="440">
        <v>200</v>
      </c>
      <c r="AN67" s="440"/>
      <c r="AO67" s="440"/>
      <c r="AP67" s="440"/>
      <c r="AQ67" s="440"/>
      <c r="AR67" s="440"/>
      <c r="AS67" s="440"/>
      <c r="AT67" s="440">
        <v>154</v>
      </c>
      <c r="AU67" s="440"/>
      <c r="AV67" s="440"/>
      <c r="AW67" s="440"/>
      <c r="AX67" s="440"/>
      <c r="AY67" s="440"/>
      <c r="AZ67" s="440"/>
      <c r="BA67" s="440">
        <v>1617</v>
      </c>
      <c r="BB67" s="440"/>
      <c r="BC67" s="440"/>
      <c r="BD67" s="440"/>
      <c r="BE67" s="440"/>
      <c r="BF67" s="440"/>
      <c r="BG67" s="440"/>
      <c r="BH67" s="1"/>
      <c r="BI67" s="494"/>
      <c r="BJ67" s="429"/>
      <c r="BK67" s="425" t="s">
        <v>148</v>
      </c>
      <c r="BL67" s="273"/>
      <c r="BM67" s="273"/>
      <c r="BN67" s="273"/>
      <c r="BO67" s="273"/>
      <c r="BP67" s="273"/>
      <c r="BQ67" s="273"/>
      <c r="BR67" s="273"/>
      <c r="BS67" s="273"/>
      <c r="BT67" s="273"/>
      <c r="BU67" s="273"/>
      <c r="BV67" s="273"/>
      <c r="BW67" s="273"/>
      <c r="BX67" s="273"/>
      <c r="BY67" s="274"/>
      <c r="BZ67" s="459">
        <v>1582</v>
      </c>
      <c r="CA67" s="440"/>
      <c r="CB67" s="440"/>
      <c r="CC67" s="440"/>
      <c r="CD67" s="440"/>
      <c r="CE67" s="440"/>
      <c r="CF67" s="440"/>
      <c r="CG67" s="440">
        <v>66</v>
      </c>
      <c r="CH67" s="440"/>
      <c r="CI67" s="440"/>
      <c r="CJ67" s="440"/>
      <c r="CK67" s="440"/>
      <c r="CL67" s="440"/>
      <c r="CM67" s="440"/>
      <c r="CN67" s="440">
        <v>63</v>
      </c>
      <c r="CO67" s="440"/>
      <c r="CP67" s="440"/>
      <c r="CQ67" s="440"/>
      <c r="CR67" s="440"/>
      <c r="CS67" s="440"/>
      <c r="CT67" s="440"/>
      <c r="CU67" s="440"/>
      <c r="CV67" s="440">
        <v>204</v>
      </c>
      <c r="CW67" s="440"/>
      <c r="CX67" s="440"/>
      <c r="CY67" s="440"/>
      <c r="CZ67" s="440"/>
      <c r="DA67" s="440"/>
      <c r="DB67" s="440"/>
      <c r="DC67" s="440"/>
      <c r="DD67" s="440">
        <v>1249</v>
      </c>
      <c r="DE67" s="440"/>
      <c r="DF67" s="440"/>
      <c r="DG67" s="440"/>
      <c r="DH67" s="440"/>
      <c r="DI67" s="440"/>
      <c r="DJ67" s="440"/>
      <c r="DK67" s="440"/>
    </row>
    <row r="68" spans="1:115" ht="15" customHeight="1">
      <c r="A68" s="429"/>
      <c r="B68" s="425" t="s">
        <v>149</v>
      </c>
      <c r="C68" s="273"/>
      <c r="D68" s="273"/>
      <c r="E68" s="273"/>
      <c r="F68" s="273"/>
      <c r="G68" s="273"/>
      <c r="H68" s="273"/>
      <c r="I68" s="273"/>
      <c r="J68" s="273"/>
      <c r="K68" s="273"/>
      <c r="L68" s="273"/>
      <c r="M68" s="273"/>
      <c r="N68" s="273"/>
      <c r="O68" s="273"/>
      <c r="P68" s="274"/>
      <c r="Q68" s="459">
        <v>11151</v>
      </c>
      <c r="R68" s="440"/>
      <c r="S68" s="440"/>
      <c r="T68" s="440"/>
      <c r="U68" s="440"/>
      <c r="V68" s="440"/>
      <c r="W68" s="440"/>
      <c r="X68" s="440"/>
      <c r="Y68" s="440">
        <v>2807</v>
      </c>
      <c r="Z68" s="440"/>
      <c r="AA68" s="440"/>
      <c r="AB68" s="440"/>
      <c r="AC68" s="440"/>
      <c r="AD68" s="440"/>
      <c r="AE68" s="440"/>
      <c r="AF68" s="440">
        <v>2180</v>
      </c>
      <c r="AG68" s="440"/>
      <c r="AH68" s="440"/>
      <c r="AI68" s="440"/>
      <c r="AJ68" s="440"/>
      <c r="AK68" s="440"/>
      <c r="AL68" s="440"/>
      <c r="AM68" s="440">
        <v>269</v>
      </c>
      <c r="AN68" s="440"/>
      <c r="AO68" s="440"/>
      <c r="AP68" s="440"/>
      <c r="AQ68" s="440"/>
      <c r="AR68" s="440"/>
      <c r="AS68" s="440"/>
      <c r="AT68" s="440">
        <v>3046</v>
      </c>
      <c r="AU68" s="440"/>
      <c r="AV68" s="440"/>
      <c r="AW68" s="440"/>
      <c r="AX68" s="440"/>
      <c r="AY68" s="440"/>
      <c r="AZ68" s="440"/>
      <c r="BA68" s="440">
        <v>2849</v>
      </c>
      <c r="BB68" s="440"/>
      <c r="BC68" s="440"/>
      <c r="BD68" s="440"/>
      <c r="BE68" s="440"/>
      <c r="BF68" s="440"/>
      <c r="BG68" s="440"/>
      <c r="BH68" s="1"/>
      <c r="BI68" s="494"/>
      <c r="BJ68" s="429"/>
      <c r="BK68" s="425" t="s">
        <v>149</v>
      </c>
      <c r="BL68" s="273"/>
      <c r="BM68" s="273"/>
      <c r="BN68" s="273"/>
      <c r="BO68" s="273"/>
      <c r="BP68" s="273"/>
      <c r="BQ68" s="273"/>
      <c r="BR68" s="273"/>
      <c r="BS68" s="273"/>
      <c r="BT68" s="273"/>
      <c r="BU68" s="273"/>
      <c r="BV68" s="273"/>
      <c r="BW68" s="273"/>
      <c r="BX68" s="273"/>
      <c r="BY68" s="274"/>
      <c r="BZ68" s="459">
        <v>10641</v>
      </c>
      <c r="CA68" s="440"/>
      <c r="CB68" s="440"/>
      <c r="CC68" s="440"/>
      <c r="CD68" s="440"/>
      <c r="CE68" s="440"/>
      <c r="CF68" s="440"/>
      <c r="CG68" s="440">
        <v>2400</v>
      </c>
      <c r="CH68" s="440"/>
      <c r="CI68" s="440"/>
      <c r="CJ68" s="440"/>
      <c r="CK68" s="440"/>
      <c r="CL68" s="440"/>
      <c r="CM68" s="440"/>
      <c r="CN68" s="440">
        <v>173</v>
      </c>
      <c r="CO68" s="440"/>
      <c r="CP68" s="440"/>
      <c r="CQ68" s="440"/>
      <c r="CR68" s="440"/>
      <c r="CS68" s="440"/>
      <c r="CT68" s="440"/>
      <c r="CU68" s="440"/>
      <c r="CV68" s="440">
        <v>4369</v>
      </c>
      <c r="CW68" s="440"/>
      <c r="CX68" s="440"/>
      <c r="CY68" s="440"/>
      <c r="CZ68" s="440"/>
      <c r="DA68" s="440"/>
      <c r="DB68" s="440"/>
      <c r="DC68" s="440"/>
      <c r="DD68" s="440">
        <v>3699</v>
      </c>
      <c r="DE68" s="440"/>
      <c r="DF68" s="440"/>
      <c r="DG68" s="440"/>
      <c r="DH68" s="440"/>
      <c r="DI68" s="440"/>
      <c r="DJ68" s="440"/>
      <c r="DK68" s="440"/>
    </row>
    <row r="69" spans="1:115" ht="15" customHeight="1">
      <c r="A69" s="429"/>
      <c r="B69" s="425" t="s">
        <v>150</v>
      </c>
      <c r="C69" s="273"/>
      <c r="D69" s="273"/>
      <c r="E69" s="273"/>
      <c r="F69" s="273"/>
      <c r="G69" s="273"/>
      <c r="H69" s="273"/>
      <c r="I69" s="273"/>
      <c r="J69" s="273"/>
      <c r="K69" s="273"/>
      <c r="L69" s="273"/>
      <c r="M69" s="273"/>
      <c r="N69" s="273"/>
      <c r="O69" s="273"/>
      <c r="P69" s="274"/>
      <c r="Q69" s="459">
        <v>92405</v>
      </c>
      <c r="R69" s="440"/>
      <c r="S69" s="440"/>
      <c r="T69" s="440"/>
      <c r="U69" s="440"/>
      <c r="V69" s="440"/>
      <c r="W69" s="440"/>
      <c r="X69" s="440"/>
      <c r="Y69" s="440">
        <v>9492</v>
      </c>
      <c r="Z69" s="440"/>
      <c r="AA69" s="440"/>
      <c r="AB69" s="440"/>
      <c r="AC69" s="440"/>
      <c r="AD69" s="440"/>
      <c r="AE69" s="440"/>
      <c r="AF69" s="440">
        <v>24211</v>
      </c>
      <c r="AG69" s="440"/>
      <c r="AH69" s="440"/>
      <c r="AI69" s="440"/>
      <c r="AJ69" s="440"/>
      <c r="AK69" s="440"/>
      <c r="AL69" s="440"/>
      <c r="AM69" s="440">
        <v>2651</v>
      </c>
      <c r="AN69" s="440"/>
      <c r="AO69" s="440"/>
      <c r="AP69" s="440"/>
      <c r="AQ69" s="440"/>
      <c r="AR69" s="440"/>
      <c r="AS69" s="440"/>
      <c r="AT69" s="440">
        <v>6534</v>
      </c>
      <c r="AU69" s="440"/>
      <c r="AV69" s="440"/>
      <c r="AW69" s="440"/>
      <c r="AX69" s="440"/>
      <c r="AY69" s="440"/>
      <c r="AZ69" s="440"/>
      <c r="BA69" s="440">
        <v>49518</v>
      </c>
      <c r="BB69" s="440"/>
      <c r="BC69" s="440"/>
      <c r="BD69" s="440"/>
      <c r="BE69" s="440"/>
      <c r="BF69" s="440"/>
      <c r="BG69" s="440"/>
      <c r="BH69" s="1"/>
      <c r="BI69" s="494"/>
      <c r="BJ69" s="429"/>
      <c r="BK69" s="425" t="s">
        <v>150</v>
      </c>
      <c r="BL69" s="273"/>
      <c r="BM69" s="273"/>
      <c r="BN69" s="273"/>
      <c r="BO69" s="273"/>
      <c r="BP69" s="273"/>
      <c r="BQ69" s="273"/>
      <c r="BR69" s="273"/>
      <c r="BS69" s="273"/>
      <c r="BT69" s="273"/>
      <c r="BU69" s="273"/>
      <c r="BV69" s="273"/>
      <c r="BW69" s="273"/>
      <c r="BX69" s="273"/>
      <c r="BY69" s="274"/>
      <c r="BZ69" s="459">
        <v>59221</v>
      </c>
      <c r="CA69" s="440"/>
      <c r="CB69" s="440"/>
      <c r="CC69" s="440"/>
      <c r="CD69" s="440"/>
      <c r="CE69" s="440"/>
      <c r="CF69" s="440"/>
      <c r="CG69" s="440">
        <v>13086</v>
      </c>
      <c r="CH69" s="440"/>
      <c r="CI69" s="440"/>
      <c r="CJ69" s="440"/>
      <c r="CK69" s="440"/>
      <c r="CL69" s="440"/>
      <c r="CM69" s="440"/>
      <c r="CN69" s="440">
        <v>2122</v>
      </c>
      <c r="CO69" s="440"/>
      <c r="CP69" s="440"/>
      <c r="CQ69" s="440"/>
      <c r="CR69" s="440"/>
      <c r="CS69" s="440"/>
      <c r="CT69" s="440"/>
      <c r="CU69" s="440"/>
      <c r="CV69" s="440">
        <v>4798</v>
      </c>
      <c r="CW69" s="440"/>
      <c r="CX69" s="440"/>
      <c r="CY69" s="440"/>
      <c r="CZ69" s="440"/>
      <c r="DA69" s="440"/>
      <c r="DB69" s="440"/>
      <c r="DC69" s="440"/>
      <c r="DD69" s="440">
        <v>38917</v>
      </c>
      <c r="DE69" s="440"/>
      <c r="DF69" s="440"/>
      <c r="DG69" s="440"/>
      <c r="DH69" s="440"/>
      <c r="DI69" s="440"/>
      <c r="DJ69" s="440"/>
      <c r="DK69" s="440"/>
    </row>
    <row r="70" spans="1:115" ht="15" customHeight="1">
      <c r="A70" s="429"/>
      <c r="B70" s="425" t="s">
        <v>372</v>
      </c>
      <c r="C70" s="273"/>
      <c r="D70" s="273"/>
      <c r="E70" s="273"/>
      <c r="F70" s="273"/>
      <c r="G70" s="273"/>
      <c r="H70" s="273"/>
      <c r="I70" s="273"/>
      <c r="J70" s="273"/>
      <c r="K70" s="273"/>
      <c r="L70" s="273"/>
      <c r="M70" s="273"/>
      <c r="N70" s="273"/>
      <c r="O70" s="273"/>
      <c r="P70" s="274"/>
      <c r="Q70" s="459">
        <v>34903</v>
      </c>
      <c r="R70" s="440"/>
      <c r="S70" s="440"/>
      <c r="T70" s="440"/>
      <c r="U70" s="440"/>
      <c r="V70" s="440"/>
      <c r="W70" s="440"/>
      <c r="X70" s="440"/>
      <c r="Y70" s="440">
        <v>7244</v>
      </c>
      <c r="Z70" s="440"/>
      <c r="AA70" s="440"/>
      <c r="AB70" s="440"/>
      <c r="AC70" s="440"/>
      <c r="AD70" s="440"/>
      <c r="AE70" s="440"/>
      <c r="AF70" s="440">
        <v>9623</v>
      </c>
      <c r="AG70" s="440"/>
      <c r="AH70" s="440"/>
      <c r="AI70" s="440"/>
      <c r="AJ70" s="440"/>
      <c r="AK70" s="440"/>
      <c r="AL70" s="440"/>
      <c r="AM70" s="440">
        <v>2063</v>
      </c>
      <c r="AN70" s="440"/>
      <c r="AO70" s="440"/>
      <c r="AP70" s="440"/>
      <c r="AQ70" s="440"/>
      <c r="AR70" s="440"/>
      <c r="AS70" s="440"/>
      <c r="AT70" s="440">
        <v>6264</v>
      </c>
      <c r="AU70" s="440"/>
      <c r="AV70" s="440"/>
      <c r="AW70" s="440"/>
      <c r="AX70" s="440"/>
      <c r="AY70" s="440"/>
      <c r="AZ70" s="440"/>
      <c r="BA70" s="440">
        <v>9709</v>
      </c>
      <c r="BB70" s="440"/>
      <c r="BC70" s="440"/>
      <c r="BD70" s="440"/>
      <c r="BE70" s="440"/>
      <c r="BF70" s="440"/>
      <c r="BG70" s="440"/>
      <c r="BH70" s="1"/>
      <c r="BI70" s="494"/>
      <c r="BJ70" s="429"/>
      <c r="BK70" s="425" t="s">
        <v>306</v>
      </c>
      <c r="BL70" s="273"/>
      <c r="BM70" s="273"/>
      <c r="BN70" s="273"/>
      <c r="BO70" s="273"/>
      <c r="BP70" s="273"/>
      <c r="BQ70" s="273"/>
      <c r="BR70" s="273"/>
      <c r="BS70" s="273"/>
      <c r="BT70" s="273"/>
      <c r="BU70" s="273"/>
      <c r="BV70" s="273"/>
      <c r="BW70" s="273"/>
      <c r="BX70" s="273"/>
      <c r="BY70" s="274"/>
      <c r="BZ70" s="459">
        <v>21402</v>
      </c>
      <c r="CA70" s="440"/>
      <c r="CB70" s="440"/>
      <c r="CC70" s="440"/>
      <c r="CD70" s="440"/>
      <c r="CE70" s="440"/>
      <c r="CF70" s="440"/>
      <c r="CG70" s="440">
        <v>7663</v>
      </c>
      <c r="CH70" s="440"/>
      <c r="CI70" s="440"/>
      <c r="CJ70" s="440"/>
      <c r="CK70" s="440"/>
      <c r="CL70" s="440"/>
      <c r="CM70" s="440"/>
      <c r="CN70" s="440">
        <v>1780</v>
      </c>
      <c r="CO70" s="440"/>
      <c r="CP70" s="440"/>
      <c r="CQ70" s="440"/>
      <c r="CR70" s="440"/>
      <c r="CS70" s="440"/>
      <c r="CT70" s="440"/>
      <c r="CU70" s="440"/>
      <c r="CV70" s="440">
        <v>5424</v>
      </c>
      <c r="CW70" s="440"/>
      <c r="CX70" s="440"/>
      <c r="CY70" s="440"/>
      <c r="CZ70" s="440"/>
      <c r="DA70" s="440"/>
      <c r="DB70" s="440"/>
      <c r="DC70" s="440"/>
      <c r="DD70" s="440">
        <v>6522</v>
      </c>
      <c r="DE70" s="440"/>
      <c r="DF70" s="440"/>
      <c r="DG70" s="440"/>
      <c r="DH70" s="440"/>
      <c r="DI70" s="440"/>
      <c r="DJ70" s="440"/>
      <c r="DK70" s="440"/>
    </row>
    <row r="71" spans="1:115" ht="15" customHeight="1">
      <c r="A71" s="429"/>
      <c r="B71" s="425" t="s">
        <v>307</v>
      </c>
      <c r="C71" s="273"/>
      <c r="D71" s="273"/>
      <c r="E71" s="273"/>
      <c r="F71" s="273"/>
      <c r="G71" s="273"/>
      <c r="H71" s="273"/>
      <c r="I71" s="273"/>
      <c r="J71" s="273"/>
      <c r="K71" s="273"/>
      <c r="L71" s="273"/>
      <c r="M71" s="273"/>
      <c r="N71" s="273"/>
      <c r="O71" s="273"/>
      <c r="P71" s="274"/>
      <c r="Q71" s="459">
        <v>7684</v>
      </c>
      <c r="R71" s="440"/>
      <c r="S71" s="440"/>
      <c r="T71" s="440"/>
      <c r="U71" s="440"/>
      <c r="V71" s="440"/>
      <c r="W71" s="440"/>
      <c r="X71" s="440"/>
      <c r="Y71" s="440">
        <v>508</v>
      </c>
      <c r="Z71" s="440"/>
      <c r="AA71" s="440"/>
      <c r="AB71" s="440"/>
      <c r="AC71" s="440"/>
      <c r="AD71" s="440"/>
      <c r="AE71" s="440"/>
      <c r="AF71" s="440">
        <v>738</v>
      </c>
      <c r="AG71" s="440"/>
      <c r="AH71" s="440"/>
      <c r="AI71" s="440"/>
      <c r="AJ71" s="440"/>
      <c r="AK71" s="440"/>
      <c r="AL71" s="440"/>
      <c r="AM71" s="440">
        <v>115</v>
      </c>
      <c r="AN71" s="440"/>
      <c r="AO71" s="440"/>
      <c r="AP71" s="440"/>
      <c r="AQ71" s="440"/>
      <c r="AR71" s="440"/>
      <c r="AS71" s="440"/>
      <c r="AT71" s="440">
        <v>5394</v>
      </c>
      <c r="AU71" s="440"/>
      <c r="AV71" s="440"/>
      <c r="AW71" s="440"/>
      <c r="AX71" s="440"/>
      <c r="AY71" s="440"/>
      <c r="AZ71" s="440"/>
      <c r="BA71" s="440">
        <v>928</v>
      </c>
      <c r="BB71" s="440"/>
      <c r="BC71" s="440"/>
      <c r="BD71" s="440"/>
      <c r="BE71" s="440"/>
      <c r="BF71" s="440"/>
      <c r="BG71" s="440"/>
      <c r="BH71" s="1"/>
      <c r="BI71" s="494"/>
      <c r="BJ71" s="429"/>
      <c r="BK71" s="425" t="s">
        <v>307</v>
      </c>
      <c r="BL71" s="273"/>
      <c r="BM71" s="273"/>
      <c r="BN71" s="273"/>
      <c r="BO71" s="273"/>
      <c r="BP71" s="273"/>
      <c r="BQ71" s="273"/>
      <c r="BR71" s="273"/>
      <c r="BS71" s="273"/>
      <c r="BT71" s="273"/>
      <c r="BU71" s="273"/>
      <c r="BV71" s="273"/>
      <c r="BW71" s="273"/>
      <c r="BX71" s="273"/>
      <c r="BY71" s="274"/>
      <c r="BZ71" s="459">
        <v>7375</v>
      </c>
      <c r="CA71" s="440"/>
      <c r="CB71" s="440"/>
      <c r="CC71" s="440"/>
      <c r="CD71" s="440"/>
      <c r="CE71" s="440"/>
      <c r="CF71" s="440"/>
      <c r="CG71" s="440">
        <v>885</v>
      </c>
      <c r="CH71" s="440"/>
      <c r="CI71" s="440"/>
      <c r="CJ71" s="440"/>
      <c r="CK71" s="440"/>
      <c r="CL71" s="440"/>
      <c r="CM71" s="440"/>
      <c r="CN71" s="440">
        <v>176</v>
      </c>
      <c r="CO71" s="440"/>
      <c r="CP71" s="440"/>
      <c r="CQ71" s="440"/>
      <c r="CR71" s="440"/>
      <c r="CS71" s="440"/>
      <c r="CT71" s="440"/>
      <c r="CU71" s="440"/>
      <c r="CV71" s="440">
        <v>5367</v>
      </c>
      <c r="CW71" s="440"/>
      <c r="CX71" s="440"/>
      <c r="CY71" s="440"/>
      <c r="CZ71" s="440"/>
      <c r="DA71" s="440"/>
      <c r="DB71" s="440"/>
      <c r="DC71" s="440"/>
      <c r="DD71" s="440">
        <v>947</v>
      </c>
      <c r="DE71" s="440"/>
      <c r="DF71" s="440"/>
      <c r="DG71" s="440"/>
      <c r="DH71" s="440"/>
      <c r="DI71" s="440"/>
      <c r="DJ71" s="440"/>
      <c r="DK71" s="440"/>
    </row>
    <row r="72" spans="1:115" ht="15" customHeight="1">
      <c r="A72" s="429"/>
      <c r="B72" s="425" t="s">
        <v>308</v>
      </c>
      <c r="C72" s="273"/>
      <c r="D72" s="273"/>
      <c r="E72" s="273"/>
      <c r="F72" s="273"/>
      <c r="G72" s="273"/>
      <c r="H72" s="273"/>
      <c r="I72" s="273"/>
      <c r="J72" s="273"/>
      <c r="K72" s="273"/>
      <c r="L72" s="273"/>
      <c r="M72" s="273"/>
      <c r="N72" s="273"/>
      <c r="O72" s="273"/>
      <c r="P72" s="274"/>
      <c r="Q72" s="459">
        <v>9010</v>
      </c>
      <c r="R72" s="440"/>
      <c r="S72" s="440"/>
      <c r="T72" s="440"/>
      <c r="U72" s="440"/>
      <c r="V72" s="440"/>
      <c r="W72" s="440"/>
      <c r="X72" s="440"/>
      <c r="Y72" s="440">
        <v>302</v>
      </c>
      <c r="Z72" s="440"/>
      <c r="AA72" s="440"/>
      <c r="AB72" s="440"/>
      <c r="AC72" s="440"/>
      <c r="AD72" s="440"/>
      <c r="AE72" s="440"/>
      <c r="AF72" s="440">
        <v>345</v>
      </c>
      <c r="AG72" s="440"/>
      <c r="AH72" s="440"/>
      <c r="AI72" s="440"/>
      <c r="AJ72" s="440"/>
      <c r="AK72" s="440"/>
      <c r="AL72" s="440"/>
      <c r="AM72" s="440">
        <v>6195</v>
      </c>
      <c r="AN72" s="440"/>
      <c r="AO72" s="440"/>
      <c r="AP72" s="440"/>
      <c r="AQ72" s="440"/>
      <c r="AR72" s="440"/>
      <c r="AS72" s="440"/>
      <c r="AT72" s="440">
        <v>50</v>
      </c>
      <c r="AU72" s="440"/>
      <c r="AV72" s="440"/>
      <c r="AW72" s="440"/>
      <c r="AX72" s="440"/>
      <c r="AY72" s="440"/>
      <c r="AZ72" s="440"/>
      <c r="BA72" s="440">
        <v>2118</v>
      </c>
      <c r="BB72" s="440"/>
      <c r="BC72" s="440"/>
      <c r="BD72" s="440"/>
      <c r="BE72" s="440"/>
      <c r="BF72" s="440"/>
      <c r="BG72" s="440"/>
      <c r="BH72" s="1"/>
      <c r="BI72" s="494"/>
      <c r="BJ72" s="429"/>
      <c r="BK72" s="425" t="s">
        <v>308</v>
      </c>
      <c r="BL72" s="273"/>
      <c r="BM72" s="273"/>
      <c r="BN72" s="273"/>
      <c r="BO72" s="273"/>
      <c r="BP72" s="273"/>
      <c r="BQ72" s="273"/>
      <c r="BR72" s="273"/>
      <c r="BS72" s="273"/>
      <c r="BT72" s="273"/>
      <c r="BU72" s="273"/>
      <c r="BV72" s="273"/>
      <c r="BW72" s="273"/>
      <c r="BX72" s="273"/>
      <c r="BY72" s="274"/>
      <c r="BZ72" s="459">
        <v>10199</v>
      </c>
      <c r="CA72" s="440"/>
      <c r="CB72" s="440"/>
      <c r="CC72" s="440"/>
      <c r="CD72" s="440"/>
      <c r="CE72" s="440"/>
      <c r="CF72" s="440"/>
      <c r="CG72" s="440">
        <v>386</v>
      </c>
      <c r="CH72" s="440"/>
      <c r="CI72" s="440"/>
      <c r="CJ72" s="440"/>
      <c r="CK72" s="440"/>
      <c r="CL72" s="440"/>
      <c r="CM72" s="440"/>
      <c r="CN72" s="440">
        <v>6324</v>
      </c>
      <c r="CO72" s="440"/>
      <c r="CP72" s="440"/>
      <c r="CQ72" s="440"/>
      <c r="CR72" s="440"/>
      <c r="CS72" s="440"/>
      <c r="CT72" s="440"/>
      <c r="CU72" s="440"/>
      <c r="CV72" s="440">
        <v>66</v>
      </c>
      <c r="CW72" s="440"/>
      <c r="CX72" s="440"/>
      <c r="CY72" s="440"/>
      <c r="CZ72" s="440"/>
      <c r="DA72" s="440"/>
      <c r="DB72" s="440"/>
      <c r="DC72" s="440"/>
      <c r="DD72" s="440">
        <v>3423</v>
      </c>
      <c r="DE72" s="440"/>
      <c r="DF72" s="440"/>
      <c r="DG72" s="440"/>
      <c r="DH72" s="440"/>
      <c r="DI72" s="440"/>
      <c r="DJ72" s="440"/>
      <c r="DK72" s="440"/>
    </row>
    <row r="73" spans="1:115" ht="15" customHeight="1">
      <c r="A73" s="429"/>
      <c r="B73" s="425" t="s">
        <v>153</v>
      </c>
      <c r="C73" s="273"/>
      <c r="D73" s="273"/>
      <c r="E73" s="273"/>
      <c r="F73" s="273"/>
      <c r="G73" s="273"/>
      <c r="H73" s="273"/>
      <c r="I73" s="273"/>
      <c r="J73" s="273"/>
      <c r="K73" s="273"/>
      <c r="L73" s="273"/>
      <c r="M73" s="273"/>
      <c r="N73" s="273"/>
      <c r="O73" s="273"/>
      <c r="P73" s="274"/>
      <c r="Q73" s="459">
        <v>23776</v>
      </c>
      <c r="R73" s="440"/>
      <c r="S73" s="440"/>
      <c r="T73" s="440"/>
      <c r="U73" s="440"/>
      <c r="V73" s="440"/>
      <c r="W73" s="440"/>
      <c r="X73" s="440"/>
      <c r="Y73" s="440">
        <v>558</v>
      </c>
      <c r="Z73" s="440"/>
      <c r="AA73" s="440"/>
      <c r="AB73" s="440"/>
      <c r="AC73" s="440"/>
      <c r="AD73" s="440"/>
      <c r="AE73" s="440"/>
      <c r="AF73" s="440">
        <v>10921</v>
      </c>
      <c r="AG73" s="440"/>
      <c r="AH73" s="440"/>
      <c r="AI73" s="440"/>
      <c r="AJ73" s="440"/>
      <c r="AK73" s="440"/>
      <c r="AL73" s="440"/>
      <c r="AM73" s="440">
        <v>1405</v>
      </c>
      <c r="AN73" s="440"/>
      <c r="AO73" s="440"/>
      <c r="AP73" s="440"/>
      <c r="AQ73" s="440"/>
      <c r="AR73" s="440"/>
      <c r="AS73" s="440"/>
      <c r="AT73" s="440">
        <v>1914</v>
      </c>
      <c r="AU73" s="440"/>
      <c r="AV73" s="440"/>
      <c r="AW73" s="440"/>
      <c r="AX73" s="440"/>
      <c r="AY73" s="440"/>
      <c r="AZ73" s="440"/>
      <c r="BA73" s="440">
        <v>8977</v>
      </c>
      <c r="BB73" s="440"/>
      <c r="BC73" s="440"/>
      <c r="BD73" s="440"/>
      <c r="BE73" s="440"/>
      <c r="BF73" s="440"/>
      <c r="BG73" s="440"/>
      <c r="BH73" s="1"/>
      <c r="BI73" s="494"/>
      <c r="BJ73" s="429"/>
      <c r="BK73" s="425" t="s">
        <v>153</v>
      </c>
      <c r="BL73" s="273"/>
      <c r="BM73" s="273"/>
      <c r="BN73" s="273"/>
      <c r="BO73" s="273"/>
      <c r="BP73" s="273"/>
      <c r="BQ73" s="273"/>
      <c r="BR73" s="273"/>
      <c r="BS73" s="273"/>
      <c r="BT73" s="273"/>
      <c r="BU73" s="273"/>
      <c r="BV73" s="273"/>
      <c r="BW73" s="273"/>
      <c r="BX73" s="273"/>
      <c r="BY73" s="274"/>
      <c r="BZ73" s="459">
        <v>30792</v>
      </c>
      <c r="CA73" s="440"/>
      <c r="CB73" s="440"/>
      <c r="CC73" s="440"/>
      <c r="CD73" s="440"/>
      <c r="CE73" s="440"/>
      <c r="CF73" s="440"/>
      <c r="CG73" s="440">
        <v>18297</v>
      </c>
      <c r="CH73" s="440"/>
      <c r="CI73" s="440"/>
      <c r="CJ73" s="440"/>
      <c r="CK73" s="440"/>
      <c r="CL73" s="440"/>
      <c r="CM73" s="440"/>
      <c r="CN73" s="440">
        <v>1065</v>
      </c>
      <c r="CO73" s="440"/>
      <c r="CP73" s="440"/>
      <c r="CQ73" s="440"/>
      <c r="CR73" s="440"/>
      <c r="CS73" s="440"/>
      <c r="CT73" s="440"/>
      <c r="CU73" s="440"/>
      <c r="CV73" s="440">
        <v>3332</v>
      </c>
      <c r="CW73" s="440"/>
      <c r="CX73" s="440"/>
      <c r="CY73" s="440"/>
      <c r="CZ73" s="440"/>
      <c r="DA73" s="440"/>
      <c r="DB73" s="440"/>
      <c r="DC73" s="440"/>
      <c r="DD73" s="440">
        <v>8022</v>
      </c>
      <c r="DE73" s="440"/>
      <c r="DF73" s="440"/>
      <c r="DG73" s="440"/>
      <c r="DH73" s="440"/>
      <c r="DI73" s="440"/>
      <c r="DJ73" s="440"/>
      <c r="DK73" s="440"/>
    </row>
    <row r="74" spans="1:115" ht="15" customHeight="1">
      <c r="A74" s="430"/>
      <c r="B74" s="210"/>
      <c r="C74" s="210"/>
      <c r="D74" s="210"/>
      <c r="E74" s="210"/>
      <c r="F74" s="210"/>
      <c r="G74" s="210"/>
      <c r="H74" s="210"/>
      <c r="I74" s="210"/>
      <c r="J74" s="210"/>
      <c r="K74" s="210"/>
      <c r="L74" s="210"/>
      <c r="M74" s="210"/>
      <c r="N74" s="210"/>
      <c r="O74" s="210"/>
      <c r="P74" s="211"/>
      <c r="Q74" s="212"/>
      <c r="R74" s="212"/>
      <c r="S74" s="212"/>
      <c r="T74" s="212"/>
      <c r="U74" s="212"/>
      <c r="V74" s="212"/>
      <c r="W74" s="212"/>
      <c r="X74" s="212"/>
      <c r="Y74" s="212"/>
      <c r="Z74" s="212"/>
      <c r="AA74" s="212"/>
      <c r="AB74" s="212"/>
      <c r="AC74" s="212"/>
      <c r="AD74" s="212"/>
      <c r="AE74" s="212"/>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495"/>
      <c r="BJ74" s="430"/>
      <c r="BK74" s="144"/>
      <c r="BL74" s="98"/>
      <c r="BM74" s="98"/>
      <c r="BN74" s="98"/>
      <c r="BO74" s="98"/>
      <c r="BP74" s="98"/>
      <c r="BQ74" s="98"/>
      <c r="BR74" s="98"/>
      <c r="BS74" s="98"/>
      <c r="BT74" s="98"/>
      <c r="BU74" s="98"/>
      <c r="BV74" s="98"/>
      <c r="BW74" s="98"/>
      <c r="BX74" s="98"/>
      <c r="BY74" s="145"/>
      <c r="BZ74" s="218"/>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98"/>
      <c r="CW74" s="98"/>
      <c r="CX74" s="98"/>
      <c r="CY74" s="98"/>
      <c r="CZ74" s="98"/>
      <c r="DA74" s="98"/>
      <c r="DB74" s="98"/>
      <c r="DC74" s="98"/>
      <c r="DD74" s="98"/>
      <c r="DE74" s="98"/>
      <c r="DF74" s="98"/>
      <c r="DG74" s="98"/>
      <c r="DH74" s="98"/>
      <c r="DI74" s="98"/>
      <c r="DJ74" s="98"/>
      <c r="DK74" s="98"/>
    </row>
    <row r="75" spans="1:115" ht="15" customHeight="1">
      <c r="A75" s="428" t="s">
        <v>179</v>
      </c>
      <c r="B75" s="142"/>
      <c r="C75" s="142"/>
      <c r="D75" s="142"/>
      <c r="E75" s="142"/>
      <c r="F75" s="142"/>
      <c r="G75" s="142"/>
      <c r="H75" s="142"/>
      <c r="I75" s="142"/>
      <c r="J75" s="142"/>
      <c r="K75" s="142"/>
      <c r="L75" s="142"/>
      <c r="M75" s="142"/>
      <c r="N75" s="142"/>
      <c r="O75" s="142"/>
      <c r="P75" s="196"/>
      <c r="Q75" s="216"/>
      <c r="R75" s="215"/>
      <c r="S75" s="215"/>
      <c r="T75" s="215"/>
      <c r="U75" s="215"/>
      <c r="V75" s="215"/>
      <c r="W75" s="215"/>
      <c r="X75" s="215"/>
      <c r="Y75" s="215"/>
      <c r="Z75" s="215"/>
      <c r="AA75" s="215"/>
      <c r="AB75" s="215"/>
      <c r="AC75" s="215"/>
      <c r="AD75" s="215"/>
      <c r="AE75" s="215"/>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
      <c r="BI75" s="493" t="s">
        <v>179</v>
      </c>
      <c r="BJ75" s="428"/>
      <c r="BK75" s="214"/>
      <c r="BL75" s="143"/>
      <c r="BM75" s="143"/>
      <c r="BN75" s="143"/>
      <c r="BO75" s="143"/>
      <c r="BP75" s="143"/>
      <c r="BQ75" s="143"/>
      <c r="BR75" s="143"/>
      <c r="BS75" s="143"/>
      <c r="BT75" s="143"/>
      <c r="BU75" s="143"/>
      <c r="BV75" s="143"/>
      <c r="BW75" s="143"/>
      <c r="BX75" s="143"/>
      <c r="BY75" s="149"/>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1"/>
      <c r="CW75" s="1"/>
      <c r="CX75" s="1"/>
      <c r="CY75" s="1"/>
      <c r="CZ75" s="1"/>
      <c r="DA75" s="1"/>
      <c r="DB75" s="1"/>
      <c r="DC75" s="1"/>
      <c r="DD75" s="1"/>
      <c r="DE75" s="1"/>
      <c r="DF75" s="1"/>
      <c r="DG75" s="1"/>
      <c r="DH75" s="1"/>
      <c r="DI75" s="1"/>
      <c r="DJ75" s="1"/>
      <c r="DK75" s="1"/>
    </row>
    <row r="76" spans="1:115" s="87" customFormat="1" ht="15" customHeight="1">
      <c r="A76" s="429"/>
      <c r="B76" s="426" t="s">
        <v>180</v>
      </c>
      <c r="C76" s="277"/>
      <c r="D76" s="277"/>
      <c r="E76" s="277"/>
      <c r="F76" s="277"/>
      <c r="G76" s="277"/>
      <c r="H76" s="277"/>
      <c r="I76" s="277"/>
      <c r="J76" s="277"/>
      <c r="K76" s="277"/>
      <c r="L76" s="277"/>
      <c r="M76" s="277"/>
      <c r="N76" s="277"/>
      <c r="O76" s="277"/>
      <c r="P76" s="278"/>
      <c r="Q76" s="460">
        <v>157211</v>
      </c>
      <c r="R76" s="461"/>
      <c r="S76" s="461"/>
      <c r="T76" s="461"/>
      <c r="U76" s="461"/>
      <c r="V76" s="461"/>
      <c r="W76" s="461"/>
      <c r="X76" s="461"/>
      <c r="Y76" s="461">
        <v>19753</v>
      </c>
      <c r="Z76" s="461"/>
      <c r="AA76" s="461"/>
      <c r="AB76" s="461"/>
      <c r="AC76" s="461"/>
      <c r="AD76" s="461"/>
      <c r="AE76" s="461"/>
      <c r="AF76" s="461">
        <v>43073</v>
      </c>
      <c r="AG76" s="461"/>
      <c r="AH76" s="461"/>
      <c r="AI76" s="461"/>
      <c r="AJ76" s="461"/>
      <c r="AK76" s="461"/>
      <c r="AL76" s="461"/>
      <c r="AM76" s="461">
        <v>5941</v>
      </c>
      <c r="AN76" s="461"/>
      <c r="AO76" s="461"/>
      <c r="AP76" s="461"/>
      <c r="AQ76" s="461"/>
      <c r="AR76" s="461"/>
      <c r="AS76" s="461"/>
      <c r="AT76" s="461">
        <v>22620</v>
      </c>
      <c r="AU76" s="461"/>
      <c r="AV76" s="461"/>
      <c r="AW76" s="461"/>
      <c r="AX76" s="461"/>
      <c r="AY76" s="461"/>
      <c r="AZ76" s="461"/>
      <c r="BA76" s="461">
        <v>65824</v>
      </c>
      <c r="BB76" s="461"/>
      <c r="BC76" s="461"/>
      <c r="BD76" s="461"/>
      <c r="BE76" s="461"/>
      <c r="BF76" s="461"/>
      <c r="BG76" s="461"/>
      <c r="BH76" s="123"/>
      <c r="BI76" s="494"/>
      <c r="BJ76" s="429"/>
      <c r="BK76" s="426" t="s">
        <v>180</v>
      </c>
      <c r="BL76" s="277"/>
      <c r="BM76" s="277"/>
      <c r="BN76" s="277"/>
      <c r="BO76" s="277"/>
      <c r="BP76" s="277"/>
      <c r="BQ76" s="277"/>
      <c r="BR76" s="277"/>
      <c r="BS76" s="277"/>
      <c r="BT76" s="277"/>
      <c r="BU76" s="277"/>
      <c r="BV76" s="277"/>
      <c r="BW76" s="277"/>
      <c r="BX76" s="277"/>
      <c r="BY76" s="278"/>
      <c r="BZ76" s="460">
        <v>121538</v>
      </c>
      <c r="CA76" s="461"/>
      <c r="CB76" s="461"/>
      <c r="CC76" s="461"/>
      <c r="CD76" s="461"/>
      <c r="CE76" s="461"/>
      <c r="CF76" s="461"/>
      <c r="CG76" s="461">
        <v>38818</v>
      </c>
      <c r="CH76" s="461"/>
      <c r="CI76" s="461"/>
      <c r="CJ76" s="461"/>
      <c r="CK76" s="461"/>
      <c r="CL76" s="461"/>
      <c r="CM76" s="461"/>
      <c r="CN76" s="461">
        <v>4514</v>
      </c>
      <c r="CO76" s="461"/>
      <c r="CP76" s="461"/>
      <c r="CQ76" s="461"/>
      <c r="CR76" s="461"/>
      <c r="CS76" s="461"/>
      <c r="CT76" s="461"/>
      <c r="CU76" s="461"/>
      <c r="CV76" s="461">
        <v>23515</v>
      </c>
      <c r="CW76" s="461"/>
      <c r="CX76" s="461"/>
      <c r="CY76" s="461"/>
      <c r="CZ76" s="461"/>
      <c r="DA76" s="461"/>
      <c r="DB76" s="461"/>
      <c r="DC76" s="461"/>
      <c r="DD76" s="461">
        <v>54305</v>
      </c>
      <c r="DE76" s="461"/>
      <c r="DF76" s="461"/>
      <c r="DG76" s="461"/>
      <c r="DH76" s="461"/>
      <c r="DI76" s="461"/>
      <c r="DJ76" s="461"/>
      <c r="DK76" s="461"/>
    </row>
    <row r="77" spans="1:115" ht="15" customHeight="1">
      <c r="A77" s="429"/>
      <c r="B77" s="425" t="s">
        <v>218</v>
      </c>
      <c r="C77" s="273"/>
      <c r="D77" s="273"/>
      <c r="E77" s="273"/>
      <c r="F77" s="273"/>
      <c r="G77" s="273"/>
      <c r="H77" s="273"/>
      <c r="I77" s="273"/>
      <c r="J77" s="273"/>
      <c r="K77" s="273"/>
      <c r="L77" s="273"/>
      <c r="M77" s="273"/>
      <c r="N77" s="273"/>
      <c r="O77" s="273"/>
      <c r="P77" s="274"/>
      <c r="Q77" s="459">
        <v>2468</v>
      </c>
      <c r="R77" s="440"/>
      <c r="S77" s="440"/>
      <c r="T77" s="440"/>
      <c r="U77" s="440"/>
      <c r="V77" s="440"/>
      <c r="W77" s="440"/>
      <c r="X77" s="440"/>
      <c r="Y77" s="440">
        <v>206</v>
      </c>
      <c r="Z77" s="440"/>
      <c r="AA77" s="440"/>
      <c r="AB77" s="440"/>
      <c r="AC77" s="440"/>
      <c r="AD77" s="440"/>
      <c r="AE77" s="440"/>
      <c r="AF77" s="440">
        <v>153</v>
      </c>
      <c r="AG77" s="440"/>
      <c r="AH77" s="440"/>
      <c r="AI77" s="440"/>
      <c r="AJ77" s="440"/>
      <c r="AK77" s="440"/>
      <c r="AL77" s="440"/>
      <c r="AM77" s="440">
        <v>22</v>
      </c>
      <c r="AN77" s="440"/>
      <c r="AO77" s="440"/>
      <c r="AP77" s="440"/>
      <c r="AQ77" s="440"/>
      <c r="AR77" s="440"/>
      <c r="AS77" s="440"/>
      <c r="AT77" s="440">
        <v>1089</v>
      </c>
      <c r="AU77" s="440"/>
      <c r="AV77" s="440"/>
      <c r="AW77" s="440"/>
      <c r="AX77" s="440"/>
      <c r="AY77" s="440"/>
      <c r="AZ77" s="440"/>
      <c r="BA77" s="440">
        <v>998</v>
      </c>
      <c r="BB77" s="440"/>
      <c r="BC77" s="440"/>
      <c r="BD77" s="440"/>
      <c r="BE77" s="440"/>
      <c r="BF77" s="440"/>
      <c r="BG77" s="440"/>
      <c r="BH77" s="1"/>
      <c r="BI77" s="494"/>
      <c r="BJ77" s="429"/>
      <c r="BK77" s="425" t="s">
        <v>218</v>
      </c>
      <c r="BL77" s="273"/>
      <c r="BM77" s="273"/>
      <c r="BN77" s="273"/>
      <c r="BO77" s="273"/>
      <c r="BP77" s="273"/>
      <c r="BQ77" s="273"/>
      <c r="BR77" s="273"/>
      <c r="BS77" s="273"/>
      <c r="BT77" s="273"/>
      <c r="BU77" s="273"/>
      <c r="BV77" s="273"/>
      <c r="BW77" s="273"/>
      <c r="BX77" s="273"/>
      <c r="BY77" s="274"/>
      <c r="BZ77" s="459">
        <v>3465</v>
      </c>
      <c r="CA77" s="440"/>
      <c r="CB77" s="440"/>
      <c r="CC77" s="440"/>
      <c r="CD77" s="440"/>
      <c r="CE77" s="440"/>
      <c r="CF77" s="440"/>
      <c r="CG77" s="440">
        <v>352</v>
      </c>
      <c r="CH77" s="440"/>
      <c r="CI77" s="440"/>
      <c r="CJ77" s="440"/>
      <c r="CK77" s="440"/>
      <c r="CL77" s="440"/>
      <c r="CM77" s="440"/>
      <c r="CN77" s="440">
        <v>35</v>
      </c>
      <c r="CO77" s="440"/>
      <c r="CP77" s="440"/>
      <c r="CQ77" s="440"/>
      <c r="CR77" s="440"/>
      <c r="CS77" s="440"/>
      <c r="CT77" s="440"/>
      <c r="CU77" s="440"/>
      <c r="CV77" s="440">
        <v>1629</v>
      </c>
      <c r="CW77" s="440"/>
      <c r="CX77" s="440"/>
      <c r="CY77" s="440"/>
      <c r="CZ77" s="440"/>
      <c r="DA77" s="440"/>
      <c r="DB77" s="440"/>
      <c r="DC77" s="440"/>
      <c r="DD77" s="440">
        <v>1448</v>
      </c>
      <c r="DE77" s="440"/>
      <c r="DF77" s="440"/>
      <c r="DG77" s="440"/>
      <c r="DH77" s="440"/>
      <c r="DI77" s="440"/>
      <c r="DJ77" s="440"/>
      <c r="DK77" s="440"/>
    </row>
    <row r="78" spans="1:115" ht="15" customHeight="1">
      <c r="A78" s="429"/>
      <c r="B78" s="425" t="s">
        <v>148</v>
      </c>
      <c r="C78" s="273"/>
      <c r="D78" s="273"/>
      <c r="E78" s="273"/>
      <c r="F78" s="273"/>
      <c r="G78" s="273"/>
      <c r="H78" s="273"/>
      <c r="I78" s="273"/>
      <c r="J78" s="273"/>
      <c r="K78" s="273"/>
      <c r="L78" s="273"/>
      <c r="M78" s="273"/>
      <c r="N78" s="273"/>
      <c r="O78" s="273"/>
      <c r="P78" s="274"/>
      <c r="Q78" s="459">
        <v>2178</v>
      </c>
      <c r="R78" s="440"/>
      <c r="S78" s="440"/>
      <c r="T78" s="440"/>
      <c r="U78" s="440"/>
      <c r="V78" s="440"/>
      <c r="W78" s="440"/>
      <c r="X78" s="440"/>
      <c r="Y78" s="440">
        <v>20</v>
      </c>
      <c r="Z78" s="440"/>
      <c r="AA78" s="440"/>
      <c r="AB78" s="440"/>
      <c r="AC78" s="440"/>
      <c r="AD78" s="440"/>
      <c r="AE78" s="440"/>
      <c r="AF78" s="440">
        <v>187</v>
      </c>
      <c r="AG78" s="440"/>
      <c r="AH78" s="440"/>
      <c r="AI78" s="440"/>
      <c r="AJ78" s="440"/>
      <c r="AK78" s="440"/>
      <c r="AL78" s="440"/>
      <c r="AM78" s="440">
        <v>200</v>
      </c>
      <c r="AN78" s="440"/>
      <c r="AO78" s="440"/>
      <c r="AP78" s="440"/>
      <c r="AQ78" s="440"/>
      <c r="AR78" s="440"/>
      <c r="AS78" s="440"/>
      <c r="AT78" s="440">
        <v>154</v>
      </c>
      <c r="AU78" s="440"/>
      <c r="AV78" s="440"/>
      <c r="AW78" s="440"/>
      <c r="AX78" s="440"/>
      <c r="AY78" s="440"/>
      <c r="AZ78" s="440"/>
      <c r="BA78" s="440">
        <v>1617</v>
      </c>
      <c r="BB78" s="440"/>
      <c r="BC78" s="440"/>
      <c r="BD78" s="440"/>
      <c r="BE78" s="440"/>
      <c r="BF78" s="440"/>
      <c r="BG78" s="440"/>
      <c r="BH78" s="1"/>
      <c r="BI78" s="494"/>
      <c r="BJ78" s="429"/>
      <c r="BK78" s="425" t="s">
        <v>148</v>
      </c>
      <c r="BL78" s="273"/>
      <c r="BM78" s="273"/>
      <c r="BN78" s="273"/>
      <c r="BO78" s="273"/>
      <c r="BP78" s="273"/>
      <c r="BQ78" s="273"/>
      <c r="BR78" s="273"/>
      <c r="BS78" s="273"/>
      <c r="BT78" s="273"/>
      <c r="BU78" s="273"/>
      <c r="BV78" s="273"/>
      <c r="BW78" s="273"/>
      <c r="BX78" s="273"/>
      <c r="BY78" s="274"/>
      <c r="BZ78" s="459">
        <v>1582</v>
      </c>
      <c r="CA78" s="440"/>
      <c r="CB78" s="440"/>
      <c r="CC78" s="440"/>
      <c r="CD78" s="440"/>
      <c r="CE78" s="440"/>
      <c r="CF78" s="440"/>
      <c r="CG78" s="440">
        <v>66</v>
      </c>
      <c r="CH78" s="440"/>
      <c r="CI78" s="440"/>
      <c r="CJ78" s="440"/>
      <c r="CK78" s="440"/>
      <c r="CL78" s="440"/>
      <c r="CM78" s="440"/>
      <c r="CN78" s="440">
        <v>63</v>
      </c>
      <c r="CO78" s="440"/>
      <c r="CP78" s="440"/>
      <c r="CQ78" s="440"/>
      <c r="CR78" s="440"/>
      <c r="CS78" s="440"/>
      <c r="CT78" s="440"/>
      <c r="CU78" s="440"/>
      <c r="CV78" s="440">
        <v>204</v>
      </c>
      <c r="CW78" s="440"/>
      <c r="CX78" s="440"/>
      <c r="CY78" s="440"/>
      <c r="CZ78" s="440"/>
      <c r="DA78" s="440"/>
      <c r="DB78" s="440"/>
      <c r="DC78" s="440"/>
      <c r="DD78" s="440">
        <v>1249</v>
      </c>
      <c r="DE78" s="440"/>
      <c r="DF78" s="440"/>
      <c r="DG78" s="440"/>
      <c r="DH78" s="440"/>
      <c r="DI78" s="440"/>
      <c r="DJ78" s="440"/>
      <c r="DK78" s="440"/>
    </row>
    <row r="79" spans="1:115" ht="15" customHeight="1">
      <c r="A79" s="429"/>
      <c r="B79" s="425" t="s">
        <v>149</v>
      </c>
      <c r="C79" s="273"/>
      <c r="D79" s="273"/>
      <c r="E79" s="273"/>
      <c r="F79" s="273"/>
      <c r="G79" s="273"/>
      <c r="H79" s="273"/>
      <c r="I79" s="273"/>
      <c r="J79" s="273"/>
      <c r="K79" s="273"/>
      <c r="L79" s="273"/>
      <c r="M79" s="273"/>
      <c r="N79" s="273"/>
      <c r="O79" s="273"/>
      <c r="P79" s="274"/>
      <c r="Q79" s="459">
        <v>10788</v>
      </c>
      <c r="R79" s="440"/>
      <c r="S79" s="440"/>
      <c r="T79" s="440"/>
      <c r="U79" s="440"/>
      <c r="V79" s="440"/>
      <c r="W79" s="440"/>
      <c r="X79" s="440"/>
      <c r="Y79" s="440">
        <v>2708</v>
      </c>
      <c r="Z79" s="440"/>
      <c r="AA79" s="440"/>
      <c r="AB79" s="440"/>
      <c r="AC79" s="440"/>
      <c r="AD79" s="440"/>
      <c r="AE79" s="440"/>
      <c r="AF79" s="440">
        <v>2057</v>
      </c>
      <c r="AG79" s="440"/>
      <c r="AH79" s="440"/>
      <c r="AI79" s="440"/>
      <c r="AJ79" s="440"/>
      <c r="AK79" s="440"/>
      <c r="AL79" s="440"/>
      <c r="AM79" s="440">
        <v>210</v>
      </c>
      <c r="AN79" s="440"/>
      <c r="AO79" s="440"/>
      <c r="AP79" s="440"/>
      <c r="AQ79" s="440"/>
      <c r="AR79" s="440"/>
      <c r="AS79" s="440"/>
      <c r="AT79" s="440">
        <v>2986</v>
      </c>
      <c r="AU79" s="440"/>
      <c r="AV79" s="440"/>
      <c r="AW79" s="440"/>
      <c r="AX79" s="440"/>
      <c r="AY79" s="440"/>
      <c r="AZ79" s="440"/>
      <c r="BA79" s="440">
        <v>2826</v>
      </c>
      <c r="BB79" s="440"/>
      <c r="BC79" s="440"/>
      <c r="BD79" s="440"/>
      <c r="BE79" s="440"/>
      <c r="BF79" s="440"/>
      <c r="BG79" s="440"/>
      <c r="BH79" s="1"/>
      <c r="BI79" s="494"/>
      <c r="BJ79" s="429"/>
      <c r="BK79" s="425" t="s">
        <v>149</v>
      </c>
      <c r="BL79" s="273"/>
      <c r="BM79" s="273"/>
      <c r="BN79" s="273"/>
      <c r="BO79" s="273"/>
      <c r="BP79" s="273"/>
      <c r="BQ79" s="273"/>
      <c r="BR79" s="273"/>
      <c r="BS79" s="273"/>
      <c r="BT79" s="273"/>
      <c r="BU79" s="273"/>
      <c r="BV79" s="273"/>
      <c r="BW79" s="273"/>
      <c r="BX79" s="273"/>
      <c r="BY79" s="274"/>
      <c r="BZ79" s="459">
        <v>9182</v>
      </c>
      <c r="CA79" s="440"/>
      <c r="CB79" s="440"/>
      <c r="CC79" s="440"/>
      <c r="CD79" s="440"/>
      <c r="CE79" s="440"/>
      <c r="CF79" s="440"/>
      <c r="CG79" s="440">
        <v>1434</v>
      </c>
      <c r="CH79" s="440"/>
      <c r="CI79" s="440"/>
      <c r="CJ79" s="440"/>
      <c r="CK79" s="440"/>
      <c r="CL79" s="440"/>
      <c r="CM79" s="440"/>
      <c r="CN79" s="440">
        <v>105</v>
      </c>
      <c r="CO79" s="440"/>
      <c r="CP79" s="440"/>
      <c r="CQ79" s="440"/>
      <c r="CR79" s="440"/>
      <c r="CS79" s="440"/>
      <c r="CT79" s="440"/>
      <c r="CU79" s="440"/>
      <c r="CV79" s="440">
        <v>4048</v>
      </c>
      <c r="CW79" s="440"/>
      <c r="CX79" s="440"/>
      <c r="CY79" s="440"/>
      <c r="CZ79" s="440"/>
      <c r="DA79" s="440"/>
      <c r="DB79" s="440"/>
      <c r="DC79" s="440"/>
      <c r="DD79" s="440">
        <v>3595</v>
      </c>
      <c r="DE79" s="440"/>
      <c r="DF79" s="440"/>
      <c r="DG79" s="440"/>
      <c r="DH79" s="440"/>
      <c r="DI79" s="440"/>
      <c r="DJ79" s="440"/>
      <c r="DK79" s="440"/>
    </row>
    <row r="80" spans="1:115" ht="15" customHeight="1">
      <c r="A80" s="429"/>
      <c r="B80" s="425" t="s">
        <v>150</v>
      </c>
      <c r="C80" s="273"/>
      <c r="D80" s="273"/>
      <c r="E80" s="273"/>
      <c r="F80" s="273"/>
      <c r="G80" s="273"/>
      <c r="H80" s="273"/>
      <c r="I80" s="273"/>
      <c r="J80" s="273"/>
      <c r="K80" s="273"/>
      <c r="L80" s="273"/>
      <c r="M80" s="273"/>
      <c r="N80" s="273"/>
      <c r="O80" s="273"/>
      <c r="P80" s="274"/>
      <c r="Q80" s="459">
        <v>81554</v>
      </c>
      <c r="R80" s="440"/>
      <c r="S80" s="440"/>
      <c r="T80" s="440"/>
      <c r="U80" s="440"/>
      <c r="V80" s="440"/>
      <c r="W80" s="440"/>
      <c r="X80" s="440"/>
      <c r="Y80" s="440">
        <v>9438</v>
      </c>
      <c r="Z80" s="440"/>
      <c r="AA80" s="440"/>
      <c r="AB80" s="440"/>
      <c r="AC80" s="440"/>
      <c r="AD80" s="440"/>
      <c r="AE80" s="440"/>
      <c r="AF80" s="440">
        <v>21445</v>
      </c>
      <c r="AG80" s="440"/>
      <c r="AH80" s="440"/>
      <c r="AI80" s="440"/>
      <c r="AJ80" s="440"/>
      <c r="AK80" s="440"/>
      <c r="AL80" s="440"/>
      <c r="AM80" s="440">
        <v>2386</v>
      </c>
      <c r="AN80" s="440"/>
      <c r="AO80" s="440"/>
      <c r="AP80" s="440"/>
      <c r="AQ80" s="440"/>
      <c r="AR80" s="440"/>
      <c r="AS80" s="440"/>
      <c r="AT80" s="440">
        <v>5886</v>
      </c>
      <c r="AU80" s="440"/>
      <c r="AV80" s="440"/>
      <c r="AW80" s="440"/>
      <c r="AX80" s="440"/>
      <c r="AY80" s="440"/>
      <c r="AZ80" s="440"/>
      <c r="BA80" s="440">
        <v>42400</v>
      </c>
      <c r="BB80" s="440"/>
      <c r="BC80" s="440"/>
      <c r="BD80" s="440"/>
      <c r="BE80" s="440"/>
      <c r="BF80" s="440"/>
      <c r="BG80" s="440"/>
      <c r="BH80" s="1"/>
      <c r="BI80" s="494"/>
      <c r="BJ80" s="429"/>
      <c r="BK80" s="425" t="s">
        <v>150</v>
      </c>
      <c r="BL80" s="273"/>
      <c r="BM80" s="273"/>
      <c r="BN80" s="273"/>
      <c r="BO80" s="273"/>
      <c r="BP80" s="273"/>
      <c r="BQ80" s="273"/>
      <c r="BR80" s="273"/>
      <c r="BS80" s="273"/>
      <c r="BT80" s="273"/>
      <c r="BU80" s="273"/>
      <c r="BV80" s="273"/>
      <c r="BW80" s="273"/>
      <c r="BX80" s="273"/>
      <c r="BY80" s="274"/>
      <c r="BZ80" s="459">
        <v>52135</v>
      </c>
      <c r="CA80" s="440"/>
      <c r="CB80" s="440"/>
      <c r="CC80" s="440"/>
      <c r="CD80" s="440"/>
      <c r="CE80" s="440"/>
      <c r="CF80" s="440"/>
      <c r="CG80" s="440">
        <v>11727</v>
      </c>
      <c r="CH80" s="440"/>
      <c r="CI80" s="440"/>
      <c r="CJ80" s="440"/>
      <c r="CK80" s="440"/>
      <c r="CL80" s="440"/>
      <c r="CM80" s="440"/>
      <c r="CN80" s="440">
        <v>1779</v>
      </c>
      <c r="CO80" s="440"/>
      <c r="CP80" s="440"/>
      <c r="CQ80" s="440"/>
      <c r="CR80" s="440"/>
      <c r="CS80" s="440"/>
      <c r="CT80" s="440"/>
      <c r="CU80" s="440"/>
      <c r="CV80" s="440">
        <v>4319</v>
      </c>
      <c r="CW80" s="440"/>
      <c r="CX80" s="440"/>
      <c r="CY80" s="440"/>
      <c r="CZ80" s="440"/>
      <c r="DA80" s="440"/>
      <c r="DB80" s="440"/>
      <c r="DC80" s="440"/>
      <c r="DD80" s="440">
        <v>34013</v>
      </c>
      <c r="DE80" s="440"/>
      <c r="DF80" s="440"/>
      <c r="DG80" s="440"/>
      <c r="DH80" s="440"/>
      <c r="DI80" s="440"/>
      <c r="DJ80" s="440"/>
      <c r="DK80" s="440"/>
    </row>
    <row r="81" spans="1:115" ht="15" customHeight="1">
      <c r="A81" s="429"/>
      <c r="B81" s="425" t="s">
        <v>306</v>
      </c>
      <c r="C81" s="273"/>
      <c r="D81" s="273"/>
      <c r="E81" s="273"/>
      <c r="F81" s="273"/>
      <c r="G81" s="273"/>
      <c r="H81" s="273"/>
      <c r="I81" s="273"/>
      <c r="J81" s="273"/>
      <c r="K81" s="273"/>
      <c r="L81" s="273"/>
      <c r="M81" s="273"/>
      <c r="N81" s="273"/>
      <c r="O81" s="273"/>
      <c r="P81" s="274"/>
      <c r="Q81" s="459">
        <v>29747</v>
      </c>
      <c r="R81" s="440"/>
      <c r="S81" s="440"/>
      <c r="T81" s="440"/>
      <c r="U81" s="440"/>
      <c r="V81" s="440"/>
      <c r="W81" s="440"/>
      <c r="X81" s="440"/>
      <c r="Y81" s="440">
        <v>6237</v>
      </c>
      <c r="Z81" s="440"/>
      <c r="AA81" s="440"/>
      <c r="AB81" s="440"/>
      <c r="AC81" s="440"/>
      <c r="AD81" s="440"/>
      <c r="AE81" s="440"/>
      <c r="AF81" s="440">
        <v>8223</v>
      </c>
      <c r="AG81" s="440"/>
      <c r="AH81" s="440"/>
      <c r="AI81" s="440"/>
      <c r="AJ81" s="440"/>
      <c r="AK81" s="440"/>
      <c r="AL81" s="440"/>
      <c r="AM81" s="440">
        <v>1448</v>
      </c>
      <c r="AN81" s="440"/>
      <c r="AO81" s="440"/>
      <c r="AP81" s="440"/>
      <c r="AQ81" s="440"/>
      <c r="AR81" s="440"/>
      <c r="AS81" s="440"/>
      <c r="AT81" s="440">
        <v>5487</v>
      </c>
      <c r="AU81" s="440"/>
      <c r="AV81" s="440"/>
      <c r="AW81" s="440"/>
      <c r="AX81" s="440"/>
      <c r="AY81" s="440"/>
      <c r="AZ81" s="440"/>
      <c r="BA81" s="440">
        <v>8351</v>
      </c>
      <c r="BB81" s="440"/>
      <c r="BC81" s="440"/>
      <c r="BD81" s="440"/>
      <c r="BE81" s="440"/>
      <c r="BF81" s="440"/>
      <c r="BG81" s="440"/>
      <c r="BH81" s="1"/>
      <c r="BI81" s="494"/>
      <c r="BJ81" s="429"/>
      <c r="BK81" s="425" t="s">
        <v>306</v>
      </c>
      <c r="BL81" s="273"/>
      <c r="BM81" s="273"/>
      <c r="BN81" s="273"/>
      <c r="BO81" s="273"/>
      <c r="BP81" s="273"/>
      <c r="BQ81" s="273"/>
      <c r="BR81" s="273"/>
      <c r="BS81" s="273"/>
      <c r="BT81" s="273"/>
      <c r="BU81" s="273"/>
      <c r="BV81" s="273"/>
      <c r="BW81" s="273"/>
      <c r="BX81" s="273"/>
      <c r="BY81" s="274"/>
      <c r="BZ81" s="459">
        <v>18349</v>
      </c>
      <c r="CA81" s="440"/>
      <c r="CB81" s="440"/>
      <c r="CC81" s="440"/>
      <c r="CD81" s="440"/>
      <c r="CE81" s="440"/>
      <c r="CF81" s="440"/>
      <c r="CG81" s="440">
        <v>6575</v>
      </c>
      <c r="CH81" s="440"/>
      <c r="CI81" s="440"/>
      <c r="CJ81" s="440"/>
      <c r="CK81" s="440"/>
      <c r="CL81" s="440"/>
      <c r="CM81" s="440"/>
      <c r="CN81" s="440">
        <v>1351</v>
      </c>
      <c r="CO81" s="440"/>
      <c r="CP81" s="440"/>
      <c r="CQ81" s="440"/>
      <c r="CR81" s="440"/>
      <c r="CS81" s="440"/>
      <c r="CT81" s="440"/>
      <c r="CU81" s="440"/>
      <c r="CV81" s="440">
        <v>4942</v>
      </c>
      <c r="CW81" s="440"/>
      <c r="CX81" s="440"/>
      <c r="CY81" s="440"/>
      <c r="CZ81" s="440"/>
      <c r="DA81" s="440"/>
      <c r="DB81" s="440"/>
      <c r="DC81" s="440"/>
      <c r="DD81" s="440">
        <v>5468</v>
      </c>
      <c r="DE81" s="440"/>
      <c r="DF81" s="440"/>
      <c r="DG81" s="440"/>
      <c r="DH81" s="440"/>
      <c r="DI81" s="440"/>
      <c r="DJ81" s="440"/>
      <c r="DK81" s="440"/>
    </row>
    <row r="82" spans="1:115" ht="15" customHeight="1">
      <c r="A82" s="429"/>
      <c r="B82" s="425" t="s">
        <v>307</v>
      </c>
      <c r="C82" s="273"/>
      <c r="D82" s="273"/>
      <c r="E82" s="273"/>
      <c r="F82" s="273"/>
      <c r="G82" s="273"/>
      <c r="H82" s="273"/>
      <c r="I82" s="273"/>
      <c r="J82" s="273"/>
      <c r="K82" s="273"/>
      <c r="L82" s="273"/>
      <c r="M82" s="273"/>
      <c r="N82" s="273"/>
      <c r="O82" s="273"/>
      <c r="P82" s="274"/>
      <c r="Q82" s="459">
        <v>7423</v>
      </c>
      <c r="R82" s="440"/>
      <c r="S82" s="440"/>
      <c r="T82" s="440"/>
      <c r="U82" s="440"/>
      <c r="V82" s="440"/>
      <c r="W82" s="440"/>
      <c r="X82" s="440"/>
      <c r="Y82" s="440">
        <v>508</v>
      </c>
      <c r="Z82" s="440"/>
      <c r="AA82" s="440"/>
      <c r="AB82" s="440"/>
      <c r="AC82" s="440"/>
      <c r="AD82" s="440"/>
      <c r="AE82" s="440"/>
      <c r="AF82" s="440">
        <v>732</v>
      </c>
      <c r="AG82" s="440"/>
      <c r="AH82" s="440"/>
      <c r="AI82" s="440"/>
      <c r="AJ82" s="440"/>
      <c r="AK82" s="440"/>
      <c r="AL82" s="440"/>
      <c r="AM82" s="440">
        <v>115</v>
      </c>
      <c r="AN82" s="440"/>
      <c r="AO82" s="440"/>
      <c r="AP82" s="440"/>
      <c r="AQ82" s="440"/>
      <c r="AR82" s="440"/>
      <c r="AS82" s="440"/>
      <c r="AT82" s="440">
        <v>5148</v>
      </c>
      <c r="AU82" s="440"/>
      <c r="AV82" s="440"/>
      <c r="AW82" s="440"/>
      <c r="AX82" s="440"/>
      <c r="AY82" s="440"/>
      <c r="AZ82" s="440"/>
      <c r="BA82" s="440">
        <v>920</v>
      </c>
      <c r="BB82" s="440"/>
      <c r="BC82" s="440"/>
      <c r="BD82" s="440"/>
      <c r="BE82" s="440"/>
      <c r="BF82" s="440"/>
      <c r="BG82" s="440"/>
      <c r="BH82" s="1"/>
      <c r="BI82" s="494"/>
      <c r="BJ82" s="429"/>
      <c r="BK82" s="425" t="s">
        <v>307</v>
      </c>
      <c r="BL82" s="273"/>
      <c r="BM82" s="273"/>
      <c r="BN82" s="273"/>
      <c r="BO82" s="273"/>
      <c r="BP82" s="273"/>
      <c r="BQ82" s="273"/>
      <c r="BR82" s="273"/>
      <c r="BS82" s="273"/>
      <c r="BT82" s="273"/>
      <c r="BU82" s="273"/>
      <c r="BV82" s="273"/>
      <c r="BW82" s="273"/>
      <c r="BX82" s="273"/>
      <c r="BY82" s="274"/>
      <c r="BZ82" s="459">
        <v>7014</v>
      </c>
      <c r="CA82" s="440"/>
      <c r="CB82" s="440"/>
      <c r="CC82" s="440"/>
      <c r="CD82" s="440"/>
      <c r="CE82" s="440"/>
      <c r="CF82" s="440"/>
      <c r="CG82" s="440">
        <v>822</v>
      </c>
      <c r="CH82" s="440"/>
      <c r="CI82" s="440"/>
      <c r="CJ82" s="440"/>
      <c r="CK82" s="440"/>
      <c r="CL82" s="440"/>
      <c r="CM82" s="440"/>
      <c r="CN82" s="440">
        <v>171</v>
      </c>
      <c r="CO82" s="440"/>
      <c r="CP82" s="440"/>
      <c r="CQ82" s="440"/>
      <c r="CR82" s="440"/>
      <c r="CS82" s="440"/>
      <c r="CT82" s="440"/>
      <c r="CU82" s="440"/>
      <c r="CV82" s="440">
        <v>5082</v>
      </c>
      <c r="CW82" s="440"/>
      <c r="CX82" s="440"/>
      <c r="CY82" s="440"/>
      <c r="CZ82" s="440"/>
      <c r="DA82" s="440"/>
      <c r="DB82" s="440"/>
      <c r="DC82" s="440"/>
      <c r="DD82" s="440">
        <v>938</v>
      </c>
      <c r="DE82" s="440"/>
      <c r="DF82" s="440"/>
      <c r="DG82" s="440"/>
      <c r="DH82" s="440"/>
      <c r="DI82" s="440"/>
      <c r="DJ82" s="440"/>
      <c r="DK82" s="440"/>
    </row>
    <row r="83" spans="1:115" ht="15" customHeight="1">
      <c r="A83" s="429"/>
      <c r="B83" s="425" t="s">
        <v>308</v>
      </c>
      <c r="C83" s="273"/>
      <c r="D83" s="273"/>
      <c r="E83" s="273"/>
      <c r="F83" s="273"/>
      <c r="G83" s="273"/>
      <c r="H83" s="273"/>
      <c r="I83" s="273"/>
      <c r="J83" s="273"/>
      <c r="K83" s="273"/>
      <c r="L83" s="273"/>
      <c r="M83" s="273"/>
      <c r="N83" s="273"/>
      <c r="O83" s="273"/>
      <c r="P83" s="274"/>
      <c r="Q83" s="459">
        <v>378</v>
      </c>
      <c r="R83" s="440"/>
      <c r="S83" s="440"/>
      <c r="T83" s="440"/>
      <c r="U83" s="440"/>
      <c r="V83" s="440"/>
      <c r="W83" s="440"/>
      <c r="X83" s="440"/>
      <c r="Y83" s="440">
        <v>78</v>
      </c>
      <c r="Z83" s="440"/>
      <c r="AA83" s="440"/>
      <c r="AB83" s="440"/>
      <c r="AC83" s="440"/>
      <c r="AD83" s="440"/>
      <c r="AE83" s="440"/>
      <c r="AF83" s="440">
        <v>7</v>
      </c>
      <c r="AG83" s="440"/>
      <c r="AH83" s="440"/>
      <c r="AI83" s="440"/>
      <c r="AJ83" s="440"/>
      <c r="AK83" s="440"/>
      <c r="AL83" s="440"/>
      <c r="AM83" s="440">
        <v>165</v>
      </c>
      <c r="AN83" s="440"/>
      <c r="AO83" s="440"/>
      <c r="AP83" s="440"/>
      <c r="AQ83" s="440"/>
      <c r="AR83" s="440"/>
      <c r="AS83" s="440"/>
      <c r="AT83" s="440" t="s">
        <v>387</v>
      </c>
      <c r="AU83" s="440"/>
      <c r="AV83" s="440"/>
      <c r="AW83" s="440"/>
      <c r="AX83" s="440"/>
      <c r="AY83" s="440"/>
      <c r="AZ83" s="440"/>
      <c r="BA83" s="440">
        <v>128</v>
      </c>
      <c r="BB83" s="440"/>
      <c r="BC83" s="440"/>
      <c r="BD83" s="440"/>
      <c r="BE83" s="440"/>
      <c r="BF83" s="440"/>
      <c r="BG83" s="440"/>
      <c r="BH83" s="1"/>
      <c r="BI83" s="494"/>
      <c r="BJ83" s="429"/>
      <c r="BK83" s="425" t="s">
        <v>308</v>
      </c>
      <c r="BL83" s="273"/>
      <c r="BM83" s="273"/>
      <c r="BN83" s="273"/>
      <c r="BO83" s="273"/>
      <c r="BP83" s="273"/>
      <c r="BQ83" s="273"/>
      <c r="BR83" s="273"/>
      <c r="BS83" s="273"/>
      <c r="BT83" s="273"/>
      <c r="BU83" s="273"/>
      <c r="BV83" s="273"/>
      <c r="BW83" s="273"/>
      <c r="BX83" s="273"/>
      <c r="BY83" s="274"/>
      <c r="BZ83" s="459">
        <v>73</v>
      </c>
      <c r="CA83" s="440"/>
      <c r="CB83" s="440"/>
      <c r="CC83" s="440"/>
      <c r="CD83" s="440"/>
      <c r="CE83" s="440"/>
      <c r="CF83" s="440"/>
      <c r="CG83" s="440">
        <v>2</v>
      </c>
      <c r="CH83" s="440"/>
      <c r="CI83" s="440"/>
      <c r="CJ83" s="440"/>
      <c r="CK83" s="440"/>
      <c r="CL83" s="440"/>
      <c r="CM83" s="440"/>
      <c r="CN83" s="440">
        <v>6</v>
      </c>
      <c r="CO83" s="440"/>
      <c r="CP83" s="440"/>
      <c r="CQ83" s="440"/>
      <c r="CR83" s="440"/>
      <c r="CS83" s="440"/>
      <c r="CT83" s="440"/>
      <c r="CU83" s="440"/>
      <c r="CV83" s="440">
        <v>2</v>
      </c>
      <c r="CW83" s="440"/>
      <c r="CX83" s="440"/>
      <c r="CY83" s="440"/>
      <c r="CZ83" s="440"/>
      <c r="DA83" s="440"/>
      <c r="DB83" s="440"/>
      <c r="DC83" s="440"/>
      <c r="DD83" s="440">
        <v>63</v>
      </c>
      <c r="DE83" s="440"/>
      <c r="DF83" s="440"/>
      <c r="DG83" s="440"/>
      <c r="DH83" s="440"/>
      <c r="DI83" s="440"/>
      <c r="DJ83" s="440"/>
      <c r="DK83" s="440"/>
    </row>
    <row r="84" spans="1:115" ht="15" customHeight="1">
      <c r="A84" s="429"/>
      <c r="B84" s="425" t="s">
        <v>153</v>
      </c>
      <c r="C84" s="273"/>
      <c r="D84" s="273"/>
      <c r="E84" s="273"/>
      <c r="F84" s="273"/>
      <c r="G84" s="273"/>
      <c r="H84" s="273"/>
      <c r="I84" s="273"/>
      <c r="J84" s="273"/>
      <c r="K84" s="273"/>
      <c r="L84" s="273"/>
      <c r="M84" s="273"/>
      <c r="N84" s="273"/>
      <c r="O84" s="273"/>
      <c r="P84" s="274"/>
      <c r="Q84" s="459">
        <v>22676</v>
      </c>
      <c r="R84" s="440"/>
      <c r="S84" s="440"/>
      <c r="T84" s="440"/>
      <c r="U84" s="440"/>
      <c r="V84" s="440"/>
      <c r="W84" s="440"/>
      <c r="X84" s="440"/>
      <c r="Y84" s="440">
        <v>558</v>
      </c>
      <c r="Z84" s="440"/>
      <c r="AA84" s="440"/>
      <c r="AB84" s="440"/>
      <c r="AC84" s="440"/>
      <c r="AD84" s="440"/>
      <c r="AE84" s="440"/>
      <c r="AF84" s="440">
        <v>10269</v>
      </c>
      <c r="AG84" s="440"/>
      <c r="AH84" s="440"/>
      <c r="AI84" s="440"/>
      <c r="AJ84" s="440"/>
      <c r="AK84" s="440"/>
      <c r="AL84" s="440"/>
      <c r="AM84" s="440">
        <v>1394</v>
      </c>
      <c r="AN84" s="440"/>
      <c r="AO84" s="440"/>
      <c r="AP84" s="440"/>
      <c r="AQ84" s="440"/>
      <c r="AR84" s="440"/>
      <c r="AS84" s="440"/>
      <c r="AT84" s="440">
        <v>1870</v>
      </c>
      <c r="AU84" s="440"/>
      <c r="AV84" s="440"/>
      <c r="AW84" s="440"/>
      <c r="AX84" s="440"/>
      <c r="AY84" s="440"/>
      <c r="AZ84" s="440"/>
      <c r="BA84" s="440">
        <v>8585</v>
      </c>
      <c r="BB84" s="440"/>
      <c r="BC84" s="440"/>
      <c r="BD84" s="440"/>
      <c r="BE84" s="440"/>
      <c r="BF84" s="440"/>
      <c r="BG84" s="440"/>
      <c r="BH84" s="1"/>
      <c r="BI84" s="494"/>
      <c r="BJ84" s="429"/>
      <c r="BK84" s="425" t="s">
        <v>153</v>
      </c>
      <c r="BL84" s="273"/>
      <c r="BM84" s="273"/>
      <c r="BN84" s="273"/>
      <c r="BO84" s="273"/>
      <c r="BP84" s="273"/>
      <c r="BQ84" s="273"/>
      <c r="BR84" s="273"/>
      <c r="BS84" s="273"/>
      <c r="BT84" s="273"/>
      <c r="BU84" s="273"/>
      <c r="BV84" s="273"/>
      <c r="BW84" s="273"/>
      <c r="BX84" s="273"/>
      <c r="BY84" s="274"/>
      <c r="BZ84" s="459">
        <v>29738</v>
      </c>
      <c r="CA84" s="440"/>
      <c r="CB84" s="440"/>
      <c r="CC84" s="440"/>
      <c r="CD84" s="440"/>
      <c r="CE84" s="440"/>
      <c r="CF84" s="440"/>
      <c r="CG84" s="440">
        <v>17839</v>
      </c>
      <c r="CH84" s="440"/>
      <c r="CI84" s="440"/>
      <c r="CJ84" s="440"/>
      <c r="CK84" s="440"/>
      <c r="CL84" s="440"/>
      <c r="CM84" s="440"/>
      <c r="CN84" s="440">
        <v>1003</v>
      </c>
      <c r="CO84" s="440"/>
      <c r="CP84" s="440"/>
      <c r="CQ84" s="440"/>
      <c r="CR84" s="440"/>
      <c r="CS84" s="440"/>
      <c r="CT84" s="440"/>
      <c r="CU84" s="440"/>
      <c r="CV84" s="440">
        <v>3289</v>
      </c>
      <c r="CW84" s="440"/>
      <c r="CX84" s="440"/>
      <c r="CY84" s="440"/>
      <c r="CZ84" s="440"/>
      <c r="DA84" s="440"/>
      <c r="DB84" s="440"/>
      <c r="DC84" s="440"/>
      <c r="DD84" s="440">
        <v>7530</v>
      </c>
      <c r="DE84" s="440"/>
      <c r="DF84" s="440"/>
      <c r="DG84" s="440"/>
      <c r="DH84" s="440"/>
      <c r="DI84" s="440"/>
      <c r="DJ84" s="440"/>
      <c r="DK84" s="440"/>
    </row>
    <row r="85" spans="1:115" ht="15" customHeight="1">
      <c r="A85" s="430"/>
      <c r="B85" s="210"/>
      <c r="C85" s="210"/>
      <c r="D85" s="210"/>
      <c r="E85" s="210"/>
      <c r="F85" s="210"/>
      <c r="G85" s="210"/>
      <c r="H85" s="210"/>
      <c r="I85" s="210"/>
      <c r="J85" s="210"/>
      <c r="K85" s="210"/>
      <c r="L85" s="210"/>
      <c r="M85" s="210"/>
      <c r="N85" s="210"/>
      <c r="O85" s="210"/>
      <c r="P85" s="211"/>
      <c r="Q85" s="144"/>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1"/>
      <c r="BI85" s="495"/>
      <c r="BJ85" s="430"/>
      <c r="BK85" s="144"/>
      <c r="BL85" s="98"/>
      <c r="BM85" s="98"/>
      <c r="BN85" s="98"/>
      <c r="BO85" s="98"/>
      <c r="BP85" s="98"/>
      <c r="BQ85" s="98"/>
      <c r="BR85" s="98"/>
      <c r="BS85" s="98"/>
      <c r="BT85" s="98"/>
      <c r="BU85" s="98"/>
      <c r="BV85" s="98"/>
      <c r="BW85" s="98"/>
      <c r="BX85" s="98"/>
      <c r="BY85" s="145"/>
      <c r="BZ85" s="144"/>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row>
    <row r="86" spans="1:115" ht="15" customHeight="1">
      <c r="A86" s="500" t="s">
        <v>352</v>
      </c>
      <c r="B86" s="500"/>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row>
  </sheetData>
  <sheetProtection/>
  <mergeCells count="794">
    <mergeCell ref="A1:N1"/>
    <mergeCell ref="CY1:DK1"/>
    <mergeCell ref="A86:BF86"/>
    <mergeCell ref="BP55:BW55"/>
    <mergeCell ref="BX55:CE55"/>
    <mergeCell ref="CF55:CM55"/>
    <mergeCell ref="CN55:CU55"/>
    <mergeCell ref="CV55:DC55"/>
    <mergeCell ref="DD55:DK55"/>
    <mergeCell ref="BP54:BW54"/>
    <mergeCell ref="BX54:CE54"/>
    <mergeCell ref="CF54:CM54"/>
    <mergeCell ref="CN54:CU54"/>
    <mergeCell ref="CV54:DC54"/>
    <mergeCell ref="DD54:DK54"/>
    <mergeCell ref="BP53:BW53"/>
    <mergeCell ref="BX53:CE53"/>
    <mergeCell ref="CF53:CM53"/>
    <mergeCell ref="CN53:CU53"/>
    <mergeCell ref="CV53:DC53"/>
    <mergeCell ref="DD53:DK53"/>
    <mergeCell ref="BP52:BW52"/>
    <mergeCell ref="BX52:CE52"/>
    <mergeCell ref="CF52:CM52"/>
    <mergeCell ref="CN52:CU52"/>
    <mergeCell ref="CV52:DC52"/>
    <mergeCell ref="DD52:DK52"/>
    <mergeCell ref="BP51:BW51"/>
    <mergeCell ref="BX51:CE51"/>
    <mergeCell ref="CF51:CM51"/>
    <mergeCell ref="CN51:CU51"/>
    <mergeCell ref="CV51:DC51"/>
    <mergeCell ref="DD51:DK51"/>
    <mergeCell ref="BP49:BW49"/>
    <mergeCell ref="BX49:CE49"/>
    <mergeCell ref="CF49:CM49"/>
    <mergeCell ref="CN49:CU49"/>
    <mergeCell ref="CV49:DC49"/>
    <mergeCell ref="DD49:DK49"/>
    <mergeCell ref="BH49:BO49"/>
    <mergeCell ref="BH51:BO51"/>
    <mergeCell ref="BH52:BO52"/>
    <mergeCell ref="BH53:BO53"/>
    <mergeCell ref="BH54:BO54"/>
    <mergeCell ref="BH55:BO55"/>
    <mergeCell ref="AF54:AL54"/>
    <mergeCell ref="AM54:AS54"/>
    <mergeCell ref="AT54:AZ54"/>
    <mergeCell ref="BA54:BG54"/>
    <mergeCell ref="AF55:AL55"/>
    <mergeCell ref="AM55:AS55"/>
    <mergeCell ref="AT55:AZ55"/>
    <mergeCell ref="BA55:BG55"/>
    <mergeCell ref="AF52:AL52"/>
    <mergeCell ref="AM52:AS52"/>
    <mergeCell ref="AT52:AZ52"/>
    <mergeCell ref="BA52:BG52"/>
    <mergeCell ref="AF53:AL53"/>
    <mergeCell ref="AM53:AS53"/>
    <mergeCell ref="AT53:AZ53"/>
    <mergeCell ref="BA53:BG53"/>
    <mergeCell ref="AF49:AL49"/>
    <mergeCell ref="AM49:AS49"/>
    <mergeCell ref="AT49:AZ49"/>
    <mergeCell ref="BA49:BG49"/>
    <mergeCell ref="AF51:AL51"/>
    <mergeCell ref="AM51:AS51"/>
    <mergeCell ref="AT51:AZ51"/>
    <mergeCell ref="BA51:BG51"/>
    <mergeCell ref="R54:X54"/>
    <mergeCell ref="R55:X55"/>
    <mergeCell ref="Y49:AE49"/>
    <mergeCell ref="Y51:AE51"/>
    <mergeCell ref="Y52:AE52"/>
    <mergeCell ref="Y53:AE53"/>
    <mergeCell ref="Y54:AE54"/>
    <mergeCell ref="Y55:AE55"/>
    <mergeCell ref="CV82:DC82"/>
    <mergeCell ref="DD82:DK82"/>
    <mergeCell ref="CV83:DC83"/>
    <mergeCell ref="DD83:DK83"/>
    <mergeCell ref="CV84:DC84"/>
    <mergeCell ref="DD84:DK84"/>
    <mergeCell ref="CV79:DC79"/>
    <mergeCell ref="DD79:DK79"/>
    <mergeCell ref="CV80:DC80"/>
    <mergeCell ref="DD80:DK80"/>
    <mergeCell ref="CV81:DC81"/>
    <mergeCell ref="DD81:DK81"/>
    <mergeCell ref="CV76:DC76"/>
    <mergeCell ref="DD76:DK76"/>
    <mergeCell ref="CV77:DC77"/>
    <mergeCell ref="DD77:DK77"/>
    <mergeCell ref="CV78:DC78"/>
    <mergeCell ref="DD78:DK78"/>
    <mergeCell ref="CV71:DC71"/>
    <mergeCell ref="DD71:DK71"/>
    <mergeCell ref="CV72:DC72"/>
    <mergeCell ref="DD72:DK72"/>
    <mergeCell ref="CV73:DC73"/>
    <mergeCell ref="DD73:DK73"/>
    <mergeCell ref="CV68:DC68"/>
    <mergeCell ref="DD68:DK68"/>
    <mergeCell ref="CV69:DC69"/>
    <mergeCell ref="DD69:DK69"/>
    <mergeCell ref="CV70:DC70"/>
    <mergeCell ref="DD70:DK70"/>
    <mergeCell ref="CV64:DC64"/>
    <mergeCell ref="DD64:DK64"/>
    <mergeCell ref="CV66:DC66"/>
    <mergeCell ref="DD66:DK66"/>
    <mergeCell ref="CV67:DC67"/>
    <mergeCell ref="DD67:DK67"/>
    <mergeCell ref="CN79:CU79"/>
    <mergeCell ref="CN80:CU80"/>
    <mergeCell ref="CN81:CU81"/>
    <mergeCell ref="CN82:CU82"/>
    <mergeCell ref="CN83:CU83"/>
    <mergeCell ref="CN84:CU84"/>
    <mergeCell ref="CN71:CU71"/>
    <mergeCell ref="CN72:CU72"/>
    <mergeCell ref="CN73:CU73"/>
    <mergeCell ref="CN76:CU76"/>
    <mergeCell ref="CN77:CU77"/>
    <mergeCell ref="CN78:CU78"/>
    <mergeCell ref="CN64:CU64"/>
    <mergeCell ref="CN66:CU66"/>
    <mergeCell ref="CN67:CU67"/>
    <mergeCell ref="CN68:CU68"/>
    <mergeCell ref="CN69:CU69"/>
    <mergeCell ref="CN70:CU70"/>
    <mergeCell ref="CG79:CM79"/>
    <mergeCell ref="CG80:CM80"/>
    <mergeCell ref="CG81:CM81"/>
    <mergeCell ref="CG82:CM82"/>
    <mergeCell ref="CG83:CM83"/>
    <mergeCell ref="CG84:CM84"/>
    <mergeCell ref="CG71:CM71"/>
    <mergeCell ref="CG72:CM72"/>
    <mergeCell ref="CG73:CM73"/>
    <mergeCell ref="CG76:CM76"/>
    <mergeCell ref="CG77:CM77"/>
    <mergeCell ref="CG78:CM78"/>
    <mergeCell ref="CG64:CM64"/>
    <mergeCell ref="CG66:CM66"/>
    <mergeCell ref="CG67:CM67"/>
    <mergeCell ref="CG68:CM68"/>
    <mergeCell ref="CG69:CM69"/>
    <mergeCell ref="CG70:CM70"/>
    <mergeCell ref="BZ79:CF79"/>
    <mergeCell ref="BZ80:CF80"/>
    <mergeCell ref="BZ81:CF81"/>
    <mergeCell ref="BZ82:CF82"/>
    <mergeCell ref="BZ83:CF83"/>
    <mergeCell ref="BZ84:CF84"/>
    <mergeCell ref="BZ71:CF71"/>
    <mergeCell ref="BZ72:CF72"/>
    <mergeCell ref="BZ73:CF73"/>
    <mergeCell ref="BZ76:CF76"/>
    <mergeCell ref="BZ77:CF77"/>
    <mergeCell ref="BZ78:CF78"/>
    <mergeCell ref="BZ64:CF64"/>
    <mergeCell ref="BZ66:CF66"/>
    <mergeCell ref="BZ67:CF67"/>
    <mergeCell ref="BZ68:CF68"/>
    <mergeCell ref="BZ69:CF69"/>
    <mergeCell ref="BZ70:CF70"/>
    <mergeCell ref="BK79:BY79"/>
    <mergeCell ref="BK80:BY80"/>
    <mergeCell ref="BK81:BY81"/>
    <mergeCell ref="BK82:BY82"/>
    <mergeCell ref="BK83:BY83"/>
    <mergeCell ref="BK84:BY84"/>
    <mergeCell ref="BK71:BY71"/>
    <mergeCell ref="BK72:BY72"/>
    <mergeCell ref="BK73:BY73"/>
    <mergeCell ref="BK76:BY76"/>
    <mergeCell ref="BK77:BY77"/>
    <mergeCell ref="BK78:BY78"/>
    <mergeCell ref="BK64:BY64"/>
    <mergeCell ref="BK66:BY66"/>
    <mergeCell ref="BK67:BY67"/>
    <mergeCell ref="BK68:BY68"/>
    <mergeCell ref="BK69:BY69"/>
    <mergeCell ref="BK70:BY70"/>
    <mergeCell ref="AF83:AL83"/>
    <mergeCell ref="AM83:AS83"/>
    <mergeCell ref="AT83:AZ83"/>
    <mergeCell ref="BA83:BG83"/>
    <mergeCell ref="AF84:AL84"/>
    <mergeCell ref="AM84:AS84"/>
    <mergeCell ref="AT84:AZ84"/>
    <mergeCell ref="BA84:BG84"/>
    <mergeCell ref="AF81:AL81"/>
    <mergeCell ref="AM81:AS81"/>
    <mergeCell ref="AT81:AZ81"/>
    <mergeCell ref="BA81:BG81"/>
    <mergeCell ref="AF82:AL82"/>
    <mergeCell ref="AM82:AS82"/>
    <mergeCell ref="AT82:AZ82"/>
    <mergeCell ref="BA82:BG82"/>
    <mergeCell ref="AF79:AL79"/>
    <mergeCell ref="AM79:AS79"/>
    <mergeCell ref="AT79:AZ79"/>
    <mergeCell ref="BA79:BG79"/>
    <mergeCell ref="AF80:AL80"/>
    <mergeCell ref="AM80:AS80"/>
    <mergeCell ref="AT80:AZ80"/>
    <mergeCell ref="BA80:BG80"/>
    <mergeCell ref="AF77:AL77"/>
    <mergeCell ref="AM77:AS77"/>
    <mergeCell ref="AT77:AZ77"/>
    <mergeCell ref="BA77:BG77"/>
    <mergeCell ref="AF78:AL78"/>
    <mergeCell ref="AM78:AS78"/>
    <mergeCell ref="AT78:AZ78"/>
    <mergeCell ref="BA78:BG78"/>
    <mergeCell ref="AF73:AL73"/>
    <mergeCell ref="AM73:AS73"/>
    <mergeCell ref="AT73:AZ73"/>
    <mergeCell ref="BA73:BG73"/>
    <mergeCell ref="AF76:AL76"/>
    <mergeCell ref="AM76:AS76"/>
    <mergeCell ref="AT76:AZ76"/>
    <mergeCell ref="BA76:BG76"/>
    <mergeCell ref="AF71:AL71"/>
    <mergeCell ref="AM71:AS71"/>
    <mergeCell ref="AT71:AZ71"/>
    <mergeCell ref="BA71:BG71"/>
    <mergeCell ref="AF72:AL72"/>
    <mergeCell ref="AM72:AS72"/>
    <mergeCell ref="AT72:AZ72"/>
    <mergeCell ref="BA72:BG72"/>
    <mergeCell ref="AF69:AL69"/>
    <mergeCell ref="AM69:AS69"/>
    <mergeCell ref="AT69:AZ69"/>
    <mergeCell ref="BA69:BG69"/>
    <mergeCell ref="AF70:AL70"/>
    <mergeCell ref="AM70:AS70"/>
    <mergeCell ref="AT70:AZ70"/>
    <mergeCell ref="BA70:BG70"/>
    <mergeCell ref="AF67:AL67"/>
    <mergeCell ref="AM67:AS67"/>
    <mergeCell ref="AT67:AZ67"/>
    <mergeCell ref="BA67:BG67"/>
    <mergeCell ref="AF68:AL68"/>
    <mergeCell ref="AM68:AS68"/>
    <mergeCell ref="AT68:AZ68"/>
    <mergeCell ref="BA68:BG68"/>
    <mergeCell ref="AF64:AL64"/>
    <mergeCell ref="AM64:AS64"/>
    <mergeCell ref="AT64:AZ64"/>
    <mergeCell ref="BA64:BG64"/>
    <mergeCell ref="AF66:AL66"/>
    <mergeCell ref="AM66:AS66"/>
    <mergeCell ref="AT66:AZ66"/>
    <mergeCell ref="BA66:BG66"/>
    <mergeCell ref="Q82:X82"/>
    <mergeCell ref="Y82:AE82"/>
    <mergeCell ref="Q83:X83"/>
    <mergeCell ref="Y83:AE83"/>
    <mergeCell ref="Q84:X84"/>
    <mergeCell ref="Y84:AE84"/>
    <mergeCell ref="Q79:X79"/>
    <mergeCell ref="Y79:AE79"/>
    <mergeCell ref="Q80:X80"/>
    <mergeCell ref="Y80:AE80"/>
    <mergeCell ref="Q81:X81"/>
    <mergeCell ref="Y81:AE81"/>
    <mergeCell ref="Q76:X76"/>
    <mergeCell ref="Y76:AE76"/>
    <mergeCell ref="Q77:X77"/>
    <mergeCell ref="Y77:AE77"/>
    <mergeCell ref="Q78:X78"/>
    <mergeCell ref="Y78:AE78"/>
    <mergeCell ref="Q71:X71"/>
    <mergeCell ref="Y71:AE71"/>
    <mergeCell ref="Q72:X72"/>
    <mergeCell ref="Y72:AE72"/>
    <mergeCell ref="Q73:X73"/>
    <mergeCell ref="Y73:AE73"/>
    <mergeCell ref="Y67:AE67"/>
    <mergeCell ref="Q68:X68"/>
    <mergeCell ref="Y68:AE68"/>
    <mergeCell ref="Q69:X69"/>
    <mergeCell ref="Y69:AE69"/>
    <mergeCell ref="Q70:X70"/>
    <mergeCell ref="Y70:AE70"/>
    <mergeCell ref="BP46:BW46"/>
    <mergeCell ref="BX46:CE46"/>
    <mergeCell ref="CF46:CM46"/>
    <mergeCell ref="CN46:CU46"/>
    <mergeCell ref="CV46:DC46"/>
    <mergeCell ref="DD46:DK46"/>
    <mergeCell ref="BP45:BW45"/>
    <mergeCell ref="BX45:CE45"/>
    <mergeCell ref="CF45:CM45"/>
    <mergeCell ref="CN45:CU45"/>
    <mergeCell ref="CV45:DC45"/>
    <mergeCell ref="DD45:DK45"/>
    <mergeCell ref="BP44:BW44"/>
    <mergeCell ref="BX44:CE44"/>
    <mergeCell ref="CF44:CM44"/>
    <mergeCell ref="CN44:CU44"/>
    <mergeCell ref="CV44:DC44"/>
    <mergeCell ref="DD44:DK44"/>
    <mergeCell ref="BP43:BW43"/>
    <mergeCell ref="BX43:CE43"/>
    <mergeCell ref="CF43:CM43"/>
    <mergeCell ref="CN43:CU43"/>
    <mergeCell ref="CV43:DC43"/>
    <mergeCell ref="DD43:DK43"/>
    <mergeCell ref="BP42:BW42"/>
    <mergeCell ref="BX42:CE42"/>
    <mergeCell ref="CF42:CM42"/>
    <mergeCell ref="CN42:CU42"/>
    <mergeCell ref="CV42:DC42"/>
    <mergeCell ref="DD42:DK42"/>
    <mergeCell ref="CV40:DC40"/>
    <mergeCell ref="DD40:DK40"/>
    <mergeCell ref="BP41:BW41"/>
    <mergeCell ref="BX41:CE41"/>
    <mergeCell ref="CF41:CM41"/>
    <mergeCell ref="CN41:CU41"/>
    <mergeCell ref="CV41:DC41"/>
    <mergeCell ref="DD41:DK41"/>
    <mergeCell ref="CV37:DC37"/>
    <mergeCell ref="DD37:DK37"/>
    <mergeCell ref="BP39:BW39"/>
    <mergeCell ref="BX39:CE39"/>
    <mergeCell ref="CF39:CM39"/>
    <mergeCell ref="CN39:CU39"/>
    <mergeCell ref="CV39:DC39"/>
    <mergeCell ref="DD39:DK39"/>
    <mergeCell ref="BH45:BO45"/>
    <mergeCell ref="BH46:BO46"/>
    <mergeCell ref="BP37:BW37"/>
    <mergeCell ref="BX37:CE37"/>
    <mergeCell ref="CF37:CM37"/>
    <mergeCell ref="CN37:CU37"/>
    <mergeCell ref="BP40:BW40"/>
    <mergeCell ref="BX40:CE40"/>
    <mergeCell ref="CF40:CM40"/>
    <mergeCell ref="CN40:CU40"/>
    <mergeCell ref="AF46:AL46"/>
    <mergeCell ref="AM46:AS46"/>
    <mergeCell ref="AT46:AZ46"/>
    <mergeCell ref="BA46:BG46"/>
    <mergeCell ref="BH37:BO37"/>
    <mergeCell ref="BH39:BO39"/>
    <mergeCell ref="BH40:BO40"/>
    <mergeCell ref="BH41:BO41"/>
    <mergeCell ref="BH42:BO42"/>
    <mergeCell ref="BH43:BO43"/>
    <mergeCell ref="AM44:AS44"/>
    <mergeCell ref="AT44:AZ44"/>
    <mergeCell ref="BA44:BG44"/>
    <mergeCell ref="AF45:AL45"/>
    <mergeCell ref="AM45:AS45"/>
    <mergeCell ref="AT45:AZ45"/>
    <mergeCell ref="BA45:BG45"/>
    <mergeCell ref="BA41:BG41"/>
    <mergeCell ref="AF42:AL42"/>
    <mergeCell ref="AM42:AS42"/>
    <mergeCell ref="AT42:AZ42"/>
    <mergeCell ref="BA42:BG42"/>
    <mergeCell ref="AF43:AL43"/>
    <mergeCell ref="AM43:AS43"/>
    <mergeCell ref="AT43:AZ43"/>
    <mergeCell ref="BA43:BG43"/>
    <mergeCell ref="BA37:BG37"/>
    <mergeCell ref="AF39:AL39"/>
    <mergeCell ref="AM39:AS39"/>
    <mergeCell ref="AT39:AZ39"/>
    <mergeCell ref="BA39:BG39"/>
    <mergeCell ref="AF40:AL40"/>
    <mergeCell ref="AM40:AS40"/>
    <mergeCell ref="AT40:AZ40"/>
    <mergeCell ref="BA40:BG40"/>
    <mergeCell ref="Y44:AE44"/>
    <mergeCell ref="Y45:AE45"/>
    <mergeCell ref="Y46:AE46"/>
    <mergeCell ref="AF37:AL37"/>
    <mergeCell ref="AM37:AS37"/>
    <mergeCell ref="AT37:AZ37"/>
    <mergeCell ref="AF41:AL41"/>
    <mergeCell ref="AM41:AS41"/>
    <mergeCell ref="AT41:AZ41"/>
    <mergeCell ref="AF44:AL44"/>
    <mergeCell ref="Y37:AE37"/>
    <mergeCell ref="Y39:AE39"/>
    <mergeCell ref="Y40:AE40"/>
    <mergeCell ref="Y41:AE41"/>
    <mergeCell ref="Y42:AE42"/>
    <mergeCell ref="Y43:AE43"/>
    <mergeCell ref="CW27:DA27"/>
    <mergeCell ref="DB27:DF27"/>
    <mergeCell ref="DG27:DK27"/>
    <mergeCell ref="CW28:DA28"/>
    <mergeCell ref="DB28:DF28"/>
    <mergeCell ref="DG28:DK28"/>
    <mergeCell ref="CW25:DA25"/>
    <mergeCell ref="DB25:DF25"/>
    <mergeCell ref="DG25:DK25"/>
    <mergeCell ref="CW26:DA26"/>
    <mergeCell ref="DB26:DF26"/>
    <mergeCell ref="DG26:DK26"/>
    <mergeCell ref="CW22:DA22"/>
    <mergeCell ref="DB22:DF22"/>
    <mergeCell ref="DG22:DK22"/>
    <mergeCell ref="CW24:DA24"/>
    <mergeCell ref="DB24:DF24"/>
    <mergeCell ref="DG24:DK24"/>
    <mergeCell ref="BT28:BY28"/>
    <mergeCell ref="BZ28:CE28"/>
    <mergeCell ref="CF28:CK28"/>
    <mergeCell ref="CL28:CQ28"/>
    <mergeCell ref="CR22:CV22"/>
    <mergeCell ref="CR24:CV24"/>
    <mergeCell ref="CR25:CV25"/>
    <mergeCell ref="CR26:CV26"/>
    <mergeCell ref="CR27:CV27"/>
    <mergeCell ref="CR28:CV28"/>
    <mergeCell ref="BZ27:CE27"/>
    <mergeCell ref="CF27:CK27"/>
    <mergeCell ref="CL27:CQ27"/>
    <mergeCell ref="AD28:AI28"/>
    <mergeCell ref="AJ28:AO28"/>
    <mergeCell ref="AP28:AU28"/>
    <mergeCell ref="AV28:BA28"/>
    <mergeCell ref="BB28:BG28"/>
    <mergeCell ref="BH28:BM28"/>
    <mergeCell ref="BN28:BS28"/>
    <mergeCell ref="AP27:AU27"/>
    <mergeCell ref="AV27:BA27"/>
    <mergeCell ref="BB27:BG27"/>
    <mergeCell ref="BH27:BM27"/>
    <mergeCell ref="BN27:BS27"/>
    <mergeCell ref="BT27:BY27"/>
    <mergeCell ref="BH26:BM26"/>
    <mergeCell ref="BN26:BS26"/>
    <mergeCell ref="BT26:BY26"/>
    <mergeCell ref="BZ26:CE26"/>
    <mergeCell ref="CF26:CK26"/>
    <mergeCell ref="CL26:CQ26"/>
    <mergeCell ref="BN25:BS25"/>
    <mergeCell ref="BT25:BY25"/>
    <mergeCell ref="BZ25:CE25"/>
    <mergeCell ref="CF25:CK25"/>
    <mergeCell ref="CL25:CQ25"/>
    <mergeCell ref="AD26:AI26"/>
    <mergeCell ref="AJ26:AO26"/>
    <mergeCell ref="AP26:AU26"/>
    <mergeCell ref="AV26:BA26"/>
    <mergeCell ref="BB26:BG26"/>
    <mergeCell ref="BT24:BY24"/>
    <mergeCell ref="BZ24:CE24"/>
    <mergeCell ref="CF24:CK24"/>
    <mergeCell ref="CL24:CQ24"/>
    <mergeCell ref="AD25:AI25"/>
    <mergeCell ref="AJ25:AO25"/>
    <mergeCell ref="AP25:AU25"/>
    <mergeCell ref="AV25:BA25"/>
    <mergeCell ref="BB25:BG25"/>
    <mergeCell ref="BH25:BM25"/>
    <mergeCell ref="BZ22:CE22"/>
    <mergeCell ref="CF22:CK22"/>
    <mergeCell ref="CL22:CQ22"/>
    <mergeCell ref="AD24:AI24"/>
    <mergeCell ref="AJ24:AO24"/>
    <mergeCell ref="AP24:AU24"/>
    <mergeCell ref="AV24:BA24"/>
    <mergeCell ref="BB24:BG24"/>
    <mergeCell ref="BH24:BM24"/>
    <mergeCell ref="BN24:BS24"/>
    <mergeCell ref="AP22:AU22"/>
    <mergeCell ref="AV22:BA22"/>
    <mergeCell ref="BB22:BG22"/>
    <mergeCell ref="BH22:BM22"/>
    <mergeCell ref="BN22:BS22"/>
    <mergeCell ref="BT22:BY22"/>
    <mergeCell ref="X25:AC25"/>
    <mergeCell ref="X26:AC26"/>
    <mergeCell ref="X27:AC27"/>
    <mergeCell ref="X28:AC28"/>
    <mergeCell ref="AD22:AI22"/>
    <mergeCell ref="AJ22:AO22"/>
    <mergeCell ref="AD27:AI27"/>
    <mergeCell ref="AJ27:AO27"/>
    <mergeCell ref="CW18:DA18"/>
    <mergeCell ref="DB18:DF18"/>
    <mergeCell ref="DG18:DK18"/>
    <mergeCell ref="CW19:DA19"/>
    <mergeCell ref="DB19:DF19"/>
    <mergeCell ref="DG19:DK19"/>
    <mergeCell ref="CW16:DA16"/>
    <mergeCell ref="DB16:DF16"/>
    <mergeCell ref="DG16:DK16"/>
    <mergeCell ref="CW17:DA17"/>
    <mergeCell ref="DB17:DF17"/>
    <mergeCell ref="DG17:DK17"/>
    <mergeCell ref="DB13:DF13"/>
    <mergeCell ref="DG13:DK13"/>
    <mergeCell ref="CW14:DA14"/>
    <mergeCell ref="DB14:DF14"/>
    <mergeCell ref="DG14:DK14"/>
    <mergeCell ref="CW15:DA15"/>
    <mergeCell ref="DB15:DF15"/>
    <mergeCell ref="DG15:DK15"/>
    <mergeCell ref="CR17:CV17"/>
    <mergeCell ref="CR18:CV18"/>
    <mergeCell ref="CR19:CV19"/>
    <mergeCell ref="CW10:DA10"/>
    <mergeCell ref="DB10:DF10"/>
    <mergeCell ref="DG10:DK10"/>
    <mergeCell ref="CW12:DA12"/>
    <mergeCell ref="DB12:DF12"/>
    <mergeCell ref="DG12:DK12"/>
    <mergeCell ref="CW13:DA13"/>
    <mergeCell ref="BT19:BY19"/>
    <mergeCell ref="BZ19:CE19"/>
    <mergeCell ref="CF19:CK19"/>
    <mergeCell ref="CL19:CQ19"/>
    <mergeCell ref="CR10:CV10"/>
    <mergeCell ref="CR12:CV12"/>
    <mergeCell ref="CR13:CV13"/>
    <mergeCell ref="CR14:CV14"/>
    <mergeCell ref="CR15:CV15"/>
    <mergeCell ref="CR16:CV16"/>
    <mergeCell ref="BZ18:CE18"/>
    <mergeCell ref="CF18:CK18"/>
    <mergeCell ref="CL18:CQ18"/>
    <mergeCell ref="AD19:AI19"/>
    <mergeCell ref="AJ19:AO19"/>
    <mergeCell ref="AP19:AU19"/>
    <mergeCell ref="AV19:BA19"/>
    <mergeCell ref="BB19:BG19"/>
    <mergeCell ref="BH19:BM19"/>
    <mergeCell ref="BN19:BS19"/>
    <mergeCell ref="CF17:CK17"/>
    <mergeCell ref="CL17:CQ17"/>
    <mergeCell ref="AD18:AI18"/>
    <mergeCell ref="AJ18:AO18"/>
    <mergeCell ref="AP18:AU18"/>
    <mergeCell ref="AV18:BA18"/>
    <mergeCell ref="BB18:BG18"/>
    <mergeCell ref="BH18:BM18"/>
    <mergeCell ref="BN18:BS18"/>
    <mergeCell ref="BT18:BY18"/>
    <mergeCell ref="AV17:BA17"/>
    <mergeCell ref="BB17:BG17"/>
    <mergeCell ref="BH17:BM17"/>
    <mergeCell ref="BN17:BS17"/>
    <mergeCell ref="BT17:BY17"/>
    <mergeCell ref="BZ17:CE17"/>
    <mergeCell ref="BH16:BM16"/>
    <mergeCell ref="BN16:BS16"/>
    <mergeCell ref="BT16:BY16"/>
    <mergeCell ref="BZ16:CE16"/>
    <mergeCell ref="CF16:CK16"/>
    <mergeCell ref="CL16:CQ16"/>
    <mergeCell ref="BN15:BS15"/>
    <mergeCell ref="BT15:BY15"/>
    <mergeCell ref="BZ15:CE15"/>
    <mergeCell ref="CF15:CK15"/>
    <mergeCell ref="CL15:CQ15"/>
    <mergeCell ref="AD16:AI16"/>
    <mergeCell ref="AJ16:AO16"/>
    <mergeCell ref="AP16:AU16"/>
    <mergeCell ref="AV16:BA16"/>
    <mergeCell ref="BB16:BG16"/>
    <mergeCell ref="BT14:BY14"/>
    <mergeCell ref="BZ14:CE14"/>
    <mergeCell ref="CF14:CK14"/>
    <mergeCell ref="CL14:CQ14"/>
    <mergeCell ref="AD15:AI15"/>
    <mergeCell ref="AJ15:AO15"/>
    <mergeCell ref="AP15:AU15"/>
    <mergeCell ref="AV15:BA15"/>
    <mergeCell ref="BB15:BG15"/>
    <mergeCell ref="BH15:BM15"/>
    <mergeCell ref="BZ13:CE13"/>
    <mergeCell ref="CF13:CK13"/>
    <mergeCell ref="CL13:CQ13"/>
    <mergeCell ref="AD14:AI14"/>
    <mergeCell ref="AJ14:AO14"/>
    <mergeCell ref="AP14:AU14"/>
    <mergeCell ref="AV14:BA14"/>
    <mergeCell ref="BB14:BG14"/>
    <mergeCell ref="BH14:BM14"/>
    <mergeCell ref="BN14:BS14"/>
    <mergeCell ref="CF12:CK12"/>
    <mergeCell ref="CL12:CQ12"/>
    <mergeCell ref="AD13:AI13"/>
    <mergeCell ref="AJ13:AO13"/>
    <mergeCell ref="AP13:AU13"/>
    <mergeCell ref="AV13:BA13"/>
    <mergeCell ref="BB13:BG13"/>
    <mergeCell ref="BH13:BM13"/>
    <mergeCell ref="BN13:BS13"/>
    <mergeCell ref="BT13:BY13"/>
    <mergeCell ref="CL10:CQ10"/>
    <mergeCell ref="AD12:AI12"/>
    <mergeCell ref="AJ12:AO12"/>
    <mergeCell ref="AP12:AU12"/>
    <mergeCell ref="AV12:BA12"/>
    <mergeCell ref="BB12:BG12"/>
    <mergeCell ref="BH12:BM12"/>
    <mergeCell ref="BN12:BS12"/>
    <mergeCell ref="BT12:BY12"/>
    <mergeCell ref="BZ12:CE12"/>
    <mergeCell ref="BB10:BG10"/>
    <mergeCell ref="BH10:BM10"/>
    <mergeCell ref="BN10:BS10"/>
    <mergeCell ref="BT10:BY10"/>
    <mergeCell ref="BZ10:CE10"/>
    <mergeCell ref="CF10:CK10"/>
    <mergeCell ref="A4:DK4"/>
    <mergeCell ref="X10:AC10"/>
    <mergeCell ref="X12:AC12"/>
    <mergeCell ref="X13:AC13"/>
    <mergeCell ref="X14:AC14"/>
    <mergeCell ref="X15:AC15"/>
    <mergeCell ref="AD10:AI10"/>
    <mergeCell ref="AJ10:AO10"/>
    <mergeCell ref="AP10:AU10"/>
    <mergeCell ref="AV10:BA10"/>
    <mergeCell ref="CV62:DC62"/>
    <mergeCell ref="DD62:DK62"/>
    <mergeCell ref="BI61:BY62"/>
    <mergeCell ref="BI59:DK59"/>
    <mergeCell ref="A59:BG59"/>
    <mergeCell ref="A32:DK32"/>
    <mergeCell ref="R37:X37"/>
    <mergeCell ref="R39:X39"/>
    <mergeCell ref="R40:X40"/>
    <mergeCell ref="R41:X41"/>
    <mergeCell ref="CV34:DC35"/>
    <mergeCell ref="DD34:DK35"/>
    <mergeCell ref="BI63:BJ74"/>
    <mergeCell ref="BI75:BJ85"/>
    <mergeCell ref="BZ61:CF62"/>
    <mergeCell ref="CG61:CM62"/>
    <mergeCell ref="CN61:CU62"/>
    <mergeCell ref="CV61:DC61"/>
    <mergeCell ref="DD61:DK61"/>
    <mergeCell ref="BH44:BO44"/>
    <mergeCell ref="CL6:CQ8"/>
    <mergeCell ref="CR6:CV8"/>
    <mergeCell ref="CW6:DA8"/>
    <mergeCell ref="DB6:DF8"/>
    <mergeCell ref="DG6:DK8"/>
    <mergeCell ref="BH34:BO35"/>
    <mergeCell ref="BP34:BW35"/>
    <mergeCell ref="BX34:CE35"/>
    <mergeCell ref="CF34:CM35"/>
    <mergeCell ref="CN34:CU35"/>
    <mergeCell ref="BH6:BM8"/>
    <mergeCell ref="BN6:BS8"/>
    <mergeCell ref="BT6:BY8"/>
    <mergeCell ref="BZ7:CE8"/>
    <mergeCell ref="BZ6:CE6"/>
    <mergeCell ref="CF6:CK8"/>
    <mergeCell ref="B84:P84"/>
    <mergeCell ref="B70:P70"/>
    <mergeCell ref="Q61:X62"/>
    <mergeCell ref="Y61:AE62"/>
    <mergeCell ref="AF61:AL62"/>
    <mergeCell ref="AM61:AS62"/>
    <mergeCell ref="Q64:X64"/>
    <mergeCell ref="Y64:AE64"/>
    <mergeCell ref="Q66:X66"/>
    <mergeCell ref="Y66:AE66"/>
    <mergeCell ref="B78:P78"/>
    <mergeCell ref="B79:P79"/>
    <mergeCell ref="B80:P80"/>
    <mergeCell ref="B81:P81"/>
    <mergeCell ref="B82:P82"/>
    <mergeCell ref="B83:P83"/>
    <mergeCell ref="A75:A85"/>
    <mergeCell ref="AT61:AZ61"/>
    <mergeCell ref="AT62:AZ62"/>
    <mergeCell ref="B64:P64"/>
    <mergeCell ref="A63:A74"/>
    <mergeCell ref="B66:P66"/>
    <mergeCell ref="B67:P67"/>
    <mergeCell ref="B68:P68"/>
    <mergeCell ref="B69:P69"/>
    <mergeCell ref="B71:P71"/>
    <mergeCell ref="R16:W16"/>
    <mergeCell ref="R17:W17"/>
    <mergeCell ref="R18:W18"/>
    <mergeCell ref="B73:P73"/>
    <mergeCell ref="B76:P76"/>
    <mergeCell ref="B77:P77"/>
    <mergeCell ref="Q67:X67"/>
    <mergeCell ref="B72:P72"/>
    <mergeCell ref="X22:AC22"/>
    <mergeCell ref="X24:AC24"/>
    <mergeCell ref="R25:W25"/>
    <mergeCell ref="R26:W26"/>
    <mergeCell ref="Y34:AE35"/>
    <mergeCell ref="BA61:BG61"/>
    <mergeCell ref="BA62:BG62"/>
    <mergeCell ref="R10:W10"/>
    <mergeCell ref="R12:W12"/>
    <mergeCell ref="R13:W13"/>
    <mergeCell ref="R14:W14"/>
    <mergeCell ref="R15:W15"/>
    <mergeCell ref="AF34:AL35"/>
    <mergeCell ref="AM34:AS35"/>
    <mergeCell ref="AT34:AZ35"/>
    <mergeCell ref="BA34:BG35"/>
    <mergeCell ref="A61:P62"/>
    <mergeCell ref="R42:X42"/>
    <mergeCell ref="R43:X43"/>
    <mergeCell ref="R44:X44"/>
    <mergeCell ref="R45:X45"/>
    <mergeCell ref="B53:D53"/>
    <mergeCell ref="B54:D54"/>
    <mergeCell ref="J54:L54"/>
    <mergeCell ref="B55:Q55"/>
    <mergeCell ref="R34:X35"/>
    <mergeCell ref="R46:X46"/>
    <mergeCell ref="R49:X49"/>
    <mergeCell ref="R51:X51"/>
    <mergeCell ref="R52:X52"/>
    <mergeCell ref="B42:Q42"/>
    <mergeCell ref="R53:X53"/>
    <mergeCell ref="B43:Q43"/>
    <mergeCell ref="B44:Q44"/>
    <mergeCell ref="B45:Q45"/>
    <mergeCell ref="B46:Q46"/>
    <mergeCell ref="A48:A56"/>
    <mergeCell ref="B49:Q49"/>
    <mergeCell ref="B51:Q51"/>
    <mergeCell ref="B52:D52"/>
    <mergeCell ref="J52:L52"/>
    <mergeCell ref="J53:L53"/>
    <mergeCell ref="AV7:BA7"/>
    <mergeCell ref="AV8:BA8"/>
    <mergeCell ref="BB6:BG8"/>
    <mergeCell ref="AD6:BA6"/>
    <mergeCell ref="A34:Q35"/>
    <mergeCell ref="A36:A47"/>
    <mergeCell ref="B37:Q37"/>
    <mergeCell ref="B39:Q39"/>
    <mergeCell ref="B40:Q40"/>
    <mergeCell ref="B41:Q41"/>
    <mergeCell ref="R6:W8"/>
    <mergeCell ref="X6:AC8"/>
    <mergeCell ref="AD7:AI7"/>
    <mergeCell ref="AD8:AI8"/>
    <mergeCell ref="R27:W27"/>
    <mergeCell ref="R28:W28"/>
    <mergeCell ref="X16:AC16"/>
    <mergeCell ref="R19:W19"/>
    <mergeCell ref="R22:W22"/>
    <mergeCell ref="R24:W24"/>
    <mergeCell ref="A21:A29"/>
    <mergeCell ref="B25:D25"/>
    <mergeCell ref="B26:D26"/>
    <mergeCell ref="B27:D27"/>
    <mergeCell ref="B24:Q24"/>
    <mergeCell ref="J27:L27"/>
    <mergeCell ref="B28:Q28"/>
    <mergeCell ref="J25:L25"/>
    <mergeCell ref="J26:L26"/>
    <mergeCell ref="AJ8:AO8"/>
    <mergeCell ref="AP7:AU7"/>
    <mergeCell ref="AP8:AU8"/>
    <mergeCell ref="X17:AC17"/>
    <mergeCell ref="X18:AC18"/>
    <mergeCell ref="X19:AC19"/>
    <mergeCell ref="AD17:AI17"/>
    <mergeCell ref="AJ17:AO17"/>
    <mergeCell ref="AP17:AU17"/>
    <mergeCell ref="A9:A20"/>
    <mergeCell ref="A6:Q8"/>
    <mergeCell ref="B10:Q10"/>
    <mergeCell ref="B12:Q12"/>
    <mergeCell ref="B13:Q13"/>
    <mergeCell ref="B14:Q14"/>
    <mergeCell ref="B15:Q15"/>
    <mergeCell ref="CX5:DK5"/>
    <mergeCell ref="CW33:DK33"/>
    <mergeCell ref="CV60:DK60"/>
    <mergeCell ref="AT60:BG60"/>
    <mergeCell ref="B16:Q16"/>
    <mergeCell ref="B17:Q17"/>
    <mergeCell ref="B18:Q18"/>
    <mergeCell ref="B19:Q19"/>
    <mergeCell ref="B22:Q22"/>
    <mergeCell ref="AJ7:AO7"/>
  </mergeCells>
  <printOptions horizontalCentered="1"/>
  <pageMargins left="0.5905511811023623" right="0.5905511811023623" top="0.5905511811023623" bottom="0.3937007874015748" header="0" footer="0"/>
  <pageSetup fitToHeight="1" fitToWidth="1" horizontalDpi="600" verticalDpi="600" orientation="landscape" paperSize="8" scale="64" r:id="rId1"/>
</worksheet>
</file>

<file path=xl/worksheets/sheet2.xml><?xml version="1.0" encoding="utf-8"?>
<worksheet xmlns="http://schemas.openxmlformats.org/spreadsheetml/2006/main" xmlns:r="http://schemas.openxmlformats.org/officeDocument/2006/relationships">
  <sheetPr>
    <pageSetUpPr fitToPage="1"/>
  </sheetPr>
  <dimension ref="A1:BN105"/>
  <sheetViews>
    <sheetView tabSelected="1" zoomScalePageLayoutView="0" workbookViewId="0" topLeftCell="A1">
      <selection activeCell="A1" sqref="A1"/>
    </sheetView>
  </sheetViews>
  <sheetFormatPr defaultColWidth="9.00390625" defaultRowHeight="13.5"/>
  <cols>
    <col min="1" max="2" width="2.375" style="63" customWidth="1"/>
    <col min="3" max="3" width="2.25390625" style="63" customWidth="1"/>
    <col min="4" max="4" width="17.625" style="63" customWidth="1"/>
    <col min="5" max="5" width="2.375" style="63" customWidth="1"/>
    <col min="6" max="11" width="14.75390625" style="63" customWidth="1"/>
    <col min="12" max="12" width="9.00390625" style="63" customWidth="1"/>
    <col min="13" max="24" width="3.125" style="63" customWidth="1"/>
    <col min="25" max="108" width="2.625" style="63" customWidth="1"/>
    <col min="109" max="16384" width="9.00390625" style="63" customWidth="1"/>
  </cols>
  <sheetData>
    <row r="1" spans="1:66" ht="14.25">
      <c r="A1" s="141" t="s">
        <v>228</v>
      </c>
      <c r="B1" s="139"/>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40" t="s">
        <v>256</v>
      </c>
    </row>
    <row r="2" spans="1:66"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4.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14.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7.25">
      <c r="A5" s="502" t="s">
        <v>398</v>
      </c>
      <c r="B5" s="502"/>
      <c r="C5" s="502"/>
      <c r="D5" s="502"/>
      <c r="E5" s="502"/>
      <c r="F5" s="502"/>
      <c r="G5" s="502"/>
      <c r="H5" s="502"/>
      <c r="I5" s="502"/>
      <c r="J5" s="502"/>
      <c r="K5" s="502"/>
      <c r="L5" s="1"/>
      <c r="M5" s="502" t="s">
        <v>400</v>
      </c>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row>
    <row r="6" spans="1:66" ht="15"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66" ht="18" customHeight="1">
      <c r="A7" s="152"/>
      <c r="B7" s="152"/>
      <c r="C7" s="286" t="s">
        <v>229</v>
      </c>
      <c r="D7" s="286"/>
      <c r="E7" s="151"/>
      <c r="F7" s="270" t="s">
        <v>202</v>
      </c>
      <c r="G7" s="270"/>
      <c r="H7" s="270" t="s">
        <v>251</v>
      </c>
      <c r="I7" s="270"/>
      <c r="J7" s="270" t="s">
        <v>250</v>
      </c>
      <c r="K7" s="276"/>
      <c r="L7" s="1"/>
      <c r="M7" s="235" t="s">
        <v>253</v>
      </c>
      <c r="N7" s="235"/>
      <c r="O7" s="235"/>
      <c r="P7" s="235"/>
      <c r="Q7" s="235"/>
      <c r="R7" s="235"/>
      <c r="S7" s="235"/>
      <c r="T7" s="235"/>
      <c r="U7" s="235"/>
      <c r="V7" s="235"/>
      <c r="W7" s="235"/>
      <c r="X7" s="236"/>
      <c r="Y7" s="270" t="s">
        <v>202</v>
      </c>
      <c r="Z7" s="270"/>
      <c r="AA7" s="270"/>
      <c r="AB7" s="270"/>
      <c r="AC7" s="270"/>
      <c r="AD7" s="270"/>
      <c r="AE7" s="270"/>
      <c r="AF7" s="270"/>
      <c r="AG7" s="270"/>
      <c r="AH7" s="270"/>
      <c r="AI7" s="270"/>
      <c r="AJ7" s="270"/>
      <c r="AK7" s="270"/>
      <c r="AL7" s="270"/>
      <c r="AM7" s="270" t="s">
        <v>251</v>
      </c>
      <c r="AN7" s="270"/>
      <c r="AO7" s="270"/>
      <c r="AP7" s="270"/>
      <c r="AQ7" s="270"/>
      <c r="AR7" s="270"/>
      <c r="AS7" s="270"/>
      <c r="AT7" s="270"/>
      <c r="AU7" s="270"/>
      <c r="AV7" s="270"/>
      <c r="AW7" s="270"/>
      <c r="AX7" s="270"/>
      <c r="AY7" s="270"/>
      <c r="AZ7" s="270"/>
      <c r="BA7" s="270" t="s">
        <v>250</v>
      </c>
      <c r="BB7" s="270"/>
      <c r="BC7" s="270"/>
      <c r="BD7" s="270"/>
      <c r="BE7" s="270"/>
      <c r="BF7" s="270"/>
      <c r="BG7" s="270"/>
      <c r="BH7" s="270"/>
      <c r="BI7" s="270"/>
      <c r="BJ7" s="270"/>
      <c r="BK7" s="270"/>
      <c r="BL7" s="270"/>
      <c r="BM7" s="270"/>
      <c r="BN7" s="276"/>
    </row>
    <row r="8" spans="1:66" ht="18" customHeight="1">
      <c r="A8" s="98"/>
      <c r="B8" s="98"/>
      <c r="C8" s="287"/>
      <c r="D8" s="287"/>
      <c r="E8" s="145"/>
      <c r="F8" s="134" t="s">
        <v>249</v>
      </c>
      <c r="G8" s="135" t="s">
        <v>247</v>
      </c>
      <c r="H8" s="134" t="s">
        <v>249</v>
      </c>
      <c r="I8" s="135" t="s">
        <v>247</v>
      </c>
      <c r="J8" s="134" t="s">
        <v>249</v>
      </c>
      <c r="K8" s="150" t="s">
        <v>248</v>
      </c>
      <c r="L8" s="1"/>
      <c r="M8" s="239"/>
      <c r="N8" s="239"/>
      <c r="O8" s="239"/>
      <c r="P8" s="239"/>
      <c r="Q8" s="239"/>
      <c r="R8" s="239"/>
      <c r="S8" s="239"/>
      <c r="T8" s="239"/>
      <c r="U8" s="239"/>
      <c r="V8" s="239"/>
      <c r="W8" s="239"/>
      <c r="X8" s="240"/>
      <c r="Y8" s="259" t="s">
        <v>249</v>
      </c>
      <c r="Z8" s="259"/>
      <c r="AA8" s="259"/>
      <c r="AB8" s="259"/>
      <c r="AC8" s="259"/>
      <c r="AD8" s="259"/>
      <c r="AE8" s="259"/>
      <c r="AF8" s="265" t="s">
        <v>247</v>
      </c>
      <c r="AG8" s="265"/>
      <c r="AH8" s="265"/>
      <c r="AI8" s="265"/>
      <c r="AJ8" s="265"/>
      <c r="AK8" s="265"/>
      <c r="AL8" s="265"/>
      <c r="AM8" s="259" t="s">
        <v>249</v>
      </c>
      <c r="AN8" s="259"/>
      <c r="AO8" s="259"/>
      <c r="AP8" s="259"/>
      <c r="AQ8" s="259"/>
      <c r="AR8" s="259"/>
      <c r="AS8" s="259"/>
      <c r="AT8" s="265" t="s">
        <v>247</v>
      </c>
      <c r="AU8" s="265"/>
      <c r="AV8" s="265"/>
      <c r="AW8" s="265"/>
      <c r="AX8" s="265"/>
      <c r="AY8" s="265"/>
      <c r="AZ8" s="265"/>
      <c r="BA8" s="259" t="s">
        <v>249</v>
      </c>
      <c r="BB8" s="259"/>
      <c r="BC8" s="259"/>
      <c r="BD8" s="259"/>
      <c r="BE8" s="259"/>
      <c r="BF8" s="259"/>
      <c r="BG8" s="259"/>
      <c r="BH8" s="265" t="s">
        <v>248</v>
      </c>
      <c r="BI8" s="265"/>
      <c r="BJ8" s="265"/>
      <c r="BK8" s="265"/>
      <c r="BL8" s="265"/>
      <c r="BM8" s="265"/>
      <c r="BN8" s="284"/>
    </row>
    <row r="9" spans="1:66" ht="14.25">
      <c r="A9" s="1"/>
      <c r="B9" s="1"/>
      <c r="C9" s="1"/>
      <c r="D9" s="1"/>
      <c r="E9" s="149"/>
      <c r="F9" s="1"/>
      <c r="G9" s="1"/>
      <c r="H9" s="1"/>
      <c r="I9" s="1"/>
      <c r="J9" s="1"/>
      <c r="K9" s="1"/>
      <c r="L9" s="1"/>
      <c r="M9" s="1"/>
      <c r="N9" s="1"/>
      <c r="O9" s="1"/>
      <c r="P9" s="1"/>
      <c r="Q9" s="1"/>
      <c r="R9" s="1"/>
      <c r="S9" s="1"/>
      <c r="T9" s="1"/>
      <c r="U9" s="1"/>
      <c r="V9" s="1"/>
      <c r="W9" s="1"/>
      <c r="X9" s="149"/>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ht="18" customHeight="1">
      <c r="A10" s="1"/>
      <c r="B10" s="285" t="s">
        <v>21</v>
      </c>
      <c r="C10" s="285"/>
      <c r="D10" s="285"/>
      <c r="E10" s="133"/>
      <c r="F10" s="70">
        <f>SUM(F12,F23)</f>
        <v>74256</v>
      </c>
      <c r="G10" s="509">
        <f>100*F10/F$10</f>
        <v>100</v>
      </c>
      <c r="H10" s="70">
        <f>SUM(H12,H23)</f>
        <v>78795</v>
      </c>
      <c r="I10" s="509">
        <f>100*H10/H$10</f>
        <v>100</v>
      </c>
      <c r="J10" s="70">
        <f>SUM(J12,J23)</f>
        <v>4539</v>
      </c>
      <c r="K10" s="510">
        <f>(H10-F10)/F10*100</f>
        <v>6.112637362637362</v>
      </c>
      <c r="L10" s="1"/>
      <c r="M10" s="1"/>
      <c r="N10" s="285" t="s">
        <v>21</v>
      </c>
      <c r="O10" s="285"/>
      <c r="P10" s="285"/>
      <c r="Q10" s="285"/>
      <c r="R10" s="285"/>
      <c r="S10" s="285"/>
      <c r="T10" s="285"/>
      <c r="U10" s="285"/>
      <c r="V10" s="285"/>
      <c r="W10" s="285"/>
      <c r="X10" s="133"/>
      <c r="Y10" s="511">
        <f>SUM(Y12:AE19)</f>
        <v>71773</v>
      </c>
      <c r="Z10" s="512"/>
      <c r="AA10" s="512"/>
      <c r="AB10" s="512"/>
      <c r="AC10" s="512"/>
      <c r="AD10" s="512"/>
      <c r="AE10" s="512"/>
      <c r="AF10" s="513">
        <f>100*Y10/Y$10</f>
        <v>100</v>
      </c>
      <c r="AG10" s="513"/>
      <c r="AH10" s="513"/>
      <c r="AI10" s="513"/>
      <c r="AJ10" s="513"/>
      <c r="AK10" s="513"/>
      <c r="AL10" s="513"/>
      <c r="AM10" s="512">
        <f>SUM(AM12:AS19)</f>
        <v>76188</v>
      </c>
      <c r="AN10" s="512"/>
      <c r="AO10" s="512"/>
      <c r="AP10" s="512"/>
      <c r="AQ10" s="512"/>
      <c r="AR10" s="512"/>
      <c r="AS10" s="512"/>
      <c r="AT10" s="513">
        <f>100*AM10/AM$10</f>
        <v>100</v>
      </c>
      <c r="AU10" s="513"/>
      <c r="AV10" s="513"/>
      <c r="AW10" s="513"/>
      <c r="AX10" s="513"/>
      <c r="AY10" s="513"/>
      <c r="AZ10" s="513"/>
      <c r="BA10" s="512">
        <f>SUM(BA12:BG19)</f>
        <v>4415</v>
      </c>
      <c r="BB10" s="512"/>
      <c r="BC10" s="512"/>
      <c r="BD10" s="512"/>
      <c r="BE10" s="512"/>
      <c r="BF10" s="512"/>
      <c r="BG10" s="512"/>
      <c r="BH10" s="514">
        <f>(AM10-Y10)/Y10*100</f>
        <v>6.151338246973095</v>
      </c>
      <c r="BI10" s="514"/>
      <c r="BJ10" s="514"/>
      <c r="BK10" s="514"/>
      <c r="BL10" s="514"/>
      <c r="BM10" s="514"/>
      <c r="BN10" s="514"/>
    </row>
    <row r="11" spans="1:66" ht="14.25">
      <c r="A11" s="1"/>
      <c r="B11" s="64"/>
      <c r="C11" s="64"/>
      <c r="D11" s="64"/>
      <c r="E11" s="133"/>
      <c r="F11" s="155"/>
      <c r="G11" s="154"/>
      <c r="H11" s="155"/>
      <c r="I11" s="154"/>
      <c r="J11" s="69"/>
      <c r="K11" s="153"/>
      <c r="L11" s="1"/>
      <c r="M11" s="1"/>
      <c r="N11" s="1"/>
      <c r="O11" s="1"/>
      <c r="P11" s="1"/>
      <c r="Q11" s="1"/>
      <c r="R11" s="1"/>
      <c r="S11" s="1"/>
      <c r="T11" s="1"/>
      <c r="U11" s="1"/>
      <c r="V11" s="1"/>
      <c r="W11" s="1"/>
      <c r="X11" s="133"/>
      <c r="Y11" s="69"/>
      <c r="Z11" s="69"/>
      <c r="AA11" s="69"/>
      <c r="AB11" s="69"/>
      <c r="AC11" s="69"/>
      <c r="AD11" s="69"/>
      <c r="AE11" s="69"/>
      <c r="AF11" s="147"/>
      <c r="AG11" s="147"/>
      <c r="AH11" s="147"/>
      <c r="AI11" s="147"/>
      <c r="AJ11" s="147"/>
      <c r="AK11" s="147"/>
      <c r="AL11" s="147"/>
      <c r="AM11" s="69"/>
      <c r="AN11" s="69"/>
      <c r="AO11" s="69"/>
      <c r="AP11" s="69"/>
      <c r="AQ11" s="69"/>
      <c r="AR11" s="69"/>
      <c r="AS11" s="69"/>
      <c r="AT11" s="147"/>
      <c r="AU11" s="147"/>
      <c r="AV11" s="147"/>
      <c r="AW11" s="147"/>
      <c r="AX11" s="147"/>
      <c r="AY11" s="147"/>
      <c r="AZ11" s="147"/>
      <c r="BA11" s="69"/>
      <c r="BB11" s="69"/>
      <c r="BC11" s="69"/>
      <c r="BD11" s="69"/>
      <c r="BE11" s="69"/>
      <c r="BF11" s="69"/>
      <c r="BG11" s="69"/>
      <c r="BH11" s="146"/>
      <c r="BI11" s="146"/>
      <c r="BJ11" s="146"/>
      <c r="BK11" s="146"/>
      <c r="BL11" s="146"/>
      <c r="BM11" s="146"/>
      <c r="BN11" s="146"/>
    </row>
    <row r="12" spans="1:66" ht="14.25">
      <c r="A12" s="1"/>
      <c r="B12" s="64"/>
      <c r="C12" s="283" t="s">
        <v>22</v>
      </c>
      <c r="D12" s="283"/>
      <c r="E12" s="133"/>
      <c r="F12" s="69">
        <v>54298</v>
      </c>
      <c r="G12" s="147">
        <f>F12*100/$F$10</f>
        <v>73.12271062271063</v>
      </c>
      <c r="H12" s="69">
        <v>58196</v>
      </c>
      <c r="I12" s="147">
        <f>100*H12/H$10</f>
        <v>73.85747826638746</v>
      </c>
      <c r="J12" s="69">
        <f>SUM(H12)-SUM(F12)</f>
        <v>3898</v>
      </c>
      <c r="K12" s="146">
        <f>(H12-F12)/F12*100</f>
        <v>7.1789016170024675</v>
      </c>
      <c r="L12" s="1"/>
      <c r="M12" s="1"/>
      <c r="N12" s="1"/>
      <c r="O12" s="1"/>
      <c r="P12" s="1"/>
      <c r="Q12" s="282">
        <v>1</v>
      </c>
      <c r="R12" s="282"/>
      <c r="S12" s="78" t="s">
        <v>252</v>
      </c>
      <c r="T12" s="1"/>
      <c r="U12" s="1" t="s">
        <v>360</v>
      </c>
      <c r="V12" s="282">
        <v>2</v>
      </c>
      <c r="W12" s="282"/>
      <c r="X12" s="133"/>
      <c r="Y12" s="272">
        <v>35813</v>
      </c>
      <c r="Z12" s="268"/>
      <c r="AA12" s="268"/>
      <c r="AB12" s="268"/>
      <c r="AC12" s="268"/>
      <c r="AD12" s="268"/>
      <c r="AE12" s="268"/>
      <c r="AF12" s="515">
        <f aca="true" t="shared" si="0" ref="AF12:AF19">Y12*100/$Y$10</f>
        <v>49.89759380268346</v>
      </c>
      <c r="AG12" s="515"/>
      <c r="AH12" s="515"/>
      <c r="AI12" s="515"/>
      <c r="AJ12" s="515"/>
      <c r="AK12" s="515"/>
      <c r="AL12" s="515"/>
      <c r="AM12" s="268">
        <v>36214</v>
      </c>
      <c r="AN12" s="268"/>
      <c r="AO12" s="268"/>
      <c r="AP12" s="268"/>
      <c r="AQ12" s="268"/>
      <c r="AR12" s="268"/>
      <c r="AS12" s="268"/>
      <c r="AT12" s="516">
        <f aca="true" t="shared" si="1" ref="AT12:AT19">AM12*100/$AM$10</f>
        <v>47.53241980364362</v>
      </c>
      <c r="AU12" s="516"/>
      <c r="AV12" s="516"/>
      <c r="AW12" s="516"/>
      <c r="AX12" s="516"/>
      <c r="AY12" s="516"/>
      <c r="AZ12" s="516"/>
      <c r="BA12" s="517">
        <f aca="true" t="shared" si="2" ref="BA12:BA19">SUM(AM12)-SUM(Y12)</f>
        <v>401</v>
      </c>
      <c r="BB12" s="517"/>
      <c r="BC12" s="517"/>
      <c r="BD12" s="517"/>
      <c r="BE12" s="517"/>
      <c r="BF12" s="517"/>
      <c r="BG12" s="517"/>
      <c r="BH12" s="518">
        <f aca="true" t="shared" si="3" ref="BH12:BH19">(AM12-Y12)/Y12*100</f>
        <v>1.1197051350068412</v>
      </c>
      <c r="BI12" s="518"/>
      <c r="BJ12" s="518"/>
      <c r="BK12" s="518"/>
      <c r="BL12" s="518"/>
      <c r="BM12" s="518"/>
      <c r="BN12" s="518"/>
    </row>
    <row r="13" spans="1:66" ht="14.25">
      <c r="A13" s="1"/>
      <c r="B13" s="64"/>
      <c r="C13" s="64"/>
      <c r="D13" s="64"/>
      <c r="E13" s="133"/>
      <c r="F13" s="69"/>
      <c r="G13" s="147"/>
      <c r="H13" s="69"/>
      <c r="I13" s="147"/>
      <c r="J13" s="69"/>
      <c r="K13" s="146"/>
      <c r="L13" s="1"/>
      <c r="M13" s="1"/>
      <c r="N13" s="1"/>
      <c r="O13" s="1"/>
      <c r="P13" s="1"/>
      <c r="Q13" s="282">
        <v>3</v>
      </c>
      <c r="R13" s="282"/>
      <c r="S13" s="1"/>
      <c r="T13" s="1"/>
      <c r="U13" s="1" t="s">
        <v>360</v>
      </c>
      <c r="V13" s="282">
        <v>4</v>
      </c>
      <c r="W13" s="282"/>
      <c r="X13" s="133"/>
      <c r="Y13" s="272">
        <v>16564</v>
      </c>
      <c r="Z13" s="268"/>
      <c r="AA13" s="268"/>
      <c r="AB13" s="268"/>
      <c r="AC13" s="268"/>
      <c r="AD13" s="268"/>
      <c r="AE13" s="268"/>
      <c r="AF13" s="515">
        <f t="shared" si="0"/>
        <v>23.07831635851922</v>
      </c>
      <c r="AG13" s="515"/>
      <c r="AH13" s="515"/>
      <c r="AI13" s="515"/>
      <c r="AJ13" s="515"/>
      <c r="AK13" s="515"/>
      <c r="AL13" s="515"/>
      <c r="AM13" s="268">
        <v>18298</v>
      </c>
      <c r="AN13" s="268"/>
      <c r="AO13" s="268"/>
      <c r="AP13" s="268"/>
      <c r="AQ13" s="268"/>
      <c r="AR13" s="268"/>
      <c r="AS13" s="268"/>
      <c r="AT13" s="516">
        <f t="shared" si="1"/>
        <v>24.016905549430355</v>
      </c>
      <c r="AU13" s="516"/>
      <c r="AV13" s="516"/>
      <c r="AW13" s="516"/>
      <c r="AX13" s="516"/>
      <c r="AY13" s="516"/>
      <c r="AZ13" s="516"/>
      <c r="BA13" s="517">
        <f t="shared" si="2"/>
        <v>1734</v>
      </c>
      <c r="BB13" s="517"/>
      <c r="BC13" s="517"/>
      <c r="BD13" s="517"/>
      <c r="BE13" s="517"/>
      <c r="BF13" s="517"/>
      <c r="BG13" s="517"/>
      <c r="BH13" s="519">
        <f t="shared" si="3"/>
        <v>10.468485872977542</v>
      </c>
      <c r="BI13" s="519"/>
      <c r="BJ13" s="519"/>
      <c r="BK13" s="519"/>
      <c r="BL13" s="519"/>
      <c r="BM13" s="519"/>
      <c r="BN13" s="519"/>
    </row>
    <row r="14" spans="1:66" ht="14.25">
      <c r="A14" s="1"/>
      <c r="B14" s="64"/>
      <c r="C14" s="64"/>
      <c r="D14" s="64" t="s">
        <v>230</v>
      </c>
      <c r="E14" s="133"/>
      <c r="F14" s="69">
        <v>29282</v>
      </c>
      <c r="G14" s="147">
        <f aca="true" t="shared" si="4" ref="G14:G21">F14*100/$F$10</f>
        <v>39.433850463262225</v>
      </c>
      <c r="H14" s="69">
        <v>31326</v>
      </c>
      <c r="I14" s="147">
        <f aca="true" t="shared" si="5" ref="I14:I21">100*H14/H$10</f>
        <v>39.75632971635256</v>
      </c>
      <c r="J14" s="69">
        <f aca="true" t="shared" si="6" ref="J14:J21">SUM(H14)-SUM(F14)</f>
        <v>2044</v>
      </c>
      <c r="K14" s="146">
        <f aca="true" t="shared" si="7" ref="K14:K21">(H14-F14)/F14*100</f>
        <v>6.980397513831023</v>
      </c>
      <c r="L14" s="1"/>
      <c r="M14" s="1"/>
      <c r="N14" s="1"/>
      <c r="O14" s="1"/>
      <c r="P14" s="1"/>
      <c r="Q14" s="282">
        <v>5</v>
      </c>
      <c r="R14" s="282"/>
      <c r="S14" s="1"/>
      <c r="T14" s="1"/>
      <c r="U14" s="1" t="s">
        <v>360</v>
      </c>
      <c r="V14" s="282">
        <v>9</v>
      </c>
      <c r="W14" s="282"/>
      <c r="X14" s="133"/>
      <c r="Y14" s="272">
        <v>11012</v>
      </c>
      <c r="Z14" s="268"/>
      <c r="AA14" s="268"/>
      <c r="AB14" s="268"/>
      <c r="AC14" s="268"/>
      <c r="AD14" s="268"/>
      <c r="AE14" s="268"/>
      <c r="AF14" s="515">
        <f t="shared" si="0"/>
        <v>15.342816936731083</v>
      </c>
      <c r="AG14" s="515"/>
      <c r="AH14" s="515"/>
      <c r="AI14" s="515"/>
      <c r="AJ14" s="515"/>
      <c r="AK14" s="515"/>
      <c r="AL14" s="515"/>
      <c r="AM14" s="268">
        <v>12365</v>
      </c>
      <c r="AN14" s="268"/>
      <c r="AO14" s="268"/>
      <c r="AP14" s="268"/>
      <c r="AQ14" s="268"/>
      <c r="AR14" s="268"/>
      <c r="AS14" s="268"/>
      <c r="AT14" s="516">
        <f t="shared" si="1"/>
        <v>16.229589961673753</v>
      </c>
      <c r="AU14" s="516"/>
      <c r="AV14" s="516"/>
      <c r="AW14" s="516"/>
      <c r="AX14" s="516"/>
      <c r="AY14" s="516"/>
      <c r="AZ14" s="516"/>
      <c r="BA14" s="517">
        <f t="shared" si="2"/>
        <v>1353</v>
      </c>
      <c r="BB14" s="517"/>
      <c r="BC14" s="517"/>
      <c r="BD14" s="517"/>
      <c r="BE14" s="517"/>
      <c r="BF14" s="517"/>
      <c r="BG14" s="517"/>
      <c r="BH14" s="519">
        <f t="shared" si="3"/>
        <v>12.286596440247004</v>
      </c>
      <c r="BI14" s="519"/>
      <c r="BJ14" s="519"/>
      <c r="BK14" s="519"/>
      <c r="BL14" s="519"/>
      <c r="BM14" s="519"/>
      <c r="BN14" s="519"/>
    </row>
    <row r="15" spans="1:66" ht="14.25">
      <c r="A15" s="1"/>
      <c r="B15" s="64"/>
      <c r="C15" s="64"/>
      <c r="D15" s="64" t="s">
        <v>231</v>
      </c>
      <c r="E15" s="133"/>
      <c r="F15" s="69">
        <v>7860</v>
      </c>
      <c r="G15" s="147">
        <f t="shared" si="4"/>
        <v>10.585003232062055</v>
      </c>
      <c r="H15" s="69">
        <v>8079</v>
      </c>
      <c r="I15" s="147">
        <f t="shared" si="5"/>
        <v>10.253188654102418</v>
      </c>
      <c r="J15" s="69">
        <f t="shared" si="6"/>
        <v>219</v>
      </c>
      <c r="K15" s="146">
        <f t="shared" si="7"/>
        <v>2.786259541984733</v>
      </c>
      <c r="L15" s="1"/>
      <c r="M15" s="1"/>
      <c r="N15" s="1"/>
      <c r="O15" s="1"/>
      <c r="P15" s="1"/>
      <c r="Q15" s="282">
        <v>10</v>
      </c>
      <c r="R15" s="282"/>
      <c r="S15" s="1"/>
      <c r="T15" s="1"/>
      <c r="U15" s="1" t="s">
        <v>360</v>
      </c>
      <c r="V15" s="282">
        <v>29</v>
      </c>
      <c r="W15" s="282"/>
      <c r="X15" s="133"/>
      <c r="Y15" s="272">
        <v>6433</v>
      </c>
      <c r="Z15" s="268"/>
      <c r="AA15" s="268"/>
      <c r="AB15" s="268"/>
      <c r="AC15" s="268"/>
      <c r="AD15" s="268"/>
      <c r="AE15" s="268"/>
      <c r="AF15" s="515">
        <f t="shared" si="0"/>
        <v>8.96298050799047</v>
      </c>
      <c r="AG15" s="515"/>
      <c r="AH15" s="515"/>
      <c r="AI15" s="515"/>
      <c r="AJ15" s="515"/>
      <c r="AK15" s="515"/>
      <c r="AL15" s="515"/>
      <c r="AM15" s="268">
        <v>7158</v>
      </c>
      <c r="AN15" s="268"/>
      <c r="AO15" s="268"/>
      <c r="AP15" s="268"/>
      <c r="AQ15" s="268"/>
      <c r="AR15" s="268"/>
      <c r="AS15" s="268"/>
      <c r="AT15" s="516">
        <f t="shared" si="1"/>
        <v>9.39518034336116</v>
      </c>
      <c r="AU15" s="516"/>
      <c r="AV15" s="516"/>
      <c r="AW15" s="516"/>
      <c r="AX15" s="516"/>
      <c r="AY15" s="516"/>
      <c r="AZ15" s="516"/>
      <c r="BA15" s="517">
        <f t="shared" si="2"/>
        <v>725</v>
      </c>
      <c r="BB15" s="517"/>
      <c r="BC15" s="517"/>
      <c r="BD15" s="517"/>
      <c r="BE15" s="517"/>
      <c r="BF15" s="517"/>
      <c r="BG15" s="517"/>
      <c r="BH15" s="519">
        <f t="shared" si="3"/>
        <v>11.270013990362195</v>
      </c>
      <c r="BI15" s="519"/>
      <c r="BJ15" s="519"/>
      <c r="BK15" s="519"/>
      <c r="BL15" s="519"/>
      <c r="BM15" s="519"/>
      <c r="BN15" s="519"/>
    </row>
    <row r="16" spans="1:66" ht="14.25">
      <c r="A16" s="1"/>
      <c r="B16" s="64"/>
      <c r="C16" s="64"/>
      <c r="D16" s="64" t="s">
        <v>232</v>
      </c>
      <c r="E16" s="133"/>
      <c r="F16" s="69">
        <v>4093</v>
      </c>
      <c r="G16" s="147">
        <f t="shared" si="4"/>
        <v>5.512012497306615</v>
      </c>
      <c r="H16" s="69">
        <v>4417</v>
      </c>
      <c r="I16" s="147">
        <f t="shared" si="5"/>
        <v>5.605685639951774</v>
      </c>
      <c r="J16" s="69">
        <f t="shared" si="6"/>
        <v>324</v>
      </c>
      <c r="K16" s="146">
        <f t="shared" si="7"/>
        <v>7.91595406792084</v>
      </c>
      <c r="L16" s="1"/>
      <c r="M16" s="1"/>
      <c r="N16" s="1"/>
      <c r="O16" s="1"/>
      <c r="P16" s="1"/>
      <c r="Q16" s="282">
        <v>30</v>
      </c>
      <c r="R16" s="282"/>
      <c r="S16" s="1"/>
      <c r="T16" s="1"/>
      <c r="U16" s="1" t="s">
        <v>360</v>
      </c>
      <c r="V16" s="282">
        <v>49</v>
      </c>
      <c r="W16" s="282"/>
      <c r="X16" s="133"/>
      <c r="Y16" s="272">
        <v>1025</v>
      </c>
      <c r="Z16" s="268"/>
      <c r="AA16" s="268"/>
      <c r="AB16" s="268"/>
      <c r="AC16" s="268"/>
      <c r="AD16" s="268"/>
      <c r="AE16" s="268"/>
      <c r="AF16" s="515">
        <f t="shared" si="0"/>
        <v>1.4281136360469815</v>
      </c>
      <c r="AG16" s="515"/>
      <c r="AH16" s="515"/>
      <c r="AI16" s="515"/>
      <c r="AJ16" s="515"/>
      <c r="AK16" s="515"/>
      <c r="AL16" s="515"/>
      <c r="AM16" s="268">
        <v>1125</v>
      </c>
      <c r="AN16" s="268"/>
      <c r="AO16" s="268"/>
      <c r="AP16" s="268"/>
      <c r="AQ16" s="268"/>
      <c r="AR16" s="268"/>
      <c r="AS16" s="268"/>
      <c r="AT16" s="516">
        <f t="shared" si="1"/>
        <v>1.4766104898409198</v>
      </c>
      <c r="AU16" s="516"/>
      <c r="AV16" s="516"/>
      <c r="AW16" s="516"/>
      <c r="AX16" s="516"/>
      <c r="AY16" s="516"/>
      <c r="AZ16" s="516"/>
      <c r="BA16" s="517">
        <f t="shared" si="2"/>
        <v>100</v>
      </c>
      <c r="BB16" s="517"/>
      <c r="BC16" s="517"/>
      <c r="BD16" s="517"/>
      <c r="BE16" s="517"/>
      <c r="BF16" s="517"/>
      <c r="BG16" s="517"/>
      <c r="BH16" s="519">
        <f t="shared" si="3"/>
        <v>9.75609756097561</v>
      </c>
      <c r="BI16" s="519"/>
      <c r="BJ16" s="519"/>
      <c r="BK16" s="519"/>
      <c r="BL16" s="519"/>
      <c r="BM16" s="519"/>
      <c r="BN16" s="519"/>
    </row>
    <row r="17" spans="1:66" ht="14.25">
      <c r="A17" s="1"/>
      <c r="B17" s="64"/>
      <c r="C17" s="64"/>
      <c r="D17" s="64" t="s">
        <v>233</v>
      </c>
      <c r="E17" s="133"/>
      <c r="F17" s="69">
        <v>1763</v>
      </c>
      <c r="G17" s="147">
        <f t="shared" si="4"/>
        <v>2.3742189183365654</v>
      </c>
      <c r="H17" s="69">
        <v>2080</v>
      </c>
      <c r="I17" s="147">
        <f t="shared" si="5"/>
        <v>2.6397614061805954</v>
      </c>
      <c r="J17" s="69">
        <f t="shared" si="6"/>
        <v>317</v>
      </c>
      <c r="K17" s="146">
        <f t="shared" si="7"/>
        <v>17.98071469086784</v>
      </c>
      <c r="L17" s="1"/>
      <c r="M17" s="1"/>
      <c r="N17" s="1"/>
      <c r="O17" s="1"/>
      <c r="P17" s="1"/>
      <c r="Q17" s="282">
        <v>50</v>
      </c>
      <c r="R17" s="282"/>
      <c r="S17" s="1"/>
      <c r="T17" s="1"/>
      <c r="U17" s="1" t="s">
        <v>360</v>
      </c>
      <c r="V17" s="282">
        <v>99</v>
      </c>
      <c r="W17" s="282"/>
      <c r="X17" s="133"/>
      <c r="Y17" s="272">
        <v>591</v>
      </c>
      <c r="Z17" s="268"/>
      <c r="AA17" s="268"/>
      <c r="AB17" s="268"/>
      <c r="AC17" s="268"/>
      <c r="AD17" s="268"/>
      <c r="AE17" s="268"/>
      <c r="AF17" s="515">
        <f t="shared" si="0"/>
        <v>0.8234294233207473</v>
      </c>
      <c r="AG17" s="515"/>
      <c r="AH17" s="515"/>
      <c r="AI17" s="515"/>
      <c r="AJ17" s="515"/>
      <c r="AK17" s="515"/>
      <c r="AL17" s="515"/>
      <c r="AM17" s="268">
        <v>666</v>
      </c>
      <c r="AN17" s="268"/>
      <c r="AO17" s="268"/>
      <c r="AP17" s="268"/>
      <c r="AQ17" s="268"/>
      <c r="AR17" s="268"/>
      <c r="AS17" s="268"/>
      <c r="AT17" s="516">
        <f t="shared" si="1"/>
        <v>0.8741534099858246</v>
      </c>
      <c r="AU17" s="516"/>
      <c r="AV17" s="516"/>
      <c r="AW17" s="516"/>
      <c r="AX17" s="516"/>
      <c r="AY17" s="516"/>
      <c r="AZ17" s="516"/>
      <c r="BA17" s="517">
        <f t="shared" si="2"/>
        <v>75</v>
      </c>
      <c r="BB17" s="517"/>
      <c r="BC17" s="517"/>
      <c r="BD17" s="517"/>
      <c r="BE17" s="517"/>
      <c r="BF17" s="517"/>
      <c r="BG17" s="517"/>
      <c r="BH17" s="519">
        <f t="shared" si="3"/>
        <v>12.690355329949238</v>
      </c>
      <c r="BI17" s="519"/>
      <c r="BJ17" s="519"/>
      <c r="BK17" s="519"/>
      <c r="BL17" s="519"/>
      <c r="BM17" s="519"/>
      <c r="BN17" s="519"/>
    </row>
    <row r="18" spans="1:66" ht="14.25">
      <c r="A18" s="1"/>
      <c r="B18" s="64"/>
      <c r="C18" s="64"/>
      <c r="D18" s="64" t="s">
        <v>234</v>
      </c>
      <c r="E18" s="133"/>
      <c r="F18" s="69">
        <v>1090</v>
      </c>
      <c r="G18" s="147">
        <f t="shared" si="4"/>
        <v>1.4678948502477913</v>
      </c>
      <c r="H18" s="69">
        <v>1231</v>
      </c>
      <c r="I18" s="147">
        <f t="shared" si="5"/>
        <v>1.5622818706770734</v>
      </c>
      <c r="J18" s="69">
        <f t="shared" si="6"/>
        <v>141</v>
      </c>
      <c r="K18" s="146">
        <f t="shared" si="7"/>
        <v>12.935779816513762</v>
      </c>
      <c r="L18" s="1"/>
      <c r="M18" s="1"/>
      <c r="N18" s="1"/>
      <c r="O18" s="1"/>
      <c r="P18" s="1"/>
      <c r="Q18" s="282">
        <v>100</v>
      </c>
      <c r="R18" s="282"/>
      <c r="S18" s="1"/>
      <c r="T18" s="1"/>
      <c r="U18" s="1" t="s">
        <v>360</v>
      </c>
      <c r="V18" s="282">
        <v>299</v>
      </c>
      <c r="W18" s="282"/>
      <c r="X18" s="133"/>
      <c r="Y18" s="272">
        <v>294</v>
      </c>
      <c r="Z18" s="268"/>
      <c r="AA18" s="268"/>
      <c r="AB18" s="268"/>
      <c r="AC18" s="268"/>
      <c r="AD18" s="268"/>
      <c r="AE18" s="268"/>
      <c r="AF18" s="515">
        <f t="shared" si="0"/>
        <v>0.4096247892661586</v>
      </c>
      <c r="AG18" s="515"/>
      <c r="AH18" s="515"/>
      <c r="AI18" s="515"/>
      <c r="AJ18" s="515"/>
      <c r="AK18" s="515"/>
      <c r="AL18" s="515"/>
      <c r="AM18" s="268">
        <v>315</v>
      </c>
      <c r="AN18" s="268"/>
      <c r="AO18" s="268"/>
      <c r="AP18" s="268"/>
      <c r="AQ18" s="268"/>
      <c r="AR18" s="268"/>
      <c r="AS18" s="268"/>
      <c r="AT18" s="516">
        <f t="shared" si="1"/>
        <v>0.41345093715545755</v>
      </c>
      <c r="AU18" s="516"/>
      <c r="AV18" s="516"/>
      <c r="AW18" s="516"/>
      <c r="AX18" s="516"/>
      <c r="AY18" s="516"/>
      <c r="AZ18" s="516"/>
      <c r="BA18" s="517">
        <f t="shared" si="2"/>
        <v>21</v>
      </c>
      <c r="BB18" s="517"/>
      <c r="BC18" s="517"/>
      <c r="BD18" s="517"/>
      <c r="BE18" s="517"/>
      <c r="BF18" s="517"/>
      <c r="BG18" s="517"/>
      <c r="BH18" s="519">
        <f t="shared" si="3"/>
        <v>7.142857142857142</v>
      </c>
      <c r="BI18" s="519"/>
      <c r="BJ18" s="519"/>
      <c r="BK18" s="519"/>
      <c r="BL18" s="519"/>
      <c r="BM18" s="519"/>
      <c r="BN18" s="519"/>
    </row>
    <row r="19" spans="1:66" ht="14.25">
      <c r="A19" s="1"/>
      <c r="B19" s="64"/>
      <c r="C19" s="64"/>
      <c r="D19" s="64" t="s">
        <v>235</v>
      </c>
      <c r="E19" s="133"/>
      <c r="F19" s="69">
        <v>2717</v>
      </c>
      <c r="G19" s="147">
        <f t="shared" si="4"/>
        <v>3.6589635854341735</v>
      </c>
      <c r="H19" s="69">
        <v>2897</v>
      </c>
      <c r="I19" s="147">
        <f t="shared" si="5"/>
        <v>3.676629227742877</v>
      </c>
      <c r="J19" s="69">
        <f t="shared" si="6"/>
        <v>180</v>
      </c>
      <c r="K19" s="146">
        <f t="shared" si="7"/>
        <v>6.624953993375046</v>
      </c>
      <c r="L19" s="1"/>
      <c r="M19" s="1"/>
      <c r="N19" s="1"/>
      <c r="O19" s="1"/>
      <c r="P19" s="1"/>
      <c r="Q19" s="282">
        <v>300</v>
      </c>
      <c r="R19" s="282"/>
      <c r="S19" s="78" t="s">
        <v>252</v>
      </c>
      <c r="T19" s="1"/>
      <c r="U19" s="283" t="s">
        <v>254</v>
      </c>
      <c r="V19" s="283"/>
      <c r="W19" s="283"/>
      <c r="X19" s="133"/>
      <c r="Y19" s="272">
        <v>41</v>
      </c>
      <c r="Z19" s="268"/>
      <c r="AA19" s="268"/>
      <c r="AB19" s="268"/>
      <c r="AC19" s="268"/>
      <c r="AD19" s="268"/>
      <c r="AE19" s="268"/>
      <c r="AF19" s="515">
        <f t="shared" si="0"/>
        <v>0.05712454544187926</v>
      </c>
      <c r="AG19" s="515"/>
      <c r="AH19" s="515"/>
      <c r="AI19" s="515"/>
      <c r="AJ19" s="515"/>
      <c r="AK19" s="515"/>
      <c r="AL19" s="515"/>
      <c r="AM19" s="268">
        <v>47</v>
      </c>
      <c r="AN19" s="268"/>
      <c r="AO19" s="268"/>
      <c r="AP19" s="268"/>
      <c r="AQ19" s="268"/>
      <c r="AR19" s="268"/>
      <c r="AS19" s="268"/>
      <c r="AT19" s="516">
        <f t="shared" si="1"/>
        <v>0.06168950490890954</v>
      </c>
      <c r="AU19" s="516"/>
      <c r="AV19" s="516"/>
      <c r="AW19" s="516"/>
      <c r="AX19" s="516"/>
      <c r="AY19" s="516"/>
      <c r="AZ19" s="516"/>
      <c r="BA19" s="517">
        <f t="shared" si="2"/>
        <v>6</v>
      </c>
      <c r="BB19" s="517"/>
      <c r="BC19" s="517"/>
      <c r="BD19" s="517"/>
      <c r="BE19" s="517"/>
      <c r="BF19" s="517"/>
      <c r="BG19" s="517"/>
      <c r="BH19" s="519">
        <f t="shared" si="3"/>
        <v>14.634146341463413</v>
      </c>
      <c r="BI19" s="519"/>
      <c r="BJ19" s="519"/>
      <c r="BK19" s="519"/>
      <c r="BL19" s="519"/>
      <c r="BM19" s="519"/>
      <c r="BN19" s="519"/>
    </row>
    <row r="20" spans="1:66" ht="14.25">
      <c r="A20" s="1"/>
      <c r="B20" s="64"/>
      <c r="C20" s="64"/>
      <c r="D20" s="64" t="s">
        <v>236</v>
      </c>
      <c r="E20" s="133"/>
      <c r="F20" s="69">
        <v>3089</v>
      </c>
      <c r="G20" s="147">
        <f t="shared" si="4"/>
        <v>4.159933204050851</v>
      </c>
      <c r="H20" s="69">
        <v>3472</v>
      </c>
      <c r="I20" s="147">
        <f t="shared" si="5"/>
        <v>4.406370962624532</v>
      </c>
      <c r="J20" s="69">
        <f t="shared" si="6"/>
        <v>383</v>
      </c>
      <c r="K20" s="146">
        <f t="shared" si="7"/>
        <v>12.398834574295888</v>
      </c>
      <c r="L20" s="1"/>
      <c r="M20" s="98"/>
      <c r="N20" s="98"/>
      <c r="O20" s="98"/>
      <c r="P20" s="98"/>
      <c r="Q20" s="98"/>
      <c r="R20" s="98"/>
      <c r="S20" s="98"/>
      <c r="T20" s="98"/>
      <c r="U20" s="98"/>
      <c r="V20" s="98"/>
      <c r="W20" s="98"/>
      <c r="X20" s="145"/>
      <c r="Y20" s="144"/>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row>
    <row r="21" spans="1:66" ht="14.25">
      <c r="A21" s="1"/>
      <c r="B21" s="64"/>
      <c r="C21" s="64"/>
      <c r="D21" s="64" t="s">
        <v>237</v>
      </c>
      <c r="E21" s="133"/>
      <c r="F21" s="69">
        <v>4404</v>
      </c>
      <c r="G21" s="147">
        <f t="shared" si="4"/>
        <v>5.930833872010343</v>
      </c>
      <c r="H21" s="69">
        <v>4694</v>
      </c>
      <c r="I21" s="147">
        <f t="shared" si="5"/>
        <v>5.9572307887556315</v>
      </c>
      <c r="J21" s="69">
        <f t="shared" si="6"/>
        <v>290</v>
      </c>
      <c r="K21" s="146">
        <f t="shared" si="7"/>
        <v>6.584922797456858</v>
      </c>
      <c r="L21" s="1"/>
      <c r="M21" s="1"/>
      <c r="N21" s="1" t="s">
        <v>246</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14.25">
      <c r="A22" s="1"/>
      <c r="B22" s="64"/>
      <c r="C22" s="64"/>
      <c r="D22" s="64"/>
      <c r="E22" s="133"/>
      <c r="F22" s="69"/>
      <c r="G22" s="147"/>
      <c r="H22" s="69"/>
      <c r="I22" s="147"/>
      <c r="J22" s="69"/>
      <c r="K22" s="146"/>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6" ht="14.25">
      <c r="A23" s="1"/>
      <c r="B23" s="64"/>
      <c r="C23" s="283" t="s">
        <v>39</v>
      </c>
      <c r="D23" s="283"/>
      <c r="E23" s="133"/>
      <c r="F23" s="69">
        <v>19958</v>
      </c>
      <c r="G23" s="147">
        <f>F23*100/$F$10</f>
        <v>26.877289377289376</v>
      </c>
      <c r="H23" s="69">
        <v>20599</v>
      </c>
      <c r="I23" s="147">
        <f>100*H23/H$10</f>
        <v>26.14252173361254</v>
      </c>
      <c r="J23" s="69">
        <f>SUM(H23)-SUM(F23)</f>
        <v>641</v>
      </c>
      <c r="K23" s="146">
        <f>(H23-F23)/F23*100</f>
        <v>3.2117446637939673</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6" ht="17.25">
      <c r="A24" s="1"/>
      <c r="B24" s="64"/>
      <c r="C24" s="64"/>
      <c r="D24" s="64"/>
      <c r="E24" s="133"/>
      <c r="F24" s="69"/>
      <c r="G24" s="147"/>
      <c r="H24" s="69"/>
      <c r="I24" s="147"/>
      <c r="J24" s="69"/>
      <c r="K24" s="146"/>
      <c r="L24" s="1"/>
      <c r="M24" s="502" t="s">
        <v>401</v>
      </c>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2"/>
      <c r="BH24" s="502"/>
      <c r="BI24" s="502"/>
      <c r="BJ24" s="502"/>
      <c r="BK24" s="502"/>
      <c r="BL24" s="502"/>
      <c r="BM24" s="502"/>
      <c r="BN24" s="502"/>
    </row>
    <row r="25" spans="1:66" ht="15" thickBot="1">
      <c r="A25" s="1"/>
      <c r="B25" s="64"/>
      <c r="C25" s="64"/>
      <c r="D25" s="64" t="s">
        <v>238</v>
      </c>
      <c r="E25" s="133"/>
      <c r="F25" s="69">
        <v>3636</v>
      </c>
      <c r="G25" s="147">
        <f aca="true" t="shared" si="8" ref="G25:G32">F25*100/$F$10</f>
        <v>4.896574014221073</v>
      </c>
      <c r="H25" s="69">
        <v>3950</v>
      </c>
      <c r="I25" s="147">
        <f aca="true" t="shared" si="9" ref="I25:I32">100*H25/H$10</f>
        <v>5.013008439621803</v>
      </c>
      <c r="J25" s="69">
        <f aca="true" t="shared" si="10" ref="J25:J32">SUM(H25)-SUM(F25)</f>
        <v>314</v>
      </c>
      <c r="K25" s="146">
        <f aca="true" t="shared" si="11" ref="K25:K32">(H25-F25)/F25*100</f>
        <v>8.635863586358635</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6" ht="18" customHeight="1">
      <c r="A26" s="1"/>
      <c r="B26" s="64"/>
      <c r="C26" s="64"/>
      <c r="D26" s="64" t="s">
        <v>239</v>
      </c>
      <c r="E26" s="133"/>
      <c r="F26" s="69">
        <v>2435</v>
      </c>
      <c r="G26" s="147">
        <f t="shared" si="8"/>
        <v>3.279196293902176</v>
      </c>
      <c r="H26" s="69">
        <v>2455</v>
      </c>
      <c r="I26" s="147">
        <f t="shared" si="9"/>
        <v>3.1156799289295005</v>
      </c>
      <c r="J26" s="69">
        <f t="shared" si="10"/>
        <v>20</v>
      </c>
      <c r="K26" s="146">
        <f t="shared" si="11"/>
        <v>0.8213552361396305</v>
      </c>
      <c r="L26" s="1"/>
      <c r="M26" s="235" t="s">
        <v>253</v>
      </c>
      <c r="N26" s="235"/>
      <c r="O26" s="235"/>
      <c r="P26" s="235"/>
      <c r="Q26" s="235"/>
      <c r="R26" s="235"/>
      <c r="S26" s="235"/>
      <c r="T26" s="235"/>
      <c r="U26" s="235"/>
      <c r="V26" s="235"/>
      <c r="W26" s="235"/>
      <c r="X26" s="236"/>
      <c r="Y26" s="270" t="s">
        <v>202</v>
      </c>
      <c r="Z26" s="270"/>
      <c r="AA26" s="270"/>
      <c r="AB26" s="270"/>
      <c r="AC26" s="270"/>
      <c r="AD26" s="270"/>
      <c r="AE26" s="270"/>
      <c r="AF26" s="270"/>
      <c r="AG26" s="270"/>
      <c r="AH26" s="270"/>
      <c r="AI26" s="270"/>
      <c r="AJ26" s="270"/>
      <c r="AK26" s="270"/>
      <c r="AL26" s="270"/>
      <c r="AM26" s="270" t="s">
        <v>251</v>
      </c>
      <c r="AN26" s="270"/>
      <c r="AO26" s="270"/>
      <c r="AP26" s="270"/>
      <c r="AQ26" s="270"/>
      <c r="AR26" s="270"/>
      <c r="AS26" s="270"/>
      <c r="AT26" s="270"/>
      <c r="AU26" s="270"/>
      <c r="AV26" s="270"/>
      <c r="AW26" s="270"/>
      <c r="AX26" s="270"/>
      <c r="AY26" s="270"/>
      <c r="AZ26" s="270"/>
      <c r="BA26" s="270" t="s">
        <v>250</v>
      </c>
      <c r="BB26" s="270"/>
      <c r="BC26" s="270"/>
      <c r="BD26" s="270"/>
      <c r="BE26" s="270"/>
      <c r="BF26" s="270"/>
      <c r="BG26" s="270"/>
      <c r="BH26" s="270"/>
      <c r="BI26" s="270"/>
      <c r="BJ26" s="270"/>
      <c r="BK26" s="270"/>
      <c r="BL26" s="270"/>
      <c r="BM26" s="270"/>
      <c r="BN26" s="276"/>
    </row>
    <row r="27" spans="1:66" ht="18" customHeight="1">
      <c r="A27" s="1"/>
      <c r="B27" s="64"/>
      <c r="C27" s="64"/>
      <c r="D27" s="64" t="s">
        <v>240</v>
      </c>
      <c r="E27" s="133"/>
      <c r="F27" s="69">
        <v>1926</v>
      </c>
      <c r="G27" s="147">
        <f t="shared" si="8"/>
        <v>2.5937297996121527</v>
      </c>
      <c r="H27" s="69">
        <v>1976</v>
      </c>
      <c r="I27" s="147">
        <f t="shared" si="9"/>
        <v>2.5077733358715655</v>
      </c>
      <c r="J27" s="69">
        <f t="shared" si="10"/>
        <v>50</v>
      </c>
      <c r="K27" s="146">
        <f t="shared" si="11"/>
        <v>2.596053997923157</v>
      </c>
      <c r="L27" s="1"/>
      <c r="M27" s="239"/>
      <c r="N27" s="239"/>
      <c r="O27" s="239"/>
      <c r="P27" s="239"/>
      <c r="Q27" s="239"/>
      <c r="R27" s="239"/>
      <c r="S27" s="239"/>
      <c r="T27" s="239"/>
      <c r="U27" s="239"/>
      <c r="V27" s="239"/>
      <c r="W27" s="239"/>
      <c r="X27" s="240"/>
      <c r="Y27" s="259" t="s">
        <v>249</v>
      </c>
      <c r="Z27" s="259"/>
      <c r="AA27" s="259"/>
      <c r="AB27" s="259"/>
      <c r="AC27" s="259"/>
      <c r="AD27" s="259"/>
      <c r="AE27" s="259"/>
      <c r="AF27" s="265" t="s">
        <v>247</v>
      </c>
      <c r="AG27" s="265"/>
      <c r="AH27" s="265"/>
      <c r="AI27" s="265"/>
      <c r="AJ27" s="265"/>
      <c r="AK27" s="265"/>
      <c r="AL27" s="265"/>
      <c r="AM27" s="259" t="s">
        <v>249</v>
      </c>
      <c r="AN27" s="259"/>
      <c r="AO27" s="259"/>
      <c r="AP27" s="259"/>
      <c r="AQ27" s="259"/>
      <c r="AR27" s="259"/>
      <c r="AS27" s="259"/>
      <c r="AT27" s="265" t="s">
        <v>247</v>
      </c>
      <c r="AU27" s="265"/>
      <c r="AV27" s="265"/>
      <c r="AW27" s="265"/>
      <c r="AX27" s="265"/>
      <c r="AY27" s="265"/>
      <c r="AZ27" s="265"/>
      <c r="BA27" s="259" t="s">
        <v>249</v>
      </c>
      <c r="BB27" s="259"/>
      <c r="BC27" s="259"/>
      <c r="BD27" s="259"/>
      <c r="BE27" s="259"/>
      <c r="BF27" s="259"/>
      <c r="BG27" s="259"/>
      <c r="BH27" s="265" t="s">
        <v>248</v>
      </c>
      <c r="BI27" s="265"/>
      <c r="BJ27" s="265"/>
      <c r="BK27" s="265"/>
      <c r="BL27" s="265"/>
      <c r="BM27" s="265"/>
      <c r="BN27" s="284"/>
    </row>
    <row r="28" spans="1:66" ht="18" customHeight="1">
      <c r="A28" s="1"/>
      <c r="B28" s="64"/>
      <c r="C28" s="64"/>
      <c r="D28" s="64" t="s">
        <v>241</v>
      </c>
      <c r="E28" s="133"/>
      <c r="F28" s="69">
        <v>2035</v>
      </c>
      <c r="G28" s="147">
        <f t="shared" si="8"/>
        <v>2.7405192846369317</v>
      </c>
      <c r="H28" s="69">
        <v>2131</v>
      </c>
      <c r="I28" s="147">
        <f t="shared" si="9"/>
        <v>2.704486325274446</v>
      </c>
      <c r="J28" s="69">
        <f t="shared" si="10"/>
        <v>96</v>
      </c>
      <c r="K28" s="146">
        <f t="shared" si="11"/>
        <v>4.717444717444717</v>
      </c>
      <c r="L28" s="1"/>
      <c r="M28" s="1"/>
      <c r="N28" s="1"/>
      <c r="O28" s="1"/>
      <c r="P28" s="1"/>
      <c r="Q28" s="1"/>
      <c r="R28" s="1"/>
      <c r="S28" s="1"/>
      <c r="T28" s="1"/>
      <c r="U28" s="1"/>
      <c r="V28" s="1"/>
      <c r="W28" s="1"/>
      <c r="X28" s="149"/>
      <c r="Y28" s="1"/>
      <c r="Z28" s="1"/>
      <c r="AA28" s="1"/>
      <c r="AB28" s="1"/>
      <c r="AC28" s="1"/>
      <c r="AD28" s="1"/>
      <c r="AE28" s="1" t="s">
        <v>252</v>
      </c>
      <c r="AF28" s="1"/>
      <c r="AG28" s="1"/>
      <c r="AH28" s="1"/>
      <c r="AI28" s="1"/>
      <c r="AJ28" s="1"/>
      <c r="AK28" s="1"/>
      <c r="AL28" s="1"/>
      <c r="AM28" s="1"/>
      <c r="AN28" s="1"/>
      <c r="AO28" s="1"/>
      <c r="AP28" s="1"/>
      <c r="AQ28" s="1"/>
      <c r="AR28" s="1"/>
      <c r="AS28" s="1" t="s">
        <v>252</v>
      </c>
      <c r="AT28" s="1"/>
      <c r="AU28" s="1"/>
      <c r="AV28" s="1"/>
      <c r="AW28" s="1"/>
      <c r="AX28" s="1"/>
      <c r="AY28" s="1"/>
      <c r="AZ28" s="1"/>
      <c r="BA28" s="1"/>
      <c r="BB28" s="1"/>
      <c r="BC28" s="1"/>
      <c r="BD28" s="1"/>
      <c r="BE28" s="1"/>
      <c r="BF28" s="1"/>
      <c r="BG28" s="1" t="s">
        <v>252</v>
      </c>
      <c r="BH28" s="1"/>
      <c r="BI28" s="1"/>
      <c r="BJ28" s="1"/>
      <c r="BK28" s="1"/>
      <c r="BL28" s="1"/>
      <c r="BM28" s="1"/>
      <c r="BN28" s="1"/>
    </row>
    <row r="29" spans="1:66" ht="18" customHeight="1">
      <c r="A29" s="1"/>
      <c r="B29" s="64"/>
      <c r="C29" s="64"/>
      <c r="D29" s="64" t="s">
        <v>242</v>
      </c>
      <c r="E29" s="133"/>
      <c r="F29" s="69">
        <v>3076</v>
      </c>
      <c r="G29" s="147">
        <f t="shared" si="8"/>
        <v>4.142426201249731</v>
      </c>
      <c r="H29" s="69">
        <v>3145</v>
      </c>
      <c r="I29" s="147">
        <f t="shared" si="9"/>
        <v>3.9913700107874863</v>
      </c>
      <c r="J29" s="69">
        <f t="shared" si="10"/>
        <v>69</v>
      </c>
      <c r="K29" s="146">
        <f t="shared" si="11"/>
        <v>2.243172951885566</v>
      </c>
      <c r="L29" s="1"/>
      <c r="M29" s="1"/>
      <c r="N29" s="285" t="s">
        <v>21</v>
      </c>
      <c r="O29" s="285"/>
      <c r="P29" s="285"/>
      <c r="Q29" s="285"/>
      <c r="R29" s="285"/>
      <c r="S29" s="285"/>
      <c r="T29" s="285"/>
      <c r="U29" s="285"/>
      <c r="V29" s="285"/>
      <c r="W29" s="285"/>
      <c r="X29" s="133"/>
      <c r="Y29" s="511">
        <f>SUM(Y31:AE38)</f>
        <v>429736</v>
      </c>
      <c r="Z29" s="512"/>
      <c r="AA29" s="512"/>
      <c r="AB29" s="512"/>
      <c r="AC29" s="512"/>
      <c r="AD29" s="512"/>
      <c r="AE29" s="512"/>
      <c r="AF29" s="513">
        <f>100*Y29/Y$29</f>
        <v>100</v>
      </c>
      <c r="AG29" s="513"/>
      <c r="AH29" s="513"/>
      <c r="AI29" s="513"/>
      <c r="AJ29" s="513"/>
      <c r="AK29" s="513"/>
      <c r="AL29" s="513"/>
      <c r="AM29" s="512">
        <f>SUM(AM31:AS38)</f>
        <v>476088</v>
      </c>
      <c r="AN29" s="512"/>
      <c r="AO29" s="512"/>
      <c r="AP29" s="512"/>
      <c r="AQ29" s="512"/>
      <c r="AR29" s="512"/>
      <c r="AS29" s="512"/>
      <c r="AT29" s="513">
        <f>100*AM29/AM$29</f>
        <v>100</v>
      </c>
      <c r="AU29" s="513"/>
      <c r="AV29" s="513"/>
      <c r="AW29" s="513"/>
      <c r="AX29" s="513"/>
      <c r="AY29" s="513"/>
      <c r="AZ29" s="513"/>
      <c r="BA29" s="512">
        <f>SUM(BA31:BG38)</f>
        <v>46352</v>
      </c>
      <c r="BB29" s="512"/>
      <c r="BC29" s="512"/>
      <c r="BD29" s="512"/>
      <c r="BE29" s="512"/>
      <c r="BF29" s="512"/>
      <c r="BG29" s="512"/>
      <c r="BH29" s="514">
        <f>(AM29-Y29)/Y29*100</f>
        <v>10.786157082487852</v>
      </c>
      <c r="BI29" s="514"/>
      <c r="BJ29" s="514"/>
      <c r="BK29" s="514"/>
      <c r="BL29" s="514"/>
      <c r="BM29" s="514"/>
      <c r="BN29" s="514"/>
    </row>
    <row r="30" spans="1:66" ht="14.25">
      <c r="A30" s="1"/>
      <c r="B30" s="64"/>
      <c r="C30" s="64"/>
      <c r="D30" s="64" t="s">
        <v>243</v>
      </c>
      <c r="E30" s="133"/>
      <c r="F30" s="69">
        <v>3508</v>
      </c>
      <c r="G30" s="147">
        <f t="shared" si="8"/>
        <v>4.724197371256195</v>
      </c>
      <c r="H30" s="69">
        <v>3549</v>
      </c>
      <c r="I30" s="147">
        <f t="shared" si="9"/>
        <v>4.504092899295641</v>
      </c>
      <c r="J30" s="69">
        <f t="shared" si="10"/>
        <v>41</v>
      </c>
      <c r="K30" s="146">
        <f t="shared" si="11"/>
        <v>1.168757126567845</v>
      </c>
      <c r="L30" s="1"/>
      <c r="M30" s="1"/>
      <c r="N30" s="1"/>
      <c r="O30" s="1"/>
      <c r="P30" s="1"/>
      <c r="Q30" s="1"/>
      <c r="R30" s="1"/>
      <c r="S30" s="1"/>
      <c r="T30" s="1"/>
      <c r="U30" s="1"/>
      <c r="V30" s="1"/>
      <c r="W30" s="1"/>
      <c r="X30" s="133"/>
      <c r="Y30" s="69"/>
      <c r="Z30" s="69"/>
      <c r="AA30" s="69"/>
      <c r="AB30" s="69"/>
      <c r="AC30" s="69"/>
      <c r="AD30" s="69"/>
      <c r="AE30" s="69"/>
      <c r="AF30" s="147"/>
      <c r="AG30" s="147"/>
      <c r="AH30" s="147"/>
      <c r="AI30" s="147"/>
      <c r="AJ30" s="147"/>
      <c r="AK30" s="147"/>
      <c r="AL30" s="147"/>
      <c r="AM30" s="69"/>
      <c r="AN30" s="69"/>
      <c r="AO30" s="69"/>
      <c r="AP30" s="69"/>
      <c r="AQ30" s="69"/>
      <c r="AR30" s="69"/>
      <c r="AS30" s="69"/>
      <c r="AT30" s="147"/>
      <c r="AU30" s="147"/>
      <c r="AV30" s="147"/>
      <c r="AW30" s="147"/>
      <c r="AX30" s="147"/>
      <c r="AY30" s="147"/>
      <c r="AZ30" s="147"/>
      <c r="BA30" s="69"/>
      <c r="BB30" s="69"/>
      <c r="BC30" s="69"/>
      <c r="BD30" s="69"/>
      <c r="BE30" s="69"/>
      <c r="BF30" s="69"/>
      <c r="BG30" s="69"/>
      <c r="BH30" s="146"/>
      <c r="BI30" s="146"/>
      <c r="BJ30" s="146"/>
      <c r="BK30" s="146"/>
      <c r="BL30" s="146"/>
      <c r="BM30" s="146"/>
      <c r="BN30" s="146"/>
    </row>
    <row r="31" spans="1:66" ht="14.25">
      <c r="A31" s="1"/>
      <c r="B31" s="64"/>
      <c r="C31" s="64"/>
      <c r="D31" s="64" t="s">
        <v>244</v>
      </c>
      <c r="E31" s="133"/>
      <c r="F31" s="69">
        <v>2781</v>
      </c>
      <c r="G31" s="147">
        <f t="shared" si="8"/>
        <v>3.745151906916613</v>
      </c>
      <c r="H31" s="69">
        <v>2780</v>
      </c>
      <c r="I31" s="147">
        <f t="shared" si="9"/>
        <v>3.5281426486452188</v>
      </c>
      <c r="J31" s="69">
        <f t="shared" si="10"/>
        <v>-1</v>
      </c>
      <c r="K31" s="146">
        <f t="shared" si="11"/>
        <v>-0.03595828838547285</v>
      </c>
      <c r="L31" s="1"/>
      <c r="M31" s="1"/>
      <c r="N31" s="1"/>
      <c r="O31" s="1"/>
      <c r="P31" s="1"/>
      <c r="Q31" s="282">
        <v>1</v>
      </c>
      <c r="R31" s="282"/>
      <c r="S31" s="78" t="s">
        <v>252</v>
      </c>
      <c r="T31" s="1"/>
      <c r="U31" s="1" t="s">
        <v>360</v>
      </c>
      <c r="V31" s="282">
        <v>2</v>
      </c>
      <c r="W31" s="282"/>
      <c r="X31" s="133"/>
      <c r="Y31" s="272">
        <v>55186</v>
      </c>
      <c r="Z31" s="268"/>
      <c r="AA31" s="268"/>
      <c r="AB31" s="268"/>
      <c r="AC31" s="268"/>
      <c r="AD31" s="268"/>
      <c r="AE31" s="268"/>
      <c r="AF31" s="515">
        <f aca="true" t="shared" si="12" ref="AF31:AF38">Y31*100/$Y$29</f>
        <v>12.84183777947391</v>
      </c>
      <c r="AG31" s="515"/>
      <c r="AH31" s="515"/>
      <c r="AI31" s="515"/>
      <c r="AJ31" s="515"/>
      <c r="AK31" s="515"/>
      <c r="AL31" s="515"/>
      <c r="AM31" s="268">
        <v>56750</v>
      </c>
      <c r="AN31" s="268"/>
      <c r="AO31" s="268"/>
      <c r="AP31" s="268"/>
      <c r="AQ31" s="268"/>
      <c r="AR31" s="268"/>
      <c r="AS31" s="268"/>
      <c r="AT31" s="515">
        <f aca="true" t="shared" si="13" ref="AT31:AT38">AM31*100/$AM$29</f>
        <v>11.920065198030617</v>
      </c>
      <c r="AU31" s="515"/>
      <c r="AV31" s="515"/>
      <c r="AW31" s="515"/>
      <c r="AX31" s="515"/>
      <c r="AY31" s="515"/>
      <c r="AZ31" s="515"/>
      <c r="BA31" s="268">
        <f aca="true" t="shared" si="14" ref="BA31:BA38">SUM(AM31)-SUM(Y31)</f>
        <v>1564</v>
      </c>
      <c r="BB31" s="268"/>
      <c r="BC31" s="268"/>
      <c r="BD31" s="268"/>
      <c r="BE31" s="268"/>
      <c r="BF31" s="268"/>
      <c r="BG31" s="268"/>
      <c r="BH31" s="520">
        <f aca="true" t="shared" si="15" ref="BH31:BH38">BA31*100/Y31</f>
        <v>2.8340521146667634</v>
      </c>
      <c r="BI31" s="520"/>
      <c r="BJ31" s="520"/>
      <c r="BK31" s="520"/>
      <c r="BL31" s="520"/>
      <c r="BM31" s="520"/>
      <c r="BN31" s="520"/>
    </row>
    <row r="32" spans="1:66" ht="14.25">
      <c r="A32" s="1"/>
      <c r="B32" s="64"/>
      <c r="C32" s="64"/>
      <c r="D32" s="64" t="s">
        <v>245</v>
      </c>
      <c r="E32" s="133"/>
      <c r="F32" s="69">
        <v>561</v>
      </c>
      <c r="G32" s="147">
        <f t="shared" si="8"/>
        <v>0.7554945054945055</v>
      </c>
      <c r="H32" s="69">
        <v>613</v>
      </c>
      <c r="I32" s="147">
        <f t="shared" si="9"/>
        <v>0.7779681451868773</v>
      </c>
      <c r="J32" s="69">
        <f t="shared" si="10"/>
        <v>52</v>
      </c>
      <c r="K32" s="146">
        <f t="shared" si="11"/>
        <v>9.269162210338681</v>
      </c>
      <c r="L32" s="1"/>
      <c r="M32" s="1"/>
      <c r="N32" s="1"/>
      <c r="O32" s="1"/>
      <c r="P32" s="1"/>
      <c r="Q32" s="282">
        <v>3</v>
      </c>
      <c r="R32" s="282"/>
      <c r="S32" s="1"/>
      <c r="T32" s="1"/>
      <c r="U32" s="1" t="s">
        <v>360</v>
      </c>
      <c r="V32" s="282">
        <v>4</v>
      </c>
      <c r="W32" s="282"/>
      <c r="X32" s="133"/>
      <c r="Y32" s="272">
        <v>56139</v>
      </c>
      <c r="Z32" s="268"/>
      <c r="AA32" s="268"/>
      <c r="AB32" s="268"/>
      <c r="AC32" s="268"/>
      <c r="AD32" s="268"/>
      <c r="AE32" s="268"/>
      <c r="AF32" s="515">
        <f t="shared" si="12"/>
        <v>13.06360183926876</v>
      </c>
      <c r="AG32" s="515"/>
      <c r="AH32" s="515"/>
      <c r="AI32" s="515"/>
      <c r="AJ32" s="515"/>
      <c r="AK32" s="515"/>
      <c r="AL32" s="515"/>
      <c r="AM32" s="268">
        <v>62144</v>
      </c>
      <c r="AN32" s="268"/>
      <c r="AO32" s="268"/>
      <c r="AP32" s="268"/>
      <c r="AQ32" s="268"/>
      <c r="AR32" s="268"/>
      <c r="AS32" s="268"/>
      <c r="AT32" s="515">
        <f t="shared" si="13"/>
        <v>13.053049016148275</v>
      </c>
      <c r="AU32" s="515"/>
      <c r="AV32" s="515"/>
      <c r="AW32" s="515"/>
      <c r="AX32" s="515"/>
      <c r="AY32" s="515"/>
      <c r="AZ32" s="515"/>
      <c r="BA32" s="268">
        <f t="shared" si="14"/>
        <v>6005</v>
      </c>
      <c r="BB32" s="268"/>
      <c r="BC32" s="268"/>
      <c r="BD32" s="268"/>
      <c r="BE32" s="268"/>
      <c r="BF32" s="268"/>
      <c r="BG32" s="268"/>
      <c r="BH32" s="520">
        <f t="shared" si="15"/>
        <v>10.6966636384688</v>
      </c>
      <c r="BI32" s="520"/>
      <c r="BJ32" s="520"/>
      <c r="BK32" s="520"/>
      <c r="BL32" s="520"/>
      <c r="BM32" s="520"/>
      <c r="BN32" s="520"/>
    </row>
    <row r="33" spans="1:66" ht="14.25">
      <c r="A33" s="98"/>
      <c r="B33" s="64"/>
      <c r="C33" s="64"/>
      <c r="D33" s="64"/>
      <c r="E33" s="145"/>
      <c r="F33" s="144"/>
      <c r="G33" s="98"/>
      <c r="H33" s="98"/>
      <c r="I33" s="98"/>
      <c r="J33" s="98"/>
      <c r="K33" s="98"/>
      <c r="L33" s="1"/>
      <c r="M33" s="1"/>
      <c r="N33" s="1"/>
      <c r="O33" s="1"/>
      <c r="P33" s="1"/>
      <c r="Q33" s="282">
        <v>5</v>
      </c>
      <c r="R33" s="282"/>
      <c r="S33" s="1"/>
      <c r="T33" s="1"/>
      <c r="U33" s="1" t="s">
        <v>360</v>
      </c>
      <c r="V33" s="282">
        <v>9</v>
      </c>
      <c r="W33" s="282"/>
      <c r="X33" s="133"/>
      <c r="Y33" s="272">
        <v>70112</v>
      </c>
      <c r="Z33" s="268"/>
      <c r="AA33" s="268"/>
      <c r="AB33" s="268"/>
      <c r="AC33" s="268"/>
      <c r="AD33" s="268"/>
      <c r="AE33" s="268"/>
      <c r="AF33" s="515">
        <f t="shared" si="12"/>
        <v>16.315133011895675</v>
      </c>
      <c r="AG33" s="515"/>
      <c r="AH33" s="515"/>
      <c r="AI33" s="515"/>
      <c r="AJ33" s="515"/>
      <c r="AK33" s="515"/>
      <c r="AL33" s="515"/>
      <c r="AM33" s="268">
        <v>79160</v>
      </c>
      <c r="AN33" s="268"/>
      <c r="AO33" s="268"/>
      <c r="AP33" s="268"/>
      <c r="AQ33" s="268"/>
      <c r="AR33" s="268"/>
      <c r="AS33" s="268"/>
      <c r="AT33" s="515">
        <f t="shared" si="13"/>
        <v>16.627178168741914</v>
      </c>
      <c r="AU33" s="515"/>
      <c r="AV33" s="515"/>
      <c r="AW33" s="515"/>
      <c r="AX33" s="515"/>
      <c r="AY33" s="515"/>
      <c r="AZ33" s="515"/>
      <c r="BA33" s="268">
        <f t="shared" si="14"/>
        <v>9048</v>
      </c>
      <c r="BB33" s="268"/>
      <c r="BC33" s="268"/>
      <c r="BD33" s="268"/>
      <c r="BE33" s="268"/>
      <c r="BF33" s="268"/>
      <c r="BG33" s="268"/>
      <c r="BH33" s="520">
        <f t="shared" si="15"/>
        <v>12.905066179826564</v>
      </c>
      <c r="BI33" s="520"/>
      <c r="BJ33" s="520"/>
      <c r="BK33" s="520"/>
      <c r="BL33" s="520"/>
      <c r="BM33" s="520"/>
      <c r="BN33" s="520"/>
    </row>
    <row r="34" spans="1:66" ht="14.25">
      <c r="A34" s="1"/>
      <c r="B34" s="143" t="s">
        <v>246</v>
      </c>
      <c r="C34" s="142"/>
      <c r="D34" s="142"/>
      <c r="E34" s="1"/>
      <c r="F34" s="1"/>
      <c r="G34" s="1"/>
      <c r="H34" s="1"/>
      <c r="I34" s="1"/>
      <c r="J34" s="1"/>
      <c r="K34" s="1"/>
      <c r="L34" s="1"/>
      <c r="M34" s="1"/>
      <c r="N34" s="1"/>
      <c r="O34" s="1"/>
      <c r="P34" s="1"/>
      <c r="Q34" s="282">
        <v>10</v>
      </c>
      <c r="R34" s="282"/>
      <c r="S34" s="1"/>
      <c r="T34" s="1"/>
      <c r="U34" s="1" t="s">
        <v>360</v>
      </c>
      <c r="V34" s="282">
        <v>29</v>
      </c>
      <c r="W34" s="282"/>
      <c r="X34" s="133"/>
      <c r="Y34" s="272">
        <v>100909</v>
      </c>
      <c r="Z34" s="268"/>
      <c r="AA34" s="268"/>
      <c r="AB34" s="268"/>
      <c r="AC34" s="268"/>
      <c r="AD34" s="268"/>
      <c r="AE34" s="268"/>
      <c r="AF34" s="515">
        <f t="shared" si="12"/>
        <v>23.48162592847702</v>
      </c>
      <c r="AG34" s="515"/>
      <c r="AH34" s="515"/>
      <c r="AI34" s="515"/>
      <c r="AJ34" s="515"/>
      <c r="AK34" s="515"/>
      <c r="AL34" s="515"/>
      <c r="AM34" s="268">
        <v>112540</v>
      </c>
      <c r="AN34" s="268"/>
      <c r="AO34" s="268"/>
      <c r="AP34" s="268"/>
      <c r="AQ34" s="268"/>
      <c r="AR34" s="268"/>
      <c r="AS34" s="268"/>
      <c r="AT34" s="515">
        <f t="shared" si="13"/>
        <v>23.63848700240292</v>
      </c>
      <c r="AU34" s="515"/>
      <c r="AV34" s="515"/>
      <c r="AW34" s="515"/>
      <c r="AX34" s="515"/>
      <c r="AY34" s="515"/>
      <c r="AZ34" s="515"/>
      <c r="BA34" s="268">
        <f t="shared" si="14"/>
        <v>11631</v>
      </c>
      <c r="BB34" s="268"/>
      <c r="BC34" s="268"/>
      <c r="BD34" s="268"/>
      <c r="BE34" s="268"/>
      <c r="BF34" s="268"/>
      <c r="BG34" s="268"/>
      <c r="BH34" s="520">
        <f t="shared" si="15"/>
        <v>11.526226600204144</v>
      </c>
      <c r="BI34" s="520"/>
      <c r="BJ34" s="520"/>
      <c r="BK34" s="520"/>
      <c r="BL34" s="520"/>
      <c r="BM34" s="520"/>
      <c r="BN34" s="520"/>
    </row>
    <row r="35" spans="1:66" ht="14.25">
      <c r="A35" s="1"/>
      <c r="B35" s="1"/>
      <c r="C35" s="1"/>
      <c r="D35" s="1"/>
      <c r="E35" s="1"/>
      <c r="F35" s="1"/>
      <c r="G35" s="1"/>
      <c r="H35" s="1"/>
      <c r="I35" s="1"/>
      <c r="J35" s="1"/>
      <c r="K35" s="1"/>
      <c r="L35" s="1"/>
      <c r="M35" s="1"/>
      <c r="N35" s="1"/>
      <c r="O35" s="1"/>
      <c r="P35" s="1"/>
      <c r="Q35" s="282">
        <v>30</v>
      </c>
      <c r="R35" s="282"/>
      <c r="S35" s="1"/>
      <c r="T35" s="1"/>
      <c r="U35" s="1" t="s">
        <v>360</v>
      </c>
      <c r="V35" s="282">
        <v>49</v>
      </c>
      <c r="W35" s="282"/>
      <c r="X35" s="133"/>
      <c r="Y35" s="272">
        <v>37985</v>
      </c>
      <c r="Z35" s="268"/>
      <c r="AA35" s="268"/>
      <c r="AB35" s="268"/>
      <c r="AC35" s="268"/>
      <c r="AD35" s="268"/>
      <c r="AE35" s="268"/>
      <c r="AF35" s="515">
        <f t="shared" si="12"/>
        <v>8.839147755831487</v>
      </c>
      <c r="AG35" s="515"/>
      <c r="AH35" s="515"/>
      <c r="AI35" s="515"/>
      <c r="AJ35" s="515"/>
      <c r="AK35" s="515"/>
      <c r="AL35" s="515"/>
      <c r="AM35" s="268">
        <v>42017</v>
      </c>
      <c r="AN35" s="268"/>
      <c r="AO35" s="268"/>
      <c r="AP35" s="268"/>
      <c r="AQ35" s="268"/>
      <c r="AR35" s="268"/>
      <c r="AS35" s="268"/>
      <c r="AT35" s="515">
        <f t="shared" si="13"/>
        <v>8.82546924098066</v>
      </c>
      <c r="AU35" s="515"/>
      <c r="AV35" s="515"/>
      <c r="AW35" s="515"/>
      <c r="AX35" s="515"/>
      <c r="AY35" s="515"/>
      <c r="AZ35" s="515"/>
      <c r="BA35" s="268">
        <f t="shared" si="14"/>
        <v>4032</v>
      </c>
      <c r="BB35" s="268"/>
      <c r="BC35" s="268"/>
      <c r="BD35" s="268"/>
      <c r="BE35" s="268"/>
      <c r="BF35" s="268"/>
      <c r="BG35" s="268"/>
      <c r="BH35" s="520">
        <f t="shared" si="15"/>
        <v>10.614716335395551</v>
      </c>
      <c r="BI35" s="520"/>
      <c r="BJ35" s="520"/>
      <c r="BK35" s="520"/>
      <c r="BL35" s="520"/>
      <c r="BM35" s="520"/>
      <c r="BN35" s="520"/>
    </row>
    <row r="36" spans="1:66" ht="14.25">
      <c r="A36" s="1"/>
      <c r="B36" s="1"/>
      <c r="C36" s="1"/>
      <c r="D36" s="1"/>
      <c r="E36" s="1"/>
      <c r="F36" s="1"/>
      <c r="G36" s="1"/>
      <c r="H36" s="1"/>
      <c r="I36" s="1"/>
      <c r="J36" s="1"/>
      <c r="K36" s="1"/>
      <c r="L36" s="1"/>
      <c r="M36" s="1"/>
      <c r="N36" s="1"/>
      <c r="O36" s="1"/>
      <c r="P36" s="1"/>
      <c r="Q36" s="282">
        <v>50</v>
      </c>
      <c r="R36" s="282"/>
      <c r="S36" s="1"/>
      <c r="T36" s="1"/>
      <c r="U36" s="1" t="s">
        <v>360</v>
      </c>
      <c r="V36" s="282">
        <v>99</v>
      </c>
      <c r="W36" s="282"/>
      <c r="X36" s="133"/>
      <c r="Y36" s="272">
        <v>39514</v>
      </c>
      <c r="Z36" s="268"/>
      <c r="AA36" s="268"/>
      <c r="AB36" s="268"/>
      <c r="AC36" s="268"/>
      <c r="AD36" s="268"/>
      <c r="AE36" s="268"/>
      <c r="AF36" s="515">
        <f t="shared" si="12"/>
        <v>9.194947595733195</v>
      </c>
      <c r="AG36" s="515"/>
      <c r="AH36" s="515"/>
      <c r="AI36" s="515"/>
      <c r="AJ36" s="515"/>
      <c r="AK36" s="515"/>
      <c r="AL36" s="515"/>
      <c r="AM36" s="268">
        <v>45233</v>
      </c>
      <c r="AN36" s="268"/>
      <c r="AO36" s="268"/>
      <c r="AP36" s="268"/>
      <c r="AQ36" s="268"/>
      <c r="AR36" s="268"/>
      <c r="AS36" s="268"/>
      <c r="AT36" s="515">
        <f t="shared" si="13"/>
        <v>9.500974609736016</v>
      </c>
      <c r="AU36" s="515"/>
      <c r="AV36" s="515"/>
      <c r="AW36" s="515"/>
      <c r="AX36" s="515"/>
      <c r="AY36" s="515"/>
      <c r="AZ36" s="515"/>
      <c r="BA36" s="268">
        <f t="shared" si="14"/>
        <v>5719</v>
      </c>
      <c r="BB36" s="268"/>
      <c r="BC36" s="268"/>
      <c r="BD36" s="268"/>
      <c r="BE36" s="268"/>
      <c r="BF36" s="268"/>
      <c r="BG36" s="268"/>
      <c r="BH36" s="520">
        <f t="shared" si="15"/>
        <v>14.473351217290075</v>
      </c>
      <c r="BI36" s="520"/>
      <c r="BJ36" s="520"/>
      <c r="BK36" s="520"/>
      <c r="BL36" s="520"/>
      <c r="BM36" s="520"/>
      <c r="BN36" s="520"/>
    </row>
    <row r="37" spans="1:66" ht="14.25">
      <c r="A37" s="1"/>
      <c r="B37" s="1"/>
      <c r="C37" s="1"/>
      <c r="D37" s="1"/>
      <c r="E37" s="1"/>
      <c r="F37" s="1"/>
      <c r="G37" s="1"/>
      <c r="H37" s="1"/>
      <c r="I37" s="1"/>
      <c r="J37" s="1"/>
      <c r="K37" s="1"/>
      <c r="L37" s="1"/>
      <c r="M37" s="1"/>
      <c r="N37" s="1"/>
      <c r="O37" s="1"/>
      <c r="P37" s="1"/>
      <c r="Q37" s="282">
        <v>100</v>
      </c>
      <c r="R37" s="282"/>
      <c r="S37" s="1"/>
      <c r="T37" s="1"/>
      <c r="U37" s="1" t="s">
        <v>360</v>
      </c>
      <c r="V37" s="282">
        <v>299</v>
      </c>
      <c r="W37" s="282"/>
      <c r="X37" s="133"/>
      <c r="Y37" s="272">
        <v>45068</v>
      </c>
      <c r="Z37" s="268"/>
      <c r="AA37" s="268"/>
      <c r="AB37" s="268"/>
      <c r="AC37" s="268"/>
      <c r="AD37" s="268"/>
      <c r="AE37" s="268"/>
      <c r="AF37" s="515">
        <f t="shared" si="12"/>
        <v>10.487368989332985</v>
      </c>
      <c r="AG37" s="515"/>
      <c r="AH37" s="515"/>
      <c r="AI37" s="515"/>
      <c r="AJ37" s="515"/>
      <c r="AK37" s="515"/>
      <c r="AL37" s="515"/>
      <c r="AM37" s="268">
        <v>48924</v>
      </c>
      <c r="AN37" s="268"/>
      <c r="AO37" s="268"/>
      <c r="AP37" s="268"/>
      <c r="AQ37" s="268"/>
      <c r="AR37" s="268"/>
      <c r="AS37" s="268"/>
      <c r="AT37" s="515">
        <f t="shared" si="13"/>
        <v>10.276251449311891</v>
      </c>
      <c r="AU37" s="515"/>
      <c r="AV37" s="515"/>
      <c r="AW37" s="515"/>
      <c r="AX37" s="515"/>
      <c r="AY37" s="515"/>
      <c r="AZ37" s="515"/>
      <c r="BA37" s="268">
        <f t="shared" si="14"/>
        <v>3856</v>
      </c>
      <c r="BB37" s="268"/>
      <c r="BC37" s="268"/>
      <c r="BD37" s="268"/>
      <c r="BE37" s="268"/>
      <c r="BF37" s="268"/>
      <c r="BG37" s="268"/>
      <c r="BH37" s="520">
        <f t="shared" si="15"/>
        <v>8.555959882843704</v>
      </c>
      <c r="BI37" s="520"/>
      <c r="BJ37" s="520"/>
      <c r="BK37" s="520"/>
      <c r="BL37" s="520"/>
      <c r="BM37" s="520"/>
      <c r="BN37" s="520"/>
    </row>
    <row r="38" spans="1:66" ht="14.25">
      <c r="A38" s="1"/>
      <c r="B38" s="1"/>
      <c r="C38" s="1"/>
      <c r="D38" s="1"/>
      <c r="E38" s="1"/>
      <c r="F38" s="1"/>
      <c r="G38" s="1"/>
      <c r="H38" s="1"/>
      <c r="I38" s="1"/>
      <c r="J38" s="1"/>
      <c r="K38" s="1"/>
      <c r="L38" s="1"/>
      <c r="M38" s="1"/>
      <c r="N38" s="1"/>
      <c r="O38" s="1"/>
      <c r="P38" s="1"/>
      <c r="Q38" s="282">
        <v>300</v>
      </c>
      <c r="R38" s="282"/>
      <c r="S38" s="78" t="s">
        <v>252</v>
      </c>
      <c r="T38" s="1"/>
      <c r="U38" s="283" t="s">
        <v>254</v>
      </c>
      <c r="V38" s="283"/>
      <c r="W38" s="283"/>
      <c r="X38" s="133"/>
      <c r="Y38" s="272">
        <v>24823</v>
      </c>
      <c r="Z38" s="268"/>
      <c r="AA38" s="268"/>
      <c r="AB38" s="268"/>
      <c r="AC38" s="268"/>
      <c r="AD38" s="268"/>
      <c r="AE38" s="268"/>
      <c r="AF38" s="515">
        <f t="shared" si="12"/>
        <v>5.776337099986969</v>
      </c>
      <c r="AG38" s="515"/>
      <c r="AH38" s="515"/>
      <c r="AI38" s="515"/>
      <c r="AJ38" s="515"/>
      <c r="AK38" s="515"/>
      <c r="AL38" s="515"/>
      <c r="AM38" s="268">
        <v>29320</v>
      </c>
      <c r="AN38" s="268"/>
      <c r="AO38" s="268"/>
      <c r="AP38" s="268"/>
      <c r="AQ38" s="268"/>
      <c r="AR38" s="268"/>
      <c r="AS38" s="268"/>
      <c r="AT38" s="515">
        <f t="shared" si="13"/>
        <v>6.158525314647712</v>
      </c>
      <c r="AU38" s="515"/>
      <c r="AV38" s="515"/>
      <c r="AW38" s="515"/>
      <c r="AX38" s="515"/>
      <c r="AY38" s="515"/>
      <c r="AZ38" s="515"/>
      <c r="BA38" s="268">
        <f t="shared" si="14"/>
        <v>4497</v>
      </c>
      <c r="BB38" s="268"/>
      <c r="BC38" s="268"/>
      <c r="BD38" s="268"/>
      <c r="BE38" s="268"/>
      <c r="BF38" s="268"/>
      <c r="BG38" s="268"/>
      <c r="BH38" s="520">
        <f t="shared" si="15"/>
        <v>18.116263143052812</v>
      </c>
      <c r="BI38" s="520"/>
      <c r="BJ38" s="520"/>
      <c r="BK38" s="520"/>
      <c r="BL38" s="520"/>
      <c r="BM38" s="520"/>
      <c r="BN38" s="520"/>
    </row>
    <row r="39" spans="1:66" ht="14.25">
      <c r="A39" s="1"/>
      <c r="B39" s="1"/>
      <c r="C39" s="1"/>
      <c r="D39" s="1"/>
      <c r="E39" s="1"/>
      <c r="F39" s="1"/>
      <c r="G39" s="1"/>
      <c r="H39" s="1"/>
      <c r="I39" s="1"/>
      <c r="J39" s="1"/>
      <c r="K39" s="1"/>
      <c r="L39" s="1"/>
      <c r="M39" s="98"/>
      <c r="N39" s="98"/>
      <c r="O39" s="98"/>
      <c r="P39" s="98"/>
      <c r="Q39" s="98"/>
      <c r="R39" s="98"/>
      <c r="S39" s="98"/>
      <c r="T39" s="98"/>
      <c r="U39" s="98"/>
      <c r="V39" s="98"/>
      <c r="W39" s="98"/>
      <c r="X39" s="145"/>
      <c r="Y39" s="144"/>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row>
    <row r="40" spans="1:66" ht="14.25">
      <c r="A40" s="1"/>
      <c r="B40" s="1"/>
      <c r="C40" s="1"/>
      <c r="D40" s="1"/>
      <c r="E40" s="1"/>
      <c r="F40" s="1"/>
      <c r="G40" s="1"/>
      <c r="H40" s="1"/>
      <c r="I40" s="1"/>
      <c r="J40" s="1"/>
      <c r="K40" s="1"/>
      <c r="L40" s="1"/>
      <c r="M40" s="1"/>
      <c r="N40" s="1" t="s">
        <v>246</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1:66" ht="17.25">
      <c r="A41" s="502" t="s">
        <v>399</v>
      </c>
      <c r="B41" s="502"/>
      <c r="C41" s="502"/>
      <c r="D41" s="502"/>
      <c r="E41" s="502"/>
      <c r="F41" s="502"/>
      <c r="G41" s="502"/>
      <c r="H41" s="502"/>
      <c r="I41" s="502"/>
      <c r="J41" s="502"/>
      <c r="K41" s="502"/>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1:66" ht="15" thickBo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1:66" ht="17.25">
      <c r="A43" s="152"/>
      <c r="B43" s="152"/>
      <c r="C43" s="286" t="s">
        <v>229</v>
      </c>
      <c r="D43" s="286"/>
      <c r="E43" s="151"/>
      <c r="F43" s="270" t="s">
        <v>202</v>
      </c>
      <c r="G43" s="270"/>
      <c r="H43" s="270" t="s">
        <v>251</v>
      </c>
      <c r="I43" s="270"/>
      <c r="J43" s="270" t="s">
        <v>250</v>
      </c>
      <c r="K43" s="276"/>
      <c r="L43" s="1"/>
      <c r="M43" s="502" t="s">
        <v>402</v>
      </c>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row>
    <row r="44" spans="1:66" ht="14.25">
      <c r="A44" s="98"/>
      <c r="B44" s="98"/>
      <c r="C44" s="287"/>
      <c r="D44" s="287"/>
      <c r="E44" s="145"/>
      <c r="F44" s="134" t="s">
        <v>249</v>
      </c>
      <c r="G44" s="135" t="s">
        <v>247</v>
      </c>
      <c r="H44" s="134" t="s">
        <v>249</v>
      </c>
      <c r="I44" s="135" t="s">
        <v>247</v>
      </c>
      <c r="J44" s="134" t="s">
        <v>249</v>
      </c>
      <c r="K44" s="150" t="s">
        <v>248</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1:66" ht="15" thickBot="1">
      <c r="A45" s="1"/>
      <c r="B45" s="1"/>
      <c r="C45" s="1"/>
      <c r="D45" s="1"/>
      <c r="E45" s="149"/>
      <c r="F45" s="78" t="s">
        <v>252</v>
      </c>
      <c r="G45" s="1"/>
      <c r="H45" s="78" t="s">
        <v>252</v>
      </c>
      <c r="I45" s="1"/>
      <c r="J45" s="78" t="s">
        <v>252</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78" t="s">
        <v>255</v>
      </c>
    </row>
    <row r="46" spans="1:66" ht="14.25">
      <c r="A46" s="1"/>
      <c r="B46" s="285" t="s">
        <v>21</v>
      </c>
      <c r="C46" s="285"/>
      <c r="D46" s="285"/>
      <c r="E46" s="133"/>
      <c r="F46" s="70">
        <f>SUM(F48,F59)</f>
        <v>489368</v>
      </c>
      <c r="G46" s="509">
        <f>100*F46/F$46</f>
        <v>100</v>
      </c>
      <c r="H46" s="70">
        <f>SUM(H48,H59)</f>
        <v>539166</v>
      </c>
      <c r="I46" s="509">
        <f>100*H46/H$46</f>
        <v>100</v>
      </c>
      <c r="J46" s="70">
        <f>SUM(J48,J59)</f>
        <v>49798</v>
      </c>
      <c r="K46" s="510">
        <f>(H46-F46)/F46*100</f>
        <v>10.175982083013192</v>
      </c>
      <c r="L46" s="1"/>
      <c r="M46" s="269" t="s">
        <v>257</v>
      </c>
      <c r="N46" s="270"/>
      <c r="O46" s="270"/>
      <c r="P46" s="270"/>
      <c r="Q46" s="270"/>
      <c r="R46" s="270"/>
      <c r="S46" s="270"/>
      <c r="T46" s="270"/>
      <c r="U46" s="270"/>
      <c r="V46" s="270"/>
      <c r="W46" s="270"/>
      <c r="X46" s="270"/>
      <c r="Y46" s="270" t="s">
        <v>266</v>
      </c>
      <c r="Z46" s="270"/>
      <c r="AA46" s="270"/>
      <c r="AB46" s="270"/>
      <c r="AC46" s="270"/>
      <c r="AD46" s="270"/>
      <c r="AE46" s="270" t="s">
        <v>197</v>
      </c>
      <c r="AF46" s="270"/>
      <c r="AG46" s="270"/>
      <c r="AH46" s="270"/>
      <c r="AI46" s="270"/>
      <c r="AJ46" s="270"/>
      <c r="AK46" s="279" t="s">
        <v>41</v>
      </c>
      <c r="AL46" s="279"/>
      <c r="AM46" s="279"/>
      <c r="AN46" s="279"/>
      <c r="AO46" s="279"/>
      <c r="AP46" s="279"/>
      <c r="AQ46" s="280" t="s">
        <v>42</v>
      </c>
      <c r="AR46" s="235"/>
      <c r="AS46" s="235"/>
      <c r="AT46" s="235"/>
      <c r="AU46" s="235"/>
      <c r="AV46" s="236"/>
      <c r="AW46" s="270" t="s">
        <v>267</v>
      </c>
      <c r="AX46" s="270"/>
      <c r="AY46" s="270"/>
      <c r="AZ46" s="270"/>
      <c r="BA46" s="270"/>
      <c r="BB46" s="270"/>
      <c r="BC46" s="270"/>
      <c r="BD46" s="270"/>
      <c r="BE46" s="270"/>
      <c r="BF46" s="270"/>
      <c r="BG46" s="270"/>
      <c r="BH46" s="270"/>
      <c r="BI46" s="270"/>
      <c r="BJ46" s="270"/>
      <c r="BK46" s="270"/>
      <c r="BL46" s="270"/>
      <c r="BM46" s="270"/>
      <c r="BN46" s="276"/>
    </row>
    <row r="47" spans="1:66" ht="14.25">
      <c r="A47" s="1"/>
      <c r="B47" s="64"/>
      <c r="C47" s="64"/>
      <c r="D47" s="64"/>
      <c r="E47" s="133"/>
      <c r="F47" s="69"/>
      <c r="G47" s="147"/>
      <c r="H47" s="69"/>
      <c r="I47" s="147"/>
      <c r="J47" s="69"/>
      <c r="K47" s="146"/>
      <c r="L47" s="1"/>
      <c r="M47" s="271"/>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65"/>
      <c r="AL47" s="265"/>
      <c r="AM47" s="265"/>
      <c r="AN47" s="265"/>
      <c r="AO47" s="265"/>
      <c r="AP47" s="265"/>
      <c r="AQ47" s="281"/>
      <c r="AR47" s="237"/>
      <c r="AS47" s="237"/>
      <c r="AT47" s="237"/>
      <c r="AU47" s="237"/>
      <c r="AV47" s="238"/>
      <c r="AW47" s="259"/>
      <c r="AX47" s="259"/>
      <c r="AY47" s="259"/>
      <c r="AZ47" s="259"/>
      <c r="BA47" s="259"/>
      <c r="BB47" s="259"/>
      <c r="BC47" s="259"/>
      <c r="BD47" s="259"/>
      <c r="BE47" s="259"/>
      <c r="BF47" s="259"/>
      <c r="BG47" s="259"/>
      <c r="BH47" s="259"/>
      <c r="BI47" s="259"/>
      <c r="BJ47" s="259"/>
      <c r="BK47" s="259"/>
      <c r="BL47" s="259"/>
      <c r="BM47" s="259"/>
      <c r="BN47" s="275"/>
    </row>
    <row r="48" spans="1:66" ht="14.25">
      <c r="A48" s="1"/>
      <c r="B48" s="64"/>
      <c r="C48" s="283" t="s">
        <v>22</v>
      </c>
      <c r="D48" s="283"/>
      <c r="E48" s="133"/>
      <c r="F48" s="69">
        <v>381136</v>
      </c>
      <c r="G48" s="147">
        <f>F48*100/$F$46</f>
        <v>77.88331071913161</v>
      </c>
      <c r="H48" s="69">
        <v>421127</v>
      </c>
      <c r="I48" s="147">
        <f>H48*100/$H$46</f>
        <v>78.10711357912035</v>
      </c>
      <c r="J48" s="69">
        <f>SUM(H48)-SUM(F48)</f>
        <v>39991</v>
      </c>
      <c r="K48" s="146">
        <f>(H48-F48)/F48*100</f>
        <v>10.492580076403174</v>
      </c>
      <c r="L48" s="1"/>
      <c r="M48" s="271"/>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65"/>
      <c r="AL48" s="265"/>
      <c r="AM48" s="265"/>
      <c r="AN48" s="265"/>
      <c r="AO48" s="265"/>
      <c r="AP48" s="265"/>
      <c r="AQ48" s="281"/>
      <c r="AR48" s="237"/>
      <c r="AS48" s="237"/>
      <c r="AT48" s="237"/>
      <c r="AU48" s="237"/>
      <c r="AV48" s="238"/>
      <c r="AW48" s="259" t="s">
        <v>266</v>
      </c>
      <c r="AX48" s="259"/>
      <c r="AY48" s="259"/>
      <c r="AZ48" s="259"/>
      <c r="BA48" s="259"/>
      <c r="BB48" s="259"/>
      <c r="BC48" s="259" t="s">
        <v>43</v>
      </c>
      <c r="BD48" s="259"/>
      <c r="BE48" s="259"/>
      <c r="BF48" s="259"/>
      <c r="BG48" s="259"/>
      <c r="BH48" s="259"/>
      <c r="BI48" s="259" t="s">
        <v>258</v>
      </c>
      <c r="BJ48" s="259"/>
      <c r="BK48" s="259"/>
      <c r="BL48" s="259"/>
      <c r="BM48" s="259"/>
      <c r="BN48" s="275"/>
    </row>
    <row r="49" spans="1:66" ht="14.25">
      <c r="A49" s="1"/>
      <c r="B49" s="64"/>
      <c r="C49" s="64"/>
      <c r="D49" s="64"/>
      <c r="E49" s="133"/>
      <c r="F49" s="69"/>
      <c r="G49" s="147"/>
      <c r="H49" s="69"/>
      <c r="I49" s="147"/>
      <c r="J49" s="69"/>
      <c r="K49" s="146"/>
      <c r="L49" s="1"/>
      <c r="M49" s="271"/>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65"/>
      <c r="AL49" s="265"/>
      <c r="AM49" s="265"/>
      <c r="AN49" s="265"/>
      <c r="AO49" s="265"/>
      <c r="AP49" s="265"/>
      <c r="AQ49" s="258"/>
      <c r="AR49" s="239"/>
      <c r="AS49" s="239"/>
      <c r="AT49" s="239"/>
      <c r="AU49" s="239"/>
      <c r="AV49" s="240"/>
      <c r="AW49" s="259"/>
      <c r="AX49" s="259"/>
      <c r="AY49" s="259"/>
      <c r="AZ49" s="259"/>
      <c r="BA49" s="259"/>
      <c r="BB49" s="259"/>
      <c r="BC49" s="259"/>
      <c r="BD49" s="259"/>
      <c r="BE49" s="259"/>
      <c r="BF49" s="259"/>
      <c r="BG49" s="259"/>
      <c r="BH49" s="259"/>
      <c r="BI49" s="259"/>
      <c r="BJ49" s="259"/>
      <c r="BK49" s="259"/>
      <c r="BL49" s="259"/>
      <c r="BM49" s="259"/>
      <c r="BN49" s="275"/>
    </row>
    <row r="50" spans="1:66" ht="14.25">
      <c r="A50" s="1"/>
      <c r="B50" s="64"/>
      <c r="C50" s="64"/>
      <c r="D50" s="64" t="s">
        <v>230</v>
      </c>
      <c r="E50" s="133"/>
      <c r="F50" s="69">
        <v>213962</v>
      </c>
      <c r="G50" s="147">
        <f aca="true" t="shared" si="16" ref="G50:G57">F50*100/$F$46</f>
        <v>43.72210688071145</v>
      </c>
      <c r="H50" s="69">
        <v>235875</v>
      </c>
      <c r="I50" s="147">
        <f aca="true" t="shared" si="17" ref="I50:I57">H50*100/$H$46</f>
        <v>43.74812209968729</v>
      </c>
      <c r="J50" s="69">
        <f aca="true" t="shared" si="18" ref="J50:J57">SUM(H50)-SUM(F50)</f>
        <v>21913</v>
      </c>
      <c r="K50" s="146">
        <f aca="true" t="shared" si="19" ref="K50:K57">(H50-F50)/F50*100</f>
        <v>10.241538217066582</v>
      </c>
      <c r="L50" s="1"/>
      <c r="M50" s="143"/>
      <c r="N50" s="143"/>
      <c r="O50" s="143"/>
      <c r="P50" s="143"/>
      <c r="Q50" s="143"/>
      <c r="R50" s="143"/>
      <c r="S50" s="143"/>
      <c r="T50" s="143"/>
      <c r="U50" s="143"/>
      <c r="V50" s="143"/>
      <c r="W50" s="143"/>
      <c r="X50" s="149"/>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ht="14.25">
      <c r="A51" s="1"/>
      <c r="B51" s="64"/>
      <c r="C51" s="64"/>
      <c r="D51" s="64" t="s">
        <v>231</v>
      </c>
      <c r="E51" s="133"/>
      <c r="F51" s="69">
        <v>47476</v>
      </c>
      <c r="G51" s="147">
        <f t="shared" si="16"/>
        <v>9.701492537313433</v>
      </c>
      <c r="H51" s="69">
        <v>53290</v>
      </c>
      <c r="I51" s="147">
        <f t="shared" si="17"/>
        <v>9.883783472993475</v>
      </c>
      <c r="J51" s="69">
        <f t="shared" si="18"/>
        <v>5814</v>
      </c>
      <c r="K51" s="146">
        <f t="shared" si="19"/>
        <v>12.246187547392367</v>
      </c>
      <c r="L51" s="1"/>
      <c r="M51" s="277" t="s">
        <v>21</v>
      </c>
      <c r="N51" s="277"/>
      <c r="O51" s="277"/>
      <c r="P51" s="277"/>
      <c r="Q51" s="277"/>
      <c r="R51" s="277"/>
      <c r="S51" s="277"/>
      <c r="T51" s="277"/>
      <c r="U51" s="277"/>
      <c r="V51" s="277"/>
      <c r="W51" s="277"/>
      <c r="X51" s="278"/>
      <c r="Y51" s="511">
        <f>SUM(Y53,Y55)</f>
        <v>539166</v>
      </c>
      <c r="Z51" s="512"/>
      <c r="AA51" s="512"/>
      <c r="AB51" s="512"/>
      <c r="AC51" s="512"/>
      <c r="AD51" s="512"/>
      <c r="AE51" s="512">
        <f>SUM(AE53,AE55)</f>
        <v>54615</v>
      </c>
      <c r="AF51" s="512"/>
      <c r="AG51" s="512"/>
      <c r="AH51" s="512"/>
      <c r="AI51" s="512"/>
      <c r="AJ51" s="512"/>
      <c r="AK51" s="512">
        <f>SUM(AK53,AK55)</f>
        <v>45094</v>
      </c>
      <c r="AL51" s="512"/>
      <c r="AM51" s="512"/>
      <c r="AN51" s="512"/>
      <c r="AO51" s="512"/>
      <c r="AP51" s="512"/>
      <c r="AQ51" s="512">
        <f>SUM(AQ53,AQ55)</f>
        <v>31005</v>
      </c>
      <c r="AR51" s="512"/>
      <c r="AS51" s="512"/>
      <c r="AT51" s="512"/>
      <c r="AU51" s="512"/>
      <c r="AV51" s="512"/>
      <c r="AW51" s="512">
        <f>SUM(AW53,AW55)</f>
        <v>408452</v>
      </c>
      <c r="AX51" s="512"/>
      <c r="AY51" s="512"/>
      <c r="AZ51" s="512"/>
      <c r="BA51" s="512"/>
      <c r="BB51" s="512"/>
      <c r="BC51" s="512">
        <f>SUM(BC53,BC55)</f>
        <v>374109</v>
      </c>
      <c r="BD51" s="512"/>
      <c r="BE51" s="512"/>
      <c r="BF51" s="512"/>
      <c r="BG51" s="512"/>
      <c r="BH51" s="512"/>
      <c r="BI51" s="512">
        <f>SUM(BI53,BI55)</f>
        <v>34343</v>
      </c>
      <c r="BJ51" s="512"/>
      <c r="BK51" s="512"/>
      <c r="BL51" s="512"/>
      <c r="BM51" s="512"/>
      <c r="BN51" s="512"/>
    </row>
    <row r="52" spans="1:66" ht="14.25">
      <c r="A52" s="1"/>
      <c r="B52" s="64"/>
      <c r="C52" s="64"/>
      <c r="D52" s="64" t="s">
        <v>232</v>
      </c>
      <c r="E52" s="133"/>
      <c r="F52" s="69">
        <v>30667</v>
      </c>
      <c r="G52" s="147">
        <f t="shared" si="16"/>
        <v>6.2666541334946295</v>
      </c>
      <c r="H52" s="69">
        <v>33039</v>
      </c>
      <c r="I52" s="147">
        <f t="shared" si="17"/>
        <v>6.127797375947297</v>
      </c>
      <c r="J52" s="69">
        <f t="shared" si="18"/>
        <v>2372</v>
      </c>
      <c r="K52" s="146">
        <f t="shared" si="19"/>
        <v>7.73469853588548</v>
      </c>
      <c r="L52" s="1"/>
      <c r="M52" s="7"/>
      <c r="N52" s="7"/>
      <c r="O52" s="7"/>
      <c r="P52" s="7"/>
      <c r="Q52" s="7"/>
      <c r="R52" s="7"/>
      <c r="S52" s="7"/>
      <c r="T52" s="7"/>
      <c r="U52" s="7"/>
      <c r="V52" s="7"/>
      <c r="W52" s="7"/>
      <c r="X52" s="24"/>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row>
    <row r="53" spans="1:66" ht="14.25">
      <c r="A53" s="1"/>
      <c r="B53" s="64"/>
      <c r="C53" s="64"/>
      <c r="D53" s="64" t="s">
        <v>233</v>
      </c>
      <c r="E53" s="133"/>
      <c r="F53" s="69">
        <v>15966</v>
      </c>
      <c r="G53" s="147">
        <f t="shared" si="16"/>
        <v>3.2625754033774172</v>
      </c>
      <c r="H53" s="69">
        <v>18430</v>
      </c>
      <c r="I53" s="147">
        <f t="shared" si="17"/>
        <v>3.4182422482129806</v>
      </c>
      <c r="J53" s="69">
        <f t="shared" si="18"/>
        <v>2464</v>
      </c>
      <c r="K53" s="146">
        <f t="shared" si="19"/>
        <v>15.432794688713516</v>
      </c>
      <c r="L53" s="1"/>
      <c r="M53" s="7"/>
      <c r="N53" s="273" t="s">
        <v>147</v>
      </c>
      <c r="O53" s="273"/>
      <c r="P53" s="273"/>
      <c r="Q53" s="273"/>
      <c r="R53" s="273"/>
      <c r="S53" s="273"/>
      <c r="T53" s="273"/>
      <c r="U53" s="273"/>
      <c r="V53" s="273"/>
      <c r="W53" s="273"/>
      <c r="X53" s="274"/>
      <c r="Y53" s="272">
        <f>SUM(AE53:BB53)</f>
        <v>3485</v>
      </c>
      <c r="Z53" s="268"/>
      <c r="AA53" s="268"/>
      <c r="AB53" s="268"/>
      <c r="AC53" s="268"/>
      <c r="AD53" s="268"/>
      <c r="AE53" s="268">
        <v>26</v>
      </c>
      <c r="AF53" s="268"/>
      <c r="AG53" s="268"/>
      <c r="AH53" s="268"/>
      <c r="AI53" s="268"/>
      <c r="AJ53" s="268"/>
      <c r="AK53" s="268">
        <v>17</v>
      </c>
      <c r="AL53" s="268"/>
      <c r="AM53" s="268"/>
      <c r="AN53" s="268"/>
      <c r="AO53" s="268"/>
      <c r="AP53" s="268"/>
      <c r="AQ53" s="268">
        <v>404</v>
      </c>
      <c r="AR53" s="268"/>
      <c r="AS53" s="268"/>
      <c r="AT53" s="268"/>
      <c r="AU53" s="268"/>
      <c r="AV53" s="268"/>
      <c r="AW53" s="268">
        <f>SUM(BC53:BN53)</f>
        <v>3038</v>
      </c>
      <c r="AX53" s="268"/>
      <c r="AY53" s="268"/>
      <c r="AZ53" s="268"/>
      <c r="BA53" s="268"/>
      <c r="BB53" s="268"/>
      <c r="BC53" s="268">
        <v>2398</v>
      </c>
      <c r="BD53" s="268"/>
      <c r="BE53" s="268"/>
      <c r="BF53" s="268"/>
      <c r="BG53" s="268"/>
      <c r="BH53" s="268"/>
      <c r="BI53" s="268">
        <v>640</v>
      </c>
      <c r="BJ53" s="268"/>
      <c r="BK53" s="268"/>
      <c r="BL53" s="268"/>
      <c r="BM53" s="268"/>
      <c r="BN53" s="268"/>
    </row>
    <row r="54" spans="1:66" ht="14.25">
      <c r="A54" s="1"/>
      <c r="B54" s="64"/>
      <c r="C54" s="64"/>
      <c r="D54" s="64" t="s">
        <v>234</v>
      </c>
      <c r="E54" s="133"/>
      <c r="F54" s="69">
        <v>6025</v>
      </c>
      <c r="G54" s="147">
        <f t="shared" si="16"/>
        <v>1.231179807425087</v>
      </c>
      <c r="H54" s="69">
        <v>6754</v>
      </c>
      <c r="I54" s="147">
        <f t="shared" si="17"/>
        <v>1.252675428346743</v>
      </c>
      <c r="J54" s="69">
        <f t="shared" si="18"/>
        <v>729</v>
      </c>
      <c r="K54" s="146">
        <f t="shared" si="19"/>
        <v>12.099585062240664</v>
      </c>
      <c r="L54" s="1"/>
      <c r="M54" s="7"/>
      <c r="N54" s="7"/>
      <c r="O54" s="7"/>
      <c r="P54" s="7"/>
      <c r="Q54" s="7"/>
      <c r="R54" s="7"/>
      <c r="S54" s="7"/>
      <c r="T54" s="7"/>
      <c r="U54" s="7"/>
      <c r="V54" s="7"/>
      <c r="W54" s="7"/>
      <c r="X54" s="24"/>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row>
    <row r="55" spans="1:66" ht="14.25">
      <c r="A55" s="1"/>
      <c r="B55" s="64"/>
      <c r="C55" s="64"/>
      <c r="D55" s="64" t="s">
        <v>235</v>
      </c>
      <c r="E55" s="133"/>
      <c r="F55" s="69">
        <v>16537</v>
      </c>
      <c r="G55" s="147">
        <f t="shared" si="16"/>
        <v>3.3792565104379526</v>
      </c>
      <c r="H55" s="69">
        <v>18982</v>
      </c>
      <c r="I55" s="147">
        <f t="shared" si="17"/>
        <v>3.52062259118713</v>
      </c>
      <c r="J55" s="69">
        <f t="shared" si="18"/>
        <v>2445</v>
      </c>
      <c r="K55" s="146">
        <f t="shared" si="19"/>
        <v>14.785027514059381</v>
      </c>
      <c r="L55" s="1"/>
      <c r="M55" s="7"/>
      <c r="N55" s="273" t="s">
        <v>259</v>
      </c>
      <c r="O55" s="273"/>
      <c r="P55" s="273"/>
      <c r="Q55" s="273"/>
      <c r="R55" s="273"/>
      <c r="S55" s="273"/>
      <c r="T55" s="273"/>
      <c r="U55" s="273"/>
      <c r="V55" s="273"/>
      <c r="W55" s="273"/>
      <c r="X55" s="274"/>
      <c r="Y55" s="272">
        <f>SUM(Y57:AD61,Y63:AD67)</f>
        <v>535681</v>
      </c>
      <c r="Z55" s="268"/>
      <c r="AA55" s="268"/>
      <c r="AB55" s="268"/>
      <c r="AC55" s="268"/>
      <c r="AD55" s="268"/>
      <c r="AE55" s="521">
        <f>SUM(AE57:AJ61,AE63:AJ67)</f>
        <v>54589</v>
      </c>
      <c r="AF55" s="521"/>
      <c r="AG55" s="521"/>
      <c r="AH55" s="521"/>
      <c r="AI55" s="521"/>
      <c r="AJ55" s="521"/>
      <c r="AK55" s="521">
        <f>SUM(AK57:AP61,AK63:AP67)</f>
        <v>45077</v>
      </c>
      <c r="AL55" s="521"/>
      <c r="AM55" s="521"/>
      <c r="AN55" s="521"/>
      <c r="AO55" s="521"/>
      <c r="AP55" s="521"/>
      <c r="AQ55" s="521">
        <f>SUM(AQ57:AV61,AQ63:AV67)</f>
        <v>30601</v>
      </c>
      <c r="AR55" s="521"/>
      <c r="AS55" s="521"/>
      <c r="AT55" s="521"/>
      <c r="AU55" s="521"/>
      <c r="AV55" s="521"/>
      <c r="AW55" s="521">
        <f>SUM(AW57:BB61,AW63:BB67)</f>
        <v>405414</v>
      </c>
      <c r="AX55" s="521"/>
      <c r="AY55" s="521"/>
      <c r="AZ55" s="521"/>
      <c r="BA55" s="521"/>
      <c r="BB55" s="521"/>
      <c r="BC55" s="521">
        <f>SUM(BC57:BH61,BC63:BH67)</f>
        <v>371711</v>
      </c>
      <c r="BD55" s="521"/>
      <c r="BE55" s="521"/>
      <c r="BF55" s="521"/>
      <c r="BG55" s="521"/>
      <c r="BH55" s="521"/>
      <c r="BI55" s="521">
        <f>SUM(BI57:BN61,BI63:BN67)</f>
        <v>33703</v>
      </c>
      <c r="BJ55" s="268"/>
      <c r="BK55" s="268"/>
      <c r="BL55" s="268"/>
      <c r="BM55" s="268"/>
      <c r="BN55" s="268"/>
    </row>
    <row r="56" spans="1:66" ht="14.25">
      <c r="A56" s="1"/>
      <c r="B56" s="64"/>
      <c r="C56" s="64"/>
      <c r="D56" s="64" t="s">
        <v>236</v>
      </c>
      <c r="E56" s="133"/>
      <c r="F56" s="69">
        <v>27188</v>
      </c>
      <c r="G56" s="147">
        <f t="shared" si="16"/>
        <v>5.555737195730003</v>
      </c>
      <c r="H56" s="69">
        <v>28541</v>
      </c>
      <c r="I56" s="147">
        <f t="shared" si="17"/>
        <v>5.29354595801664</v>
      </c>
      <c r="J56" s="69">
        <f t="shared" si="18"/>
        <v>1353</v>
      </c>
      <c r="K56" s="146">
        <f t="shared" si="19"/>
        <v>4.976460203030749</v>
      </c>
      <c r="L56" s="1"/>
      <c r="M56" s="7"/>
      <c r="N56" s="7"/>
      <c r="O56" s="7"/>
      <c r="P56" s="7"/>
      <c r="Q56" s="7"/>
      <c r="R56" s="7"/>
      <c r="S56" s="7"/>
      <c r="T56" s="7"/>
      <c r="U56" s="7"/>
      <c r="V56" s="7"/>
      <c r="W56" s="7"/>
      <c r="X56" s="24"/>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row>
    <row r="57" spans="1:66" ht="14.25">
      <c r="A57" s="1"/>
      <c r="B57" s="64"/>
      <c r="C57" s="64"/>
      <c r="D57" s="64" t="s">
        <v>237</v>
      </c>
      <c r="E57" s="133"/>
      <c r="F57" s="69">
        <v>23315</v>
      </c>
      <c r="G57" s="147">
        <f t="shared" si="16"/>
        <v>4.764308250641644</v>
      </c>
      <c r="H57" s="69">
        <v>26216</v>
      </c>
      <c r="I57" s="147">
        <f t="shared" si="17"/>
        <v>4.862324404728785</v>
      </c>
      <c r="J57" s="69">
        <f t="shared" si="18"/>
        <v>2901</v>
      </c>
      <c r="K57" s="146">
        <f t="shared" si="19"/>
        <v>12.442633497748231</v>
      </c>
      <c r="L57" s="1"/>
      <c r="M57" s="7"/>
      <c r="N57" s="7"/>
      <c r="O57" s="273" t="s">
        <v>148</v>
      </c>
      <c r="P57" s="273"/>
      <c r="Q57" s="273"/>
      <c r="R57" s="273"/>
      <c r="S57" s="273"/>
      <c r="T57" s="273"/>
      <c r="U57" s="273"/>
      <c r="V57" s="273"/>
      <c r="W57" s="273"/>
      <c r="X57" s="274"/>
      <c r="Y57" s="272">
        <f>SUM(AE57:BB57)</f>
        <v>727</v>
      </c>
      <c r="Z57" s="521"/>
      <c r="AA57" s="521"/>
      <c r="AB57" s="521"/>
      <c r="AC57" s="521"/>
      <c r="AD57" s="521"/>
      <c r="AE57" s="268">
        <v>31</v>
      </c>
      <c r="AF57" s="268"/>
      <c r="AG57" s="268"/>
      <c r="AH57" s="268"/>
      <c r="AI57" s="268"/>
      <c r="AJ57" s="268"/>
      <c r="AK57" s="268">
        <v>25</v>
      </c>
      <c r="AL57" s="268"/>
      <c r="AM57" s="268"/>
      <c r="AN57" s="268"/>
      <c r="AO57" s="268"/>
      <c r="AP57" s="268"/>
      <c r="AQ57" s="268">
        <v>116</v>
      </c>
      <c r="AR57" s="268"/>
      <c r="AS57" s="268"/>
      <c r="AT57" s="268"/>
      <c r="AU57" s="268"/>
      <c r="AV57" s="268"/>
      <c r="AW57" s="268">
        <f>SUM(BC57:BN57)</f>
        <v>555</v>
      </c>
      <c r="AX57" s="268"/>
      <c r="AY57" s="268"/>
      <c r="AZ57" s="268"/>
      <c r="BA57" s="268"/>
      <c r="BB57" s="268"/>
      <c r="BC57" s="268">
        <v>532</v>
      </c>
      <c r="BD57" s="268"/>
      <c r="BE57" s="268"/>
      <c r="BF57" s="268"/>
      <c r="BG57" s="268"/>
      <c r="BH57" s="268"/>
      <c r="BI57" s="268">
        <v>23</v>
      </c>
      <c r="BJ57" s="268"/>
      <c r="BK57" s="268"/>
      <c r="BL57" s="268"/>
      <c r="BM57" s="268"/>
      <c r="BN57" s="268"/>
    </row>
    <row r="58" spans="1:66" ht="14.25">
      <c r="A58" s="1"/>
      <c r="B58" s="64"/>
      <c r="C58" s="64"/>
      <c r="D58" s="64"/>
      <c r="E58" s="133"/>
      <c r="F58" s="69"/>
      <c r="G58" s="147"/>
      <c r="H58" s="69"/>
      <c r="I58" s="147"/>
      <c r="J58" s="69"/>
      <c r="K58" s="146"/>
      <c r="L58" s="1"/>
      <c r="M58" s="7"/>
      <c r="N58" s="7"/>
      <c r="O58" s="273" t="s">
        <v>149</v>
      </c>
      <c r="P58" s="273"/>
      <c r="Q58" s="273"/>
      <c r="R58" s="273"/>
      <c r="S58" s="273"/>
      <c r="T58" s="273"/>
      <c r="U58" s="273"/>
      <c r="V58" s="273"/>
      <c r="W58" s="273"/>
      <c r="X58" s="274"/>
      <c r="Y58" s="272">
        <f>SUM(AE58:BB58)</f>
        <v>54022</v>
      </c>
      <c r="Z58" s="521"/>
      <c r="AA58" s="521"/>
      <c r="AB58" s="521"/>
      <c r="AC58" s="521"/>
      <c r="AD58" s="521"/>
      <c r="AE58" s="268">
        <v>5841</v>
      </c>
      <c r="AF58" s="268"/>
      <c r="AG58" s="268"/>
      <c r="AH58" s="268"/>
      <c r="AI58" s="268"/>
      <c r="AJ58" s="268"/>
      <c r="AK58" s="268">
        <v>3318</v>
      </c>
      <c r="AL58" s="268"/>
      <c r="AM58" s="268"/>
      <c r="AN58" s="268"/>
      <c r="AO58" s="268"/>
      <c r="AP58" s="268"/>
      <c r="AQ58" s="268">
        <v>3927</v>
      </c>
      <c r="AR58" s="268"/>
      <c r="AS58" s="268"/>
      <c r="AT58" s="268"/>
      <c r="AU58" s="268"/>
      <c r="AV58" s="268"/>
      <c r="AW58" s="268">
        <f>SUM(BC58:BN58)</f>
        <v>40936</v>
      </c>
      <c r="AX58" s="268"/>
      <c r="AY58" s="268"/>
      <c r="AZ58" s="268"/>
      <c r="BA58" s="268"/>
      <c r="BB58" s="268"/>
      <c r="BC58" s="268">
        <v>34369</v>
      </c>
      <c r="BD58" s="268"/>
      <c r="BE58" s="268"/>
      <c r="BF58" s="268"/>
      <c r="BG58" s="268"/>
      <c r="BH58" s="268"/>
      <c r="BI58" s="268">
        <v>6567</v>
      </c>
      <c r="BJ58" s="268"/>
      <c r="BK58" s="268"/>
      <c r="BL58" s="268"/>
      <c r="BM58" s="268"/>
      <c r="BN58" s="268"/>
    </row>
    <row r="59" spans="1:66" ht="14.25">
      <c r="A59" s="1"/>
      <c r="B59" s="64"/>
      <c r="C59" s="283" t="s">
        <v>39</v>
      </c>
      <c r="D59" s="283"/>
      <c r="E59" s="133"/>
      <c r="F59" s="69">
        <v>108232</v>
      </c>
      <c r="G59" s="147">
        <f>F59*100/$F$46</f>
        <v>22.116689280868385</v>
      </c>
      <c r="H59" s="69">
        <v>118039</v>
      </c>
      <c r="I59" s="147">
        <f>H59*100/$H$46</f>
        <v>21.892886420879655</v>
      </c>
      <c r="J59" s="69">
        <f>SUM(H59)-SUM(F59)</f>
        <v>9807</v>
      </c>
      <c r="K59" s="146">
        <f>(H59-F59)/F59*100</f>
        <v>9.061090989725775</v>
      </c>
      <c r="L59" s="1"/>
      <c r="M59" s="7"/>
      <c r="N59" s="7"/>
      <c r="O59" s="273" t="s">
        <v>150</v>
      </c>
      <c r="P59" s="273"/>
      <c r="Q59" s="273"/>
      <c r="R59" s="273"/>
      <c r="S59" s="273"/>
      <c r="T59" s="273"/>
      <c r="U59" s="273"/>
      <c r="V59" s="273"/>
      <c r="W59" s="273"/>
      <c r="X59" s="274"/>
      <c r="Y59" s="272">
        <f>SUM(AE59:BB59)</f>
        <v>142621</v>
      </c>
      <c r="Z59" s="521"/>
      <c r="AA59" s="521"/>
      <c r="AB59" s="521"/>
      <c r="AC59" s="521"/>
      <c r="AD59" s="521"/>
      <c r="AE59" s="268">
        <v>12644</v>
      </c>
      <c r="AF59" s="268"/>
      <c r="AG59" s="268"/>
      <c r="AH59" s="268"/>
      <c r="AI59" s="268"/>
      <c r="AJ59" s="268"/>
      <c r="AK59" s="268">
        <v>14275</v>
      </c>
      <c r="AL59" s="268"/>
      <c r="AM59" s="268"/>
      <c r="AN59" s="268"/>
      <c r="AO59" s="268"/>
      <c r="AP59" s="268"/>
      <c r="AQ59" s="268">
        <v>8182</v>
      </c>
      <c r="AR59" s="268"/>
      <c r="AS59" s="268"/>
      <c r="AT59" s="268"/>
      <c r="AU59" s="268"/>
      <c r="AV59" s="268"/>
      <c r="AW59" s="268">
        <f>SUM(BC59:BN59)</f>
        <v>107520</v>
      </c>
      <c r="AX59" s="268"/>
      <c r="AY59" s="268"/>
      <c r="AZ59" s="268"/>
      <c r="BA59" s="268"/>
      <c r="BB59" s="268"/>
      <c r="BC59" s="268">
        <v>100849</v>
      </c>
      <c r="BD59" s="268"/>
      <c r="BE59" s="268"/>
      <c r="BF59" s="268"/>
      <c r="BG59" s="268"/>
      <c r="BH59" s="268"/>
      <c r="BI59" s="268">
        <v>6671</v>
      </c>
      <c r="BJ59" s="268"/>
      <c r="BK59" s="268"/>
      <c r="BL59" s="268"/>
      <c r="BM59" s="268"/>
      <c r="BN59" s="268"/>
    </row>
    <row r="60" spans="1:66" ht="14.25">
      <c r="A60" s="1"/>
      <c r="B60" s="64"/>
      <c r="C60" s="64"/>
      <c r="D60" s="64"/>
      <c r="E60" s="133"/>
      <c r="F60" s="69"/>
      <c r="G60" s="147"/>
      <c r="H60" s="69"/>
      <c r="I60" s="147"/>
      <c r="J60" s="69"/>
      <c r="K60" s="146"/>
      <c r="L60" s="1"/>
      <c r="M60" s="7"/>
      <c r="N60" s="7"/>
      <c r="O60" s="273" t="s">
        <v>260</v>
      </c>
      <c r="P60" s="273"/>
      <c r="Q60" s="273"/>
      <c r="R60" s="273"/>
      <c r="S60" s="273"/>
      <c r="T60" s="273"/>
      <c r="U60" s="273"/>
      <c r="V60" s="273"/>
      <c r="W60" s="273"/>
      <c r="X60" s="274"/>
      <c r="Y60" s="272">
        <f>SUM(AE60:BB60)</f>
        <v>144836</v>
      </c>
      <c r="Z60" s="521"/>
      <c r="AA60" s="521"/>
      <c r="AB60" s="521"/>
      <c r="AC60" s="521"/>
      <c r="AD60" s="521"/>
      <c r="AE60" s="268">
        <v>23578</v>
      </c>
      <c r="AF60" s="268"/>
      <c r="AG60" s="268"/>
      <c r="AH60" s="268"/>
      <c r="AI60" s="268"/>
      <c r="AJ60" s="268"/>
      <c r="AK60" s="268">
        <v>20088</v>
      </c>
      <c r="AL60" s="268"/>
      <c r="AM60" s="268"/>
      <c r="AN60" s="268"/>
      <c r="AO60" s="268"/>
      <c r="AP60" s="268"/>
      <c r="AQ60" s="268">
        <v>10566</v>
      </c>
      <c r="AR60" s="268"/>
      <c r="AS60" s="268"/>
      <c r="AT60" s="268"/>
      <c r="AU60" s="268"/>
      <c r="AV60" s="268"/>
      <c r="AW60" s="268">
        <f>SUM(BC60:BN60)</f>
        <v>90604</v>
      </c>
      <c r="AX60" s="268"/>
      <c r="AY60" s="268"/>
      <c r="AZ60" s="268"/>
      <c r="BA60" s="268"/>
      <c r="BB60" s="268"/>
      <c r="BC60" s="268">
        <v>78787</v>
      </c>
      <c r="BD60" s="268"/>
      <c r="BE60" s="268"/>
      <c r="BF60" s="268"/>
      <c r="BG60" s="268"/>
      <c r="BH60" s="268"/>
      <c r="BI60" s="268">
        <v>11817</v>
      </c>
      <c r="BJ60" s="268"/>
      <c r="BK60" s="268"/>
      <c r="BL60" s="268"/>
      <c r="BM60" s="268"/>
      <c r="BN60" s="268"/>
    </row>
    <row r="61" spans="1:66" ht="14.25">
      <c r="A61" s="1"/>
      <c r="B61" s="64"/>
      <c r="C61" s="64"/>
      <c r="D61" s="64" t="s">
        <v>238</v>
      </c>
      <c r="E61" s="133"/>
      <c r="F61" s="69">
        <v>25718</v>
      </c>
      <c r="G61" s="147">
        <f aca="true" t="shared" si="20" ref="G61:G68">F61*100/$F$46</f>
        <v>5.255349757237907</v>
      </c>
      <c r="H61" s="69">
        <v>28000</v>
      </c>
      <c r="I61" s="147">
        <f aca="true" t="shared" si="21" ref="I61:I68">H61*100/$H$46</f>
        <v>5.193205803036542</v>
      </c>
      <c r="J61" s="69">
        <f aca="true" t="shared" si="22" ref="J61:J68">SUM(H61)-SUM(F61)</f>
        <v>2282</v>
      </c>
      <c r="K61" s="146">
        <f aca="true" t="shared" si="23" ref="K61:K68">(H61-F61)/F61*100</f>
        <v>8.873162765378334</v>
      </c>
      <c r="L61" s="1"/>
      <c r="M61" s="7"/>
      <c r="N61" s="7"/>
      <c r="O61" s="273" t="s">
        <v>261</v>
      </c>
      <c r="P61" s="273"/>
      <c r="Q61" s="273"/>
      <c r="R61" s="273"/>
      <c r="S61" s="273"/>
      <c r="T61" s="273"/>
      <c r="U61" s="273"/>
      <c r="V61" s="273"/>
      <c r="W61" s="273"/>
      <c r="X61" s="274"/>
      <c r="Y61" s="272">
        <f>SUM(AE61:BB61)</f>
        <v>17632</v>
      </c>
      <c r="Z61" s="521"/>
      <c r="AA61" s="521"/>
      <c r="AB61" s="521"/>
      <c r="AC61" s="521"/>
      <c r="AD61" s="521"/>
      <c r="AE61" s="268">
        <v>184</v>
      </c>
      <c r="AF61" s="268"/>
      <c r="AG61" s="268"/>
      <c r="AH61" s="268"/>
      <c r="AI61" s="268"/>
      <c r="AJ61" s="268"/>
      <c r="AK61" s="268">
        <v>91</v>
      </c>
      <c r="AL61" s="268"/>
      <c r="AM61" s="268"/>
      <c r="AN61" s="268"/>
      <c r="AO61" s="268"/>
      <c r="AP61" s="268"/>
      <c r="AQ61" s="268">
        <v>374</v>
      </c>
      <c r="AR61" s="268"/>
      <c r="AS61" s="268"/>
      <c r="AT61" s="268"/>
      <c r="AU61" s="268"/>
      <c r="AV61" s="268"/>
      <c r="AW61" s="268">
        <f>SUM(BC61:BN61)</f>
        <v>16983</v>
      </c>
      <c r="AX61" s="268"/>
      <c r="AY61" s="268"/>
      <c r="AZ61" s="268"/>
      <c r="BA61" s="268"/>
      <c r="BB61" s="268"/>
      <c r="BC61" s="268">
        <v>16783</v>
      </c>
      <c r="BD61" s="268"/>
      <c r="BE61" s="268"/>
      <c r="BF61" s="268"/>
      <c r="BG61" s="268"/>
      <c r="BH61" s="268"/>
      <c r="BI61" s="268">
        <v>200</v>
      </c>
      <c r="BJ61" s="268"/>
      <c r="BK61" s="268"/>
      <c r="BL61" s="268"/>
      <c r="BM61" s="268"/>
      <c r="BN61" s="268"/>
    </row>
    <row r="62" spans="1:66" ht="14.25">
      <c r="A62" s="1"/>
      <c r="B62" s="64"/>
      <c r="C62" s="64"/>
      <c r="D62" s="64" t="s">
        <v>239</v>
      </c>
      <c r="E62" s="133"/>
      <c r="F62" s="69">
        <v>12528</v>
      </c>
      <c r="G62" s="147">
        <f t="shared" si="20"/>
        <v>2.5600366186591685</v>
      </c>
      <c r="H62" s="69">
        <v>13386</v>
      </c>
      <c r="I62" s="147">
        <f t="shared" si="21"/>
        <v>2.4827233171231122</v>
      </c>
      <c r="J62" s="69">
        <f t="shared" si="22"/>
        <v>858</v>
      </c>
      <c r="K62" s="146">
        <f t="shared" si="23"/>
        <v>6.8486590038314175</v>
      </c>
      <c r="L62" s="1"/>
      <c r="M62" s="7"/>
      <c r="N62" s="7"/>
      <c r="O62" s="7"/>
      <c r="P62" s="7"/>
      <c r="Q62" s="7"/>
      <c r="R62" s="7"/>
      <c r="S62" s="7"/>
      <c r="T62" s="7"/>
      <c r="U62" s="7"/>
      <c r="V62" s="7"/>
      <c r="W62" s="7"/>
      <c r="X62" s="24"/>
      <c r="Y62" s="148"/>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row>
    <row r="63" spans="1:66" ht="14.25">
      <c r="A63" s="1"/>
      <c r="B63" s="64"/>
      <c r="C63" s="64"/>
      <c r="D63" s="64" t="s">
        <v>240</v>
      </c>
      <c r="E63" s="133"/>
      <c r="F63" s="69">
        <v>9413</v>
      </c>
      <c r="G63" s="147">
        <f t="shared" si="20"/>
        <v>1.9235013323306795</v>
      </c>
      <c r="H63" s="69">
        <v>10796</v>
      </c>
      <c r="I63" s="147">
        <f t="shared" si="21"/>
        <v>2.002351780342232</v>
      </c>
      <c r="J63" s="69">
        <f t="shared" si="22"/>
        <v>1383</v>
      </c>
      <c r="K63" s="146">
        <f t="shared" si="23"/>
        <v>14.692446616381599</v>
      </c>
      <c r="L63" s="1"/>
      <c r="M63" s="7"/>
      <c r="N63" s="7"/>
      <c r="O63" s="273" t="s">
        <v>262</v>
      </c>
      <c r="P63" s="273"/>
      <c r="Q63" s="273"/>
      <c r="R63" s="273"/>
      <c r="S63" s="273"/>
      <c r="T63" s="273"/>
      <c r="U63" s="273"/>
      <c r="V63" s="273"/>
      <c r="W63" s="273"/>
      <c r="X63" s="274"/>
      <c r="Y63" s="272">
        <f>SUM(AE63:BB63)</f>
        <v>4531</v>
      </c>
      <c r="Z63" s="521"/>
      <c r="AA63" s="521"/>
      <c r="AB63" s="521"/>
      <c r="AC63" s="521"/>
      <c r="AD63" s="521"/>
      <c r="AE63" s="268">
        <v>1417</v>
      </c>
      <c r="AF63" s="268"/>
      <c r="AG63" s="268"/>
      <c r="AH63" s="268"/>
      <c r="AI63" s="268"/>
      <c r="AJ63" s="268"/>
      <c r="AK63" s="268">
        <v>477</v>
      </c>
      <c r="AL63" s="268"/>
      <c r="AM63" s="268"/>
      <c r="AN63" s="268"/>
      <c r="AO63" s="268"/>
      <c r="AP63" s="268"/>
      <c r="AQ63" s="268">
        <v>756</v>
      </c>
      <c r="AR63" s="268"/>
      <c r="AS63" s="268"/>
      <c r="AT63" s="268"/>
      <c r="AU63" s="268"/>
      <c r="AV63" s="268"/>
      <c r="AW63" s="268">
        <f>SUM(BC63:BN63)</f>
        <v>1881</v>
      </c>
      <c r="AX63" s="268"/>
      <c r="AY63" s="268"/>
      <c r="AZ63" s="268"/>
      <c r="BA63" s="268"/>
      <c r="BB63" s="268"/>
      <c r="BC63" s="268">
        <v>1730</v>
      </c>
      <c r="BD63" s="268"/>
      <c r="BE63" s="268"/>
      <c r="BF63" s="268"/>
      <c r="BG63" s="268"/>
      <c r="BH63" s="268"/>
      <c r="BI63" s="268">
        <v>151</v>
      </c>
      <c r="BJ63" s="268"/>
      <c r="BK63" s="268"/>
      <c r="BL63" s="268"/>
      <c r="BM63" s="268"/>
      <c r="BN63" s="268"/>
    </row>
    <row r="64" spans="1:66" ht="14.25">
      <c r="A64" s="1"/>
      <c r="B64" s="64"/>
      <c r="C64" s="64"/>
      <c r="D64" s="64" t="s">
        <v>241</v>
      </c>
      <c r="E64" s="133"/>
      <c r="F64" s="69">
        <v>12362</v>
      </c>
      <c r="G64" s="147">
        <f t="shared" si="20"/>
        <v>2.5261153160811496</v>
      </c>
      <c r="H64" s="69">
        <v>12840</v>
      </c>
      <c r="I64" s="147">
        <f t="shared" si="21"/>
        <v>2.3814558039638998</v>
      </c>
      <c r="J64" s="69">
        <f t="shared" si="22"/>
        <v>478</v>
      </c>
      <c r="K64" s="146">
        <f t="shared" si="23"/>
        <v>3.866688238149167</v>
      </c>
      <c r="L64" s="1"/>
      <c r="M64" s="7"/>
      <c r="N64" s="7"/>
      <c r="O64" s="273" t="s">
        <v>263</v>
      </c>
      <c r="P64" s="273"/>
      <c r="Q64" s="273"/>
      <c r="R64" s="273"/>
      <c r="S64" s="273"/>
      <c r="T64" s="273"/>
      <c r="U64" s="273"/>
      <c r="V64" s="273"/>
      <c r="W64" s="273"/>
      <c r="X64" s="274"/>
      <c r="Y64" s="272">
        <f>SUM(AE64:BB64)</f>
        <v>33151</v>
      </c>
      <c r="Z64" s="521"/>
      <c r="AA64" s="521"/>
      <c r="AB64" s="521"/>
      <c r="AC64" s="521"/>
      <c r="AD64" s="521"/>
      <c r="AE64" s="268">
        <v>740</v>
      </c>
      <c r="AF64" s="268"/>
      <c r="AG64" s="268"/>
      <c r="AH64" s="268"/>
      <c r="AI64" s="268"/>
      <c r="AJ64" s="268"/>
      <c r="AK64" s="268">
        <v>318</v>
      </c>
      <c r="AL64" s="268"/>
      <c r="AM64" s="268"/>
      <c r="AN64" s="268"/>
      <c r="AO64" s="268"/>
      <c r="AP64" s="268"/>
      <c r="AQ64" s="268">
        <v>1051</v>
      </c>
      <c r="AR64" s="268"/>
      <c r="AS64" s="268"/>
      <c r="AT64" s="268"/>
      <c r="AU64" s="268"/>
      <c r="AV64" s="268"/>
      <c r="AW64" s="268">
        <f>SUM(BC64:BN64)</f>
        <v>31042</v>
      </c>
      <c r="AX64" s="268"/>
      <c r="AY64" s="268"/>
      <c r="AZ64" s="268"/>
      <c r="BA64" s="268"/>
      <c r="BB64" s="268"/>
      <c r="BC64" s="268">
        <v>30357</v>
      </c>
      <c r="BD64" s="268"/>
      <c r="BE64" s="268"/>
      <c r="BF64" s="268"/>
      <c r="BG64" s="268"/>
      <c r="BH64" s="268"/>
      <c r="BI64" s="268">
        <v>685</v>
      </c>
      <c r="BJ64" s="268"/>
      <c r="BK64" s="268"/>
      <c r="BL64" s="268"/>
      <c r="BM64" s="268"/>
      <c r="BN64" s="268"/>
    </row>
    <row r="65" spans="1:66" ht="14.25">
      <c r="A65" s="1"/>
      <c r="B65" s="64"/>
      <c r="C65" s="64"/>
      <c r="D65" s="64" t="s">
        <v>242</v>
      </c>
      <c r="E65" s="133"/>
      <c r="F65" s="69">
        <v>14949</v>
      </c>
      <c r="G65" s="147">
        <f t="shared" si="20"/>
        <v>3.0547563387879877</v>
      </c>
      <c r="H65" s="69">
        <v>16382</v>
      </c>
      <c r="I65" s="147">
        <f t="shared" si="21"/>
        <v>3.038396338048022</v>
      </c>
      <c r="J65" s="69">
        <f t="shared" si="22"/>
        <v>1433</v>
      </c>
      <c r="K65" s="146">
        <f t="shared" si="23"/>
        <v>9.585925479965216</v>
      </c>
      <c r="L65" s="1"/>
      <c r="M65" s="7"/>
      <c r="N65" s="7"/>
      <c r="O65" s="273" t="s">
        <v>264</v>
      </c>
      <c r="P65" s="273"/>
      <c r="Q65" s="273"/>
      <c r="R65" s="273"/>
      <c r="S65" s="273"/>
      <c r="T65" s="273"/>
      <c r="U65" s="273"/>
      <c r="V65" s="273"/>
      <c r="W65" s="273"/>
      <c r="X65" s="274"/>
      <c r="Y65" s="272">
        <f>SUM(AE65:BB65)</f>
        <v>2624</v>
      </c>
      <c r="Z65" s="521"/>
      <c r="AA65" s="521"/>
      <c r="AB65" s="521"/>
      <c r="AC65" s="521"/>
      <c r="AD65" s="521"/>
      <c r="AE65" s="268" t="s">
        <v>403</v>
      </c>
      <c r="AF65" s="268"/>
      <c r="AG65" s="268"/>
      <c r="AH65" s="268"/>
      <c r="AI65" s="268"/>
      <c r="AJ65" s="268"/>
      <c r="AK65" s="268" t="s">
        <v>403</v>
      </c>
      <c r="AL65" s="268"/>
      <c r="AM65" s="268"/>
      <c r="AN65" s="268"/>
      <c r="AO65" s="268"/>
      <c r="AP65" s="268"/>
      <c r="AQ65" s="268">
        <v>15</v>
      </c>
      <c r="AR65" s="268"/>
      <c r="AS65" s="268"/>
      <c r="AT65" s="268"/>
      <c r="AU65" s="268"/>
      <c r="AV65" s="268"/>
      <c r="AW65" s="268">
        <f>SUM(BC65:BN65)</f>
        <v>2609</v>
      </c>
      <c r="AX65" s="268"/>
      <c r="AY65" s="268"/>
      <c r="AZ65" s="268"/>
      <c r="BA65" s="268"/>
      <c r="BB65" s="268"/>
      <c r="BC65" s="268">
        <v>2595</v>
      </c>
      <c r="BD65" s="268"/>
      <c r="BE65" s="268"/>
      <c r="BF65" s="268"/>
      <c r="BG65" s="268"/>
      <c r="BH65" s="268"/>
      <c r="BI65" s="268">
        <v>14</v>
      </c>
      <c r="BJ65" s="268"/>
      <c r="BK65" s="268"/>
      <c r="BL65" s="268"/>
      <c r="BM65" s="268"/>
      <c r="BN65" s="268"/>
    </row>
    <row r="66" spans="1:66" ht="14.25">
      <c r="A66" s="1"/>
      <c r="B66" s="64"/>
      <c r="C66" s="64"/>
      <c r="D66" s="64" t="s">
        <v>243</v>
      </c>
      <c r="E66" s="133"/>
      <c r="F66" s="69">
        <v>15226</v>
      </c>
      <c r="G66" s="147">
        <f t="shared" si="20"/>
        <v>3.111359958150104</v>
      </c>
      <c r="H66" s="69">
        <v>16208</v>
      </c>
      <c r="I66" s="147">
        <f t="shared" si="21"/>
        <v>3.0061242734148665</v>
      </c>
      <c r="J66" s="69">
        <f t="shared" si="22"/>
        <v>982</v>
      </c>
      <c r="K66" s="146">
        <f t="shared" si="23"/>
        <v>6.449494286089584</v>
      </c>
      <c r="L66" s="1"/>
      <c r="M66" s="7"/>
      <c r="N66" s="7"/>
      <c r="O66" s="273" t="s">
        <v>153</v>
      </c>
      <c r="P66" s="273"/>
      <c r="Q66" s="273"/>
      <c r="R66" s="273"/>
      <c r="S66" s="273"/>
      <c r="T66" s="273"/>
      <c r="U66" s="273"/>
      <c r="V66" s="273"/>
      <c r="W66" s="273"/>
      <c r="X66" s="274"/>
      <c r="Y66" s="272">
        <f>SUM(AE66:BB66)</f>
        <v>117714</v>
      </c>
      <c r="Z66" s="521"/>
      <c r="AA66" s="521"/>
      <c r="AB66" s="521"/>
      <c r="AC66" s="521"/>
      <c r="AD66" s="521"/>
      <c r="AE66" s="268">
        <v>10154</v>
      </c>
      <c r="AF66" s="268"/>
      <c r="AG66" s="268"/>
      <c r="AH66" s="268"/>
      <c r="AI66" s="268"/>
      <c r="AJ66" s="268"/>
      <c r="AK66" s="268">
        <v>6485</v>
      </c>
      <c r="AL66" s="268"/>
      <c r="AM66" s="268"/>
      <c r="AN66" s="268"/>
      <c r="AO66" s="268"/>
      <c r="AP66" s="268"/>
      <c r="AQ66" s="268">
        <v>5614</v>
      </c>
      <c r="AR66" s="268"/>
      <c r="AS66" s="268"/>
      <c r="AT66" s="268"/>
      <c r="AU66" s="268"/>
      <c r="AV66" s="268"/>
      <c r="AW66" s="268">
        <f>SUM(BC66:BN66)</f>
        <v>95461</v>
      </c>
      <c r="AX66" s="268"/>
      <c r="AY66" s="268"/>
      <c r="AZ66" s="268"/>
      <c r="BA66" s="268"/>
      <c r="BB66" s="268"/>
      <c r="BC66" s="268">
        <v>87965</v>
      </c>
      <c r="BD66" s="268"/>
      <c r="BE66" s="268"/>
      <c r="BF66" s="268"/>
      <c r="BG66" s="268"/>
      <c r="BH66" s="268"/>
      <c r="BI66" s="268">
        <v>7496</v>
      </c>
      <c r="BJ66" s="268"/>
      <c r="BK66" s="268"/>
      <c r="BL66" s="268"/>
      <c r="BM66" s="268"/>
      <c r="BN66" s="268"/>
    </row>
    <row r="67" spans="1:66" ht="14.25">
      <c r="A67" s="1"/>
      <c r="B67" s="64"/>
      <c r="C67" s="64"/>
      <c r="D67" s="64" t="s">
        <v>244</v>
      </c>
      <c r="E67" s="133"/>
      <c r="F67" s="69">
        <v>15008</v>
      </c>
      <c r="G67" s="147">
        <f t="shared" si="20"/>
        <v>3.0668127053669223</v>
      </c>
      <c r="H67" s="69">
        <v>16461</v>
      </c>
      <c r="I67" s="147">
        <f t="shared" si="21"/>
        <v>3.053048597278018</v>
      </c>
      <c r="J67" s="69">
        <f t="shared" si="22"/>
        <v>1453</v>
      </c>
      <c r="K67" s="146">
        <f t="shared" si="23"/>
        <v>9.681503198294243</v>
      </c>
      <c r="L67" s="1"/>
      <c r="M67" s="7"/>
      <c r="N67" s="7"/>
      <c r="O67" s="273" t="s">
        <v>265</v>
      </c>
      <c r="P67" s="273"/>
      <c r="Q67" s="273"/>
      <c r="R67" s="273"/>
      <c r="S67" s="273"/>
      <c r="T67" s="273"/>
      <c r="U67" s="273"/>
      <c r="V67" s="273"/>
      <c r="W67" s="273"/>
      <c r="X67" s="274"/>
      <c r="Y67" s="272">
        <f>SUM(AE67:BB67)</f>
        <v>17823</v>
      </c>
      <c r="Z67" s="521"/>
      <c r="AA67" s="521"/>
      <c r="AB67" s="521"/>
      <c r="AC67" s="521"/>
      <c r="AD67" s="521"/>
      <c r="AE67" s="268" t="s">
        <v>403</v>
      </c>
      <c r="AF67" s="268"/>
      <c r="AG67" s="268"/>
      <c r="AH67" s="268"/>
      <c r="AI67" s="268"/>
      <c r="AJ67" s="268"/>
      <c r="AK67" s="268" t="s">
        <v>403</v>
      </c>
      <c r="AL67" s="268"/>
      <c r="AM67" s="268"/>
      <c r="AN67" s="268"/>
      <c r="AO67" s="268"/>
      <c r="AP67" s="268"/>
      <c r="AQ67" s="268" t="s">
        <v>403</v>
      </c>
      <c r="AR67" s="268"/>
      <c r="AS67" s="268"/>
      <c r="AT67" s="268"/>
      <c r="AU67" s="268"/>
      <c r="AV67" s="268"/>
      <c r="AW67" s="268">
        <f>SUM(BC67:BN67)</f>
        <v>17823</v>
      </c>
      <c r="AX67" s="268"/>
      <c r="AY67" s="268"/>
      <c r="AZ67" s="268"/>
      <c r="BA67" s="268"/>
      <c r="BB67" s="268"/>
      <c r="BC67" s="268">
        <v>17744</v>
      </c>
      <c r="BD67" s="268"/>
      <c r="BE67" s="268"/>
      <c r="BF67" s="268"/>
      <c r="BG67" s="268"/>
      <c r="BH67" s="268"/>
      <c r="BI67" s="268">
        <v>79</v>
      </c>
      <c r="BJ67" s="268"/>
      <c r="BK67" s="268"/>
      <c r="BL67" s="268"/>
      <c r="BM67" s="268"/>
      <c r="BN67" s="268"/>
    </row>
    <row r="68" spans="1:66" ht="14.25">
      <c r="A68" s="1"/>
      <c r="B68" s="64"/>
      <c r="C68" s="64"/>
      <c r="D68" s="64" t="s">
        <v>245</v>
      </c>
      <c r="E68" s="133"/>
      <c r="F68" s="69">
        <v>3028</v>
      </c>
      <c r="G68" s="147">
        <f t="shared" si="20"/>
        <v>0.618757254254467</v>
      </c>
      <c r="H68" s="69">
        <v>3966</v>
      </c>
      <c r="I68" s="147">
        <f t="shared" si="21"/>
        <v>0.7355805076729616</v>
      </c>
      <c r="J68" s="69">
        <f t="shared" si="22"/>
        <v>938</v>
      </c>
      <c r="K68" s="146">
        <f t="shared" si="23"/>
        <v>30.9775429326288</v>
      </c>
      <c r="L68" s="1"/>
      <c r="M68" s="98"/>
      <c r="N68" s="98"/>
      <c r="O68" s="98"/>
      <c r="P68" s="98"/>
      <c r="Q68" s="98"/>
      <c r="R68" s="98"/>
      <c r="S68" s="98"/>
      <c r="T68" s="98"/>
      <c r="U68" s="98"/>
      <c r="V68" s="98"/>
      <c r="W68" s="98"/>
      <c r="X68" s="145"/>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row>
    <row r="69" spans="1:66" ht="14.25">
      <c r="A69" s="98"/>
      <c r="B69" s="64"/>
      <c r="C69" s="64"/>
      <c r="D69" s="64"/>
      <c r="E69" s="145"/>
      <c r="F69" s="144"/>
      <c r="G69" s="98"/>
      <c r="H69" s="98"/>
      <c r="I69" s="98"/>
      <c r="J69" s="98"/>
      <c r="K69" s="98"/>
      <c r="L69" s="1"/>
      <c r="M69" s="1"/>
      <c r="N69" s="1" t="s">
        <v>246</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ht="14.25">
      <c r="A70" s="1"/>
      <c r="B70" s="143" t="s">
        <v>246</v>
      </c>
      <c r="C70" s="142"/>
      <c r="D70" s="142"/>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ht="14.25">
      <c r="A105" s="22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sheetData>
  <sheetProtection/>
  <mergeCells count="294">
    <mergeCell ref="B46:D46"/>
    <mergeCell ref="M7:X8"/>
    <mergeCell ref="V15:W15"/>
    <mergeCell ref="B10:D10"/>
    <mergeCell ref="C12:D12"/>
    <mergeCell ref="C23:D23"/>
    <mergeCell ref="C7:D8"/>
    <mergeCell ref="F7:G7"/>
    <mergeCell ref="H7:I7"/>
    <mergeCell ref="J7:K7"/>
    <mergeCell ref="A5:K5"/>
    <mergeCell ref="C43:D44"/>
    <mergeCell ref="F43:G43"/>
    <mergeCell ref="H43:I43"/>
    <mergeCell ref="J43:K43"/>
    <mergeCell ref="V18:W18"/>
    <mergeCell ref="U19:W19"/>
    <mergeCell ref="Q14:R14"/>
    <mergeCell ref="Q15:R15"/>
    <mergeCell ref="V16:W16"/>
    <mergeCell ref="C48:D48"/>
    <mergeCell ref="C59:D59"/>
    <mergeCell ref="N10:W10"/>
    <mergeCell ref="V12:W12"/>
    <mergeCell ref="V13:W13"/>
    <mergeCell ref="V14:W14"/>
    <mergeCell ref="M24:BN24"/>
    <mergeCell ref="Q16:R16"/>
    <mergeCell ref="Q12:R12"/>
    <mergeCell ref="Q13:R13"/>
    <mergeCell ref="V17:W17"/>
    <mergeCell ref="Q17:R17"/>
    <mergeCell ref="AT8:AZ8"/>
    <mergeCell ref="AM7:AZ7"/>
    <mergeCell ref="BA8:BG8"/>
    <mergeCell ref="BH8:BN8"/>
    <mergeCell ref="BA7:BN7"/>
    <mergeCell ref="BA10:BG10"/>
    <mergeCell ref="BH10:BN10"/>
    <mergeCell ref="AM12:AS12"/>
    <mergeCell ref="M5:BN5"/>
    <mergeCell ref="Y8:AE8"/>
    <mergeCell ref="AF8:AL8"/>
    <mergeCell ref="Y7:AL7"/>
    <mergeCell ref="AM8:AS8"/>
    <mergeCell ref="Q18:R18"/>
    <mergeCell ref="Y17:AE17"/>
    <mergeCell ref="Y18:AE18"/>
    <mergeCell ref="AM10:AS10"/>
    <mergeCell ref="AT10:AZ10"/>
    <mergeCell ref="Q19:R19"/>
    <mergeCell ref="M26:X27"/>
    <mergeCell ref="Y26:AL26"/>
    <mergeCell ref="AM26:AZ26"/>
    <mergeCell ref="BA26:BN26"/>
    <mergeCell ref="Y27:AE27"/>
    <mergeCell ref="AF27:AL27"/>
    <mergeCell ref="AM27:AS27"/>
    <mergeCell ref="AT27:AZ27"/>
    <mergeCell ref="BA27:BG27"/>
    <mergeCell ref="BH27:BN27"/>
    <mergeCell ref="N29:W29"/>
    <mergeCell ref="Q31:R31"/>
    <mergeCell ref="V31:W31"/>
    <mergeCell ref="Q32:R32"/>
    <mergeCell ref="V32:W32"/>
    <mergeCell ref="Y32:AE32"/>
    <mergeCell ref="BH29:BN29"/>
    <mergeCell ref="AF31:AL31"/>
    <mergeCell ref="Y29:AE29"/>
    <mergeCell ref="U38:W38"/>
    <mergeCell ref="Q33:R33"/>
    <mergeCell ref="V33:W33"/>
    <mergeCell ref="Q34:R34"/>
    <mergeCell ref="V34:W34"/>
    <mergeCell ref="Q35:R35"/>
    <mergeCell ref="V35:W35"/>
    <mergeCell ref="AE46:AJ49"/>
    <mergeCell ref="AK46:AP49"/>
    <mergeCell ref="AQ46:AV49"/>
    <mergeCell ref="AW48:BB49"/>
    <mergeCell ref="BC48:BH49"/>
    <mergeCell ref="Q36:R36"/>
    <mergeCell ref="V36:W36"/>
    <mergeCell ref="Q37:R37"/>
    <mergeCell ref="V37:W37"/>
    <mergeCell ref="Q38:R38"/>
    <mergeCell ref="BI48:BN49"/>
    <mergeCell ref="AW46:BN47"/>
    <mergeCell ref="M51:X51"/>
    <mergeCell ref="N53:X53"/>
    <mergeCell ref="N55:X55"/>
    <mergeCell ref="O57:X57"/>
    <mergeCell ref="Y51:AD51"/>
    <mergeCell ref="Y53:AD53"/>
    <mergeCell ref="Y55:AD55"/>
    <mergeCell ref="Y57:AD57"/>
    <mergeCell ref="O58:X58"/>
    <mergeCell ref="O59:X59"/>
    <mergeCell ref="O60:X60"/>
    <mergeCell ref="O61:X61"/>
    <mergeCell ref="O63:X63"/>
    <mergeCell ref="O64:X64"/>
    <mergeCell ref="O65:X65"/>
    <mergeCell ref="O66:X66"/>
    <mergeCell ref="O67:X67"/>
    <mergeCell ref="A41:K41"/>
    <mergeCell ref="Y10:AE10"/>
    <mergeCell ref="Y12:AE12"/>
    <mergeCell ref="Y13:AE13"/>
    <mergeCell ref="Y14:AE14"/>
    <mergeCell ref="Y15:AE15"/>
    <mergeCell ref="Y16:AE16"/>
    <mergeCell ref="Y19:AE19"/>
    <mergeCell ref="AF10:AL10"/>
    <mergeCell ref="AF12:AL12"/>
    <mergeCell ref="AF13:AL13"/>
    <mergeCell ref="AF14:AL14"/>
    <mergeCell ref="AF15:AL15"/>
    <mergeCell ref="AF16:AL16"/>
    <mergeCell ref="AF17:AL17"/>
    <mergeCell ref="AF18:AL18"/>
    <mergeCell ref="AF19:AL19"/>
    <mergeCell ref="AT12:AZ12"/>
    <mergeCell ref="BA12:BG12"/>
    <mergeCell ref="BH12:BN12"/>
    <mergeCell ref="AM13:AS13"/>
    <mergeCell ref="AT13:AZ13"/>
    <mergeCell ref="BA13:BG13"/>
    <mergeCell ref="BH13:BN13"/>
    <mergeCell ref="AM14:AS14"/>
    <mergeCell ref="AT14:AZ14"/>
    <mergeCell ref="BA14:BG14"/>
    <mergeCell ref="BH14:BN14"/>
    <mergeCell ref="AM15:AS15"/>
    <mergeCell ref="AT15:AZ15"/>
    <mergeCell ref="BA15:BG15"/>
    <mergeCell ref="BH15:BN15"/>
    <mergeCell ref="AM16:AS16"/>
    <mergeCell ref="AT16:AZ16"/>
    <mergeCell ref="BA16:BG16"/>
    <mergeCell ref="BH16:BN16"/>
    <mergeCell ref="AM17:AS17"/>
    <mergeCell ref="AT17:AZ17"/>
    <mergeCell ref="BA17:BG17"/>
    <mergeCell ref="BH17:BN17"/>
    <mergeCell ref="AM18:AS18"/>
    <mergeCell ref="AT18:AZ18"/>
    <mergeCell ref="BA18:BG18"/>
    <mergeCell ref="BH18:BN18"/>
    <mergeCell ref="AM19:AS19"/>
    <mergeCell ref="AT19:AZ19"/>
    <mergeCell ref="BA19:BG19"/>
    <mergeCell ref="BH19:BN19"/>
    <mergeCell ref="Y31:AE31"/>
    <mergeCell ref="AF29:AL29"/>
    <mergeCell ref="AM29:AS29"/>
    <mergeCell ref="AT29:AZ29"/>
    <mergeCell ref="BA29:BG29"/>
    <mergeCell ref="Y33:AE33"/>
    <mergeCell ref="BA33:BG33"/>
    <mergeCell ref="Y34:AE34"/>
    <mergeCell ref="Y35:AE35"/>
    <mergeCell ref="Y36:AE36"/>
    <mergeCell ref="Y37:AE37"/>
    <mergeCell ref="Y38:AE38"/>
    <mergeCell ref="AF32:AL32"/>
    <mergeCell ref="AF33:AL33"/>
    <mergeCell ref="AF34:AL34"/>
    <mergeCell ref="AF35:AL35"/>
    <mergeCell ref="AF36:AL36"/>
    <mergeCell ref="AF37:AL37"/>
    <mergeCell ref="AM31:AS31"/>
    <mergeCell ref="AT31:AZ31"/>
    <mergeCell ref="BA31:BG31"/>
    <mergeCell ref="BH31:BN31"/>
    <mergeCell ref="AM32:AS32"/>
    <mergeCell ref="AT32:AZ32"/>
    <mergeCell ref="BA32:BG32"/>
    <mergeCell ref="BH32:BN32"/>
    <mergeCell ref="AT33:AZ33"/>
    <mergeCell ref="BH33:BN33"/>
    <mergeCell ref="AM34:AS34"/>
    <mergeCell ref="AT34:AZ34"/>
    <mergeCell ref="BA34:BG34"/>
    <mergeCell ref="BH34:BN34"/>
    <mergeCell ref="AM33:AS33"/>
    <mergeCell ref="AM35:AS35"/>
    <mergeCell ref="AT35:AZ35"/>
    <mergeCell ref="BA35:BG35"/>
    <mergeCell ref="BH35:BN35"/>
    <mergeCell ref="AM36:AS36"/>
    <mergeCell ref="AT36:AZ36"/>
    <mergeCell ref="BA36:BG36"/>
    <mergeCell ref="BH36:BN36"/>
    <mergeCell ref="AT37:AZ37"/>
    <mergeCell ref="BA37:BG37"/>
    <mergeCell ref="BH37:BN37"/>
    <mergeCell ref="AM38:AS38"/>
    <mergeCell ref="AT38:AZ38"/>
    <mergeCell ref="BA38:BG38"/>
    <mergeCell ref="BH38:BN38"/>
    <mergeCell ref="Y58:AD58"/>
    <mergeCell ref="Y59:AD59"/>
    <mergeCell ref="Y60:AD60"/>
    <mergeCell ref="Y61:AD61"/>
    <mergeCell ref="Y63:AD63"/>
    <mergeCell ref="AM37:AS37"/>
    <mergeCell ref="AF38:AL38"/>
    <mergeCell ref="M43:BN43"/>
    <mergeCell ref="M46:X49"/>
    <mergeCell ref="Y46:AD49"/>
    <mergeCell ref="Y64:AD64"/>
    <mergeCell ref="Y65:AD65"/>
    <mergeCell ref="Y66:AD66"/>
    <mergeCell ref="Y67:AD67"/>
    <mergeCell ref="AE51:AJ51"/>
    <mergeCell ref="AK51:AP51"/>
    <mergeCell ref="AE57:AJ57"/>
    <mergeCell ref="AE58:AJ58"/>
    <mergeCell ref="AE59:AJ59"/>
    <mergeCell ref="AE60:AJ60"/>
    <mergeCell ref="AQ51:AV51"/>
    <mergeCell ref="AW51:BB51"/>
    <mergeCell ref="BC51:BH51"/>
    <mergeCell ref="BI51:BN51"/>
    <mergeCell ref="AE53:AJ53"/>
    <mergeCell ref="AE55:AJ55"/>
    <mergeCell ref="AK53:AP53"/>
    <mergeCell ref="AQ53:AV53"/>
    <mergeCell ref="AW53:BB53"/>
    <mergeCell ref="BC53:BH53"/>
    <mergeCell ref="AE61:AJ61"/>
    <mergeCell ref="AE63:AJ63"/>
    <mergeCell ref="AE64:AJ64"/>
    <mergeCell ref="AE65:AJ65"/>
    <mergeCell ref="AE66:AJ66"/>
    <mergeCell ref="AE67:AJ67"/>
    <mergeCell ref="BI53:BN53"/>
    <mergeCell ref="AK55:AP55"/>
    <mergeCell ref="AQ55:AV55"/>
    <mergeCell ref="AW55:BB55"/>
    <mergeCell ref="BC55:BH55"/>
    <mergeCell ref="BI55:BN55"/>
    <mergeCell ref="AK57:AP57"/>
    <mergeCell ref="AQ57:AV57"/>
    <mergeCell ref="AW57:BB57"/>
    <mergeCell ref="BC57:BH57"/>
    <mergeCell ref="BI57:BN57"/>
    <mergeCell ref="AK58:AP58"/>
    <mergeCell ref="AQ58:AV58"/>
    <mergeCell ref="AW58:BB58"/>
    <mergeCell ref="BC58:BH58"/>
    <mergeCell ref="BI58:BN58"/>
    <mergeCell ref="AK59:AP59"/>
    <mergeCell ref="AQ59:AV59"/>
    <mergeCell ref="AW59:BB59"/>
    <mergeCell ref="BC59:BH59"/>
    <mergeCell ref="BI59:BN59"/>
    <mergeCell ref="AK60:AP60"/>
    <mergeCell ref="AQ60:AV60"/>
    <mergeCell ref="AW60:BB60"/>
    <mergeCell ref="BC60:BH60"/>
    <mergeCell ref="BI60:BN60"/>
    <mergeCell ref="AK61:AP61"/>
    <mergeCell ref="AQ61:AV61"/>
    <mergeCell ref="AW61:BB61"/>
    <mergeCell ref="BC61:BH61"/>
    <mergeCell ref="BI61:BN61"/>
    <mergeCell ref="AK63:AP63"/>
    <mergeCell ref="AQ63:AV63"/>
    <mergeCell ref="AW63:BB63"/>
    <mergeCell ref="BC63:BH63"/>
    <mergeCell ref="BI63:BN63"/>
    <mergeCell ref="AK64:AP64"/>
    <mergeCell ref="AQ64:AV64"/>
    <mergeCell ref="AW64:BB64"/>
    <mergeCell ref="BC64:BH64"/>
    <mergeCell ref="BI64:BN64"/>
    <mergeCell ref="AK65:AP65"/>
    <mergeCell ref="AQ65:AV65"/>
    <mergeCell ref="AW65:BB65"/>
    <mergeCell ref="BC65:BH65"/>
    <mergeCell ref="BI65:BN65"/>
    <mergeCell ref="AK66:AP66"/>
    <mergeCell ref="AQ66:AV66"/>
    <mergeCell ref="AW66:BB66"/>
    <mergeCell ref="BC66:BH66"/>
    <mergeCell ref="BI66:BN66"/>
    <mergeCell ref="AK67:AP67"/>
    <mergeCell ref="AQ67:AV67"/>
    <mergeCell ref="AW67:BB67"/>
    <mergeCell ref="BC67:BH67"/>
    <mergeCell ref="BI67:BN67"/>
  </mergeCells>
  <printOptions horizontalCentered="1"/>
  <pageMargins left="0.5118110236220472" right="0.5118110236220472" top="0.5511811023622047" bottom="0.35433070866141736" header="0" footer="0"/>
  <pageSetup fitToHeight="1" fitToWidth="1" horizontalDpi="600" verticalDpi="600" orientation="landscape" paperSize="8" scale="74" r:id="rId1"/>
  <ignoredErrors>
    <ignoredError sqref="G10:J10 G46:I46 AF10 AT10 AM10 AF29 AT29 AM2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C105"/>
  <sheetViews>
    <sheetView tabSelected="1" zoomScalePageLayoutView="0" workbookViewId="0" topLeftCell="A36">
      <selection activeCell="A1" sqref="A1"/>
    </sheetView>
  </sheetViews>
  <sheetFormatPr defaultColWidth="9.00390625" defaultRowHeight="13.5"/>
  <cols>
    <col min="1" max="1" width="3.75390625" style="65" customWidth="1"/>
    <col min="2" max="2" width="23.25390625" style="65" customWidth="1"/>
    <col min="3" max="28" width="9.625" style="65" customWidth="1"/>
    <col min="29" max="16384" width="9.00390625" style="65" customWidth="1"/>
  </cols>
  <sheetData>
    <row r="1" spans="1:29" s="68" customFormat="1" ht="13.5">
      <c r="A1" s="120" t="s">
        <v>273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9" t="s">
        <v>274</v>
      </c>
      <c r="AC1" s="168"/>
    </row>
    <row r="2" s="36" customFormat="1" ht="38.25" customHeight="1">
      <c r="AB2" s="69"/>
    </row>
    <row r="3" spans="1:28" s="36" customFormat="1" ht="19.5" customHeight="1">
      <c r="A3" s="522" t="s">
        <v>404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row>
    <row r="4" spans="1:29" s="36" customFormat="1" ht="18" customHeight="1" thickBot="1">
      <c r="A4" s="37"/>
      <c r="B4" s="38"/>
      <c r="C4" s="39"/>
      <c r="D4" s="39"/>
      <c r="E4" s="39"/>
      <c r="F4" s="39"/>
      <c r="G4" s="39"/>
      <c r="H4" s="39"/>
      <c r="I4" s="39"/>
      <c r="J4" s="39"/>
      <c r="K4" s="39"/>
      <c r="L4" s="39"/>
      <c r="M4" s="39"/>
      <c r="N4" s="39"/>
      <c r="O4" s="39"/>
      <c r="P4" s="39"/>
      <c r="Q4" s="39"/>
      <c r="R4" s="39"/>
      <c r="S4" s="39"/>
      <c r="T4" s="39"/>
      <c r="U4" s="39"/>
      <c r="V4" s="39"/>
      <c r="W4" s="39"/>
      <c r="X4" s="39"/>
      <c r="Y4" s="39"/>
      <c r="Z4" s="39"/>
      <c r="AA4" s="39"/>
      <c r="AB4" s="39"/>
      <c r="AC4" s="40"/>
    </row>
    <row r="5" spans="1:29" s="36" customFormat="1" ht="16.5" customHeight="1">
      <c r="A5" s="312" t="s">
        <v>377</v>
      </c>
      <c r="B5" s="313"/>
      <c r="C5" s="304" t="s">
        <v>268</v>
      </c>
      <c r="D5" s="301"/>
      <c r="E5" s="300" t="s">
        <v>204</v>
      </c>
      <c r="F5" s="301"/>
      <c r="G5" s="300" t="s">
        <v>205</v>
      </c>
      <c r="H5" s="301"/>
      <c r="I5" s="300" t="s">
        <v>269</v>
      </c>
      <c r="J5" s="301"/>
      <c r="K5" s="300" t="s">
        <v>181</v>
      </c>
      <c r="L5" s="301"/>
      <c r="M5" s="300" t="s">
        <v>182</v>
      </c>
      <c r="N5" s="301"/>
      <c r="O5" s="296" t="s">
        <v>270</v>
      </c>
      <c r="P5" s="297"/>
      <c r="Q5" s="296" t="s">
        <v>183</v>
      </c>
      <c r="R5" s="297"/>
      <c r="S5" s="306" t="s">
        <v>184</v>
      </c>
      <c r="T5" s="307"/>
      <c r="U5" s="296" t="s">
        <v>185</v>
      </c>
      <c r="V5" s="297"/>
      <c r="W5" s="292" t="s">
        <v>271</v>
      </c>
      <c r="X5" s="310"/>
      <c r="Y5" s="300" t="s">
        <v>186</v>
      </c>
      <c r="Z5" s="301"/>
      <c r="AA5" s="292" t="s">
        <v>272</v>
      </c>
      <c r="AB5" s="293"/>
      <c r="AC5" s="40"/>
    </row>
    <row r="6" spans="1:29" s="36" customFormat="1" ht="16.5" customHeight="1">
      <c r="A6" s="314"/>
      <c r="B6" s="315"/>
      <c r="C6" s="305"/>
      <c r="D6" s="303"/>
      <c r="E6" s="302"/>
      <c r="F6" s="303"/>
      <c r="G6" s="302"/>
      <c r="H6" s="303"/>
      <c r="I6" s="302"/>
      <c r="J6" s="303"/>
      <c r="K6" s="302"/>
      <c r="L6" s="303"/>
      <c r="M6" s="302"/>
      <c r="N6" s="303"/>
      <c r="O6" s="298"/>
      <c r="P6" s="299"/>
      <c r="Q6" s="298"/>
      <c r="R6" s="299"/>
      <c r="S6" s="308"/>
      <c r="T6" s="309"/>
      <c r="U6" s="320"/>
      <c r="V6" s="321"/>
      <c r="W6" s="294"/>
      <c r="X6" s="311"/>
      <c r="Y6" s="302"/>
      <c r="Z6" s="303"/>
      <c r="AA6" s="294"/>
      <c r="AB6" s="295"/>
      <c r="AC6" s="40"/>
    </row>
    <row r="7" spans="1:29" s="36" customFormat="1" ht="18" customHeight="1">
      <c r="A7" s="314"/>
      <c r="B7" s="315"/>
      <c r="C7" s="41" t="s">
        <v>187</v>
      </c>
      <c r="D7" s="42" t="s">
        <v>188</v>
      </c>
      <c r="E7" s="41" t="s">
        <v>187</v>
      </c>
      <c r="F7" s="42" t="s">
        <v>188</v>
      </c>
      <c r="G7" s="41" t="s">
        <v>187</v>
      </c>
      <c r="H7" s="42" t="s">
        <v>188</v>
      </c>
      <c r="I7" s="41" t="s">
        <v>187</v>
      </c>
      <c r="J7" s="42" t="s">
        <v>188</v>
      </c>
      <c r="K7" s="41" t="s">
        <v>187</v>
      </c>
      <c r="L7" s="42" t="s">
        <v>188</v>
      </c>
      <c r="M7" s="41" t="s">
        <v>187</v>
      </c>
      <c r="N7" s="42" t="s">
        <v>188</v>
      </c>
      <c r="O7" s="41" t="s">
        <v>187</v>
      </c>
      <c r="P7" s="42" t="s">
        <v>188</v>
      </c>
      <c r="Q7" s="41" t="s">
        <v>187</v>
      </c>
      <c r="R7" s="42" t="s">
        <v>188</v>
      </c>
      <c r="S7" s="41" t="s">
        <v>187</v>
      </c>
      <c r="T7" s="42" t="s">
        <v>188</v>
      </c>
      <c r="U7" s="41" t="s">
        <v>187</v>
      </c>
      <c r="V7" s="42" t="s">
        <v>188</v>
      </c>
      <c r="W7" s="41" t="s">
        <v>187</v>
      </c>
      <c r="X7" s="42" t="s">
        <v>188</v>
      </c>
      <c r="Y7" s="41" t="s">
        <v>187</v>
      </c>
      <c r="Z7" s="42" t="s">
        <v>188</v>
      </c>
      <c r="AA7" s="41" t="s">
        <v>187</v>
      </c>
      <c r="AB7" s="74" t="s">
        <v>188</v>
      </c>
      <c r="AC7" s="40"/>
    </row>
    <row r="8" spans="1:29" s="36" customFormat="1" ht="18" customHeight="1">
      <c r="A8" s="316"/>
      <c r="B8" s="317"/>
      <c r="C8" s="43" t="s">
        <v>189</v>
      </c>
      <c r="D8" s="44" t="s">
        <v>190</v>
      </c>
      <c r="E8" s="43" t="s">
        <v>189</v>
      </c>
      <c r="F8" s="44" t="s">
        <v>190</v>
      </c>
      <c r="G8" s="43" t="s">
        <v>189</v>
      </c>
      <c r="H8" s="44" t="s">
        <v>190</v>
      </c>
      <c r="I8" s="43" t="s">
        <v>189</v>
      </c>
      <c r="J8" s="44" t="s">
        <v>190</v>
      </c>
      <c r="K8" s="43" t="s">
        <v>189</v>
      </c>
      <c r="L8" s="44" t="s">
        <v>190</v>
      </c>
      <c r="M8" s="43" t="s">
        <v>189</v>
      </c>
      <c r="N8" s="44" t="s">
        <v>190</v>
      </c>
      <c r="O8" s="43" t="s">
        <v>189</v>
      </c>
      <c r="P8" s="44" t="s">
        <v>190</v>
      </c>
      <c r="Q8" s="43" t="s">
        <v>189</v>
      </c>
      <c r="R8" s="44" t="s">
        <v>190</v>
      </c>
      <c r="S8" s="43" t="s">
        <v>189</v>
      </c>
      <c r="T8" s="44" t="s">
        <v>190</v>
      </c>
      <c r="U8" s="43" t="s">
        <v>189</v>
      </c>
      <c r="V8" s="44" t="s">
        <v>190</v>
      </c>
      <c r="W8" s="43" t="s">
        <v>189</v>
      </c>
      <c r="X8" s="44" t="s">
        <v>190</v>
      </c>
      <c r="Y8" s="43" t="s">
        <v>189</v>
      </c>
      <c r="Z8" s="44" t="s">
        <v>190</v>
      </c>
      <c r="AA8" s="43" t="s">
        <v>189</v>
      </c>
      <c r="AB8" s="75" t="s">
        <v>190</v>
      </c>
      <c r="AC8" s="40"/>
    </row>
    <row r="9" spans="1:29" ht="18" customHeight="1">
      <c r="A9" s="167"/>
      <c r="B9" s="166"/>
      <c r="C9" s="66"/>
      <c r="D9" s="69" t="s">
        <v>40</v>
      </c>
      <c r="E9" s="69"/>
      <c r="F9" s="69" t="s">
        <v>40</v>
      </c>
      <c r="G9" s="69"/>
      <c r="H9" s="69" t="s">
        <v>40</v>
      </c>
      <c r="I9" s="69"/>
      <c r="J9" s="69" t="s">
        <v>40</v>
      </c>
      <c r="K9" s="69"/>
      <c r="L9" s="69" t="s">
        <v>40</v>
      </c>
      <c r="M9" s="69"/>
      <c r="N9" s="69" t="s">
        <v>40</v>
      </c>
      <c r="O9" s="69"/>
      <c r="P9" s="69" t="s">
        <v>40</v>
      </c>
      <c r="Q9" s="69"/>
      <c r="R9" s="69" t="s">
        <v>40</v>
      </c>
      <c r="S9" s="69"/>
      <c r="T9" s="69" t="s">
        <v>40</v>
      </c>
      <c r="U9" s="69"/>
      <c r="V9" s="69" t="s">
        <v>40</v>
      </c>
      <c r="W9" s="69"/>
      <c r="X9" s="69" t="s">
        <v>40</v>
      </c>
      <c r="Y9" s="69"/>
      <c r="Z9" s="69" t="s">
        <v>40</v>
      </c>
      <c r="AA9" s="69"/>
      <c r="AB9" s="69" t="s">
        <v>40</v>
      </c>
      <c r="AC9" s="40"/>
    </row>
    <row r="10" spans="1:29" s="72" customFormat="1" ht="18" customHeight="1">
      <c r="A10" s="318" t="s">
        <v>21</v>
      </c>
      <c r="B10" s="319"/>
      <c r="C10" s="70">
        <f>SUM(C12:C13)</f>
        <v>78795</v>
      </c>
      <c r="D10" s="70">
        <f aca="true" t="shared" si="0" ref="D10:AB10">SUM(D12:D13)</f>
        <v>539166</v>
      </c>
      <c r="E10" s="71">
        <f t="shared" si="0"/>
        <v>259</v>
      </c>
      <c r="F10" s="71">
        <f t="shared" si="0"/>
        <v>3485</v>
      </c>
      <c r="G10" s="71">
        <f t="shared" si="0"/>
        <v>78536</v>
      </c>
      <c r="H10" s="71">
        <f t="shared" si="0"/>
        <v>535681</v>
      </c>
      <c r="I10" s="71">
        <f t="shared" si="0"/>
        <v>78</v>
      </c>
      <c r="J10" s="71">
        <f t="shared" si="0"/>
        <v>727</v>
      </c>
      <c r="K10" s="71">
        <f t="shared" si="0"/>
        <v>7627</v>
      </c>
      <c r="L10" s="71">
        <f t="shared" si="0"/>
        <v>54022</v>
      </c>
      <c r="M10" s="71">
        <f t="shared" si="0"/>
        <v>16283</v>
      </c>
      <c r="N10" s="71">
        <f t="shared" si="0"/>
        <v>142621</v>
      </c>
      <c r="O10" s="71">
        <f t="shared" si="0"/>
        <v>32088</v>
      </c>
      <c r="P10" s="71">
        <f t="shared" si="0"/>
        <v>144836</v>
      </c>
      <c r="Q10" s="71">
        <f t="shared" si="0"/>
        <v>989</v>
      </c>
      <c r="R10" s="71">
        <f t="shared" si="0"/>
        <v>17632</v>
      </c>
      <c r="S10" s="71">
        <f t="shared" si="0"/>
        <v>1904</v>
      </c>
      <c r="T10" s="71">
        <f t="shared" si="0"/>
        <v>4531</v>
      </c>
      <c r="U10" s="71">
        <f t="shared" si="0"/>
        <v>1852</v>
      </c>
      <c r="V10" s="71">
        <f t="shared" si="0"/>
        <v>33151</v>
      </c>
      <c r="W10" s="71">
        <f t="shared" si="0"/>
        <v>138</v>
      </c>
      <c r="X10" s="71">
        <f t="shared" si="0"/>
        <v>2624</v>
      </c>
      <c r="Y10" s="71">
        <f t="shared" si="0"/>
        <v>16953</v>
      </c>
      <c r="Z10" s="71">
        <f t="shared" si="0"/>
        <v>117714</v>
      </c>
      <c r="AA10" s="71">
        <f t="shared" si="0"/>
        <v>624</v>
      </c>
      <c r="AB10" s="71">
        <f t="shared" si="0"/>
        <v>17823</v>
      </c>
      <c r="AC10" s="163"/>
    </row>
    <row r="11" spans="1:29" s="72" customFormat="1" ht="18" customHeight="1">
      <c r="A11" s="165"/>
      <c r="B11" s="164"/>
      <c r="C11" s="70"/>
      <c r="D11" s="70"/>
      <c r="E11" s="71"/>
      <c r="F11" s="71"/>
      <c r="G11" s="71"/>
      <c r="H11" s="71"/>
      <c r="I11" s="71"/>
      <c r="J11" s="71"/>
      <c r="K11" s="71"/>
      <c r="L11" s="71"/>
      <c r="M11" s="71"/>
      <c r="N11" s="71"/>
      <c r="O11" s="71"/>
      <c r="P11" s="71"/>
      <c r="Q11" s="71"/>
      <c r="R11" s="71"/>
      <c r="S11" s="71"/>
      <c r="T11" s="71"/>
      <c r="U11" s="71"/>
      <c r="V11" s="71"/>
      <c r="W11" s="71"/>
      <c r="X11" s="71"/>
      <c r="Y11" s="71"/>
      <c r="Z11" s="71"/>
      <c r="AA11" s="71"/>
      <c r="AB11" s="71"/>
      <c r="AC11" s="163"/>
    </row>
    <row r="12" spans="1:29" ht="18" customHeight="1">
      <c r="A12" s="159"/>
      <c r="B12" s="160" t="s">
        <v>76</v>
      </c>
      <c r="C12" s="69">
        <v>76188</v>
      </c>
      <c r="D12" s="69">
        <v>476088</v>
      </c>
      <c r="E12" s="66">
        <v>242</v>
      </c>
      <c r="F12" s="66">
        <v>3365</v>
      </c>
      <c r="G12" s="66">
        <v>75946</v>
      </c>
      <c r="H12" s="66">
        <v>472723</v>
      </c>
      <c r="I12" s="66">
        <v>78</v>
      </c>
      <c r="J12" s="66">
        <v>727</v>
      </c>
      <c r="K12" s="66">
        <v>7622</v>
      </c>
      <c r="L12" s="66">
        <v>53734</v>
      </c>
      <c r="M12" s="66">
        <v>16282</v>
      </c>
      <c r="N12" s="66">
        <v>142109</v>
      </c>
      <c r="O12" s="66">
        <v>32060</v>
      </c>
      <c r="P12" s="66">
        <v>144288</v>
      </c>
      <c r="Q12" s="66">
        <v>988</v>
      </c>
      <c r="R12" s="66">
        <v>17204</v>
      </c>
      <c r="S12" s="66">
        <v>1898</v>
      </c>
      <c r="T12" s="66">
        <v>4511</v>
      </c>
      <c r="U12" s="66">
        <v>1515</v>
      </c>
      <c r="V12" s="66">
        <v>19996</v>
      </c>
      <c r="W12" s="66">
        <v>63</v>
      </c>
      <c r="X12" s="66">
        <v>1509</v>
      </c>
      <c r="Y12" s="66">
        <v>15440</v>
      </c>
      <c r="Z12" s="66">
        <v>88645</v>
      </c>
      <c r="AA12" s="66" t="s">
        <v>227</v>
      </c>
      <c r="AB12" s="66" t="s">
        <v>227</v>
      </c>
      <c r="AC12" s="36"/>
    </row>
    <row r="13" spans="1:29" ht="18" customHeight="1">
      <c r="A13" s="159"/>
      <c r="B13" s="160" t="s">
        <v>220</v>
      </c>
      <c r="C13" s="69">
        <v>2607</v>
      </c>
      <c r="D13" s="69">
        <v>63078</v>
      </c>
      <c r="E13" s="66">
        <v>17</v>
      </c>
      <c r="F13" s="66">
        <v>120</v>
      </c>
      <c r="G13" s="66">
        <v>2590</v>
      </c>
      <c r="H13" s="66">
        <v>62958</v>
      </c>
      <c r="I13" s="66" t="s">
        <v>227</v>
      </c>
      <c r="J13" s="66" t="s">
        <v>227</v>
      </c>
      <c r="K13" s="66">
        <v>5</v>
      </c>
      <c r="L13" s="66">
        <v>288</v>
      </c>
      <c r="M13" s="66">
        <v>1</v>
      </c>
      <c r="N13" s="66">
        <v>512</v>
      </c>
      <c r="O13" s="66">
        <v>28</v>
      </c>
      <c r="P13" s="66">
        <v>548</v>
      </c>
      <c r="Q13" s="66">
        <v>1</v>
      </c>
      <c r="R13" s="66">
        <v>428</v>
      </c>
      <c r="S13" s="66">
        <v>6</v>
      </c>
      <c r="T13" s="66">
        <v>20</v>
      </c>
      <c r="U13" s="66">
        <v>337</v>
      </c>
      <c r="V13" s="66">
        <v>13155</v>
      </c>
      <c r="W13" s="66">
        <v>75</v>
      </c>
      <c r="X13" s="66">
        <v>1115</v>
      </c>
      <c r="Y13" s="66">
        <v>1513</v>
      </c>
      <c r="Z13" s="66">
        <v>29069</v>
      </c>
      <c r="AA13" s="66">
        <v>624</v>
      </c>
      <c r="AB13" s="66">
        <v>17823</v>
      </c>
      <c r="AC13" s="36"/>
    </row>
    <row r="14" spans="1:29" ht="18" customHeight="1">
      <c r="A14" s="159"/>
      <c r="B14" s="160"/>
      <c r="C14" s="36"/>
      <c r="D14" s="69"/>
      <c r="E14" s="36"/>
      <c r="F14" s="66"/>
      <c r="G14" s="66"/>
      <c r="H14" s="66"/>
      <c r="I14" s="66"/>
      <c r="J14" s="66"/>
      <c r="K14" s="66"/>
      <c r="L14" s="66"/>
      <c r="M14" s="66"/>
      <c r="N14" s="66"/>
      <c r="O14" s="66"/>
      <c r="P14" s="66"/>
      <c r="Q14" s="66"/>
      <c r="R14" s="66"/>
      <c r="S14" s="66"/>
      <c r="T14" s="36"/>
      <c r="U14" s="36"/>
      <c r="V14" s="66"/>
      <c r="W14" s="66"/>
      <c r="X14" s="66"/>
      <c r="Y14" s="66"/>
      <c r="Z14" s="66"/>
      <c r="AA14" s="66"/>
      <c r="AB14" s="66"/>
      <c r="AC14" s="36"/>
    </row>
    <row r="15" spans="1:29" ht="18" customHeight="1">
      <c r="A15" s="288" t="s">
        <v>23</v>
      </c>
      <c r="B15" s="289"/>
      <c r="C15" s="69">
        <f aca="true" t="shared" si="1" ref="C15:AB15">SUM(C16:C17)</f>
        <v>31326</v>
      </c>
      <c r="D15" s="69">
        <f t="shared" si="1"/>
        <v>235875</v>
      </c>
      <c r="E15" s="69">
        <f t="shared" si="1"/>
        <v>58</v>
      </c>
      <c r="F15" s="66">
        <f t="shared" si="1"/>
        <v>704</v>
      </c>
      <c r="G15" s="66">
        <f t="shared" si="1"/>
        <v>31268</v>
      </c>
      <c r="H15" s="66">
        <f t="shared" si="1"/>
        <v>235171</v>
      </c>
      <c r="I15" s="66">
        <f t="shared" si="1"/>
        <v>11</v>
      </c>
      <c r="J15" s="66">
        <f t="shared" si="1"/>
        <v>85</v>
      </c>
      <c r="K15" s="66">
        <f t="shared" si="1"/>
        <v>2767</v>
      </c>
      <c r="L15" s="66">
        <f t="shared" si="1"/>
        <v>23436</v>
      </c>
      <c r="M15" s="66">
        <f t="shared" si="1"/>
        <v>3838</v>
      </c>
      <c r="N15" s="66">
        <f t="shared" si="1"/>
        <v>39607</v>
      </c>
      <c r="O15" s="66">
        <f t="shared" si="1"/>
        <v>14694</v>
      </c>
      <c r="P15" s="66">
        <f t="shared" si="1"/>
        <v>79126</v>
      </c>
      <c r="Q15" s="66">
        <f t="shared" si="1"/>
        <v>546</v>
      </c>
      <c r="R15" s="66">
        <f t="shared" si="1"/>
        <v>11711</v>
      </c>
      <c r="S15" s="66">
        <f t="shared" si="1"/>
        <v>1276</v>
      </c>
      <c r="T15" s="66">
        <f t="shared" si="1"/>
        <v>3394</v>
      </c>
      <c r="U15" s="66">
        <f t="shared" si="1"/>
        <v>830</v>
      </c>
      <c r="V15" s="66">
        <f t="shared" si="1"/>
        <v>16990</v>
      </c>
      <c r="W15" s="66">
        <f t="shared" si="1"/>
        <v>25</v>
      </c>
      <c r="X15" s="66">
        <f t="shared" si="1"/>
        <v>1159</v>
      </c>
      <c r="Y15" s="66">
        <f t="shared" si="1"/>
        <v>7146</v>
      </c>
      <c r="Z15" s="66">
        <f t="shared" si="1"/>
        <v>51145</v>
      </c>
      <c r="AA15" s="66">
        <f t="shared" si="1"/>
        <v>135</v>
      </c>
      <c r="AB15" s="66">
        <f t="shared" si="1"/>
        <v>8518</v>
      </c>
      <c r="AC15" s="36"/>
    </row>
    <row r="16" spans="1:29" ht="18" customHeight="1">
      <c r="A16" s="159"/>
      <c r="B16" s="160" t="s">
        <v>76</v>
      </c>
      <c r="C16" s="69">
        <v>30782</v>
      </c>
      <c r="D16" s="69">
        <v>206697</v>
      </c>
      <c r="E16" s="66">
        <v>55</v>
      </c>
      <c r="F16" s="66">
        <v>648</v>
      </c>
      <c r="G16" s="66">
        <v>30727</v>
      </c>
      <c r="H16" s="66">
        <v>206049</v>
      </c>
      <c r="I16" s="66">
        <v>11</v>
      </c>
      <c r="J16" s="66">
        <v>85</v>
      </c>
      <c r="K16" s="66">
        <v>2762</v>
      </c>
      <c r="L16" s="66">
        <v>23148</v>
      </c>
      <c r="M16" s="66">
        <v>3837</v>
      </c>
      <c r="N16" s="66">
        <v>39095</v>
      </c>
      <c r="O16" s="66">
        <v>14685</v>
      </c>
      <c r="P16" s="66">
        <v>78817</v>
      </c>
      <c r="Q16" s="66">
        <v>545</v>
      </c>
      <c r="R16" s="66">
        <v>11283</v>
      </c>
      <c r="S16" s="66">
        <v>1275</v>
      </c>
      <c r="T16" s="66">
        <v>3386</v>
      </c>
      <c r="U16" s="66">
        <v>727</v>
      </c>
      <c r="V16" s="66">
        <v>9388</v>
      </c>
      <c r="W16" s="66">
        <v>10</v>
      </c>
      <c r="X16" s="66">
        <v>597</v>
      </c>
      <c r="Y16" s="66">
        <v>6875</v>
      </c>
      <c r="Z16" s="66">
        <v>40250</v>
      </c>
      <c r="AA16" s="66" t="s">
        <v>361</v>
      </c>
      <c r="AB16" s="66" t="s">
        <v>361</v>
      </c>
      <c r="AC16" s="36"/>
    </row>
    <row r="17" spans="1:29" ht="18" customHeight="1">
      <c r="A17" s="159"/>
      <c r="B17" s="158" t="s">
        <v>220</v>
      </c>
      <c r="C17" s="69">
        <v>544</v>
      </c>
      <c r="D17" s="69">
        <v>29178</v>
      </c>
      <c r="E17" s="66">
        <v>3</v>
      </c>
      <c r="F17" s="66">
        <v>56</v>
      </c>
      <c r="G17" s="66">
        <v>541</v>
      </c>
      <c r="H17" s="66">
        <v>29122</v>
      </c>
      <c r="I17" s="66" t="s">
        <v>361</v>
      </c>
      <c r="J17" s="66" t="s">
        <v>361</v>
      </c>
      <c r="K17" s="66">
        <v>5</v>
      </c>
      <c r="L17" s="66">
        <v>288</v>
      </c>
      <c r="M17" s="66">
        <v>1</v>
      </c>
      <c r="N17" s="66">
        <v>512</v>
      </c>
      <c r="O17" s="66">
        <v>9</v>
      </c>
      <c r="P17" s="66">
        <v>309</v>
      </c>
      <c r="Q17" s="66">
        <v>1</v>
      </c>
      <c r="R17" s="66">
        <v>428</v>
      </c>
      <c r="S17" s="66">
        <v>1</v>
      </c>
      <c r="T17" s="66">
        <v>8</v>
      </c>
      <c r="U17" s="66">
        <v>103</v>
      </c>
      <c r="V17" s="66">
        <v>7602</v>
      </c>
      <c r="W17" s="66">
        <v>15</v>
      </c>
      <c r="X17" s="66">
        <v>562</v>
      </c>
      <c r="Y17" s="66">
        <v>271</v>
      </c>
      <c r="Z17" s="66">
        <v>10895</v>
      </c>
      <c r="AA17" s="66">
        <v>135</v>
      </c>
      <c r="AB17" s="66">
        <v>8518</v>
      </c>
      <c r="AC17" s="36"/>
    </row>
    <row r="18" spans="1:29" ht="18" customHeight="1">
      <c r="A18" s="159"/>
      <c r="B18" s="160"/>
      <c r="C18" s="69"/>
      <c r="D18" s="69"/>
      <c r="E18" s="66"/>
      <c r="F18" s="66"/>
      <c r="G18" s="66"/>
      <c r="H18" s="66"/>
      <c r="I18" s="66"/>
      <c r="J18" s="66"/>
      <c r="K18" s="66"/>
      <c r="L18" s="66"/>
      <c r="M18" s="66"/>
      <c r="N18" s="66"/>
      <c r="O18" s="66"/>
      <c r="P18" s="66"/>
      <c r="Q18" s="66"/>
      <c r="R18" s="66"/>
      <c r="S18" s="66"/>
      <c r="T18" s="66"/>
      <c r="U18" s="66"/>
      <c r="V18" s="66"/>
      <c r="W18" s="66"/>
      <c r="X18" s="66"/>
      <c r="Y18" s="66"/>
      <c r="Z18" s="66"/>
      <c r="AA18" s="66"/>
      <c r="AB18" s="66"/>
      <c r="AC18" s="36"/>
    </row>
    <row r="19" spans="1:29" ht="18" customHeight="1">
      <c r="A19" s="288" t="s">
        <v>24</v>
      </c>
      <c r="B19" s="289"/>
      <c r="C19" s="69">
        <f aca="true" t="shared" si="2" ref="C19:AB19">SUM(C20:C21)</f>
        <v>3950</v>
      </c>
      <c r="D19" s="69">
        <f t="shared" si="2"/>
        <v>28000</v>
      </c>
      <c r="E19" s="66">
        <f t="shared" si="2"/>
        <v>10</v>
      </c>
      <c r="F19" s="66">
        <f t="shared" si="2"/>
        <v>308</v>
      </c>
      <c r="G19" s="66">
        <f t="shared" si="2"/>
        <v>3940</v>
      </c>
      <c r="H19" s="66">
        <f t="shared" si="2"/>
        <v>27692</v>
      </c>
      <c r="I19" s="66">
        <f t="shared" si="2"/>
        <v>3</v>
      </c>
      <c r="J19" s="66">
        <f t="shared" si="2"/>
        <v>33</v>
      </c>
      <c r="K19" s="66">
        <f t="shared" si="2"/>
        <v>358</v>
      </c>
      <c r="L19" s="66">
        <f t="shared" si="2"/>
        <v>2878</v>
      </c>
      <c r="M19" s="66">
        <f t="shared" si="2"/>
        <v>528</v>
      </c>
      <c r="N19" s="66">
        <f t="shared" si="2"/>
        <v>5804</v>
      </c>
      <c r="O19" s="66">
        <f t="shared" si="2"/>
        <v>1826</v>
      </c>
      <c r="P19" s="66">
        <f t="shared" si="2"/>
        <v>7462</v>
      </c>
      <c r="Q19" s="66">
        <f t="shared" si="2"/>
        <v>52</v>
      </c>
      <c r="R19" s="66">
        <f t="shared" si="2"/>
        <v>761</v>
      </c>
      <c r="S19" s="66">
        <f t="shared" si="2"/>
        <v>90</v>
      </c>
      <c r="T19" s="66">
        <f t="shared" si="2"/>
        <v>142</v>
      </c>
      <c r="U19" s="66">
        <f t="shared" si="2"/>
        <v>91</v>
      </c>
      <c r="V19" s="66">
        <f t="shared" si="2"/>
        <v>2285</v>
      </c>
      <c r="W19" s="66">
        <f t="shared" si="2"/>
        <v>13</v>
      </c>
      <c r="X19" s="66">
        <f t="shared" si="2"/>
        <v>248</v>
      </c>
      <c r="Y19" s="66">
        <f t="shared" si="2"/>
        <v>930</v>
      </c>
      <c r="Z19" s="66">
        <f t="shared" si="2"/>
        <v>7270</v>
      </c>
      <c r="AA19" s="66">
        <f t="shared" si="2"/>
        <v>49</v>
      </c>
      <c r="AB19" s="66">
        <f t="shared" si="2"/>
        <v>809</v>
      </c>
      <c r="AC19" s="36"/>
    </row>
    <row r="20" spans="1:29" ht="18" customHeight="1">
      <c r="A20" s="159"/>
      <c r="B20" s="160" t="s">
        <v>76</v>
      </c>
      <c r="C20" s="69">
        <v>3782</v>
      </c>
      <c r="D20" s="69">
        <v>24234</v>
      </c>
      <c r="E20" s="66">
        <v>10</v>
      </c>
      <c r="F20" s="66">
        <v>308</v>
      </c>
      <c r="G20" s="66">
        <v>3772</v>
      </c>
      <c r="H20" s="66">
        <v>23926</v>
      </c>
      <c r="I20" s="66">
        <v>3</v>
      </c>
      <c r="J20" s="66">
        <v>33</v>
      </c>
      <c r="K20" s="66">
        <v>358</v>
      </c>
      <c r="L20" s="66">
        <v>2878</v>
      </c>
      <c r="M20" s="66">
        <v>528</v>
      </c>
      <c r="N20" s="66">
        <v>5804</v>
      </c>
      <c r="O20" s="66">
        <v>1825</v>
      </c>
      <c r="P20" s="66">
        <v>7430</v>
      </c>
      <c r="Q20" s="66">
        <v>52</v>
      </c>
      <c r="R20" s="66">
        <v>761</v>
      </c>
      <c r="S20" s="66">
        <v>90</v>
      </c>
      <c r="T20" s="66">
        <v>142</v>
      </c>
      <c r="U20" s="66">
        <v>68</v>
      </c>
      <c r="V20" s="66">
        <v>1190</v>
      </c>
      <c r="W20" s="66">
        <v>9</v>
      </c>
      <c r="X20" s="66">
        <v>210</v>
      </c>
      <c r="Y20" s="66">
        <v>839</v>
      </c>
      <c r="Z20" s="66">
        <v>5478</v>
      </c>
      <c r="AA20" s="66" t="s">
        <v>361</v>
      </c>
      <c r="AB20" s="66" t="s">
        <v>361</v>
      </c>
      <c r="AC20" s="36"/>
    </row>
    <row r="21" spans="1:29" ht="18" customHeight="1">
      <c r="A21" s="159"/>
      <c r="B21" s="158" t="s">
        <v>220</v>
      </c>
      <c r="C21" s="69">
        <v>168</v>
      </c>
      <c r="D21" s="69">
        <v>3766</v>
      </c>
      <c r="E21" s="66" t="s">
        <v>361</v>
      </c>
      <c r="F21" s="66" t="s">
        <v>361</v>
      </c>
      <c r="G21" s="66">
        <v>168</v>
      </c>
      <c r="H21" s="66">
        <v>3766</v>
      </c>
      <c r="I21" s="66" t="s">
        <v>361</v>
      </c>
      <c r="J21" s="66" t="s">
        <v>361</v>
      </c>
      <c r="K21" s="66" t="s">
        <v>361</v>
      </c>
      <c r="L21" s="66" t="s">
        <v>361</v>
      </c>
      <c r="M21" s="66" t="s">
        <v>361</v>
      </c>
      <c r="N21" s="66" t="s">
        <v>361</v>
      </c>
      <c r="O21" s="66">
        <v>1</v>
      </c>
      <c r="P21" s="66">
        <v>32</v>
      </c>
      <c r="Q21" s="66" t="s">
        <v>361</v>
      </c>
      <c r="R21" s="66" t="s">
        <v>361</v>
      </c>
      <c r="S21" s="66" t="s">
        <v>361</v>
      </c>
      <c r="T21" s="66" t="s">
        <v>361</v>
      </c>
      <c r="U21" s="66">
        <v>23</v>
      </c>
      <c r="V21" s="66">
        <v>1095</v>
      </c>
      <c r="W21" s="66">
        <v>4</v>
      </c>
      <c r="X21" s="66">
        <v>38</v>
      </c>
      <c r="Y21" s="66">
        <v>91</v>
      </c>
      <c r="Z21" s="66">
        <v>1792</v>
      </c>
      <c r="AA21" s="66">
        <v>49</v>
      </c>
      <c r="AB21" s="66">
        <v>809</v>
      </c>
      <c r="AC21" s="36"/>
    </row>
    <row r="22" spans="1:29" ht="18" customHeight="1">
      <c r="A22" s="159"/>
      <c r="B22" s="160"/>
      <c r="C22" s="69"/>
      <c r="D22" s="69"/>
      <c r="E22" s="66"/>
      <c r="F22" s="66"/>
      <c r="G22" s="66"/>
      <c r="H22" s="66"/>
      <c r="I22" s="66"/>
      <c r="J22" s="66"/>
      <c r="K22" s="66"/>
      <c r="L22" s="66"/>
      <c r="M22" s="66"/>
      <c r="N22" s="66"/>
      <c r="O22" s="66"/>
      <c r="P22" s="66"/>
      <c r="Q22" s="66"/>
      <c r="R22" s="66"/>
      <c r="S22" s="66"/>
      <c r="T22" s="66"/>
      <c r="U22" s="66"/>
      <c r="V22" s="66"/>
      <c r="W22" s="66"/>
      <c r="X22" s="66"/>
      <c r="Y22" s="66"/>
      <c r="Z22" s="66"/>
      <c r="AA22" s="66"/>
      <c r="AB22" s="66"/>
      <c r="AC22" s="36"/>
    </row>
    <row r="23" spans="1:29" ht="18" customHeight="1">
      <c r="A23" s="288" t="s">
        <v>25</v>
      </c>
      <c r="B23" s="289"/>
      <c r="C23" s="69">
        <f aca="true" t="shared" si="3" ref="C23:AB23">SUM(C24:C25)</f>
        <v>8079</v>
      </c>
      <c r="D23" s="69">
        <f t="shared" si="3"/>
        <v>53290</v>
      </c>
      <c r="E23" s="66">
        <f t="shared" si="3"/>
        <v>18</v>
      </c>
      <c r="F23" s="66">
        <f t="shared" si="3"/>
        <v>40</v>
      </c>
      <c r="G23" s="66">
        <f t="shared" si="3"/>
        <v>8061</v>
      </c>
      <c r="H23" s="66">
        <f t="shared" si="3"/>
        <v>53250</v>
      </c>
      <c r="I23" s="66">
        <f t="shared" si="3"/>
        <v>19</v>
      </c>
      <c r="J23" s="66">
        <f t="shared" si="3"/>
        <v>65</v>
      </c>
      <c r="K23" s="66">
        <f t="shared" si="3"/>
        <v>689</v>
      </c>
      <c r="L23" s="66">
        <f t="shared" si="3"/>
        <v>3871</v>
      </c>
      <c r="M23" s="66">
        <f t="shared" si="3"/>
        <v>2439</v>
      </c>
      <c r="N23" s="66">
        <f t="shared" si="3"/>
        <v>20191</v>
      </c>
      <c r="O23" s="66">
        <f t="shared" si="3"/>
        <v>2953</v>
      </c>
      <c r="P23" s="66">
        <f t="shared" si="3"/>
        <v>12227</v>
      </c>
      <c r="Q23" s="66">
        <f t="shared" si="3"/>
        <v>103</v>
      </c>
      <c r="R23" s="66">
        <f t="shared" si="3"/>
        <v>1280</v>
      </c>
      <c r="S23" s="66">
        <f t="shared" si="3"/>
        <v>197</v>
      </c>
      <c r="T23" s="66">
        <f t="shared" si="3"/>
        <v>316</v>
      </c>
      <c r="U23" s="66">
        <f t="shared" si="3"/>
        <v>151</v>
      </c>
      <c r="V23" s="66">
        <f t="shared" si="3"/>
        <v>2629</v>
      </c>
      <c r="W23" s="66">
        <f t="shared" si="3"/>
        <v>8</v>
      </c>
      <c r="X23" s="66">
        <f t="shared" si="3"/>
        <v>279</v>
      </c>
      <c r="Y23" s="66">
        <f t="shared" si="3"/>
        <v>1452</v>
      </c>
      <c r="Z23" s="66">
        <f t="shared" si="3"/>
        <v>9703</v>
      </c>
      <c r="AA23" s="66">
        <f t="shared" si="3"/>
        <v>50</v>
      </c>
      <c r="AB23" s="66">
        <f t="shared" si="3"/>
        <v>2689</v>
      </c>
      <c r="AC23" s="36"/>
    </row>
    <row r="24" spans="1:29" ht="18" customHeight="1">
      <c r="A24" s="159"/>
      <c r="B24" s="160" t="s">
        <v>76</v>
      </c>
      <c r="C24" s="69">
        <v>7880</v>
      </c>
      <c r="D24" s="69">
        <v>47535</v>
      </c>
      <c r="E24" s="67">
        <v>17</v>
      </c>
      <c r="F24" s="67">
        <v>31</v>
      </c>
      <c r="G24" s="66">
        <v>7863</v>
      </c>
      <c r="H24" s="66">
        <v>47504</v>
      </c>
      <c r="I24" s="66">
        <v>19</v>
      </c>
      <c r="J24" s="66">
        <v>65</v>
      </c>
      <c r="K24" s="66">
        <v>689</v>
      </c>
      <c r="L24" s="66">
        <v>3871</v>
      </c>
      <c r="M24" s="66">
        <v>2439</v>
      </c>
      <c r="N24" s="66">
        <v>20191</v>
      </c>
      <c r="O24" s="66">
        <v>2952</v>
      </c>
      <c r="P24" s="66">
        <v>12219</v>
      </c>
      <c r="Q24" s="66">
        <v>103</v>
      </c>
      <c r="R24" s="66">
        <v>1280</v>
      </c>
      <c r="S24" s="66">
        <v>197</v>
      </c>
      <c r="T24" s="66">
        <v>316</v>
      </c>
      <c r="U24" s="66">
        <v>122</v>
      </c>
      <c r="V24" s="66">
        <v>1959</v>
      </c>
      <c r="W24" s="66">
        <v>5</v>
      </c>
      <c r="X24" s="66">
        <v>166</v>
      </c>
      <c r="Y24" s="66">
        <v>1337</v>
      </c>
      <c r="Z24" s="66">
        <v>7437</v>
      </c>
      <c r="AA24" s="66" t="s">
        <v>361</v>
      </c>
      <c r="AB24" s="66" t="s">
        <v>361</v>
      </c>
      <c r="AC24" s="36"/>
    </row>
    <row r="25" spans="1:29" ht="18" customHeight="1">
      <c r="A25" s="159"/>
      <c r="B25" s="158" t="s">
        <v>220</v>
      </c>
      <c r="C25" s="69">
        <v>199</v>
      </c>
      <c r="D25" s="69">
        <v>5755</v>
      </c>
      <c r="E25" s="66">
        <v>1</v>
      </c>
      <c r="F25" s="66">
        <v>9</v>
      </c>
      <c r="G25" s="66">
        <v>198</v>
      </c>
      <c r="H25" s="66">
        <v>5746</v>
      </c>
      <c r="I25" s="66" t="s">
        <v>361</v>
      </c>
      <c r="J25" s="66" t="s">
        <v>361</v>
      </c>
      <c r="K25" s="66" t="s">
        <v>361</v>
      </c>
      <c r="L25" s="66" t="s">
        <v>361</v>
      </c>
      <c r="M25" s="66" t="s">
        <v>361</v>
      </c>
      <c r="N25" s="66" t="s">
        <v>361</v>
      </c>
      <c r="O25" s="66">
        <v>1</v>
      </c>
      <c r="P25" s="66">
        <v>8</v>
      </c>
      <c r="Q25" s="66" t="s">
        <v>361</v>
      </c>
      <c r="R25" s="66" t="s">
        <v>361</v>
      </c>
      <c r="S25" s="66" t="s">
        <v>361</v>
      </c>
      <c r="T25" s="66" t="s">
        <v>361</v>
      </c>
      <c r="U25" s="66">
        <v>29</v>
      </c>
      <c r="V25" s="66">
        <v>670</v>
      </c>
      <c r="W25" s="66">
        <v>3</v>
      </c>
      <c r="X25" s="66">
        <v>113</v>
      </c>
      <c r="Y25" s="66">
        <v>115</v>
      </c>
      <c r="Z25" s="66">
        <v>2266</v>
      </c>
      <c r="AA25" s="66">
        <v>50</v>
      </c>
      <c r="AB25" s="66">
        <v>2689</v>
      </c>
      <c r="AC25" s="36"/>
    </row>
    <row r="26" spans="1:29" ht="18" customHeight="1">
      <c r="A26" s="159"/>
      <c r="B26" s="160"/>
      <c r="C26" s="69"/>
      <c r="D26" s="69"/>
      <c r="E26" s="66"/>
      <c r="F26" s="66"/>
      <c r="G26" s="66"/>
      <c r="H26" s="66"/>
      <c r="I26" s="66"/>
      <c r="J26" s="66"/>
      <c r="K26" s="66"/>
      <c r="L26" s="66"/>
      <c r="M26" s="66"/>
      <c r="N26" s="66"/>
      <c r="O26" s="66"/>
      <c r="P26" s="66"/>
      <c r="Q26" s="66"/>
      <c r="R26" s="66"/>
      <c r="S26" s="66"/>
      <c r="T26" s="36"/>
      <c r="U26" s="36"/>
      <c r="V26" s="66"/>
      <c r="W26" s="66"/>
      <c r="X26" s="66"/>
      <c r="Y26" s="66"/>
      <c r="Z26" s="66"/>
      <c r="AA26" s="66"/>
      <c r="AB26" s="66"/>
      <c r="AC26" s="36"/>
    </row>
    <row r="27" spans="1:29" ht="18" customHeight="1">
      <c r="A27" s="288" t="s">
        <v>26</v>
      </c>
      <c r="B27" s="289"/>
      <c r="C27" s="69">
        <f aca="true" t="shared" si="4" ref="C27:H27">SUM(C28:C29)</f>
        <v>2455</v>
      </c>
      <c r="D27" s="69">
        <f t="shared" si="4"/>
        <v>13386</v>
      </c>
      <c r="E27" s="66">
        <f t="shared" si="4"/>
        <v>13</v>
      </c>
      <c r="F27" s="66">
        <f t="shared" si="4"/>
        <v>286</v>
      </c>
      <c r="G27" s="66">
        <f t="shared" si="4"/>
        <v>2442</v>
      </c>
      <c r="H27" s="66">
        <f t="shared" si="4"/>
        <v>13100</v>
      </c>
      <c r="I27" s="66" t="s">
        <v>227</v>
      </c>
      <c r="J27" s="66" t="s">
        <v>405</v>
      </c>
      <c r="K27" s="66">
        <f aca="true" t="shared" si="5" ref="K27:AB27">SUM(K28:K29)</f>
        <v>189</v>
      </c>
      <c r="L27" s="66">
        <f t="shared" si="5"/>
        <v>1360</v>
      </c>
      <c r="M27" s="66">
        <f t="shared" si="5"/>
        <v>720</v>
      </c>
      <c r="N27" s="66">
        <f t="shared" si="5"/>
        <v>3893</v>
      </c>
      <c r="O27" s="66">
        <f t="shared" si="5"/>
        <v>860</v>
      </c>
      <c r="P27" s="66">
        <f t="shared" si="5"/>
        <v>2798</v>
      </c>
      <c r="Q27" s="66">
        <f t="shared" si="5"/>
        <v>21</v>
      </c>
      <c r="R27" s="66">
        <f t="shared" si="5"/>
        <v>284</v>
      </c>
      <c r="S27" s="66">
        <f t="shared" si="5"/>
        <v>7</v>
      </c>
      <c r="T27" s="66">
        <f t="shared" si="5"/>
        <v>12</v>
      </c>
      <c r="U27" s="66">
        <f t="shared" si="5"/>
        <v>45</v>
      </c>
      <c r="V27" s="66">
        <f t="shared" si="5"/>
        <v>560</v>
      </c>
      <c r="W27" s="66">
        <f t="shared" si="5"/>
        <v>6</v>
      </c>
      <c r="X27" s="66">
        <f t="shared" si="5"/>
        <v>75</v>
      </c>
      <c r="Y27" s="66">
        <f t="shared" si="5"/>
        <v>558</v>
      </c>
      <c r="Z27" s="66">
        <f t="shared" si="5"/>
        <v>3327</v>
      </c>
      <c r="AA27" s="66">
        <f t="shared" si="5"/>
        <v>36</v>
      </c>
      <c r="AB27" s="66">
        <f t="shared" si="5"/>
        <v>791</v>
      </c>
      <c r="AC27" s="36"/>
    </row>
    <row r="28" spans="1:29" ht="18" customHeight="1">
      <c r="A28" s="159"/>
      <c r="B28" s="160" t="s">
        <v>76</v>
      </c>
      <c r="C28" s="69">
        <v>2326</v>
      </c>
      <c r="D28" s="69">
        <v>11057</v>
      </c>
      <c r="E28" s="66">
        <v>10</v>
      </c>
      <c r="F28" s="66">
        <v>275</v>
      </c>
      <c r="G28" s="66">
        <v>2316</v>
      </c>
      <c r="H28" s="66">
        <v>10782</v>
      </c>
      <c r="I28" s="66" t="s">
        <v>361</v>
      </c>
      <c r="J28" s="66" t="s">
        <v>361</v>
      </c>
      <c r="K28" s="66">
        <v>189</v>
      </c>
      <c r="L28" s="66">
        <v>1360</v>
      </c>
      <c r="M28" s="66">
        <v>720</v>
      </c>
      <c r="N28" s="66">
        <v>3893</v>
      </c>
      <c r="O28" s="66">
        <v>859</v>
      </c>
      <c r="P28" s="66">
        <v>2792</v>
      </c>
      <c r="Q28" s="66">
        <v>21</v>
      </c>
      <c r="R28" s="66">
        <v>284</v>
      </c>
      <c r="S28" s="66">
        <v>7</v>
      </c>
      <c r="T28" s="66">
        <v>12</v>
      </c>
      <c r="U28" s="66">
        <v>31</v>
      </c>
      <c r="V28" s="66">
        <v>260</v>
      </c>
      <c r="W28" s="66">
        <v>4</v>
      </c>
      <c r="X28" s="66">
        <v>49</v>
      </c>
      <c r="Y28" s="66">
        <v>485</v>
      </c>
      <c r="Z28" s="66">
        <v>2132</v>
      </c>
      <c r="AA28" s="66" t="s">
        <v>361</v>
      </c>
      <c r="AB28" s="66" t="s">
        <v>361</v>
      </c>
      <c r="AC28" s="36"/>
    </row>
    <row r="29" spans="1:29" ht="18" customHeight="1">
      <c r="A29" s="159"/>
      <c r="B29" s="158" t="s">
        <v>220</v>
      </c>
      <c r="C29" s="69">
        <v>129</v>
      </c>
      <c r="D29" s="69">
        <v>2329</v>
      </c>
      <c r="E29" s="66">
        <v>3</v>
      </c>
      <c r="F29" s="66">
        <v>11</v>
      </c>
      <c r="G29" s="66">
        <v>126</v>
      </c>
      <c r="H29" s="66">
        <v>2318</v>
      </c>
      <c r="I29" s="66" t="s">
        <v>361</v>
      </c>
      <c r="J29" s="66" t="s">
        <v>361</v>
      </c>
      <c r="K29" s="66" t="s">
        <v>361</v>
      </c>
      <c r="L29" s="66" t="s">
        <v>361</v>
      </c>
      <c r="M29" s="66" t="s">
        <v>361</v>
      </c>
      <c r="N29" s="66" t="s">
        <v>361</v>
      </c>
      <c r="O29" s="66">
        <v>1</v>
      </c>
      <c r="P29" s="66">
        <v>6</v>
      </c>
      <c r="Q29" s="66" t="s">
        <v>361</v>
      </c>
      <c r="R29" s="66" t="s">
        <v>361</v>
      </c>
      <c r="S29" s="66" t="s">
        <v>361</v>
      </c>
      <c r="T29" s="66" t="s">
        <v>361</v>
      </c>
      <c r="U29" s="66">
        <v>14</v>
      </c>
      <c r="V29" s="66">
        <v>300</v>
      </c>
      <c r="W29" s="66">
        <v>2</v>
      </c>
      <c r="X29" s="66">
        <v>26</v>
      </c>
      <c r="Y29" s="66">
        <v>73</v>
      </c>
      <c r="Z29" s="66">
        <v>1195</v>
      </c>
      <c r="AA29" s="66">
        <v>36</v>
      </c>
      <c r="AB29" s="66">
        <v>791</v>
      </c>
      <c r="AC29" s="36"/>
    </row>
    <row r="30" spans="1:29" ht="18" customHeight="1">
      <c r="A30" s="159"/>
      <c r="B30" s="160"/>
      <c r="C30" s="69"/>
      <c r="D30" s="69"/>
      <c r="E30" s="36"/>
      <c r="F30" s="66"/>
      <c r="G30" s="66"/>
      <c r="H30" s="66"/>
      <c r="I30" s="66"/>
      <c r="J30" s="66"/>
      <c r="K30" s="66"/>
      <c r="L30" s="66"/>
      <c r="M30" s="66"/>
      <c r="N30" s="66"/>
      <c r="O30" s="66"/>
      <c r="P30" s="66"/>
      <c r="Q30" s="66"/>
      <c r="R30" s="66"/>
      <c r="S30" s="66"/>
      <c r="T30" s="66"/>
      <c r="U30" s="36"/>
      <c r="V30" s="66"/>
      <c r="W30" s="66"/>
      <c r="X30" s="66"/>
      <c r="Y30" s="66"/>
      <c r="Z30" s="66"/>
      <c r="AA30" s="66"/>
      <c r="AB30" s="66"/>
      <c r="AC30" s="36"/>
    </row>
    <row r="31" spans="1:29" ht="18" customHeight="1">
      <c r="A31" s="288" t="s">
        <v>27</v>
      </c>
      <c r="B31" s="289"/>
      <c r="C31" s="69">
        <f aca="true" t="shared" si="6" ref="C31:AB31">SUM(C32:C33)</f>
        <v>1976</v>
      </c>
      <c r="D31" s="69">
        <f t="shared" si="6"/>
        <v>10796</v>
      </c>
      <c r="E31" s="66">
        <f t="shared" si="6"/>
        <v>18</v>
      </c>
      <c r="F31" s="66">
        <f t="shared" si="6"/>
        <v>382</v>
      </c>
      <c r="G31" s="66">
        <f t="shared" si="6"/>
        <v>1958</v>
      </c>
      <c r="H31" s="66">
        <f t="shared" si="6"/>
        <v>10414</v>
      </c>
      <c r="I31" s="66">
        <f t="shared" si="6"/>
        <v>4</v>
      </c>
      <c r="J31" s="66">
        <f t="shared" si="6"/>
        <v>43</v>
      </c>
      <c r="K31" s="66">
        <f t="shared" si="6"/>
        <v>255</v>
      </c>
      <c r="L31" s="66">
        <f t="shared" si="6"/>
        <v>1917</v>
      </c>
      <c r="M31" s="66">
        <f t="shared" si="6"/>
        <v>186</v>
      </c>
      <c r="N31" s="66">
        <f t="shared" si="6"/>
        <v>2096</v>
      </c>
      <c r="O31" s="66">
        <f t="shared" si="6"/>
        <v>829</v>
      </c>
      <c r="P31" s="66">
        <f t="shared" si="6"/>
        <v>2597</v>
      </c>
      <c r="Q31" s="66">
        <f t="shared" si="6"/>
        <v>19</v>
      </c>
      <c r="R31" s="66">
        <f t="shared" si="6"/>
        <v>248</v>
      </c>
      <c r="S31" s="66">
        <f t="shared" si="6"/>
        <v>2</v>
      </c>
      <c r="T31" s="66">
        <f t="shared" si="6"/>
        <v>4</v>
      </c>
      <c r="U31" s="66">
        <f t="shared" si="6"/>
        <v>61</v>
      </c>
      <c r="V31" s="66">
        <f t="shared" si="6"/>
        <v>407</v>
      </c>
      <c r="W31" s="66">
        <f t="shared" si="6"/>
        <v>7</v>
      </c>
      <c r="X31" s="66">
        <f t="shared" si="6"/>
        <v>59</v>
      </c>
      <c r="Y31" s="66">
        <f t="shared" si="6"/>
        <v>568</v>
      </c>
      <c r="Z31" s="66">
        <f t="shared" si="6"/>
        <v>2684</v>
      </c>
      <c r="AA31" s="66">
        <f t="shared" si="6"/>
        <v>27</v>
      </c>
      <c r="AB31" s="66">
        <f t="shared" si="6"/>
        <v>359</v>
      </c>
      <c r="AC31" s="36"/>
    </row>
    <row r="32" spans="1:29" ht="18" customHeight="1">
      <c r="A32" s="159"/>
      <c r="B32" s="160" t="s">
        <v>76</v>
      </c>
      <c r="C32" s="69">
        <v>1853</v>
      </c>
      <c r="D32" s="69">
        <v>9267</v>
      </c>
      <c r="E32" s="66">
        <v>16</v>
      </c>
      <c r="F32" s="66">
        <v>378</v>
      </c>
      <c r="G32" s="66">
        <v>1837</v>
      </c>
      <c r="H32" s="66">
        <v>8889</v>
      </c>
      <c r="I32" s="66">
        <v>4</v>
      </c>
      <c r="J32" s="66">
        <v>43</v>
      </c>
      <c r="K32" s="66">
        <v>255</v>
      </c>
      <c r="L32" s="66">
        <v>1917</v>
      </c>
      <c r="M32" s="66">
        <v>186</v>
      </c>
      <c r="N32" s="66">
        <v>2096</v>
      </c>
      <c r="O32" s="66">
        <v>828</v>
      </c>
      <c r="P32" s="66">
        <v>2567</v>
      </c>
      <c r="Q32" s="66">
        <v>19</v>
      </c>
      <c r="R32" s="66">
        <v>248</v>
      </c>
      <c r="S32" s="66">
        <v>2</v>
      </c>
      <c r="T32" s="66">
        <v>4</v>
      </c>
      <c r="U32" s="66">
        <v>47</v>
      </c>
      <c r="V32" s="66">
        <v>225</v>
      </c>
      <c r="W32" s="66">
        <v>3</v>
      </c>
      <c r="X32" s="66">
        <v>42</v>
      </c>
      <c r="Y32" s="66">
        <v>493</v>
      </c>
      <c r="Z32" s="66">
        <v>1747</v>
      </c>
      <c r="AA32" s="66" t="s">
        <v>361</v>
      </c>
      <c r="AB32" s="66" t="s">
        <v>361</v>
      </c>
      <c r="AC32" s="36"/>
    </row>
    <row r="33" spans="1:29" ht="18" customHeight="1">
      <c r="A33" s="159"/>
      <c r="B33" s="158" t="s">
        <v>220</v>
      </c>
      <c r="C33" s="69">
        <v>123</v>
      </c>
      <c r="D33" s="69">
        <v>1529</v>
      </c>
      <c r="E33" s="66">
        <v>2</v>
      </c>
      <c r="F33" s="66">
        <v>4</v>
      </c>
      <c r="G33" s="66">
        <v>121</v>
      </c>
      <c r="H33" s="66">
        <v>1525</v>
      </c>
      <c r="I33" s="66" t="s">
        <v>361</v>
      </c>
      <c r="J33" s="66" t="s">
        <v>361</v>
      </c>
      <c r="K33" s="66" t="s">
        <v>361</v>
      </c>
      <c r="L33" s="66" t="s">
        <v>361</v>
      </c>
      <c r="M33" s="66" t="s">
        <v>361</v>
      </c>
      <c r="N33" s="66" t="s">
        <v>361</v>
      </c>
      <c r="O33" s="66">
        <v>1</v>
      </c>
      <c r="P33" s="66">
        <v>30</v>
      </c>
      <c r="Q33" s="66" t="s">
        <v>361</v>
      </c>
      <c r="R33" s="66" t="s">
        <v>361</v>
      </c>
      <c r="S33" s="66" t="s">
        <v>361</v>
      </c>
      <c r="T33" s="66" t="s">
        <v>361</v>
      </c>
      <c r="U33" s="66">
        <v>14</v>
      </c>
      <c r="V33" s="66">
        <v>182</v>
      </c>
      <c r="W33" s="66">
        <v>4</v>
      </c>
      <c r="X33" s="66">
        <v>17</v>
      </c>
      <c r="Y33" s="66">
        <v>75</v>
      </c>
      <c r="Z33" s="66">
        <v>937</v>
      </c>
      <c r="AA33" s="66">
        <v>27</v>
      </c>
      <c r="AB33" s="66">
        <v>359</v>
      </c>
      <c r="AC33" s="36"/>
    </row>
    <row r="34" spans="1:29" ht="18" customHeight="1">
      <c r="A34" s="159"/>
      <c r="B34" s="160"/>
      <c r="C34" s="69"/>
      <c r="D34" s="69"/>
      <c r="E34" s="66"/>
      <c r="F34" s="66"/>
      <c r="G34" s="66"/>
      <c r="H34" s="66"/>
      <c r="I34" s="66"/>
      <c r="J34" s="66"/>
      <c r="K34" s="66"/>
      <c r="L34" s="66"/>
      <c r="M34" s="66"/>
      <c r="N34" s="66"/>
      <c r="O34" s="66"/>
      <c r="P34" s="66"/>
      <c r="Q34" s="66"/>
      <c r="R34" s="66"/>
      <c r="S34" s="66"/>
      <c r="T34" s="66"/>
      <c r="U34" s="66"/>
      <c r="V34" s="66"/>
      <c r="W34" s="66"/>
      <c r="X34" s="66"/>
      <c r="Y34" s="66"/>
      <c r="Z34" s="66"/>
      <c r="AA34" s="66"/>
      <c r="AB34" s="66"/>
      <c r="AC34" s="36"/>
    </row>
    <row r="35" spans="1:29" ht="18" customHeight="1">
      <c r="A35" s="288" t="s">
        <v>28</v>
      </c>
      <c r="B35" s="289"/>
      <c r="C35" s="69">
        <f aca="true" t="shared" si="7" ref="C35:H35">SUM(C36:C37)</f>
        <v>4417</v>
      </c>
      <c r="D35" s="69">
        <f t="shared" si="7"/>
        <v>33039</v>
      </c>
      <c r="E35" s="66">
        <f t="shared" si="7"/>
        <v>12</v>
      </c>
      <c r="F35" s="66">
        <f t="shared" si="7"/>
        <v>33</v>
      </c>
      <c r="G35" s="66">
        <f t="shared" si="7"/>
        <v>4405</v>
      </c>
      <c r="H35" s="66">
        <f t="shared" si="7"/>
        <v>33006</v>
      </c>
      <c r="I35" s="66" t="s">
        <v>227</v>
      </c>
      <c r="J35" s="66" t="s">
        <v>405</v>
      </c>
      <c r="K35" s="66">
        <f aca="true" t="shared" si="8" ref="K35:AB35">SUM(K36:K37)</f>
        <v>327</v>
      </c>
      <c r="L35" s="66">
        <f t="shared" si="8"/>
        <v>2067</v>
      </c>
      <c r="M35" s="66">
        <f t="shared" si="8"/>
        <v>956</v>
      </c>
      <c r="N35" s="66">
        <f t="shared" si="8"/>
        <v>9421</v>
      </c>
      <c r="O35" s="66">
        <f t="shared" si="8"/>
        <v>1914</v>
      </c>
      <c r="P35" s="66">
        <f t="shared" si="8"/>
        <v>7572</v>
      </c>
      <c r="Q35" s="66">
        <f t="shared" si="8"/>
        <v>45</v>
      </c>
      <c r="R35" s="66">
        <f t="shared" si="8"/>
        <v>675</v>
      </c>
      <c r="S35" s="66">
        <f t="shared" si="8"/>
        <v>112</v>
      </c>
      <c r="T35" s="66">
        <f t="shared" si="8"/>
        <v>234</v>
      </c>
      <c r="U35" s="66">
        <f t="shared" si="8"/>
        <v>71</v>
      </c>
      <c r="V35" s="66">
        <f t="shared" si="8"/>
        <v>1457</v>
      </c>
      <c r="W35" s="66">
        <f t="shared" si="8"/>
        <v>6</v>
      </c>
      <c r="X35" s="66">
        <f t="shared" si="8"/>
        <v>112</v>
      </c>
      <c r="Y35" s="66">
        <f t="shared" si="8"/>
        <v>943</v>
      </c>
      <c r="Z35" s="66">
        <f t="shared" si="8"/>
        <v>10975</v>
      </c>
      <c r="AA35" s="66">
        <f t="shared" si="8"/>
        <v>31</v>
      </c>
      <c r="AB35" s="66">
        <f t="shared" si="8"/>
        <v>493</v>
      </c>
      <c r="AC35" s="36"/>
    </row>
    <row r="36" spans="1:29" ht="18" customHeight="1">
      <c r="A36" s="159"/>
      <c r="B36" s="160" t="s">
        <v>76</v>
      </c>
      <c r="C36" s="69">
        <v>4283</v>
      </c>
      <c r="D36" s="69">
        <v>30460</v>
      </c>
      <c r="E36" s="66">
        <v>10</v>
      </c>
      <c r="F36" s="66">
        <v>30</v>
      </c>
      <c r="G36" s="66">
        <v>4273</v>
      </c>
      <c r="H36" s="66">
        <v>30430</v>
      </c>
      <c r="I36" s="66" t="s">
        <v>361</v>
      </c>
      <c r="J36" s="66" t="s">
        <v>361</v>
      </c>
      <c r="K36" s="66">
        <v>327</v>
      </c>
      <c r="L36" s="66">
        <v>2067</v>
      </c>
      <c r="M36" s="66">
        <v>956</v>
      </c>
      <c r="N36" s="66">
        <v>9421</v>
      </c>
      <c r="O36" s="66">
        <v>1913</v>
      </c>
      <c r="P36" s="66">
        <v>7564</v>
      </c>
      <c r="Q36" s="66">
        <v>45</v>
      </c>
      <c r="R36" s="66">
        <v>675</v>
      </c>
      <c r="S36" s="66">
        <v>109</v>
      </c>
      <c r="T36" s="66">
        <v>225</v>
      </c>
      <c r="U36" s="66">
        <v>57</v>
      </c>
      <c r="V36" s="66">
        <v>1031</v>
      </c>
      <c r="W36" s="66">
        <v>2</v>
      </c>
      <c r="X36" s="66">
        <v>59</v>
      </c>
      <c r="Y36" s="66">
        <v>864</v>
      </c>
      <c r="Z36" s="66">
        <v>9388</v>
      </c>
      <c r="AA36" s="66" t="s">
        <v>361</v>
      </c>
      <c r="AB36" s="66" t="s">
        <v>361</v>
      </c>
      <c r="AC36" s="36"/>
    </row>
    <row r="37" spans="1:29" ht="18" customHeight="1">
      <c r="A37" s="159"/>
      <c r="B37" s="158" t="s">
        <v>220</v>
      </c>
      <c r="C37" s="69">
        <v>134</v>
      </c>
      <c r="D37" s="69">
        <v>2579</v>
      </c>
      <c r="E37" s="66">
        <v>2</v>
      </c>
      <c r="F37" s="66">
        <v>3</v>
      </c>
      <c r="G37" s="66">
        <v>132</v>
      </c>
      <c r="H37" s="66">
        <v>2576</v>
      </c>
      <c r="I37" s="66" t="s">
        <v>361</v>
      </c>
      <c r="J37" s="66" t="s">
        <v>361</v>
      </c>
      <c r="K37" s="66" t="s">
        <v>361</v>
      </c>
      <c r="L37" s="66" t="s">
        <v>361</v>
      </c>
      <c r="M37" s="66" t="s">
        <v>361</v>
      </c>
      <c r="N37" s="66" t="s">
        <v>361</v>
      </c>
      <c r="O37" s="66">
        <v>1</v>
      </c>
      <c r="P37" s="66">
        <v>8</v>
      </c>
      <c r="Q37" s="66" t="s">
        <v>361</v>
      </c>
      <c r="R37" s="66" t="s">
        <v>361</v>
      </c>
      <c r="S37" s="66">
        <v>3</v>
      </c>
      <c r="T37" s="66">
        <v>9</v>
      </c>
      <c r="U37" s="66">
        <v>14</v>
      </c>
      <c r="V37" s="66">
        <v>426</v>
      </c>
      <c r="W37" s="66">
        <v>4</v>
      </c>
      <c r="X37" s="66">
        <v>53</v>
      </c>
      <c r="Y37" s="66">
        <v>79</v>
      </c>
      <c r="Z37" s="66">
        <v>1587</v>
      </c>
      <c r="AA37" s="66">
        <v>31</v>
      </c>
      <c r="AB37" s="66">
        <v>493</v>
      </c>
      <c r="AC37" s="36"/>
    </row>
    <row r="38" spans="1:29" ht="18" customHeight="1">
      <c r="A38" s="159"/>
      <c r="B38" s="160"/>
      <c r="C38" s="69"/>
      <c r="D38" s="69"/>
      <c r="E38" s="66"/>
      <c r="F38" s="66"/>
      <c r="G38" s="66"/>
      <c r="H38" s="66"/>
      <c r="I38" s="66"/>
      <c r="J38" s="66"/>
      <c r="K38" s="66"/>
      <c r="L38" s="66"/>
      <c r="M38" s="66"/>
      <c r="N38" s="66"/>
      <c r="O38" s="66"/>
      <c r="P38" s="66"/>
      <c r="Q38" s="66"/>
      <c r="R38" s="66"/>
      <c r="S38" s="66"/>
      <c r="T38" s="66"/>
      <c r="U38" s="66"/>
      <c r="V38" s="66"/>
      <c r="W38" s="66"/>
      <c r="X38" s="66"/>
      <c r="Y38" s="66"/>
      <c r="Z38" s="66"/>
      <c r="AA38" s="66"/>
      <c r="AB38" s="66"/>
      <c r="AC38" s="36"/>
    </row>
    <row r="39" spans="1:29" ht="18" customHeight="1">
      <c r="A39" s="288" t="s">
        <v>29</v>
      </c>
      <c r="B39" s="289"/>
      <c r="C39" s="69">
        <f>SUM(C40:C41)</f>
        <v>2131</v>
      </c>
      <c r="D39" s="66">
        <f aca="true" t="shared" si="9" ref="D39:AB39">SUM(D40:D41)</f>
        <v>12840</v>
      </c>
      <c r="E39" s="66">
        <f t="shared" si="9"/>
        <v>12</v>
      </c>
      <c r="F39" s="66">
        <f t="shared" si="9"/>
        <v>38</v>
      </c>
      <c r="G39" s="66">
        <f t="shared" si="9"/>
        <v>2119</v>
      </c>
      <c r="H39" s="66">
        <f t="shared" si="9"/>
        <v>12802</v>
      </c>
      <c r="I39" s="66">
        <f t="shared" si="9"/>
        <v>2</v>
      </c>
      <c r="J39" s="66">
        <f t="shared" si="9"/>
        <v>14</v>
      </c>
      <c r="K39" s="66">
        <f t="shared" si="9"/>
        <v>180</v>
      </c>
      <c r="L39" s="66">
        <f t="shared" si="9"/>
        <v>1316</v>
      </c>
      <c r="M39" s="66">
        <f t="shared" si="9"/>
        <v>547</v>
      </c>
      <c r="N39" s="66">
        <f t="shared" si="9"/>
        <v>4642</v>
      </c>
      <c r="O39" s="66">
        <f t="shared" si="9"/>
        <v>804</v>
      </c>
      <c r="P39" s="66">
        <f t="shared" si="9"/>
        <v>2964</v>
      </c>
      <c r="Q39" s="66">
        <f t="shared" si="9"/>
        <v>18</v>
      </c>
      <c r="R39" s="66">
        <f t="shared" si="9"/>
        <v>306</v>
      </c>
      <c r="S39" s="66">
        <f t="shared" si="9"/>
        <v>14</v>
      </c>
      <c r="T39" s="66">
        <f t="shared" si="9"/>
        <v>34</v>
      </c>
      <c r="U39" s="66">
        <f t="shared" si="9"/>
        <v>41</v>
      </c>
      <c r="V39" s="66">
        <f t="shared" si="9"/>
        <v>583</v>
      </c>
      <c r="W39" s="66">
        <f t="shared" si="9"/>
        <v>2</v>
      </c>
      <c r="X39" s="66">
        <f t="shared" si="9"/>
        <v>53</v>
      </c>
      <c r="Y39" s="66">
        <f t="shared" si="9"/>
        <v>490</v>
      </c>
      <c r="Z39" s="66">
        <f t="shared" si="9"/>
        <v>2461</v>
      </c>
      <c r="AA39" s="66">
        <f t="shared" si="9"/>
        <v>21</v>
      </c>
      <c r="AB39" s="66">
        <f t="shared" si="9"/>
        <v>429</v>
      </c>
      <c r="AC39" s="36"/>
    </row>
    <row r="40" spans="1:29" ht="18" customHeight="1">
      <c r="A40" s="159"/>
      <c r="B40" s="160" t="s">
        <v>76</v>
      </c>
      <c r="C40" s="69">
        <v>2036</v>
      </c>
      <c r="D40" s="69">
        <v>11105</v>
      </c>
      <c r="E40" s="66">
        <v>12</v>
      </c>
      <c r="F40" s="66">
        <v>38</v>
      </c>
      <c r="G40" s="66">
        <v>2024</v>
      </c>
      <c r="H40" s="66">
        <v>11067</v>
      </c>
      <c r="I40" s="66">
        <v>2</v>
      </c>
      <c r="J40" s="66">
        <v>14</v>
      </c>
      <c r="K40" s="66">
        <v>180</v>
      </c>
      <c r="L40" s="66">
        <v>1316</v>
      </c>
      <c r="M40" s="66">
        <v>547</v>
      </c>
      <c r="N40" s="66">
        <v>4642</v>
      </c>
      <c r="O40" s="66">
        <v>801</v>
      </c>
      <c r="P40" s="66">
        <v>2922</v>
      </c>
      <c r="Q40" s="66">
        <v>18</v>
      </c>
      <c r="R40" s="66">
        <v>306</v>
      </c>
      <c r="S40" s="66">
        <v>14</v>
      </c>
      <c r="T40" s="66">
        <v>34</v>
      </c>
      <c r="U40" s="66">
        <v>31</v>
      </c>
      <c r="V40" s="66">
        <v>266</v>
      </c>
      <c r="W40" s="66">
        <v>1</v>
      </c>
      <c r="X40" s="66">
        <v>38</v>
      </c>
      <c r="Y40" s="66">
        <v>430</v>
      </c>
      <c r="Z40" s="66">
        <v>1529</v>
      </c>
      <c r="AA40" s="66" t="s">
        <v>361</v>
      </c>
      <c r="AB40" s="66" t="s">
        <v>361</v>
      </c>
      <c r="AC40" s="36"/>
    </row>
    <row r="41" spans="1:29" ht="18" customHeight="1">
      <c r="A41" s="159"/>
      <c r="B41" s="158" t="s">
        <v>220</v>
      </c>
      <c r="C41" s="69">
        <v>95</v>
      </c>
      <c r="D41" s="69">
        <v>1735</v>
      </c>
      <c r="E41" s="66" t="s">
        <v>361</v>
      </c>
      <c r="F41" s="66" t="s">
        <v>361</v>
      </c>
      <c r="G41" s="66">
        <v>95</v>
      </c>
      <c r="H41" s="66">
        <v>1735</v>
      </c>
      <c r="I41" s="66" t="s">
        <v>361</v>
      </c>
      <c r="J41" s="66" t="s">
        <v>361</v>
      </c>
      <c r="K41" s="66" t="s">
        <v>361</v>
      </c>
      <c r="L41" s="66" t="s">
        <v>361</v>
      </c>
      <c r="M41" s="66" t="s">
        <v>361</v>
      </c>
      <c r="N41" s="66" t="s">
        <v>361</v>
      </c>
      <c r="O41" s="66">
        <v>3</v>
      </c>
      <c r="P41" s="66">
        <v>42</v>
      </c>
      <c r="Q41" s="66" t="s">
        <v>361</v>
      </c>
      <c r="R41" s="66" t="s">
        <v>361</v>
      </c>
      <c r="S41" s="66" t="s">
        <v>361</v>
      </c>
      <c r="T41" s="66" t="s">
        <v>361</v>
      </c>
      <c r="U41" s="66">
        <v>10</v>
      </c>
      <c r="V41" s="66">
        <v>317</v>
      </c>
      <c r="W41" s="66">
        <v>1</v>
      </c>
      <c r="X41" s="66">
        <v>15</v>
      </c>
      <c r="Y41" s="66">
        <v>60</v>
      </c>
      <c r="Z41" s="66">
        <v>932</v>
      </c>
      <c r="AA41" s="66">
        <v>21</v>
      </c>
      <c r="AB41" s="66">
        <v>429</v>
      </c>
      <c r="AC41" s="36"/>
    </row>
    <row r="42" spans="1:29" ht="18" customHeight="1">
      <c r="A42" s="159"/>
      <c r="B42" s="160"/>
      <c r="C42" s="69"/>
      <c r="D42" s="69"/>
      <c r="E42" s="66"/>
      <c r="F42" s="66"/>
      <c r="G42" s="66"/>
      <c r="H42" s="66"/>
      <c r="I42" s="66"/>
      <c r="J42" s="66"/>
      <c r="K42" s="66"/>
      <c r="L42" s="66"/>
      <c r="M42" s="66"/>
      <c r="N42" s="66"/>
      <c r="O42" s="66"/>
      <c r="P42" s="66"/>
      <c r="Q42" s="66"/>
      <c r="R42" s="66"/>
      <c r="S42" s="66"/>
      <c r="T42" s="66"/>
      <c r="U42" s="66"/>
      <c r="V42" s="66"/>
      <c r="W42" s="66"/>
      <c r="X42" s="66"/>
      <c r="Y42" s="66"/>
      <c r="Z42" s="66"/>
      <c r="AA42" s="66"/>
      <c r="AB42" s="66"/>
      <c r="AC42" s="36"/>
    </row>
    <row r="43" spans="1:29" ht="18" customHeight="1">
      <c r="A43" s="288" t="s">
        <v>30</v>
      </c>
      <c r="B43" s="289"/>
      <c r="C43" s="69">
        <f aca="true" t="shared" si="10" ref="C43:H43">SUM(C44:C45)</f>
        <v>2080</v>
      </c>
      <c r="D43" s="69">
        <f t="shared" si="10"/>
        <v>18430</v>
      </c>
      <c r="E43" s="66">
        <f t="shared" si="10"/>
        <v>11</v>
      </c>
      <c r="F43" s="66">
        <f t="shared" si="10"/>
        <v>102</v>
      </c>
      <c r="G43" s="66">
        <f t="shared" si="10"/>
        <v>2069</v>
      </c>
      <c r="H43" s="66">
        <f t="shared" si="10"/>
        <v>18328</v>
      </c>
      <c r="I43" s="66" t="s">
        <v>227</v>
      </c>
      <c r="J43" s="66" t="s">
        <v>405</v>
      </c>
      <c r="K43" s="66">
        <f aca="true" t="shared" si="11" ref="K43:AB43">SUM(K44:K45)</f>
        <v>280</v>
      </c>
      <c r="L43" s="66">
        <f t="shared" si="11"/>
        <v>1798</v>
      </c>
      <c r="M43" s="66">
        <f t="shared" si="11"/>
        <v>389</v>
      </c>
      <c r="N43" s="66">
        <f t="shared" si="11"/>
        <v>6775</v>
      </c>
      <c r="O43" s="66">
        <f t="shared" si="11"/>
        <v>815</v>
      </c>
      <c r="P43" s="66">
        <f t="shared" si="11"/>
        <v>4120</v>
      </c>
      <c r="Q43" s="66">
        <f t="shared" si="11"/>
        <v>18</v>
      </c>
      <c r="R43" s="66">
        <f t="shared" si="11"/>
        <v>300</v>
      </c>
      <c r="S43" s="66">
        <f t="shared" si="11"/>
        <v>27</v>
      </c>
      <c r="T43" s="66">
        <f t="shared" si="11"/>
        <v>55</v>
      </c>
      <c r="U43" s="66">
        <f t="shared" si="11"/>
        <v>51</v>
      </c>
      <c r="V43" s="66">
        <f t="shared" si="11"/>
        <v>1828</v>
      </c>
      <c r="W43" s="66">
        <f t="shared" si="11"/>
        <v>3</v>
      </c>
      <c r="X43" s="66">
        <f t="shared" si="11"/>
        <v>21</v>
      </c>
      <c r="Y43" s="66">
        <f t="shared" si="11"/>
        <v>467</v>
      </c>
      <c r="Z43" s="66">
        <f t="shared" si="11"/>
        <v>3057</v>
      </c>
      <c r="AA43" s="66">
        <f t="shared" si="11"/>
        <v>19</v>
      </c>
      <c r="AB43" s="66">
        <f t="shared" si="11"/>
        <v>374</v>
      </c>
      <c r="AC43" s="36"/>
    </row>
    <row r="44" spans="1:29" ht="18" customHeight="1">
      <c r="A44" s="159"/>
      <c r="B44" s="160" t="s">
        <v>76</v>
      </c>
      <c r="C44" s="69">
        <v>1979</v>
      </c>
      <c r="D44" s="69">
        <v>16031</v>
      </c>
      <c r="E44" s="66">
        <v>11</v>
      </c>
      <c r="F44" s="66">
        <v>102</v>
      </c>
      <c r="G44" s="66">
        <v>1968</v>
      </c>
      <c r="H44" s="66">
        <v>15929</v>
      </c>
      <c r="I44" s="66" t="s">
        <v>361</v>
      </c>
      <c r="J44" s="66" t="s">
        <v>361</v>
      </c>
      <c r="K44" s="66">
        <v>280</v>
      </c>
      <c r="L44" s="66">
        <v>1798</v>
      </c>
      <c r="M44" s="66">
        <v>389</v>
      </c>
      <c r="N44" s="66">
        <v>6775</v>
      </c>
      <c r="O44" s="66">
        <v>815</v>
      </c>
      <c r="P44" s="66">
        <v>4120</v>
      </c>
      <c r="Q44" s="66">
        <v>18</v>
      </c>
      <c r="R44" s="66">
        <v>300</v>
      </c>
      <c r="S44" s="66">
        <v>27</v>
      </c>
      <c r="T44" s="66">
        <v>55</v>
      </c>
      <c r="U44" s="66">
        <v>40</v>
      </c>
      <c r="V44" s="66">
        <v>819</v>
      </c>
      <c r="W44" s="66" t="s">
        <v>361</v>
      </c>
      <c r="X44" s="66" t="s">
        <v>361</v>
      </c>
      <c r="Y44" s="66">
        <v>399</v>
      </c>
      <c r="Z44" s="66">
        <v>2062</v>
      </c>
      <c r="AA44" s="66" t="s">
        <v>361</v>
      </c>
      <c r="AB44" s="66" t="s">
        <v>361</v>
      </c>
      <c r="AC44" s="36"/>
    </row>
    <row r="45" spans="1:29" ht="18" customHeight="1">
      <c r="A45" s="159"/>
      <c r="B45" s="158" t="s">
        <v>220</v>
      </c>
      <c r="C45" s="69">
        <v>101</v>
      </c>
      <c r="D45" s="69">
        <v>2399</v>
      </c>
      <c r="E45" s="66" t="s">
        <v>361</v>
      </c>
      <c r="F45" s="66" t="s">
        <v>361</v>
      </c>
      <c r="G45" s="66">
        <v>101</v>
      </c>
      <c r="H45" s="66">
        <v>2399</v>
      </c>
      <c r="I45" s="66" t="s">
        <v>361</v>
      </c>
      <c r="J45" s="66" t="s">
        <v>361</v>
      </c>
      <c r="K45" s="66" t="s">
        <v>361</v>
      </c>
      <c r="L45" s="66" t="s">
        <v>361</v>
      </c>
      <c r="M45" s="66" t="s">
        <v>361</v>
      </c>
      <c r="N45" s="66" t="s">
        <v>361</v>
      </c>
      <c r="O45" s="66" t="s">
        <v>361</v>
      </c>
      <c r="P45" s="66" t="s">
        <v>361</v>
      </c>
      <c r="Q45" s="66" t="s">
        <v>361</v>
      </c>
      <c r="R45" s="66" t="s">
        <v>361</v>
      </c>
      <c r="S45" s="66" t="s">
        <v>361</v>
      </c>
      <c r="T45" s="66" t="s">
        <v>361</v>
      </c>
      <c r="U45" s="66">
        <v>11</v>
      </c>
      <c r="V45" s="66">
        <v>1009</v>
      </c>
      <c r="W45" s="66">
        <v>3</v>
      </c>
      <c r="X45" s="66">
        <v>21</v>
      </c>
      <c r="Y45" s="66">
        <v>68</v>
      </c>
      <c r="Z45" s="66">
        <v>995</v>
      </c>
      <c r="AA45" s="66">
        <v>19</v>
      </c>
      <c r="AB45" s="66">
        <v>374</v>
      </c>
      <c r="AC45" s="36"/>
    </row>
    <row r="46" spans="1:29" ht="18" customHeight="1">
      <c r="A46" s="159"/>
      <c r="B46" s="160"/>
      <c r="C46" s="36"/>
      <c r="D46" s="69"/>
      <c r="E46" s="66"/>
      <c r="F46" s="66"/>
      <c r="G46" s="66"/>
      <c r="H46" s="66"/>
      <c r="I46" s="66"/>
      <c r="J46" s="66"/>
      <c r="K46" s="66"/>
      <c r="L46" s="66"/>
      <c r="M46" s="66"/>
      <c r="N46" s="66"/>
      <c r="O46" s="66"/>
      <c r="P46" s="66"/>
      <c r="Q46" s="66"/>
      <c r="R46" s="66"/>
      <c r="S46" s="66"/>
      <c r="T46" s="66"/>
      <c r="U46" s="66"/>
      <c r="V46" s="66"/>
      <c r="W46" s="66"/>
      <c r="X46" s="66"/>
      <c r="Y46" s="66"/>
      <c r="Z46" s="66"/>
      <c r="AA46" s="66"/>
      <c r="AB46" s="66"/>
      <c r="AC46" s="36"/>
    </row>
    <row r="47" spans="1:29" s="72" customFormat="1" ht="18" customHeight="1">
      <c r="A47" s="290" t="s">
        <v>31</v>
      </c>
      <c r="B47" s="291"/>
      <c r="C47" s="70">
        <f>SUM(C49)</f>
        <v>1231</v>
      </c>
      <c r="D47" s="70">
        <f>SUM(D49)</f>
        <v>6754</v>
      </c>
      <c r="E47" s="71" t="s">
        <v>405</v>
      </c>
      <c r="F47" s="71" t="s">
        <v>406</v>
      </c>
      <c r="G47" s="71">
        <f>SUM(G49)</f>
        <v>1231</v>
      </c>
      <c r="H47" s="71">
        <f>SUM(H49)</f>
        <v>6754</v>
      </c>
      <c r="I47" s="71" t="s">
        <v>406</v>
      </c>
      <c r="J47" s="71" t="s">
        <v>405</v>
      </c>
      <c r="K47" s="71">
        <f aca="true" t="shared" si="12" ref="K47:AB47">SUM(K49)</f>
        <v>58</v>
      </c>
      <c r="L47" s="71">
        <f t="shared" si="12"/>
        <v>302</v>
      </c>
      <c r="M47" s="71">
        <f t="shared" si="12"/>
        <v>592</v>
      </c>
      <c r="N47" s="71">
        <f t="shared" si="12"/>
        <v>2146</v>
      </c>
      <c r="O47" s="71">
        <f t="shared" si="12"/>
        <v>343</v>
      </c>
      <c r="P47" s="71">
        <f t="shared" si="12"/>
        <v>1453</v>
      </c>
      <c r="Q47" s="71">
        <f t="shared" si="12"/>
        <v>8</v>
      </c>
      <c r="R47" s="71">
        <f t="shared" si="12"/>
        <v>124</v>
      </c>
      <c r="S47" s="71">
        <f t="shared" si="12"/>
        <v>12</v>
      </c>
      <c r="T47" s="71">
        <f t="shared" si="12"/>
        <v>17</v>
      </c>
      <c r="U47" s="71">
        <f t="shared" si="12"/>
        <v>11</v>
      </c>
      <c r="V47" s="71">
        <f t="shared" si="12"/>
        <v>176</v>
      </c>
      <c r="W47" s="71">
        <f t="shared" si="12"/>
        <v>3</v>
      </c>
      <c r="X47" s="71">
        <f t="shared" si="12"/>
        <v>20</v>
      </c>
      <c r="Y47" s="71">
        <f t="shared" si="12"/>
        <v>196</v>
      </c>
      <c r="Z47" s="71">
        <f t="shared" si="12"/>
        <v>2387</v>
      </c>
      <c r="AA47" s="71">
        <f t="shared" si="12"/>
        <v>8</v>
      </c>
      <c r="AB47" s="71">
        <f t="shared" si="12"/>
        <v>129</v>
      </c>
      <c r="AC47" s="163"/>
    </row>
    <row r="48" spans="1:29" s="73" customFormat="1" ht="18" customHeight="1">
      <c r="A48" s="80"/>
      <c r="B48" s="81"/>
      <c r="C48" s="69"/>
      <c r="D48" s="69"/>
      <c r="E48" s="66"/>
      <c r="F48" s="66"/>
      <c r="G48" s="66"/>
      <c r="H48" s="66"/>
      <c r="I48" s="66" t="s">
        <v>362</v>
      </c>
      <c r="J48" s="66" t="s">
        <v>362</v>
      </c>
      <c r="K48" s="66"/>
      <c r="L48" s="66"/>
      <c r="M48" s="66"/>
      <c r="N48" s="66"/>
      <c r="O48" s="66"/>
      <c r="P48" s="66"/>
      <c r="Q48" s="66"/>
      <c r="R48" s="66"/>
      <c r="S48" s="66"/>
      <c r="T48" s="66"/>
      <c r="U48" s="66"/>
      <c r="V48" s="66"/>
      <c r="W48" s="66"/>
      <c r="X48" s="66"/>
      <c r="Y48" s="66"/>
      <c r="Z48" s="66"/>
      <c r="AA48" s="66"/>
      <c r="AB48" s="66"/>
      <c r="AC48" s="161"/>
    </row>
    <row r="49" spans="1:29" ht="18" customHeight="1">
      <c r="A49" s="288" t="s">
        <v>44</v>
      </c>
      <c r="B49" s="289"/>
      <c r="C49" s="69">
        <f>SUM(C50:C51)</f>
        <v>1231</v>
      </c>
      <c r="D49" s="69">
        <f>SUM(D50:D51)</f>
        <v>6754</v>
      </c>
      <c r="E49" s="66" t="s">
        <v>405</v>
      </c>
      <c r="F49" s="66" t="s">
        <v>406</v>
      </c>
      <c r="G49" s="66">
        <f>SUM(G50:G51)</f>
        <v>1231</v>
      </c>
      <c r="H49" s="66">
        <f>SUM(H50:H51)</f>
        <v>6754</v>
      </c>
      <c r="I49" s="66" t="s">
        <v>406</v>
      </c>
      <c r="J49" s="66" t="s">
        <v>405</v>
      </c>
      <c r="K49" s="66">
        <f aca="true" t="shared" si="13" ref="K49:AB49">SUM(K50:K51)</f>
        <v>58</v>
      </c>
      <c r="L49" s="66">
        <f t="shared" si="13"/>
        <v>302</v>
      </c>
      <c r="M49" s="66">
        <f t="shared" si="13"/>
        <v>592</v>
      </c>
      <c r="N49" s="66">
        <f t="shared" si="13"/>
        <v>2146</v>
      </c>
      <c r="O49" s="66">
        <f t="shared" si="13"/>
        <v>343</v>
      </c>
      <c r="P49" s="66">
        <f t="shared" si="13"/>
        <v>1453</v>
      </c>
      <c r="Q49" s="66">
        <f t="shared" si="13"/>
        <v>8</v>
      </c>
      <c r="R49" s="66">
        <f t="shared" si="13"/>
        <v>124</v>
      </c>
      <c r="S49" s="66">
        <f t="shared" si="13"/>
        <v>12</v>
      </c>
      <c r="T49" s="66">
        <f t="shared" si="13"/>
        <v>17</v>
      </c>
      <c r="U49" s="66">
        <f t="shared" si="13"/>
        <v>11</v>
      </c>
      <c r="V49" s="66">
        <f t="shared" si="13"/>
        <v>176</v>
      </c>
      <c r="W49" s="66">
        <f t="shared" si="13"/>
        <v>3</v>
      </c>
      <c r="X49" s="66">
        <f t="shared" si="13"/>
        <v>20</v>
      </c>
      <c r="Y49" s="66">
        <f t="shared" si="13"/>
        <v>196</v>
      </c>
      <c r="Z49" s="66">
        <f t="shared" si="13"/>
        <v>2387</v>
      </c>
      <c r="AA49" s="66">
        <f t="shared" si="13"/>
        <v>8</v>
      </c>
      <c r="AB49" s="66">
        <f t="shared" si="13"/>
        <v>129</v>
      </c>
      <c r="AC49" s="36"/>
    </row>
    <row r="50" spans="1:29" ht="18" customHeight="1">
      <c r="A50" s="159"/>
      <c r="B50" s="160" t="s">
        <v>76</v>
      </c>
      <c r="C50" s="69">
        <v>1191</v>
      </c>
      <c r="D50" s="69">
        <v>6134</v>
      </c>
      <c r="E50" s="66" t="s">
        <v>363</v>
      </c>
      <c r="F50" s="66" t="s">
        <v>363</v>
      </c>
      <c r="G50" s="66">
        <v>1191</v>
      </c>
      <c r="H50" s="66">
        <v>6134</v>
      </c>
      <c r="I50" s="66" t="s">
        <v>363</v>
      </c>
      <c r="J50" s="66" t="s">
        <v>363</v>
      </c>
      <c r="K50" s="66">
        <v>58</v>
      </c>
      <c r="L50" s="66">
        <v>302</v>
      </c>
      <c r="M50" s="66">
        <v>592</v>
      </c>
      <c r="N50" s="66">
        <v>2146</v>
      </c>
      <c r="O50" s="66">
        <v>342</v>
      </c>
      <c r="P50" s="66">
        <v>1440</v>
      </c>
      <c r="Q50" s="66">
        <v>8</v>
      </c>
      <c r="R50" s="66">
        <v>124</v>
      </c>
      <c r="S50" s="66">
        <v>12</v>
      </c>
      <c r="T50" s="66">
        <v>17</v>
      </c>
      <c r="U50" s="66">
        <v>7</v>
      </c>
      <c r="V50" s="66">
        <v>117</v>
      </c>
      <c r="W50" s="66" t="s">
        <v>363</v>
      </c>
      <c r="X50" s="66" t="s">
        <v>363</v>
      </c>
      <c r="Y50" s="66">
        <v>172</v>
      </c>
      <c r="Z50" s="66">
        <v>1988</v>
      </c>
      <c r="AA50" s="66" t="s">
        <v>363</v>
      </c>
      <c r="AB50" s="66" t="s">
        <v>363</v>
      </c>
      <c r="AC50" s="36"/>
    </row>
    <row r="51" spans="1:29" ht="18" customHeight="1">
      <c r="A51" s="159"/>
      <c r="B51" s="158" t="s">
        <v>220</v>
      </c>
      <c r="C51" s="69">
        <v>40</v>
      </c>
      <c r="D51" s="69">
        <v>620</v>
      </c>
      <c r="E51" s="66" t="s">
        <v>363</v>
      </c>
      <c r="F51" s="66" t="s">
        <v>363</v>
      </c>
      <c r="G51" s="66">
        <v>40</v>
      </c>
      <c r="H51" s="66">
        <v>620</v>
      </c>
      <c r="I51" s="66" t="s">
        <v>363</v>
      </c>
      <c r="J51" s="66" t="s">
        <v>363</v>
      </c>
      <c r="K51" s="66" t="s">
        <v>363</v>
      </c>
      <c r="L51" s="66" t="s">
        <v>363</v>
      </c>
      <c r="M51" s="66" t="s">
        <v>363</v>
      </c>
      <c r="N51" s="66" t="s">
        <v>363</v>
      </c>
      <c r="O51" s="66">
        <v>1</v>
      </c>
      <c r="P51" s="66">
        <v>13</v>
      </c>
      <c r="Q51" s="66" t="s">
        <v>363</v>
      </c>
      <c r="R51" s="66" t="s">
        <v>363</v>
      </c>
      <c r="S51" s="66" t="s">
        <v>363</v>
      </c>
      <c r="T51" s="66" t="s">
        <v>363</v>
      </c>
      <c r="U51" s="66">
        <v>4</v>
      </c>
      <c r="V51" s="66">
        <v>59</v>
      </c>
      <c r="W51" s="66">
        <v>3</v>
      </c>
      <c r="X51" s="66">
        <v>20</v>
      </c>
      <c r="Y51" s="66">
        <v>24</v>
      </c>
      <c r="Z51" s="66">
        <v>399</v>
      </c>
      <c r="AA51" s="66">
        <v>8</v>
      </c>
      <c r="AB51" s="66">
        <v>129</v>
      </c>
      <c r="AC51" s="36"/>
    </row>
    <row r="52" spans="1:29" ht="18" customHeight="1">
      <c r="A52" s="159"/>
      <c r="B52" s="160"/>
      <c r="C52" s="69"/>
      <c r="D52" s="69"/>
      <c r="E52" s="66"/>
      <c r="F52" s="66"/>
      <c r="G52" s="66"/>
      <c r="H52" s="66"/>
      <c r="I52" s="66"/>
      <c r="J52" s="66"/>
      <c r="K52" s="66"/>
      <c r="L52" s="66"/>
      <c r="M52" s="66"/>
      <c r="N52" s="66"/>
      <c r="O52" s="66"/>
      <c r="P52" s="66"/>
      <c r="Q52" s="66"/>
      <c r="R52" s="66"/>
      <c r="S52" s="66"/>
      <c r="T52" s="66"/>
      <c r="U52" s="66"/>
      <c r="V52" s="66"/>
      <c r="W52" s="66"/>
      <c r="X52" s="66"/>
      <c r="Y52" s="66"/>
      <c r="Z52" s="66"/>
      <c r="AA52" s="66"/>
      <c r="AB52" s="66"/>
      <c r="AC52" s="36"/>
    </row>
    <row r="53" spans="1:29" s="72" customFormat="1" ht="18" customHeight="1">
      <c r="A53" s="290" t="s">
        <v>32</v>
      </c>
      <c r="B53" s="291"/>
      <c r="C53" s="70">
        <f>SUM(C55,'040'!C10,'040'!C14,'040'!C18)</f>
        <v>2897</v>
      </c>
      <c r="D53" s="70">
        <f>SUM(D55,'040'!D10,'040'!D14,'040'!D18)</f>
        <v>18982</v>
      </c>
      <c r="E53" s="70">
        <f>SUM(E55,'040'!E10,'040'!E14,'040'!E18)</f>
        <v>7</v>
      </c>
      <c r="F53" s="523">
        <f>SUM(F55,'040'!F10,'040'!F14,'040'!F18)</f>
        <v>58</v>
      </c>
      <c r="G53" s="523">
        <f>SUM(G55,'040'!G10,'040'!G14,'040'!G18)</f>
        <v>2890</v>
      </c>
      <c r="H53" s="523">
        <f>SUM(H55,'040'!H10,'040'!H14,'040'!H18)</f>
        <v>18924</v>
      </c>
      <c r="I53" s="523">
        <f>SUM(I55,'040'!I10,'040'!I14,'040'!I18)</f>
        <v>10</v>
      </c>
      <c r="J53" s="523">
        <f>SUM(J55,'040'!J10,'040'!J14,'040'!J18)</f>
        <v>137</v>
      </c>
      <c r="K53" s="523">
        <f>SUM(K55,'040'!K10,'040'!K14,'040'!K18)</f>
        <v>387</v>
      </c>
      <c r="L53" s="523">
        <f>SUM(L55,'040'!L10,'040'!L14,'040'!L18)</f>
        <v>1833</v>
      </c>
      <c r="M53" s="523">
        <f>SUM(M55,'040'!M10,'040'!M14,'040'!M18)</f>
        <v>1088</v>
      </c>
      <c r="N53" s="523">
        <f>SUM(N55,'040'!N10,'040'!N14,'040'!N18)</f>
        <v>9772</v>
      </c>
      <c r="O53" s="523">
        <f>SUM(O55,'040'!O10,'040'!O14,'040'!O18)</f>
        <v>837</v>
      </c>
      <c r="P53" s="523">
        <f>SUM(P55,'040'!P10,'040'!P14,'040'!P18)</f>
        <v>3179</v>
      </c>
      <c r="Q53" s="523">
        <f>SUM(Q55,'040'!Q10,'040'!Q14,'040'!Q18)</f>
        <v>16</v>
      </c>
      <c r="R53" s="523">
        <f>SUM(R55,'040'!R10,'040'!R14,'040'!R18)</f>
        <v>199</v>
      </c>
      <c r="S53" s="523">
        <f>SUM(S55,'040'!S10,'040'!S14,'040'!S18)</f>
        <v>19</v>
      </c>
      <c r="T53" s="523">
        <f>SUM(T55,'040'!T10,'040'!T14,'040'!T18)</f>
        <v>28</v>
      </c>
      <c r="U53" s="523">
        <f>SUM(U55,'040'!U10,'040'!U14,'040'!U18)</f>
        <v>78</v>
      </c>
      <c r="V53" s="523">
        <f>SUM(V55,'040'!V10,'040'!V14,'040'!V18)</f>
        <v>904</v>
      </c>
      <c r="W53" s="523">
        <f>SUM(W55,'040'!W10,'040'!W14,'040'!W18)</f>
        <v>4</v>
      </c>
      <c r="X53" s="523">
        <f>SUM(X55,'040'!X10,'040'!X14,'040'!X18)</f>
        <v>14</v>
      </c>
      <c r="Y53" s="523">
        <f>SUM(Y55,'040'!Y10,'040'!Y14,'040'!Y18)</f>
        <v>427</v>
      </c>
      <c r="Z53" s="523">
        <f>SUM(Z55,'040'!Z10,'040'!Z14,'040'!Z18)</f>
        <v>2491</v>
      </c>
      <c r="AA53" s="523">
        <f>SUM(AA55,'040'!AA10,'040'!AA14,'040'!AA18)</f>
        <v>24</v>
      </c>
      <c r="AB53" s="523">
        <f>SUM(AB55,'040'!AB10,'040'!AB14,'040'!AB18)</f>
        <v>367</v>
      </c>
      <c r="AC53" s="163"/>
    </row>
    <row r="54" spans="1:29" s="73" customFormat="1" ht="18" customHeight="1">
      <c r="A54" s="80"/>
      <c r="B54" s="81"/>
      <c r="C54" s="69"/>
      <c r="D54" s="69"/>
      <c r="E54" s="162"/>
      <c r="F54" s="40"/>
      <c r="G54" s="40"/>
      <c r="H54" s="40"/>
      <c r="I54" s="40"/>
      <c r="J54" s="40"/>
      <c r="K54" s="40"/>
      <c r="L54" s="40"/>
      <c r="M54" s="40"/>
      <c r="N54" s="40"/>
      <c r="O54" s="40"/>
      <c r="P54" s="40"/>
      <c r="Q54" s="40"/>
      <c r="R54" s="40"/>
      <c r="S54" s="40"/>
      <c r="T54" s="40"/>
      <c r="U54" s="40"/>
      <c r="V54" s="40"/>
      <c r="W54" s="40"/>
      <c r="X54" s="40"/>
      <c r="Y54" s="40"/>
      <c r="Z54" s="40"/>
      <c r="AA54" s="40"/>
      <c r="AB54" s="40"/>
      <c r="AC54" s="161"/>
    </row>
    <row r="55" spans="1:29" ht="18" customHeight="1">
      <c r="A55" s="288" t="s">
        <v>45</v>
      </c>
      <c r="B55" s="289"/>
      <c r="C55" s="69">
        <f aca="true" t="shared" si="14" ref="C55:H55">SUM(C56:C57)</f>
        <v>961</v>
      </c>
      <c r="D55" s="69">
        <f t="shared" si="14"/>
        <v>7805</v>
      </c>
      <c r="E55" s="66">
        <f t="shared" si="14"/>
        <v>2</v>
      </c>
      <c r="F55" s="66">
        <f t="shared" si="14"/>
        <v>7</v>
      </c>
      <c r="G55" s="66">
        <f t="shared" si="14"/>
        <v>959</v>
      </c>
      <c r="H55" s="66">
        <f t="shared" si="14"/>
        <v>7798</v>
      </c>
      <c r="I55" s="66" t="s">
        <v>405</v>
      </c>
      <c r="J55" s="66" t="s">
        <v>406</v>
      </c>
      <c r="K55" s="66">
        <f aca="true" t="shared" si="15" ref="K55:AB55">SUM(K56:K57)</f>
        <v>117</v>
      </c>
      <c r="L55" s="66">
        <f t="shared" si="15"/>
        <v>477</v>
      </c>
      <c r="M55" s="66">
        <f t="shared" si="15"/>
        <v>403</v>
      </c>
      <c r="N55" s="66">
        <f t="shared" si="15"/>
        <v>4989</v>
      </c>
      <c r="O55" s="66">
        <f t="shared" si="15"/>
        <v>257</v>
      </c>
      <c r="P55" s="66">
        <f t="shared" si="15"/>
        <v>917</v>
      </c>
      <c r="Q55" s="66">
        <f t="shared" si="15"/>
        <v>4</v>
      </c>
      <c r="R55" s="66">
        <f t="shared" si="15"/>
        <v>85</v>
      </c>
      <c r="S55" s="66">
        <f t="shared" si="15"/>
        <v>4</v>
      </c>
      <c r="T55" s="66">
        <f t="shared" si="15"/>
        <v>6</v>
      </c>
      <c r="U55" s="66">
        <f t="shared" si="15"/>
        <v>23</v>
      </c>
      <c r="V55" s="66">
        <f t="shared" si="15"/>
        <v>452</v>
      </c>
      <c r="W55" s="66">
        <f t="shared" si="15"/>
        <v>1</v>
      </c>
      <c r="X55" s="66">
        <f t="shared" si="15"/>
        <v>6</v>
      </c>
      <c r="Y55" s="66">
        <f t="shared" si="15"/>
        <v>144</v>
      </c>
      <c r="Z55" s="66">
        <f t="shared" si="15"/>
        <v>749</v>
      </c>
      <c r="AA55" s="66">
        <f t="shared" si="15"/>
        <v>6</v>
      </c>
      <c r="AB55" s="66">
        <f t="shared" si="15"/>
        <v>117</v>
      </c>
      <c r="AC55" s="36"/>
    </row>
    <row r="56" spans="1:29" ht="18" customHeight="1">
      <c r="A56" s="159"/>
      <c r="B56" s="160" t="s">
        <v>76</v>
      </c>
      <c r="C56" s="69">
        <v>920</v>
      </c>
      <c r="D56" s="69">
        <v>7244</v>
      </c>
      <c r="E56" s="66">
        <v>2</v>
      </c>
      <c r="F56" s="66">
        <v>7</v>
      </c>
      <c r="G56" s="66">
        <v>918</v>
      </c>
      <c r="H56" s="66">
        <v>7237</v>
      </c>
      <c r="I56" s="66" t="s">
        <v>363</v>
      </c>
      <c r="J56" s="66" t="s">
        <v>363</v>
      </c>
      <c r="K56" s="66">
        <v>117</v>
      </c>
      <c r="L56" s="66">
        <v>477</v>
      </c>
      <c r="M56" s="66">
        <v>403</v>
      </c>
      <c r="N56" s="66">
        <v>4989</v>
      </c>
      <c r="O56" s="66">
        <v>257</v>
      </c>
      <c r="P56" s="66">
        <v>917</v>
      </c>
      <c r="Q56" s="66">
        <v>4</v>
      </c>
      <c r="R56" s="66">
        <v>85</v>
      </c>
      <c r="S56" s="66">
        <v>4</v>
      </c>
      <c r="T56" s="66">
        <v>6</v>
      </c>
      <c r="U56" s="66">
        <v>19</v>
      </c>
      <c r="V56" s="66">
        <v>398</v>
      </c>
      <c r="W56" s="66" t="s">
        <v>363</v>
      </c>
      <c r="X56" s="66" t="s">
        <v>363</v>
      </c>
      <c r="Y56" s="66">
        <v>114</v>
      </c>
      <c r="Z56" s="66">
        <v>365</v>
      </c>
      <c r="AA56" s="66" t="s">
        <v>363</v>
      </c>
      <c r="AB56" s="66" t="s">
        <v>363</v>
      </c>
      <c r="AC56" s="36"/>
    </row>
    <row r="57" spans="1:29" ht="18" customHeight="1">
      <c r="A57" s="159"/>
      <c r="B57" s="158" t="s">
        <v>220</v>
      </c>
      <c r="C57" s="148">
        <v>41</v>
      </c>
      <c r="D57" s="66">
        <v>561</v>
      </c>
      <c r="E57" s="66" t="s">
        <v>363</v>
      </c>
      <c r="F57" s="66" t="s">
        <v>363</v>
      </c>
      <c r="G57" s="66">
        <v>41</v>
      </c>
      <c r="H57" s="66">
        <v>561</v>
      </c>
      <c r="I57" s="66" t="s">
        <v>363</v>
      </c>
      <c r="J57" s="66" t="s">
        <v>363</v>
      </c>
      <c r="K57" s="66" t="s">
        <v>363</v>
      </c>
      <c r="L57" s="66" t="s">
        <v>363</v>
      </c>
      <c r="M57" s="66" t="s">
        <v>363</v>
      </c>
      <c r="N57" s="66" t="s">
        <v>363</v>
      </c>
      <c r="O57" s="66" t="s">
        <v>363</v>
      </c>
      <c r="P57" s="66" t="s">
        <v>363</v>
      </c>
      <c r="Q57" s="66" t="s">
        <v>363</v>
      </c>
      <c r="R57" s="66" t="s">
        <v>363</v>
      </c>
      <c r="S57" s="66" t="s">
        <v>363</v>
      </c>
      <c r="T57" s="66" t="s">
        <v>363</v>
      </c>
      <c r="U57" s="66">
        <v>4</v>
      </c>
      <c r="V57" s="66">
        <v>54</v>
      </c>
      <c r="W57" s="66">
        <v>1</v>
      </c>
      <c r="X57" s="66">
        <v>6</v>
      </c>
      <c r="Y57" s="66">
        <v>30</v>
      </c>
      <c r="Z57" s="66">
        <v>384</v>
      </c>
      <c r="AA57" s="66">
        <v>6</v>
      </c>
      <c r="AB57" s="66">
        <v>117</v>
      </c>
      <c r="AC57" s="36"/>
    </row>
    <row r="58" spans="1:29" ht="18" customHeight="1">
      <c r="A58" s="156"/>
      <c r="B58" s="157"/>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36"/>
    </row>
    <row r="59" spans="1:29" ht="18" customHeight="1">
      <c r="A59" s="36"/>
      <c r="B59" s="36"/>
      <c r="C59" s="36"/>
      <c r="D59" s="36"/>
      <c r="E59" s="40"/>
      <c r="F59" s="40"/>
      <c r="G59" s="40"/>
      <c r="H59" s="40"/>
      <c r="I59" s="36"/>
      <c r="J59" s="36"/>
      <c r="K59" s="36"/>
      <c r="L59" s="36"/>
      <c r="M59" s="36"/>
      <c r="N59" s="36"/>
      <c r="O59" s="36"/>
      <c r="P59" s="36"/>
      <c r="Q59" s="36"/>
      <c r="R59" s="36"/>
      <c r="S59" s="36"/>
      <c r="T59" s="36"/>
      <c r="U59" s="36"/>
      <c r="V59" s="36"/>
      <c r="W59" s="36"/>
      <c r="X59" s="36"/>
      <c r="Y59" s="36"/>
      <c r="Z59" s="36"/>
      <c r="AA59" s="36"/>
      <c r="AB59" s="36"/>
      <c r="AC59" s="36"/>
    </row>
    <row r="60" spans="1:29" ht="18" customHeight="1">
      <c r="A60" s="36" t="s">
        <v>195</v>
      </c>
      <c r="B60" s="36"/>
      <c r="C60" s="36"/>
      <c r="D60" s="36"/>
      <c r="E60" s="40"/>
      <c r="F60" s="40"/>
      <c r="G60" s="40"/>
      <c r="H60" s="40"/>
      <c r="I60" s="36"/>
      <c r="J60" s="36"/>
      <c r="K60" s="36"/>
      <c r="L60" s="36"/>
      <c r="M60" s="36"/>
      <c r="N60" s="36"/>
      <c r="O60" s="36"/>
      <c r="P60" s="36"/>
      <c r="Q60" s="36"/>
      <c r="R60" s="36"/>
      <c r="S60" s="36"/>
      <c r="T60" s="36"/>
      <c r="U60" s="36"/>
      <c r="V60" s="36"/>
      <c r="W60" s="36"/>
      <c r="X60" s="36"/>
      <c r="Y60" s="36"/>
      <c r="Z60" s="36"/>
      <c r="AA60" s="36"/>
      <c r="AB60" s="36"/>
      <c r="AC60" s="36"/>
    </row>
    <row r="61" spans="1:29" ht="14.25">
      <c r="A61" s="36"/>
      <c r="B61" s="36"/>
      <c r="C61" s="36"/>
      <c r="D61" s="36"/>
      <c r="E61" s="40"/>
      <c r="F61" s="40"/>
      <c r="G61" s="40"/>
      <c r="H61" s="40"/>
      <c r="I61" s="36"/>
      <c r="J61" s="36"/>
      <c r="K61" s="36"/>
      <c r="L61" s="36"/>
      <c r="M61" s="36"/>
      <c r="N61" s="36"/>
      <c r="O61" s="36"/>
      <c r="P61" s="36"/>
      <c r="Q61" s="36"/>
      <c r="R61" s="36"/>
      <c r="S61" s="36"/>
      <c r="T61" s="36"/>
      <c r="U61" s="36"/>
      <c r="V61" s="36"/>
      <c r="W61" s="36"/>
      <c r="X61" s="36"/>
      <c r="Y61" s="36"/>
      <c r="Z61" s="36"/>
      <c r="AA61" s="36"/>
      <c r="AB61" s="36"/>
      <c r="AC61" s="36"/>
    </row>
    <row r="62" spans="1:29" ht="14.25">
      <c r="A62" s="36"/>
      <c r="B62" s="36"/>
      <c r="C62" s="36"/>
      <c r="D62" s="36"/>
      <c r="E62" s="40"/>
      <c r="F62" s="40"/>
      <c r="G62" s="40"/>
      <c r="H62" s="40"/>
      <c r="I62" s="36"/>
      <c r="J62" s="36"/>
      <c r="K62" s="36"/>
      <c r="L62" s="36"/>
      <c r="M62" s="36"/>
      <c r="N62" s="36"/>
      <c r="O62" s="36"/>
      <c r="P62" s="36"/>
      <c r="Q62" s="36"/>
      <c r="R62" s="36"/>
      <c r="S62" s="36"/>
      <c r="T62" s="36"/>
      <c r="U62" s="36"/>
      <c r="V62" s="36"/>
      <c r="W62" s="36"/>
      <c r="X62" s="36"/>
      <c r="Y62" s="36"/>
      <c r="Z62" s="36"/>
      <c r="AA62" s="36"/>
      <c r="AB62" s="36"/>
      <c r="AC62" s="36"/>
    </row>
    <row r="63" spans="1:29" ht="14.25">
      <c r="A63" s="36"/>
      <c r="B63" s="36"/>
      <c r="C63" s="36"/>
      <c r="D63" s="36"/>
      <c r="E63" s="40"/>
      <c r="F63" s="40"/>
      <c r="G63" s="40"/>
      <c r="H63" s="40"/>
      <c r="I63" s="36"/>
      <c r="J63" s="36"/>
      <c r="K63" s="36"/>
      <c r="L63" s="36"/>
      <c r="M63" s="36"/>
      <c r="N63" s="36"/>
      <c r="O63" s="36"/>
      <c r="P63" s="36"/>
      <c r="Q63" s="36"/>
      <c r="R63" s="36"/>
      <c r="S63" s="36"/>
      <c r="T63" s="36"/>
      <c r="U63" s="36"/>
      <c r="V63" s="36"/>
      <c r="W63" s="36"/>
      <c r="X63" s="36"/>
      <c r="Y63" s="36"/>
      <c r="Z63" s="36"/>
      <c r="AA63" s="36"/>
      <c r="AB63" s="36"/>
      <c r="AC63" s="36"/>
    </row>
    <row r="64" spans="1:29" ht="14.25">
      <c r="A64" s="36"/>
      <c r="B64" s="36"/>
      <c r="C64" s="36"/>
      <c r="D64" s="36"/>
      <c r="E64" s="40"/>
      <c r="F64" s="40"/>
      <c r="G64" s="40"/>
      <c r="H64" s="40"/>
      <c r="I64" s="36"/>
      <c r="J64" s="36"/>
      <c r="K64" s="36"/>
      <c r="L64" s="36"/>
      <c r="M64" s="36"/>
      <c r="N64" s="36"/>
      <c r="O64" s="36"/>
      <c r="P64" s="36"/>
      <c r="Q64" s="36"/>
      <c r="R64" s="36"/>
      <c r="S64" s="36"/>
      <c r="T64" s="36"/>
      <c r="U64" s="36"/>
      <c r="V64" s="36"/>
      <c r="W64" s="36"/>
      <c r="X64" s="36"/>
      <c r="Y64" s="36"/>
      <c r="Z64" s="36"/>
      <c r="AA64" s="36"/>
      <c r="AB64" s="36"/>
      <c r="AC64" s="36"/>
    </row>
    <row r="65" spans="1:29" ht="14.25">
      <c r="A65" s="36"/>
      <c r="B65" s="36"/>
      <c r="C65" s="36"/>
      <c r="D65" s="36"/>
      <c r="E65" s="40"/>
      <c r="F65" s="40"/>
      <c r="G65" s="40"/>
      <c r="H65" s="40"/>
      <c r="I65" s="36"/>
      <c r="J65" s="36"/>
      <c r="K65" s="36"/>
      <c r="L65" s="36"/>
      <c r="M65" s="36"/>
      <c r="N65" s="36"/>
      <c r="O65" s="36"/>
      <c r="P65" s="36"/>
      <c r="Q65" s="36"/>
      <c r="R65" s="36"/>
      <c r="S65" s="36"/>
      <c r="T65" s="36"/>
      <c r="U65" s="36"/>
      <c r="V65" s="36"/>
      <c r="W65" s="36"/>
      <c r="X65" s="36"/>
      <c r="Y65" s="36"/>
      <c r="Z65" s="36"/>
      <c r="AA65" s="36"/>
      <c r="AB65" s="36"/>
      <c r="AC65" s="36"/>
    </row>
    <row r="66" spans="1:29" ht="14.25">
      <c r="A66" s="36"/>
      <c r="B66" s="36"/>
      <c r="C66" s="36"/>
      <c r="D66" s="36"/>
      <c r="E66" s="40"/>
      <c r="F66" s="40"/>
      <c r="G66" s="40"/>
      <c r="H66" s="40"/>
      <c r="I66" s="36"/>
      <c r="J66" s="36"/>
      <c r="K66" s="36"/>
      <c r="L66" s="36"/>
      <c r="M66" s="36"/>
      <c r="N66" s="36"/>
      <c r="O66" s="36"/>
      <c r="P66" s="36"/>
      <c r="Q66" s="36"/>
      <c r="R66" s="36"/>
      <c r="S66" s="36"/>
      <c r="T66" s="36"/>
      <c r="U66" s="36"/>
      <c r="V66" s="36"/>
      <c r="W66" s="36"/>
      <c r="X66" s="36"/>
      <c r="Y66" s="36"/>
      <c r="Z66" s="36"/>
      <c r="AA66" s="36"/>
      <c r="AB66" s="36"/>
      <c r="AC66" s="36"/>
    </row>
    <row r="67" spans="1:29" ht="14.25">
      <c r="A67" s="36"/>
      <c r="B67" s="36"/>
      <c r="C67" s="36"/>
      <c r="D67" s="36"/>
      <c r="E67" s="40"/>
      <c r="F67" s="40"/>
      <c r="G67" s="40"/>
      <c r="H67" s="40"/>
      <c r="I67" s="36"/>
      <c r="J67" s="36"/>
      <c r="K67" s="36"/>
      <c r="L67" s="36"/>
      <c r="M67" s="36"/>
      <c r="N67" s="36"/>
      <c r="O67" s="36"/>
      <c r="P67" s="36"/>
      <c r="Q67" s="36"/>
      <c r="R67" s="36"/>
      <c r="S67" s="36"/>
      <c r="T67" s="36"/>
      <c r="U67" s="36"/>
      <c r="V67" s="36"/>
      <c r="W67" s="36"/>
      <c r="X67" s="36"/>
      <c r="Y67" s="36"/>
      <c r="Z67" s="36"/>
      <c r="AA67" s="36"/>
      <c r="AB67" s="36"/>
      <c r="AC67" s="36"/>
    </row>
    <row r="68" spans="1:29" ht="14.25">
      <c r="A68" s="36"/>
      <c r="B68" s="36"/>
      <c r="C68" s="36"/>
      <c r="D68" s="36"/>
      <c r="E68" s="40"/>
      <c r="F68" s="40"/>
      <c r="G68" s="40"/>
      <c r="H68" s="40"/>
      <c r="I68" s="36"/>
      <c r="J68" s="36"/>
      <c r="K68" s="36"/>
      <c r="L68" s="36"/>
      <c r="M68" s="36"/>
      <c r="N68" s="36"/>
      <c r="O68" s="36"/>
      <c r="P68" s="36"/>
      <c r="Q68" s="36"/>
      <c r="R68" s="36"/>
      <c r="S68" s="36"/>
      <c r="T68" s="36"/>
      <c r="U68" s="36"/>
      <c r="V68" s="36"/>
      <c r="W68" s="36"/>
      <c r="X68" s="36"/>
      <c r="Y68" s="36"/>
      <c r="Z68" s="36"/>
      <c r="AA68" s="36"/>
      <c r="AB68" s="36"/>
      <c r="AC68" s="36"/>
    </row>
    <row r="69" spans="1:29" ht="14.25">
      <c r="A69" s="36"/>
      <c r="B69" s="36"/>
      <c r="C69" s="36"/>
      <c r="D69" s="36"/>
      <c r="E69" s="40"/>
      <c r="F69" s="40"/>
      <c r="G69" s="40"/>
      <c r="H69" s="40"/>
      <c r="I69" s="36"/>
      <c r="J69" s="36"/>
      <c r="K69" s="36"/>
      <c r="L69" s="36"/>
      <c r="M69" s="36"/>
      <c r="N69" s="36"/>
      <c r="O69" s="36"/>
      <c r="P69" s="36"/>
      <c r="Q69" s="36"/>
      <c r="R69" s="36"/>
      <c r="S69" s="36"/>
      <c r="T69" s="36"/>
      <c r="U69" s="36"/>
      <c r="V69" s="36"/>
      <c r="W69" s="36"/>
      <c r="X69" s="36"/>
      <c r="Y69" s="36"/>
      <c r="Z69" s="36"/>
      <c r="AA69" s="36"/>
      <c r="AB69" s="36"/>
      <c r="AC69" s="36"/>
    </row>
    <row r="70" spans="1:29" ht="14.25">
      <c r="A70" s="36"/>
      <c r="B70" s="36"/>
      <c r="C70" s="36"/>
      <c r="D70" s="36"/>
      <c r="E70" s="40"/>
      <c r="F70" s="40"/>
      <c r="G70" s="40"/>
      <c r="H70" s="40"/>
      <c r="I70" s="36"/>
      <c r="J70" s="36"/>
      <c r="K70" s="36"/>
      <c r="L70" s="36"/>
      <c r="M70" s="36"/>
      <c r="N70" s="36"/>
      <c r="O70" s="36"/>
      <c r="P70" s="36"/>
      <c r="Q70" s="36"/>
      <c r="R70" s="36"/>
      <c r="S70" s="36"/>
      <c r="T70" s="36"/>
      <c r="U70" s="36"/>
      <c r="V70" s="36"/>
      <c r="W70" s="36"/>
      <c r="X70" s="36"/>
      <c r="Y70" s="36"/>
      <c r="Z70" s="36"/>
      <c r="AA70" s="36"/>
      <c r="AB70" s="36"/>
      <c r="AC70" s="36"/>
    </row>
    <row r="71" spans="1:29" ht="14.25">
      <c r="A71" s="36"/>
      <c r="B71" s="36"/>
      <c r="C71" s="36"/>
      <c r="D71" s="36"/>
      <c r="E71" s="40"/>
      <c r="F71" s="40"/>
      <c r="G71" s="40"/>
      <c r="H71" s="40"/>
      <c r="I71" s="36"/>
      <c r="J71" s="36"/>
      <c r="K71" s="36"/>
      <c r="L71" s="36"/>
      <c r="M71" s="36"/>
      <c r="N71" s="36"/>
      <c r="O71" s="36"/>
      <c r="P71" s="36"/>
      <c r="Q71" s="36"/>
      <c r="R71" s="36"/>
      <c r="S71" s="36"/>
      <c r="T71" s="36"/>
      <c r="U71" s="36"/>
      <c r="V71" s="36"/>
      <c r="W71" s="36"/>
      <c r="X71" s="36"/>
      <c r="Y71" s="36"/>
      <c r="Z71" s="36"/>
      <c r="AA71" s="36"/>
      <c r="AB71" s="36"/>
      <c r="AC71" s="36"/>
    </row>
    <row r="72" spans="1:29" ht="14.25">
      <c r="A72" s="36"/>
      <c r="B72" s="36"/>
      <c r="C72" s="36"/>
      <c r="D72" s="36"/>
      <c r="E72" s="40"/>
      <c r="F72" s="40"/>
      <c r="G72" s="40"/>
      <c r="H72" s="40"/>
      <c r="I72" s="36"/>
      <c r="J72" s="36"/>
      <c r="K72" s="36"/>
      <c r="L72" s="36"/>
      <c r="M72" s="36"/>
      <c r="N72" s="36"/>
      <c r="O72" s="36"/>
      <c r="P72" s="36"/>
      <c r="Q72" s="36"/>
      <c r="R72" s="36"/>
      <c r="S72" s="36"/>
      <c r="T72" s="36"/>
      <c r="U72" s="36"/>
      <c r="V72" s="36"/>
      <c r="W72" s="36"/>
      <c r="X72" s="36"/>
      <c r="Y72" s="36"/>
      <c r="Z72" s="36"/>
      <c r="AA72" s="36"/>
      <c r="AB72" s="36"/>
      <c r="AC72" s="36"/>
    </row>
    <row r="73" spans="1:29" ht="14.25">
      <c r="A73" s="36"/>
      <c r="B73" s="36"/>
      <c r="C73" s="36"/>
      <c r="D73" s="36"/>
      <c r="E73" s="40"/>
      <c r="F73" s="40"/>
      <c r="G73" s="40"/>
      <c r="H73" s="40"/>
      <c r="I73" s="36"/>
      <c r="J73" s="36"/>
      <c r="K73" s="36"/>
      <c r="L73" s="36"/>
      <c r="M73" s="36"/>
      <c r="N73" s="36"/>
      <c r="O73" s="36"/>
      <c r="P73" s="36"/>
      <c r="Q73" s="36"/>
      <c r="R73" s="36"/>
      <c r="S73" s="36"/>
      <c r="T73" s="36"/>
      <c r="U73" s="36"/>
      <c r="V73" s="36"/>
      <c r="W73" s="36"/>
      <c r="X73" s="36"/>
      <c r="Y73" s="36"/>
      <c r="Z73" s="36"/>
      <c r="AA73" s="36"/>
      <c r="AB73" s="36"/>
      <c r="AC73" s="36"/>
    </row>
    <row r="74" spans="1:29" ht="14.25">
      <c r="A74" s="36"/>
      <c r="B74" s="36"/>
      <c r="C74" s="36"/>
      <c r="D74" s="36"/>
      <c r="E74" s="40"/>
      <c r="F74" s="40"/>
      <c r="G74" s="40"/>
      <c r="H74" s="40"/>
      <c r="I74" s="36"/>
      <c r="J74" s="36"/>
      <c r="K74" s="36"/>
      <c r="L74" s="36"/>
      <c r="M74" s="36"/>
      <c r="N74" s="36"/>
      <c r="O74" s="36"/>
      <c r="P74" s="36"/>
      <c r="Q74" s="36"/>
      <c r="R74" s="36"/>
      <c r="S74" s="36"/>
      <c r="T74" s="36"/>
      <c r="U74" s="36"/>
      <c r="V74" s="36"/>
      <c r="W74" s="36"/>
      <c r="X74" s="36"/>
      <c r="Y74" s="36"/>
      <c r="Z74" s="36"/>
      <c r="AA74" s="36"/>
      <c r="AB74" s="36"/>
      <c r="AC74" s="36"/>
    </row>
    <row r="75" spans="1:29" ht="14.25">
      <c r="A75" s="36"/>
      <c r="B75" s="36"/>
      <c r="C75" s="36"/>
      <c r="D75" s="36"/>
      <c r="E75" s="40"/>
      <c r="F75" s="40"/>
      <c r="G75" s="40"/>
      <c r="H75" s="40"/>
      <c r="I75" s="36"/>
      <c r="J75" s="36"/>
      <c r="K75" s="36"/>
      <c r="L75" s="36"/>
      <c r="M75" s="36"/>
      <c r="N75" s="36"/>
      <c r="O75" s="36"/>
      <c r="P75" s="36"/>
      <c r="Q75" s="36"/>
      <c r="R75" s="36"/>
      <c r="S75" s="36"/>
      <c r="T75" s="36"/>
      <c r="U75" s="36"/>
      <c r="V75" s="36"/>
      <c r="W75" s="36"/>
      <c r="X75" s="36"/>
      <c r="Y75" s="36"/>
      <c r="Z75" s="36"/>
      <c r="AA75" s="36"/>
      <c r="AB75" s="36"/>
      <c r="AC75" s="36"/>
    </row>
    <row r="76" spans="1:29" ht="14.25">
      <c r="A76" s="36"/>
      <c r="B76" s="36"/>
      <c r="C76" s="36"/>
      <c r="D76" s="36"/>
      <c r="E76" s="40"/>
      <c r="F76" s="40"/>
      <c r="G76" s="40"/>
      <c r="H76" s="40"/>
      <c r="I76" s="36"/>
      <c r="J76" s="36"/>
      <c r="K76" s="36"/>
      <c r="L76" s="36"/>
      <c r="M76" s="36"/>
      <c r="N76" s="36"/>
      <c r="O76" s="36"/>
      <c r="P76" s="36"/>
      <c r="Q76" s="36"/>
      <c r="R76" s="36"/>
      <c r="S76" s="36"/>
      <c r="T76" s="36"/>
      <c r="U76" s="36"/>
      <c r="V76" s="36"/>
      <c r="W76" s="36"/>
      <c r="X76" s="36"/>
      <c r="Y76" s="36"/>
      <c r="Z76" s="36"/>
      <c r="AA76" s="36"/>
      <c r="AB76" s="36"/>
      <c r="AC76" s="36"/>
    </row>
    <row r="77" spans="1:29" ht="14.25">
      <c r="A77" s="36"/>
      <c r="B77" s="36"/>
      <c r="C77" s="36"/>
      <c r="D77" s="36"/>
      <c r="E77" s="40"/>
      <c r="F77" s="40"/>
      <c r="G77" s="40"/>
      <c r="H77" s="40"/>
      <c r="I77" s="36"/>
      <c r="J77" s="36"/>
      <c r="K77" s="36"/>
      <c r="L77" s="36"/>
      <c r="M77" s="36"/>
      <c r="N77" s="36"/>
      <c r="O77" s="36"/>
      <c r="P77" s="36"/>
      <c r="Q77" s="36"/>
      <c r="R77" s="36"/>
      <c r="S77" s="36"/>
      <c r="T77" s="36"/>
      <c r="U77" s="36"/>
      <c r="V77" s="36"/>
      <c r="W77" s="36"/>
      <c r="X77" s="36"/>
      <c r="Y77" s="36"/>
      <c r="Z77" s="36"/>
      <c r="AA77" s="36"/>
      <c r="AB77" s="36"/>
      <c r="AC77" s="36"/>
    </row>
    <row r="78" spans="1:29" ht="14.25">
      <c r="A78" s="36"/>
      <c r="B78" s="36"/>
      <c r="C78" s="36"/>
      <c r="D78" s="36"/>
      <c r="E78" s="40"/>
      <c r="F78" s="40"/>
      <c r="G78" s="40"/>
      <c r="H78" s="40"/>
      <c r="I78" s="36"/>
      <c r="J78" s="36"/>
      <c r="K78" s="36"/>
      <c r="L78" s="36"/>
      <c r="M78" s="36"/>
      <c r="N78" s="36"/>
      <c r="O78" s="36"/>
      <c r="P78" s="36"/>
      <c r="Q78" s="36"/>
      <c r="R78" s="36"/>
      <c r="S78" s="36"/>
      <c r="T78" s="36"/>
      <c r="U78" s="36"/>
      <c r="V78" s="36"/>
      <c r="W78" s="36"/>
      <c r="X78" s="36"/>
      <c r="Y78" s="36"/>
      <c r="Z78" s="36"/>
      <c r="AA78" s="36"/>
      <c r="AB78" s="36"/>
      <c r="AC78" s="36"/>
    </row>
    <row r="79" spans="1:29" ht="14.25">
      <c r="A79" s="36"/>
      <c r="B79" s="36"/>
      <c r="C79" s="36"/>
      <c r="D79" s="36"/>
      <c r="E79" s="40"/>
      <c r="F79" s="40"/>
      <c r="G79" s="40"/>
      <c r="H79" s="40"/>
      <c r="I79" s="36"/>
      <c r="J79" s="36"/>
      <c r="K79" s="36"/>
      <c r="L79" s="36"/>
      <c r="M79" s="36"/>
      <c r="N79" s="36"/>
      <c r="O79" s="36"/>
      <c r="P79" s="36"/>
      <c r="Q79" s="36"/>
      <c r="R79" s="36"/>
      <c r="S79" s="36"/>
      <c r="T79" s="36"/>
      <c r="U79" s="36"/>
      <c r="V79" s="36"/>
      <c r="W79" s="36"/>
      <c r="X79" s="36"/>
      <c r="Y79" s="36"/>
      <c r="Z79" s="36"/>
      <c r="AA79" s="36"/>
      <c r="AB79" s="36"/>
      <c r="AC79" s="36"/>
    </row>
    <row r="80" spans="1:29" ht="14.25">
      <c r="A80" s="36"/>
      <c r="B80" s="36"/>
      <c r="C80" s="36"/>
      <c r="D80" s="36"/>
      <c r="E80" s="40"/>
      <c r="F80" s="40"/>
      <c r="G80" s="40"/>
      <c r="H80" s="40"/>
      <c r="I80" s="36"/>
      <c r="J80" s="36"/>
      <c r="K80" s="36"/>
      <c r="L80" s="36"/>
      <c r="M80" s="36"/>
      <c r="N80" s="36"/>
      <c r="O80" s="36"/>
      <c r="P80" s="36"/>
      <c r="Q80" s="36"/>
      <c r="R80" s="36"/>
      <c r="S80" s="36"/>
      <c r="T80" s="36"/>
      <c r="U80" s="36"/>
      <c r="V80" s="36"/>
      <c r="W80" s="36"/>
      <c r="X80" s="36"/>
      <c r="Y80" s="36"/>
      <c r="Z80" s="36"/>
      <c r="AA80" s="36"/>
      <c r="AB80" s="36"/>
      <c r="AC80" s="36"/>
    </row>
    <row r="81" spans="1:29" ht="14.25">
      <c r="A81" s="36"/>
      <c r="B81" s="36"/>
      <c r="C81" s="36"/>
      <c r="D81" s="36"/>
      <c r="E81" s="40"/>
      <c r="F81" s="40"/>
      <c r="G81" s="40"/>
      <c r="H81" s="40"/>
      <c r="I81" s="36"/>
      <c r="J81" s="36"/>
      <c r="K81" s="36"/>
      <c r="L81" s="36"/>
      <c r="M81" s="36"/>
      <c r="N81" s="36"/>
      <c r="O81" s="36"/>
      <c r="P81" s="36"/>
      <c r="Q81" s="36"/>
      <c r="R81" s="36"/>
      <c r="S81" s="36"/>
      <c r="T81" s="36"/>
      <c r="U81" s="36"/>
      <c r="V81" s="36"/>
      <c r="W81" s="36"/>
      <c r="X81" s="36"/>
      <c r="Y81" s="36"/>
      <c r="Z81" s="36"/>
      <c r="AA81" s="36"/>
      <c r="AB81" s="36"/>
      <c r="AC81" s="36"/>
    </row>
    <row r="82" spans="1:29" ht="14.25">
      <c r="A82" s="36"/>
      <c r="B82" s="36"/>
      <c r="C82" s="36"/>
      <c r="D82" s="36"/>
      <c r="E82" s="40"/>
      <c r="F82" s="40"/>
      <c r="G82" s="40"/>
      <c r="H82" s="40"/>
      <c r="I82" s="36"/>
      <c r="J82" s="36"/>
      <c r="K82" s="36"/>
      <c r="L82" s="36"/>
      <c r="M82" s="36"/>
      <c r="N82" s="36"/>
      <c r="O82" s="36"/>
      <c r="P82" s="36"/>
      <c r="Q82" s="36"/>
      <c r="R82" s="36"/>
      <c r="S82" s="36"/>
      <c r="T82" s="36"/>
      <c r="U82" s="36"/>
      <c r="V82" s="36"/>
      <c r="W82" s="36"/>
      <c r="X82" s="36"/>
      <c r="Y82" s="36"/>
      <c r="Z82" s="36"/>
      <c r="AA82" s="36"/>
      <c r="AB82" s="36"/>
      <c r="AC82" s="36"/>
    </row>
    <row r="83" spans="1:29" ht="14.25">
      <c r="A83" s="36"/>
      <c r="B83" s="36"/>
      <c r="C83" s="36"/>
      <c r="D83" s="36"/>
      <c r="E83" s="40"/>
      <c r="F83" s="40"/>
      <c r="G83" s="40"/>
      <c r="H83" s="40"/>
      <c r="I83" s="36"/>
      <c r="J83" s="36"/>
      <c r="K83" s="36"/>
      <c r="L83" s="36"/>
      <c r="M83" s="36"/>
      <c r="N83" s="36"/>
      <c r="O83" s="36"/>
      <c r="P83" s="36"/>
      <c r="Q83" s="36"/>
      <c r="R83" s="36"/>
      <c r="S83" s="36"/>
      <c r="T83" s="36"/>
      <c r="U83" s="36"/>
      <c r="V83" s="36"/>
      <c r="W83" s="36"/>
      <c r="X83" s="36"/>
      <c r="Y83" s="36"/>
      <c r="Z83" s="36"/>
      <c r="AA83" s="36"/>
      <c r="AB83" s="36"/>
      <c r="AC83" s="36"/>
    </row>
    <row r="84" spans="1:29" ht="14.25">
      <c r="A84" s="36"/>
      <c r="B84" s="36"/>
      <c r="C84" s="36"/>
      <c r="D84" s="36"/>
      <c r="E84" s="40"/>
      <c r="F84" s="40"/>
      <c r="G84" s="40"/>
      <c r="H84" s="40"/>
      <c r="I84" s="36"/>
      <c r="J84" s="36"/>
      <c r="K84" s="36"/>
      <c r="L84" s="36"/>
      <c r="M84" s="36"/>
      <c r="N84" s="36"/>
      <c r="O84" s="36"/>
      <c r="P84" s="36"/>
      <c r="Q84" s="36"/>
      <c r="R84" s="36"/>
      <c r="S84" s="36"/>
      <c r="T84" s="36"/>
      <c r="U84" s="36"/>
      <c r="V84" s="36"/>
      <c r="W84" s="36"/>
      <c r="X84" s="36"/>
      <c r="Y84" s="36"/>
      <c r="Z84" s="36"/>
      <c r="AA84" s="36"/>
      <c r="AB84" s="36"/>
      <c r="AC84" s="36"/>
    </row>
    <row r="85" spans="1:29" ht="14.25">
      <c r="A85" s="36"/>
      <c r="B85" s="36"/>
      <c r="C85" s="36"/>
      <c r="D85" s="36"/>
      <c r="E85" s="36"/>
      <c r="F85" s="40"/>
      <c r="G85" s="40"/>
      <c r="H85" s="40"/>
      <c r="I85" s="36"/>
      <c r="J85" s="36"/>
      <c r="K85" s="36"/>
      <c r="L85" s="36"/>
      <c r="M85" s="36"/>
      <c r="N85" s="36"/>
      <c r="O85" s="36"/>
      <c r="P85" s="36"/>
      <c r="Q85" s="36"/>
      <c r="R85" s="36"/>
      <c r="S85" s="36"/>
      <c r="T85" s="36"/>
      <c r="U85" s="36"/>
      <c r="V85" s="36"/>
      <c r="W85" s="36"/>
      <c r="X85" s="36"/>
      <c r="Y85" s="36"/>
      <c r="Z85" s="36"/>
      <c r="AA85" s="36"/>
      <c r="AB85" s="36"/>
      <c r="AC85" s="36"/>
    </row>
    <row r="86" spans="1:29" ht="14.25">
      <c r="A86" s="36"/>
      <c r="B86" s="36"/>
      <c r="C86" s="36"/>
      <c r="D86" s="36"/>
      <c r="E86" s="36"/>
      <c r="F86" s="40"/>
      <c r="G86" s="40"/>
      <c r="H86" s="40"/>
      <c r="I86" s="36"/>
      <c r="J86" s="36"/>
      <c r="K86" s="36"/>
      <c r="L86" s="36"/>
      <c r="M86" s="36"/>
      <c r="N86" s="36"/>
      <c r="O86" s="36"/>
      <c r="P86" s="36"/>
      <c r="Q86" s="36"/>
      <c r="R86" s="36"/>
      <c r="S86" s="36"/>
      <c r="T86" s="36"/>
      <c r="U86" s="36"/>
      <c r="V86" s="36"/>
      <c r="W86" s="36"/>
      <c r="X86" s="36"/>
      <c r="Y86" s="36"/>
      <c r="Z86" s="36"/>
      <c r="AA86" s="36"/>
      <c r="AB86" s="36"/>
      <c r="AC86" s="36"/>
    </row>
    <row r="87" spans="1:29" ht="14.25">
      <c r="A87" s="36"/>
      <c r="B87" s="36"/>
      <c r="C87" s="36"/>
      <c r="D87" s="36"/>
      <c r="E87" s="36"/>
      <c r="F87" s="40"/>
      <c r="G87" s="40"/>
      <c r="H87" s="40"/>
      <c r="I87" s="36"/>
      <c r="J87" s="36"/>
      <c r="K87" s="36"/>
      <c r="L87" s="36"/>
      <c r="M87" s="36"/>
      <c r="N87" s="36"/>
      <c r="O87" s="36"/>
      <c r="P87" s="36"/>
      <c r="Q87" s="36"/>
      <c r="R87" s="36"/>
      <c r="S87" s="36"/>
      <c r="T87" s="36"/>
      <c r="U87" s="36"/>
      <c r="V87" s="36"/>
      <c r="W87" s="36"/>
      <c r="X87" s="36"/>
      <c r="Y87" s="36"/>
      <c r="Z87" s="36"/>
      <c r="AA87" s="36"/>
      <c r="AB87" s="36"/>
      <c r="AC87" s="36"/>
    </row>
    <row r="88" spans="1:29" ht="14.25">
      <c r="A88" s="36"/>
      <c r="B88" s="36"/>
      <c r="C88" s="36"/>
      <c r="D88" s="36"/>
      <c r="E88" s="36"/>
      <c r="F88" s="40"/>
      <c r="G88" s="40"/>
      <c r="H88" s="40"/>
      <c r="I88" s="36"/>
      <c r="J88" s="36"/>
      <c r="K88" s="36"/>
      <c r="L88" s="36"/>
      <c r="M88" s="36"/>
      <c r="N88" s="36"/>
      <c r="O88" s="36"/>
      <c r="P88" s="36"/>
      <c r="Q88" s="36"/>
      <c r="R88" s="36"/>
      <c r="S88" s="36"/>
      <c r="T88" s="36"/>
      <c r="U88" s="36"/>
      <c r="V88" s="36"/>
      <c r="W88" s="36"/>
      <c r="X88" s="36"/>
      <c r="Y88" s="36"/>
      <c r="Z88" s="36"/>
      <c r="AA88" s="36"/>
      <c r="AB88" s="36"/>
      <c r="AC88" s="36"/>
    </row>
    <row r="89" spans="1:29" ht="14.25">
      <c r="A89" s="36"/>
      <c r="B89" s="36"/>
      <c r="C89" s="36"/>
      <c r="D89" s="36"/>
      <c r="E89" s="36"/>
      <c r="F89" s="40"/>
      <c r="G89" s="40"/>
      <c r="H89" s="40"/>
      <c r="I89" s="36"/>
      <c r="J89" s="36"/>
      <c r="K89" s="36"/>
      <c r="L89" s="36"/>
      <c r="M89" s="36"/>
      <c r="N89" s="36"/>
      <c r="O89" s="36"/>
      <c r="P89" s="36"/>
      <c r="Q89" s="36"/>
      <c r="R89" s="36"/>
      <c r="S89" s="36"/>
      <c r="T89" s="36"/>
      <c r="U89" s="36"/>
      <c r="V89" s="36"/>
      <c r="W89" s="36"/>
      <c r="X89" s="36"/>
      <c r="Y89" s="36"/>
      <c r="Z89" s="36"/>
      <c r="AA89" s="36"/>
      <c r="AB89" s="36"/>
      <c r="AC89" s="36"/>
    </row>
    <row r="90" spans="1:29" ht="14.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ht="14.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ht="14.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4.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ht="14.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row r="95" spans="1:29" ht="14.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row>
    <row r="96" spans="1:29" ht="14.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ht="14.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row>
    <row r="98" spans="1:29" ht="14.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ht="14.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row>
    <row r="100" spans="1:29" ht="14.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row>
    <row r="101" spans="1:29" ht="14.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ht="14.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ht="14.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ht="14.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29" ht="14.25">
      <c r="A105" s="170"/>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sheetData>
  <sheetProtection/>
  <mergeCells count="28">
    <mergeCell ref="E5:F6"/>
    <mergeCell ref="W5:X6"/>
    <mergeCell ref="A3:AB3"/>
    <mergeCell ref="A5:B8"/>
    <mergeCell ref="A10:B10"/>
    <mergeCell ref="G5:H6"/>
    <mergeCell ref="I5:J6"/>
    <mergeCell ref="U5:V6"/>
    <mergeCell ref="A49:B49"/>
    <mergeCell ref="A15:B15"/>
    <mergeCell ref="AA5:AB6"/>
    <mergeCell ref="O5:P6"/>
    <mergeCell ref="K5:L6"/>
    <mergeCell ref="M5:N6"/>
    <mergeCell ref="C5:D6"/>
    <mergeCell ref="Q5:R6"/>
    <mergeCell ref="S5:T6"/>
    <mergeCell ref="Y5:Z6"/>
    <mergeCell ref="A27:B27"/>
    <mergeCell ref="A31:B31"/>
    <mergeCell ref="A19:B19"/>
    <mergeCell ref="A23:B23"/>
    <mergeCell ref="A53:B53"/>
    <mergeCell ref="A55:B55"/>
    <mergeCell ref="A35:B35"/>
    <mergeCell ref="A39:B39"/>
    <mergeCell ref="A43:B43"/>
    <mergeCell ref="A47:B47"/>
  </mergeCells>
  <printOptions horizontalCentered="1"/>
  <pageMargins left="0.5905511811023623" right="0.5905511811023623" top="0.5905511811023623"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AJ105"/>
  <sheetViews>
    <sheetView tabSelected="1" zoomScalePageLayoutView="0" workbookViewId="0" topLeftCell="A1">
      <selection activeCell="A1" sqref="A1"/>
    </sheetView>
  </sheetViews>
  <sheetFormatPr defaultColWidth="9.00390625" defaultRowHeight="13.5"/>
  <cols>
    <col min="1" max="1" width="3.75390625" style="77" customWidth="1"/>
    <col min="2" max="2" width="23.375" style="77" customWidth="1"/>
    <col min="3" max="28" width="9.625" style="77" customWidth="1"/>
    <col min="29" max="16384" width="9.00390625" style="77" customWidth="1"/>
  </cols>
  <sheetData>
    <row r="1" spans="1:36" s="76" customFormat="1" ht="13.5">
      <c r="A1" s="121" t="s">
        <v>275</v>
      </c>
      <c r="B1" s="25"/>
      <c r="C1" s="25"/>
      <c r="D1" s="25"/>
      <c r="E1" s="25"/>
      <c r="F1" s="25"/>
      <c r="G1" s="25"/>
      <c r="H1" s="25"/>
      <c r="I1" s="25"/>
      <c r="J1" s="25"/>
      <c r="K1" s="25"/>
      <c r="L1" s="25"/>
      <c r="M1" s="25"/>
      <c r="N1" s="25"/>
      <c r="O1" s="25"/>
      <c r="P1" s="25"/>
      <c r="Q1" s="25"/>
      <c r="R1" s="25"/>
      <c r="S1" s="25"/>
      <c r="T1" s="25"/>
      <c r="U1" s="25"/>
      <c r="V1" s="25"/>
      <c r="W1" s="25"/>
      <c r="X1" s="25"/>
      <c r="Y1" s="25"/>
      <c r="Z1" s="25"/>
      <c r="AA1" s="25"/>
      <c r="AB1" s="122" t="s">
        <v>276</v>
      </c>
      <c r="AC1" s="25"/>
      <c r="AD1" s="25"/>
      <c r="AE1" s="25"/>
      <c r="AF1" s="25"/>
      <c r="AG1" s="25"/>
      <c r="AH1" s="25"/>
      <c r="AI1" s="25"/>
      <c r="AJ1" s="25"/>
    </row>
    <row r="2" s="14" customFormat="1" ht="37.5" customHeight="1">
      <c r="AB2" s="32"/>
    </row>
    <row r="3" spans="1:28" s="14" customFormat="1" ht="19.5" customHeight="1">
      <c r="A3" s="524" t="s">
        <v>407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row>
    <row r="4" spans="1:29" s="14" customFormat="1" ht="18" customHeight="1" thickBot="1">
      <c r="A4" s="17"/>
      <c r="B4" s="45"/>
      <c r="C4" s="16"/>
      <c r="D4" s="16"/>
      <c r="E4" s="16"/>
      <c r="F4" s="16"/>
      <c r="G4" s="16"/>
      <c r="H4" s="16"/>
      <c r="I4" s="16"/>
      <c r="J4" s="16"/>
      <c r="K4" s="16"/>
      <c r="L4" s="16"/>
      <c r="M4" s="16"/>
      <c r="N4" s="16"/>
      <c r="O4" s="16"/>
      <c r="P4" s="16"/>
      <c r="Q4" s="16"/>
      <c r="R4" s="16"/>
      <c r="S4" s="16"/>
      <c r="T4" s="16"/>
      <c r="U4" s="16"/>
      <c r="V4" s="16"/>
      <c r="W4" s="16"/>
      <c r="X4" s="16"/>
      <c r="Y4" s="16"/>
      <c r="Z4" s="16"/>
      <c r="AA4" s="16"/>
      <c r="AB4" s="16"/>
      <c r="AC4" s="19"/>
    </row>
    <row r="5" spans="1:29" s="14" customFormat="1" ht="16.5" customHeight="1">
      <c r="A5" s="312" t="s">
        <v>411</v>
      </c>
      <c r="B5" s="326"/>
      <c r="C5" s="304" t="s">
        <v>268</v>
      </c>
      <c r="D5" s="301"/>
      <c r="E5" s="300" t="s">
        <v>204</v>
      </c>
      <c r="F5" s="301"/>
      <c r="G5" s="300" t="s">
        <v>205</v>
      </c>
      <c r="H5" s="301"/>
      <c r="I5" s="300" t="s">
        <v>269</v>
      </c>
      <c r="J5" s="301"/>
      <c r="K5" s="300" t="s">
        <v>181</v>
      </c>
      <c r="L5" s="301"/>
      <c r="M5" s="300" t="s">
        <v>182</v>
      </c>
      <c r="N5" s="301"/>
      <c r="O5" s="296" t="s">
        <v>270</v>
      </c>
      <c r="P5" s="297"/>
      <c r="Q5" s="296" t="s">
        <v>183</v>
      </c>
      <c r="R5" s="297"/>
      <c r="S5" s="306" t="s">
        <v>184</v>
      </c>
      <c r="T5" s="307"/>
      <c r="U5" s="296" t="s">
        <v>185</v>
      </c>
      <c r="V5" s="297"/>
      <c r="W5" s="292" t="s">
        <v>271</v>
      </c>
      <c r="X5" s="310"/>
      <c r="Y5" s="300" t="s">
        <v>186</v>
      </c>
      <c r="Z5" s="301"/>
      <c r="AA5" s="292" t="s">
        <v>272</v>
      </c>
      <c r="AB5" s="293"/>
      <c r="AC5" s="19"/>
    </row>
    <row r="6" spans="1:29" s="14" customFormat="1" ht="16.5" customHeight="1">
      <c r="A6" s="327"/>
      <c r="B6" s="328"/>
      <c r="C6" s="305"/>
      <c r="D6" s="303"/>
      <c r="E6" s="302"/>
      <c r="F6" s="303"/>
      <c r="G6" s="302"/>
      <c r="H6" s="303"/>
      <c r="I6" s="302"/>
      <c r="J6" s="303"/>
      <c r="K6" s="302"/>
      <c r="L6" s="303"/>
      <c r="M6" s="302"/>
      <c r="N6" s="303"/>
      <c r="O6" s="298"/>
      <c r="P6" s="299"/>
      <c r="Q6" s="298"/>
      <c r="R6" s="299"/>
      <c r="S6" s="308"/>
      <c r="T6" s="309"/>
      <c r="U6" s="320"/>
      <c r="V6" s="321"/>
      <c r="W6" s="294"/>
      <c r="X6" s="311"/>
      <c r="Y6" s="302"/>
      <c r="Z6" s="303"/>
      <c r="AA6" s="294"/>
      <c r="AB6" s="295"/>
      <c r="AC6" s="19"/>
    </row>
    <row r="7" spans="1:29" s="14" customFormat="1" ht="18" customHeight="1">
      <c r="A7" s="327"/>
      <c r="B7" s="328"/>
      <c r="C7" s="41" t="s">
        <v>187</v>
      </c>
      <c r="D7" s="42" t="s">
        <v>188</v>
      </c>
      <c r="E7" s="41" t="s">
        <v>187</v>
      </c>
      <c r="F7" s="42" t="s">
        <v>188</v>
      </c>
      <c r="G7" s="41" t="s">
        <v>187</v>
      </c>
      <c r="H7" s="42" t="s">
        <v>188</v>
      </c>
      <c r="I7" s="41" t="s">
        <v>187</v>
      </c>
      <c r="J7" s="42" t="s">
        <v>188</v>
      </c>
      <c r="K7" s="41" t="s">
        <v>187</v>
      </c>
      <c r="L7" s="42" t="s">
        <v>188</v>
      </c>
      <c r="M7" s="41" t="s">
        <v>187</v>
      </c>
      <c r="N7" s="42" t="s">
        <v>188</v>
      </c>
      <c r="O7" s="41" t="s">
        <v>187</v>
      </c>
      <c r="P7" s="42" t="s">
        <v>188</v>
      </c>
      <c r="Q7" s="41" t="s">
        <v>187</v>
      </c>
      <c r="R7" s="42" t="s">
        <v>188</v>
      </c>
      <c r="S7" s="41" t="s">
        <v>187</v>
      </c>
      <c r="T7" s="42" t="s">
        <v>188</v>
      </c>
      <c r="U7" s="41" t="s">
        <v>187</v>
      </c>
      <c r="V7" s="42" t="s">
        <v>188</v>
      </c>
      <c r="W7" s="41" t="s">
        <v>187</v>
      </c>
      <c r="X7" s="42" t="s">
        <v>188</v>
      </c>
      <c r="Y7" s="41" t="s">
        <v>187</v>
      </c>
      <c r="Z7" s="42" t="s">
        <v>188</v>
      </c>
      <c r="AA7" s="41" t="s">
        <v>187</v>
      </c>
      <c r="AB7" s="74" t="s">
        <v>188</v>
      </c>
      <c r="AC7" s="19"/>
    </row>
    <row r="8" spans="1:29" s="14" customFormat="1" ht="18" customHeight="1">
      <c r="A8" s="329"/>
      <c r="B8" s="330"/>
      <c r="C8" s="43" t="s">
        <v>189</v>
      </c>
      <c r="D8" s="44" t="s">
        <v>190</v>
      </c>
      <c r="E8" s="43" t="s">
        <v>189</v>
      </c>
      <c r="F8" s="44" t="s">
        <v>190</v>
      </c>
      <c r="G8" s="43" t="s">
        <v>189</v>
      </c>
      <c r="H8" s="44" t="s">
        <v>190</v>
      </c>
      <c r="I8" s="43" t="s">
        <v>189</v>
      </c>
      <c r="J8" s="44" t="s">
        <v>190</v>
      </c>
      <c r="K8" s="43" t="s">
        <v>189</v>
      </c>
      <c r="L8" s="44" t="s">
        <v>190</v>
      </c>
      <c r="M8" s="43" t="s">
        <v>189</v>
      </c>
      <c r="N8" s="44" t="s">
        <v>190</v>
      </c>
      <c r="O8" s="43" t="s">
        <v>189</v>
      </c>
      <c r="P8" s="44" t="s">
        <v>190</v>
      </c>
      <c r="Q8" s="43" t="s">
        <v>189</v>
      </c>
      <c r="R8" s="44" t="s">
        <v>190</v>
      </c>
      <c r="S8" s="43" t="s">
        <v>189</v>
      </c>
      <c r="T8" s="44" t="s">
        <v>190</v>
      </c>
      <c r="U8" s="43" t="s">
        <v>189</v>
      </c>
      <c r="V8" s="44" t="s">
        <v>190</v>
      </c>
      <c r="W8" s="43" t="s">
        <v>189</v>
      </c>
      <c r="X8" s="44" t="s">
        <v>190</v>
      </c>
      <c r="Y8" s="43" t="s">
        <v>189</v>
      </c>
      <c r="Z8" s="44" t="s">
        <v>190</v>
      </c>
      <c r="AA8" s="43" t="s">
        <v>189</v>
      </c>
      <c r="AB8" s="75" t="s">
        <v>190</v>
      </c>
      <c r="AC8" s="19"/>
    </row>
    <row r="9" spans="1:36" ht="18" customHeight="1">
      <c r="A9" s="178"/>
      <c r="B9" s="179"/>
      <c r="C9" s="175"/>
      <c r="D9" s="32" t="s">
        <v>40</v>
      </c>
      <c r="E9" s="14"/>
      <c r="F9" s="32" t="s">
        <v>40</v>
      </c>
      <c r="G9" s="14"/>
      <c r="H9" s="32" t="s">
        <v>40</v>
      </c>
      <c r="I9" s="14"/>
      <c r="J9" s="32" t="s">
        <v>40</v>
      </c>
      <c r="K9" s="14"/>
      <c r="L9" s="32" t="s">
        <v>40</v>
      </c>
      <c r="M9" s="14"/>
      <c r="N9" s="32" t="s">
        <v>40</v>
      </c>
      <c r="O9" s="14"/>
      <c r="P9" s="32" t="s">
        <v>40</v>
      </c>
      <c r="Q9" s="14"/>
      <c r="R9" s="32" t="s">
        <v>40</v>
      </c>
      <c r="S9" s="14"/>
      <c r="T9" s="32" t="s">
        <v>40</v>
      </c>
      <c r="U9" s="14"/>
      <c r="V9" s="32" t="s">
        <v>40</v>
      </c>
      <c r="W9" s="14"/>
      <c r="X9" s="32" t="s">
        <v>40</v>
      </c>
      <c r="Y9" s="14"/>
      <c r="Z9" s="32" t="s">
        <v>40</v>
      </c>
      <c r="AA9" s="14"/>
      <c r="AB9" s="32" t="s">
        <v>40</v>
      </c>
      <c r="AC9" s="19"/>
      <c r="AD9" s="14"/>
      <c r="AE9" s="14"/>
      <c r="AF9" s="14"/>
      <c r="AG9" s="14"/>
      <c r="AH9" s="14"/>
      <c r="AI9" s="14"/>
      <c r="AJ9" s="14"/>
    </row>
    <row r="10" spans="1:36" ht="18" customHeight="1">
      <c r="A10" s="322" t="s">
        <v>46</v>
      </c>
      <c r="B10" s="323"/>
      <c r="C10" s="14">
        <f aca="true" t="shared" si="0" ref="C10:H10">SUM(C11:C12)</f>
        <v>1092</v>
      </c>
      <c r="D10" s="14">
        <f t="shared" si="0"/>
        <v>6071</v>
      </c>
      <c r="E10" s="19">
        <f t="shared" si="0"/>
        <v>1</v>
      </c>
      <c r="F10" s="19">
        <f t="shared" si="0"/>
        <v>13</v>
      </c>
      <c r="G10" s="19">
        <f t="shared" si="0"/>
        <v>1091</v>
      </c>
      <c r="H10" s="19">
        <f t="shared" si="0"/>
        <v>6058</v>
      </c>
      <c r="I10" s="32" t="s">
        <v>227</v>
      </c>
      <c r="J10" s="32" t="s">
        <v>227</v>
      </c>
      <c r="K10" s="30">
        <f aca="true" t="shared" si="1" ref="K10:AB10">SUM(K11:K12)</f>
        <v>123</v>
      </c>
      <c r="L10" s="30">
        <f t="shared" si="1"/>
        <v>585</v>
      </c>
      <c r="M10" s="30">
        <f t="shared" si="1"/>
        <v>427</v>
      </c>
      <c r="N10" s="30">
        <f t="shared" si="1"/>
        <v>2543</v>
      </c>
      <c r="O10" s="30">
        <f t="shared" si="1"/>
        <v>374</v>
      </c>
      <c r="P10" s="30">
        <f t="shared" si="1"/>
        <v>1679</v>
      </c>
      <c r="Q10" s="30">
        <f t="shared" si="1"/>
        <v>7</v>
      </c>
      <c r="R10" s="30">
        <f t="shared" si="1"/>
        <v>74</v>
      </c>
      <c r="S10" s="30">
        <f t="shared" si="1"/>
        <v>4</v>
      </c>
      <c r="T10" s="30">
        <f t="shared" si="1"/>
        <v>6</v>
      </c>
      <c r="U10" s="30">
        <f t="shared" si="1"/>
        <v>17</v>
      </c>
      <c r="V10" s="30">
        <f t="shared" si="1"/>
        <v>274</v>
      </c>
      <c r="W10" s="30">
        <f t="shared" si="1"/>
        <v>2</v>
      </c>
      <c r="X10" s="30">
        <f t="shared" si="1"/>
        <v>7</v>
      </c>
      <c r="Y10" s="30">
        <f t="shared" si="1"/>
        <v>132</v>
      </c>
      <c r="Z10" s="30">
        <f t="shared" si="1"/>
        <v>759</v>
      </c>
      <c r="AA10" s="30">
        <f t="shared" si="1"/>
        <v>5</v>
      </c>
      <c r="AB10" s="30">
        <f t="shared" si="1"/>
        <v>131</v>
      </c>
      <c r="AC10" s="180"/>
      <c r="AD10" s="180"/>
      <c r="AE10" s="175"/>
      <c r="AF10" s="175"/>
      <c r="AG10" s="175"/>
      <c r="AH10" s="175"/>
      <c r="AI10" s="175"/>
      <c r="AJ10" s="175"/>
    </row>
    <row r="11" spans="1:36" ht="18" customHeight="1">
      <c r="A11" s="172"/>
      <c r="B11" s="23" t="s">
        <v>76</v>
      </c>
      <c r="C11" s="14">
        <v>1065</v>
      </c>
      <c r="D11" s="14">
        <v>5645</v>
      </c>
      <c r="E11" s="32">
        <v>1</v>
      </c>
      <c r="F11" s="32">
        <v>13</v>
      </c>
      <c r="G11" s="32">
        <v>1064</v>
      </c>
      <c r="H11" s="32">
        <v>5632</v>
      </c>
      <c r="I11" s="32" t="s">
        <v>363</v>
      </c>
      <c r="J11" s="32" t="s">
        <v>363</v>
      </c>
      <c r="K11" s="32">
        <v>123</v>
      </c>
      <c r="L11" s="32">
        <v>585</v>
      </c>
      <c r="M11" s="32">
        <v>427</v>
      </c>
      <c r="N11" s="32">
        <v>2543</v>
      </c>
      <c r="O11" s="32">
        <v>374</v>
      </c>
      <c r="P11" s="32">
        <v>1679</v>
      </c>
      <c r="Q11" s="32">
        <v>7</v>
      </c>
      <c r="R11" s="32">
        <v>74</v>
      </c>
      <c r="S11" s="32">
        <v>3</v>
      </c>
      <c r="T11" s="32">
        <v>5</v>
      </c>
      <c r="U11" s="32">
        <v>13</v>
      </c>
      <c r="V11" s="32">
        <v>243</v>
      </c>
      <c r="W11" s="32" t="s">
        <v>363</v>
      </c>
      <c r="X11" s="32" t="s">
        <v>363</v>
      </c>
      <c r="Y11" s="32">
        <v>117</v>
      </c>
      <c r="Z11" s="32">
        <v>503</v>
      </c>
      <c r="AA11" s="32" t="s">
        <v>363</v>
      </c>
      <c r="AB11" s="32" t="s">
        <v>363</v>
      </c>
      <c r="AC11" s="180"/>
      <c r="AD11" s="180"/>
      <c r="AE11" s="175"/>
      <c r="AF11" s="175"/>
      <c r="AG11" s="175"/>
      <c r="AH11" s="175"/>
      <c r="AI11" s="175"/>
      <c r="AJ11" s="175"/>
    </row>
    <row r="12" spans="1:36" ht="18" customHeight="1">
      <c r="A12" s="172"/>
      <c r="B12" s="23" t="s">
        <v>364</v>
      </c>
      <c r="C12" s="14">
        <v>27</v>
      </c>
      <c r="D12" s="14">
        <v>426</v>
      </c>
      <c r="E12" s="32" t="s">
        <v>363</v>
      </c>
      <c r="F12" s="32" t="s">
        <v>363</v>
      </c>
      <c r="G12" s="32">
        <v>27</v>
      </c>
      <c r="H12" s="32">
        <v>426</v>
      </c>
      <c r="I12" s="32" t="s">
        <v>363</v>
      </c>
      <c r="J12" s="32" t="s">
        <v>363</v>
      </c>
      <c r="K12" s="32" t="s">
        <v>363</v>
      </c>
      <c r="L12" s="32" t="s">
        <v>363</v>
      </c>
      <c r="M12" s="32" t="s">
        <v>363</v>
      </c>
      <c r="N12" s="32" t="s">
        <v>363</v>
      </c>
      <c r="O12" s="32" t="s">
        <v>363</v>
      </c>
      <c r="P12" s="32" t="s">
        <v>363</v>
      </c>
      <c r="Q12" s="32" t="s">
        <v>363</v>
      </c>
      <c r="R12" s="32" t="s">
        <v>363</v>
      </c>
      <c r="S12" s="32">
        <v>1</v>
      </c>
      <c r="T12" s="32">
        <v>1</v>
      </c>
      <c r="U12" s="32">
        <v>4</v>
      </c>
      <c r="V12" s="32">
        <v>31</v>
      </c>
      <c r="W12" s="32">
        <v>2</v>
      </c>
      <c r="X12" s="32">
        <v>7</v>
      </c>
      <c r="Y12" s="32">
        <v>15</v>
      </c>
      <c r="Z12" s="32">
        <v>256</v>
      </c>
      <c r="AA12" s="32">
        <v>5</v>
      </c>
      <c r="AB12" s="32">
        <v>131</v>
      </c>
      <c r="AC12" s="180"/>
      <c r="AD12" s="180"/>
      <c r="AE12" s="175"/>
      <c r="AF12" s="175"/>
      <c r="AG12" s="175"/>
      <c r="AH12" s="175"/>
      <c r="AI12" s="175"/>
      <c r="AJ12" s="175"/>
    </row>
    <row r="13" spans="1:36" ht="18" customHeight="1">
      <c r="A13" s="172"/>
      <c r="B13" s="171"/>
      <c r="C13" s="14"/>
      <c r="D13" s="14"/>
      <c r="E13" s="14"/>
      <c r="F13" s="175"/>
      <c r="G13" s="175"/>
      <c r="H13" s="175"/>
      <c r="I13" s="180"/>
      <c r="J13" s="180"/>
      <c r="K13" s="180"/>
      <c r="L13" s="180"/>
      <c r="M13" s="180"/>
      <c r="N13" s="180"/>
      <c r="O13" s="180"/>
      <c r="P13" s="180"/>
      <c r="Q13" s="180"/>
      <c r="R13" s="180"/>
      <c r="S13" s="180"/>
      <c r="T13" s="180"/>
      <c r="U13" s="180"/>
      <c r="V13" s="180"/>
      <c r="W13" s="180"/>
      <c r="X13" s="180"/>
      <c r="Y13" s="180"/>
      <c r="Z13" s="180"/>
      <c r="AA13" s="180"/>
      <c r="AB13" s="180"/>
      <c r="AC13" s="180"/>
      <c r="AD13" s="180"/>
      <c r="AE13" s="175"/>
      <c r="AF13" s="175"/>
      <c r="AG13" s="175"/>
      <c r="AH13" s="175"/>
      <c r="AI13" s="175"/>
      <c r="AJ13" s="175"/>
    </row>
    <row r="14" spans="1:36" ht="18" customHeight="1">
      <c r="A14" s="322" t="s">
        <v>47</v>
      </c>
      <c r="B14" s="323"/>
      <c r="C14" s="14">
        <f aca="true" t="shared" si="2" ref="C14:AB14">SUM(C15:C16)</f>
        <v>674</v>
      </c>
      <c r="D14" s="14">
        <f t="shared" si="2"/>
        <v>3658</v>
      </c>
      <c r="E14" s="19">
        <f t="shared" si="2"/>
        <v>3</v>
      </c>
      <c r="F14" s="19">
        <f t="shared" si="2"/>
        <v>36</v>
      </c>
      <c r="G14" s="19">
        <f t="shared" si="2"/>
        <v>671</v>
      </c>
      <c r="H14" s="19">
        <f t="shared" si="2"/>
        <v>3622</v>
      </c>
      <c r="I14" s="30">
        <f t="shared" si="2"/>
        <v>2</v>
      </c>
      <c r="J14" s="30">
        <f t="shared" si="2"/>
        <v>44</v>
      </c>
      <c r="K14" s="30">
        <f t="shared" si="2"/>
        <v>125</v>
      </c>
      <c r="L14" s="30">
        <f t="shared" si="2"/>
        <v>468</v>
      </c>
      <c r="M14" s="30">
        <f t="shared" si="2"/>
        <v>198</v>
      </c>
      <c r="N14" s="30">
        <f t="shared" si="2"/>
        <v>1574</v>
      </c>
      <c r="O14" s="30">
        <f t="shared" si="2"/>
        <v>165</v>
      </c>
      <c r="P14" s="30">
        <f t="shared" si="2"/>
        <v>447</v>
      </c>
      <c r="Q14" s="30">
        <f t="shared" si="2"/>
        <v>4</v>
      </c>
      <c r="R14" s="30">
        <f t="shared" si="2"/>
        <v>37</v>
      </c>
      <c r="S14" s="30">
        <f t="shared" si="2"/>
        <v>11</v>
      </c>
      <c r="T14" s="30">
        <f t="shared" si="2"/>
        <v>16</v>
      </c>
      <c r="U14" s="30">
        <f t="shared" si="2"/>
        <v>36</v>
      </c>
      <c r="V14" s="30">
        <f t="shared" si="2"/>
        <v>147</v>
      </c>
      <c r="W14" s="30">
        <f t="shared" si="2"/>
        <v>1</v>
      </c>
      <c r="X14" s="30">
        <f t="shared" si="2"/>
        <v>1</v>
      </c>
      <c r="Y14" s="30">
        <f t="shared" si="2"/>
        <v>122</v>
      </c>
      <c r="Z14" s="30">
        <f t="shared" si="2"/>
        <v>819</v>
      </c>
      <c r="AA14" s="30">
        <f t="shared" si="2"/>
        <v>7</v>
      </c>
      <c r="AB14" s="30">
        <f t="shared" si="2"/>
        <v>69</v>
      </c>
      <c r="AC14" s="180"/>
      <c r="AD14" s="180"/>
      <c r="AE14" s="175"/>
      <c r="AF14" s="175"/>
      <c r="AG14" s="175"/>
      <c r="AH14" s="175"/>
      <c r="AI14" s="175"/>
      <c r="AJ14" s="175"/>
    </row>
    <row r="15" spans="1:36" ht="18" customHeight="1">
      <c r="A15" s="172"/>
      <c r="B15" s="23" t="s">
        <v>76</v>
      </c>
      <c r="C15" s="14">
        <v>641</v>
      </c>
      <c r="D15" s="14">
        <v>3410</v>
      </c>
      <c r="E15" s="32">
        <v>3</v>
      </c>
      <c r="F15" s="32">
        <v>36</v>
      </c>
      <c r="G15" s="32">
        <v>638</v>
      </c>
      <c r="H15" s="32">
        <v>3374</v>
      </c>
      <c r="I15" s="32">
        <v>2</v>
      </c>
      <c r="J15" s="32">
        <v>44</v>
      </c>
      <c r="K15" s="32">
        <v>125</v>
      </c>
      <c r="L15" s="32">
        <v>468</v>
      </c>
      <c r="M15" s="32">
        <v>198</v>
      </c>
      <c r="N15" s="32">
        <v>1574</v>
      </c>
      <c r="O15" s="32">
        <v>164</v>
      </c>
      <c r="P15" s="32">
        <v>435</v>
      </c>
      <c r="Q15" s="32">
        <v>4</v>
      </c>
      <c r="R15" s="32">
        <v>37</v>
      </c>
      <c r="S15" s="32">
        <v>11</v>
      </c>
      <c r="T15" s="32">
        <v>16</v>
      </c>
      <c r="U15" s="32">
        <v>33</v>
      </c>
      <c r="V15" s="32">
        <v>123</v>
      </c>
      <c r="W15" s="32" t="s">
        <v>363</v>
      </c>
      <c r="X15" s="32" t="s">
        <v>363</v>
      </c>
      <c r="Y15" s="32">
        <v>101</v>
      </c>
      <c r="Z15" s="32">
        <v>677</v>
      </c>
      <c r="AA15" s="32" t="s">
        <v>363</v>
      </c>
      <c r="AB15" s="32" t="s">
        <v>363</v>
      </c>
      <c r="AC15" s="180"/>
      <c r="AD15" s="180"/>
      <c r="AE15" s="175"/>
      <c r="AF15" s="175"/>
      <c r="AG15" s="175"/>
      <c r="AH15" s="175"/>
      <c r="AI15" s="175"/>
      <c r="AJ15" s="175"/>
    </row>
    <row r="16" spans="1:36" ht="18" customHeight="1">
      <c r="A16" s="172"/>
      <c r="B16" s="117" t="s">
        <v>364</v>
      </c>
      <c r="C16" s="14">
        <v>33</v>
      </c>
      <c r="D16" s="14">
        <v>248</v>
      </c>
      <c r="E16" s="32" t="s">
        <v>363</v>
      </c>
      <c r="F16" s="32" t="s">
        <v>363</v>
      </c>
      <c r="G16" s="32">
        <v>33</v>
      </c>
      <c r="H16" s="32">
        <v>248</v>
      </c>
      <c r="I16" s="32" t="s">
        <v>363</v>
      </c>
      <c r="J16" s="32" t="s">
        <v>363</v>
      </c>
      <c r="K16" s="32" t="s">
        <v>363</v>
      </c>
      <c r="L16" s="32" t="s">
        <v>363</v>
      </c>
      <c r="M16" s="32" t="s">
        <v>363</v>
      </c>
      <c r="N16" s="32" t="s">
        <v>363</v>
      </c>
      <c r="O16" s="32">
        <v>1</v>
      </c>
      <c r="P16" s="32">
        <v>12</v>
      </c>
      <c r="Q16" s="32" t="s">
        <v>363</v>
      </c>
      <c r="R16" s="32" t="s">
        <v>363</v>
      </c>
      <c r="S16" s="32" t="s">
        <v>363</v>
      </c>
      <c r="T16" s="32" t="s">
        <v>363</v>
      </c>
      <c r="U16" s="32">
        <v>3</v>
      </c>
      <c r="V16" s="32">
        <v>24</v>
      </c>
      <c r="W16" s="32">
        <v>1</v>
      </c>
      <c r="X16" s="32">
        <v>1</v>
      </c>
      <c r="Y16" s="32">
        <v>21</v>
      </c>
      <c r="Z16" s="32">
        <v>142</v>
      </c>
      <c r="AA16" s="32">
        <v>7</v>
      </c>
      <c r="AB16" s="32">
        <v>69</v>
      </c>
      <c r="AC16" s="180"/>
      <c r="AD16" s="180"/>
      <c r="AE16" s="175"/>
      <c r="AF16" s="175"/>
      <c r="AG16" s="175"/>
      <c r="AH16" s="175"/>
      <c r="AI16" s="175"/>
      <c r="AJ16" s="175"/>
    </row>
    <row r="17" spans="1:36" ht="18" customHeight="1">
      <c r="A17" s="172"/>
      <c r="B17" s="171"/>
      <c r="C17" s="47"/>
      <c r="D17" s="19"/>
      <c r="E17" s="19"/>
      <c r="F17" s="175"/>
      <c r="G17" s="175"/>
      <c r="H17" s="175"/>
      <c r="I17" s="180"/>
      <c r="J17" s="180"/>
      <c r="K17" s="180"/>
      <c r="L17" s="180"/>
      <c r="M17" s="180"/>
      <c r="N17" s="180"/>
      <c r="O17" s="180"/>
      <c r="P17" s="180"/>
      <c r="Q17" s="180"/>
      <c r="R17" s="180"/>
      <c r="S17" s="180"/>
      <c r="T17" s="180"/>
      <c r="U17" s="180"/>
      <c r="V17" s="180"/>
      <c r="W17" s="180"/>
      <c r="X17" s="180"/>
      <c r="Y17" s="180"/>
      <c r="Z17" s="180"/>
      <c r="AA17" s="180"/>
      <c r="AB17" s="180"/>
      <c r="AC17" s="180"/>
      <c r="AD17" s="180"/>
      <c r="AE17" s="175"/>
      <c r="AF17" s="175"/>
      <c r="AG17" s="175"/>
      <c r="AH17" s="175"/>
      <c r="AI17" s="175"/>
      <c r="AJ17" s="175"/>
    </row>
    <row r="18" spans="1:36" ht="18" customHeight="1">
      <c r="A18" s="322" t="s">
        <v>48</v>
      </c>
      <c r="B18" s="323"/>
      <c r="C18" s="525">
        <f aca="true" t="shared" si="3" ref="C18:R18">SUM(C19:C20)</f>
        <v>170</v>
      </c>
      <c r="D18" s="525">
        <f t="shared" si="3"/>
        <v>1448</v>
      </c>
      <c r="E18" s="526">
        <f t="shared" si="3"/>
        <v>1</v>
      </c>
      <c r="F18" s="526">
        <f t="shared" si="3"/>
        <v>2</v>
      </c>
      <c r="G18" s="526">
        <f t="shared" si="3"/>
        <v>169</v>
      </c>
      <c r="H18" s="526">
        <f t="shared" si="3"/>
        <v>1446</v>
      </c>
      <c r="I18" s="527">
        <f t="shared" si="3"/>
        <v>8</v>
      </c>
      <c r="J18" s="527">
        <f t="shared" si="3"/>
        <v>93</v>
      </c>
      <c r="K18" s="527">
        <f t="shared" si="3"/>
        <v>22</v>
      </c>
      <c r="L18" s="527">
        <f t="shared" si="3"/>
        <v>303</v>
      </c>
      <c r="M18" s="527">
        <f t="shared" si="3"/>
        <v>60</v>
      </c>
      <c r="N18" s="527">
        <f t="shared" si="3"/>
        <v>666</v>
      </c>
      <c r="O18" s="527">
        <f t="shared" si="3"/>
        <v>41</v>
      </c>
      <c r="P18" s="527">
        <f t="shared" si="3"/>
        <v>136</v>
      </c>
      <c r="Q18" s="527">
        <f t="shared" si="3"/>
        <v>1</v>
      </c>
      <c r="R18" s="527">
        <f t="shared" si="3"/>
        <v>3</v>
      </c>
      <c r="S18" s="528" t="s">
        <v>227</v>
      </c>
      <c r="T18" s="528" t="s">
        <v>227</v>
      </c>
      <c r="U18" s="527">
        <f>SUM(U19:U20)</f>
        <v>2</v>
      </c>
      <c r="V18" s="180">
        <f>SUM(V19:V20)</f>
        <v>31</v>
      </c>
      <c r="W18" s="528" t="s">
        <v>227</v>
      </c>
      <c r="X18" s="528" t="s">
        <v>227</v>
      </c>
      <c r="Y18" s="527">
        <f>SUM(Y19:Y20)</f>
        <v>29</v>
      </c>
      <c r="Z18" s="527">
        <f>SUM(Z19:Z20)</f>
        <v>164</v>
      </c>
      <c r="AA18" s="527">
        <f>SUM(AA19:AA20)</f>
        <v>6</v>
      </c>
      <c r="AB18" s="527">
        <f>SUM(AB19:AB20)</f>
        <v>50</v>
      </c>
      <c r="AC18" s="180"/>
      <c r="AD18" s="180"/>
      <c r="AE18" s="175"/>
      <c r="AF18" s="175"/>
      <c r="AG18" s="175"/>
      <c r="AH18" s="175"/>
      <c r="AI18" s="175"/>
      <c r="AJ18" s="175"/>
    </row>
    <row r="19" spans="1:36" ht="18" customHeight="1">
      <c r="A19" s="172"/>
      <c r="B19" s="23" t="s">
        <v>76</v>
      </c>
      <c r="C19" s="14">
        <v>156</v>
      </c>
      <c r="D19" s="14">
        <v>1311</v>
      </c>
      <c r="E19" s="30">
        <v>1</v>
      </c>
      <c r="F19" s="32">
        <v>2</v>
      </c>
      <c r="G19" s="32">
        <v>155</v>
      </c>
      <c r="H19" s="32">
        <v>1309</v>
      </c>
      <c r="I19" s="32">
        <v>8</v>
      </c>
      <c r="J19" s="32">
        <v>93</v>
      </c>
      <c r="K19" s="32">
        <v>22</v>
      </c>
      <c r="L19" s="32">
        <v>303</v>
      </c>
      <c r="M19" s="32">
        <v>60</v>
      </c>
      <c r="N19" s="32">
        <v>666</v>
      </c>
      <c r="O19" s="32">
        <v>41</v>
      </c>
      <c r="P19" s="32">
        <v>136</v>
      </c>
      <c r="Q19" s="32">
        <v>1</v>
      </c>
      <c r="R19" s="32">
        <v>3</v>
      </c>
      <c r="S19" s="32" t="s">
        <v>363</v>
      </c>
      <c r="T19" s="32" t="s">
        <v>363</v>
      </c>
      <c r="U19" s="32">
        <v>2</v>
      </c>
      <c r="V19" s="30">
        <v>31</v>
      </c>
      <c r="W19" s="32" t="s">
        <v>363</v>
      </c>
      <c r="X19" s="32" t="s">
        <v>363</v>
      </c>
      <c r="Y19" s="32">
        <v>21</v>
      </c>
      <c r="Z19" s="32">
        <v>77</v>
      </c>
      <c r="AA19" s="32" t="s">
        <v>363</v>
      </c>
      <c r="AB19" s="32"/>
      <c r="AC19" s="180"/>
      <c r="AD19" s="180"/>
      <c r="AE19" s="175"/>
      <c r="AF19" s="175"/>
      <c r="AG19" s="175"/>
      <c r="AH19" s="175"/>
      <c r="AI19" s="175"/>
      <c r="AJ19" s="175"/>
    </row>
    <row r="20" spans="1:36" ht="18" customHeight="1">
      <c r="A20" s="172"/>
      <c r="B20" s="117" t="s">
        <v>364</v>
      </c>
      <c r="C20" s="14">
        <v>14</v>
      </c>
      <c r="D20" s="14">
        <v>137</v>
      </c>
      <c r="E20" s="32" t="s">
        <v>363</v>
      </c>
      <c r="F20" s="32" t="s">
        <v>363</v>
      </c>
      <c r="G20" s="32">
        <v>14</v>
      </c>
      <c r="H20" s="32">
        <v>137</v>
      </c>
      <c r="I20" s="32" t="s">
        <v>363</v>
      </c>
      <c r="J20" s="32" t="s">
        <v>363</v>
      </c>
      <c r="K20" s="32" t="s">
        <v>363</v>
      </c>
      <c r="L20" s="32" t="s">
        <v>363</v>
      </c>
      <c r="M20" s="32" t="s">
        <v>363</v>
      </c>
      <c r="N20" s="32" t="s">
        <v>363</v>
      </c>
      <c r="O20" s="32" t="s">
        <v>363</v>
      </c>
      <c r="P20" s="32" t="s">
        <v>363</v>
      </c>
      <c r="Q20" s="32" t="s">
        <v>363</v>
      </c>
      <c r="R20" s="32" t="s">
        <v>363</v>
      </c>
      <c r="S20" s="32" t="s">
        <v>363</v>
      </c>
      <c r="T20" s="32" t="s">
        <v>363</v>
      </c>
      <c r="U20" s="32" t="s">
        <v>363</v>
      </c>
      <c r="V20" s="32" t="s">
        <v>363</v>
      </c>
      <c r="W20" s="32" t="s">
        <v>363</v>
      </c>
      <c r="X20" s="32" t="s">
        <v>363</v>
      </c>
      <c r="Y20" s="32">
        <v>8</v>
      </c>
      <c r="Z20" s="32">
        <v>87</v>
      </c>
      <c r="AA20" s="32">
        <v>6</v>
      </c>
      <c r="AB20" s="32">
        <v>50</v>
      </c>
      <c r="AC20" s="180"/>
      <c r="AD20" s="180"/>
      <c r="AE20" s="175"/>
      <c r="AF20" s="175"/>
      <c r="AG20" s="175"/>
      <c r="AH20" s="175"/>
      <c r="AI20" s="175"/>
      <c r="AJ20" s="175"/>
    </row>
    <row r="21" spans="1:36" ht="18" customHeight="1">
      <c r="A21" s="172"/>
      <c r="B21" s="171"/>
      <c r="C21" s="48"/>
      <c r="D21" s="14"/>
      <c r="E21" s="19"/>
      <c r="F21" s="175"/>
      <c r="G21" s="175"/>
      <c r="H21" s="175"/>
      <c r="I21" s="180"/>
      <c r="J21" s="180"/>
      <c r="K21" s="180"/>
      <c r="L21" s="180"/>
      <c r="M21" s="180"/>
      <c r="N21" s="180"/>
      <c r="O21" s="180"/>
      <c r="P21" s="180"/>
      <c r="Q21" s="180"/>
      <c r="R21" s="180"/>
      <c r="S21" s="180"/>
      <c r="T21" s="180"/>
      <c r="U21" s="180"/>
      <c r="V21" s="180"/>
      <c r="W21" s="180"/>
      <c r="X21" s="180"/>
      <c r="Y21" s="180"/>
      <c r="Z21" s="180"/>
      <c r="AA21" s="180"/>
      <c r="AB21" s="180"/>
      <c r="AC21" s="180"/>
      <c r="AD21" s="180"/>
      <c r="AE21" s="175"/>
      <c r="AF21" s="175"/>
      <c r="AG21" s="175"/>
      <c r="AH21" s="175"/>
      <c r="AI21" s="175"/>
      <c r="AJ21" s="175"/>
    </row>
    <row r="22" spans="1:36" s="82" customFormat="1" ht="18" customHeight="1">
      <c r="A22" s="324" t="s">
        <v>33</v>
      </c>
      <c r="B22" s="325"/>
      <c r="C22" s="114">
        <f>SUM(C23,C27,C31,C35,C39,C43,C47,C51)</f>
        <v>3472</v>
      </c>
      <c r="D22" s="114">
        <f aca="true" t="shared" si="4" ref="D22:AB22">SUM(D23,D27,D31,D35,D39,D43,D47,D51)</f>
        <v>28541</v>
      </c>
      <c r="E22" s="113">
        <f t="shared" si="4"/>
        <v>17</v>
      </c>
      <c r="F22" s="113">
        <f t="shared" si="4"/>
        <v>81</v>
      </c>
      <c r="G22" s="113">
        <f t="shared" si="4"/>
        <v>3455</v>
      </c>
      <c r="H22" s="113">
        <f t="shared" si="4"/>
        <v>28460</v>
      </c>
      <c r="I22" s="118">
        <f t="shared" si="4"/>
        <v>10</v>
      </c>
      <c r="J22" s="118">
        <f t="shared" si="4"/>
        <v>166</v>
      </c>
      <c r="K22" s="118">
        <f t="shared" si="4"/>
        <v>413</v>
      </c>
      <c r="L22" s="118">
        <f t="shared" si="4"/>
        <v>3579</v>
      </c>
      <c r="M22" s="118">
        <f t="shared" si="4"/>
        <v>524</v>
      </c>
      <c r="N22" s="118">
        <f t="shared" si="4"/>
        <v>8227</v>
      </c>
      <c r="O22" s="118">
        <f t="shared" si="4"/>
        <v>1447</v>
      </c>
      <c r="P22" s="118">
        <f t="shared" si="4"/>
        <v>7187</v>
      </c>
      <c r="Q22" s="118">
        <f t="shared" si="4"/>
        <v>35</v>
      </c>
      <c r="R22" s="118">
        <f t="shared" si="4"/>
        <v>460</v>
      </c>
      <c r="S22" s="118">
        <f t="shared" si="4"/>
        <v>96</v>
      </c>
      <c r="T22" s="118">
        <f t="shared" si="4"/>
        <v>179</v>
      </c>
      <c r="U22" s="92">
        <f t="shared" si="4"/>
        <v>104</v>
      </c>
      <c r="V22" s="118">
        <f t="shared" si="4"/>
        <v>2480</v>
      </c>
      <c r="W22" s="118">
        <f t="shared" si="4"/>
        <v>18</v>
      </c>
      <c r="X22" s="118">
        <f t="shared" si="4"/>
        <v>248</v>
      </c>
      <c r="Y22" s="118">
        <f t="shared" si="4"/>
        <v>764</v>
      </c>
      <c r="Z22" s="118">
        <f t="shared" si="4"/>
        <v>5308</v>
      </c>
      <c r="AA22" s="118">
        <f t="shared" si="4"/>
        <v>44</v>
      </c>
      <c r="AB22" s="118">
        <f t="shared" si="4"/>
        <v>626</v>
      </c>
      <c r="AC22" s="177"/>
      <c r="AD22" s="177"/>
      <c r="AE22" s="176"/>
      <c r="AF22" s="176"/>
      <c r="AG22" s="176"/>
      <c r="AH22" s="176"/>
      <c r="AI22" s="176"/>
      <c r="AJ22" s="176"/>
    </row>
    <row r="23" spans="1:36" ht="18" customHeight="1">
      <c r="A23" s="322" t="s">
        <v>49</v>
      </c>
      <c r="B23" s="323"/>
      <c r="C23" s="14">
        <f aca="true" t="shared" si="5" ref="C23:AB23">SUM(C24:C25)</f>
        <v>793</v>
      </c>
      <c r="D23" s="14">
        <f t="shared" si="5"/>
        <v>5086</v>
      </c>
      <c r="E23" s="19">
        <f t="shared" si="5"/>
        <v>2</v>
      </c>
      <c r="F23" s="19">
        <f t="shared" si="5"/>
        <v>5</v>
      </c>
      <c r="G23" s="19">
        <f t="shared" si="5"/>
        <v>791</v>
      </c>
      <c r="H23" s="19">
        <f t="shared" si="5"/>
        <v>5081</v>
      </c>
      <c r="I23" s="30">
        <f t="shared" si="5"/>
        <v>2</v>
      </c>
      <c r="J23" s="30">
        <f t="shared" si="5"/>
        <v>27</v>
      </c>
      <c r="K23" s="30">
        <f t="shared" si="5"/>
        <v>108</v>
      </c>
      <c r="L23" s="30">
        <f t="shared" si="5"/>
        <v>374</v>
      </c>
      <c r="M23" s="30">
        <f t="shared" si="5"/>
        <v>196</v>
      </c>
      <c r="N23" s="30">
        <f t="shared" si="5"/>
        <v>2749</v>
      </c>
      <c r="O23" s="30">
        <f t="shared" si="5"/>
        <v>303</v>
      </c>
      <c r="P23" s="30">
        <f t="shared" si="5"/>
        <v>942</v>
      </c>
      <c r="Q23" s="30">
        <f t="shared" si="5"/>
        <v>5</v>
      </c>
      <c r="R23" s="30">
        <f t="shared" si="5"/>
        <v>66</v>
      </c>
      <c r="S23" s="30">
        <f t="shared" si="5"/>
        <v>2</v>
      </c>
      <c r="T23" s="30">
        <f t="shared" si="5"/>
        <v>6</v>
      </c>
      <c r="U23" s="30">
        <f t="shared" si="5"/>
        <v>25</v>
      </c>
      <c r="V23" s="30">
        <f t="shared" si="5"/>
        <v>317</v>
      </c>
      <c r="W23" s="30">
        <f t="shared" si="5"/>
        <v>3</v>
      </c>
      <c r="X23" s="30">
        <f t="shared" si="5"/>
        <v>9</v>
      </c>
      <c r="Y23" s="30">
        <f t="shared" si="5"/>
        <v>140</v>
      </c>
      <c r="Z23" s="30">
        <f t="shared" si="5"/>
        <v>500</v>
      </c>
      <c r="AA23" s="30">
        <f t="shared" si="5"/>
        <v>7</v>
      </c>
      <c r="AB23" s="30">
        <f t="shared" si="5"/>
        <v>91</v>
      </c>
      <c r="AC23" s="180"/>
      <c r="AD23" s="180"/>
      <c r="AE23" s="175"/>
      <c r="AF23" s="175"/>
      <c r="AG23" s="175"/>
      <c r="AH23" s="175"/>
      <c r="AI23" s="175"/>
      <c r="AJ23" s="175"/>
    </row>
    <row r="24" spans="1:36" ht="18" customHeight="1">
      <c r="A24" s="172"/>
      <c r="B24" s="23" t="s">
        <v>76</v>
      </c>
      <c r="C24" s="14">
        <v>764</v>
      </c>
      <c r="D24" s="14">
        <v>4770</v>
      </c>
      <c r="E24" s="19">
        <v>2</v>
      </c>
      <c r="F24" s="14">
        <v>5</v>
      </c>
      <c r="G24" s="14">
        <v>762</v>
      </c>
      <c r="H24" s="14">
        <v>4765</v>
      </c>
      <c r="I24" s="32">
        <v>2</v>
      </c>
      <c r="J24" s="32">
        <v>27</v>
      </c>
      <c r="K24" s="32">
        <v>108</v>
      </c>
      <c r="L24" s="32">
        <v>374</v>
      </c>
      <c r="M24" s="32">
        <v>196</v>
      </c>
      <c r="N24" s="32">
        <v>2749</v>
      </c>
      <c r="O24" s="32">
        <v>303</v>
      </c>
      <c r="P24" s="32">
        <v>942</v>
      </c>
      <c r="Q24" s="32">
        <v>5</v>
      </c>
      <c r="R24" s="32">
        <v>66</v>
      </c>
      <c r="S24" s="32">
        <v>2</v>
      </c>
      <c r="T24" s="32">
        <v>6</v>
      </c>
      <c r="U24" s="30">
        <v>21</v>
      </c>
      <c r="V24" s="32">
        <v>261</v>
      </c>
      <c r="W24" s="32">
        <v>1</v>
      </c>
      <c r="X24" s="32">
        <v>2</v>
      </c>
      <c r="Y24" s="32">
        <v>124</v>
      </c>
      <c r="Z24" s="32">
        <v>338</v>
      </c>
      <c r="AA24" s="32" t="s">
        <v>363</v>
      </c>
      <c r="AB24" s="32" t="s">
        <v>363</v>
      </c>
      <c r="AC24" s="180"/>
      <c r="AD24" s="180"/>
      <c r="AE24" s="175"/>
      <c r="AF24" s="175"/>
      <c r="AG24" s="175"/>
      <c r="AH24" s="175"/>
      <c r="AI24" s="175"/>
      <c r="AJ24" s="175"/>
    </row>
    <row r="25" spans="1:36" ht="18" customHeight="1">
      <c r="A25" s="172"/>
      <c r="B25" s="117" t="s">
        <v>364</v>
      </c>
      <c r="C25" s="14">
        <v>29</v>
      </c>
      <c r="D25" s="14">
        <v>316</v>
      </c>
      <c r="E25" s="32" t="s">
        <v>363</v>
      </c>
      <c r="F25" s="32" t="s">
        <v>363</v>
      </c>
      <c r="G25" s="14">
        <v>29</v>
      </c>
      <c r="H25" s="14">
        <v>316</v>
      </c>
      <c r="I25" s="32" t="s">
        <v>363</v>
      </c>
      <c r="J25" s="32" t="s">
        <v>363</v>
      </c>
      <c r="K25" s="32" t="s">
        <v>363</v>
      </c>
      <c r="L25" s="32" t="s">
        <v>363</v>
      </c>
      <c r="M25" s="32" t="s">
        <v>363</v>
      </c>
      <c r="N25" s="32" t="s">
        <v>363</v>
      </c>
      <c r="O25" s="32" t="s">
        <v>363</v>
      </c>
      <c r="P25" s="32" t="s">
        <v>363</v>
      </c>
      <c r="Q25" s="32" t="s">
        <v>363</v>
      </c>
      <c r="R25" s="32" t="s">
        <v>363</v>
      </c>
      <c r="S25" s="32" t="s">
        <v>363</v>
      </c>
      <c r="T25" s="32" t="s">
        <v>363</v>
      </c>
      <c r="U25" s="32">
        <v>4</v>
      </c>
      <c r="V25" s="32">
        <v>56</v>
      </c>
      <c r="W25" s="32">
        <v>2</v>
      </c>
      <c r="X25" s="32">
        <v>7</v>
      </c>
      <c r="Y25" s="32">
        <v>16</v>
      </c>
      <c r="Z25" s="32">
        <v>162</v>
      </c>
      <c r="AA25" s="32">
        <v>7</v>
      </c>
      <c r="AB25" s="32">
        <v>91</v>
      </c>
      <c r="AC25" s="180"/>
      <c r="AD25" s="180"/>
      <c r="AE25" s="175"/>
      <c r="AF25" s="175"/>
      <c r="AG25" s="175"/>
      <c r="AH25" s="175"/>
      <c r="AI25" s="175"/>
      <c r="AJ25" s="175"/>
    </row>
    <row r="26" spans="1:36" ht="18" customHeight="1">
      <c r="A26" s="172"/>
      <c r="B26" s="171"/>
      <c r="C26" s="47"/>
      <c r="D26" s="175"/>
      <c r="E26" s="19"/>
      <c r="F26" s="175"/>
      <c r="G26" s="175"/>
      <c r="H26" s="175"/>
      <c r="I26" s="180"/>
      <c r="J26" s="180"/>
      <c r="K26" s="180"/>
      <c r="L26" s="180"/>
      <c r="M26" s="180"/>
      <c r="N26" s="180"/>
      <c r="O26" s="180"/>
      <c r="P26" s="180"/>
      <c r="Q26" s="180"/>
      <c r="R26" s="180"/>
      <c r="S26" s="180"/>
      <c r="T26" s="180"/>
      <c r="U26" s="180"/>
      <c r="V26" s="180"/>
      <c r="W26" s="180"/>
      <c r="X26" s="180"/>
      <c r="Y26" s="180"/>
      <c r="Z26" s="180"/>
      <c r="AA26" s="180"/>
      <c r="AB26" s="180"/>
      <c r="AC26" s="180"/>
      <c r="AD26" s="180"/>
      <c r="AE26" s="175"/>
      <c r="AF26" s="175"/>
      <c r="AG26" s="175"/>
      <c r="AH26" s="175"/>
      <c r="AI26" s="175"/>
      <c r="AJ26" s="175"/>
    </row>
    <row r="27" spans="1:36" ht="18" customHeight="1">
      <c r="A27" s="322" t="s">
        <v>50</v>
      </c>
      <c r="B27" s="323"/>
      <c r="C27" s="14">
        <f aca="true" t="shared" si="6" ref="C27:AB27">SUM(C28:C29)</f>
        <v>718</v>
      </c>
      <c r="D27" s="14">
        <f t="shared" si="6"/>
        <v>5277</v>
      </c>
      <c r="E27" s="19">
        <f t="shared" si="6"/>
        <v>3</v>
      </c>
      <c r="F27" s="19">
        <f t="shared" si="6"/>
        <v>10</v>
      </c>
      <c r="G27" s="19">
        <f t="shared" si="6"/>
        <v>715</v>
      </c>
      <c r="H27" s="19">
        <f t="shared" si="6"/>
        <v>5267</v>
      </c>
      <c r="I27" s="30">
        <f t="shared" si="6"/>
        <v>3</v>
      </c>
      <c r="J27" s="30">
        <f t="shared" si="6"/>
        <v>46</v>
      </c>
      <c r="K27" s="30">
        <f t="shared" si="6"/>
        <v>67</v>
      </c>
      <c r="L27" s="30">
        <f t="shared" si="6"/>
        <v>611</v>
      </c>
      <c r="M27" s="30">
        <f t="shared" si="6"/>
        <v>89</v>
      </c>
      <c r="N27" s="30">
        <f t="shared" si="6"/>
        <v>1632</v>
      </c>
      <c r="O27" s="30">
        <f t="shared" si="6"/>
        <v>340</v>
      </c>
      <c r="P27" s="30">
        <f t="shared" si="6"/>
        <v>1263</v>
      </c>
      <c r="Q27" s="30">
        <f t="shared" si="6"/>
        <v>4</v>
      </c>
      <c r="R27" s="30">
        <f t="shared" si="6"/>
        <v>100</v>
      </c>
      <c r="S27" s="30">
        <f t="shared" si="6"/>
        <v>6</v>
      </c>
      <c r="T27" s="30">
        <f t="shared" si="6"/>
        <v>12</v>
      </c>
      <c r="U27" s="30">
        <f t="shared" si="6"/>
        <v>19</v>
      </c>
      <c r="V27" s="30">
        <f t="shared" si="6"/>
        <v>297</v>
      </c>
      <c r="W27" s="30">
        <f t="shared" si="6"/>
        <v>3</v>
      </c>
      <c r="X27" s="30">
        <f t="shared" si="6"/>
        <v>67</v>
      </c>
      <c r="Y27" s="30">
        <f t="shared" si="6"/>
        <v>174</v>
      </c>
      <c r="Z27" s="30">
        <f t="shared" si="6"/>
        <v>1089</v>
      </c>
      <c r="AA27" s="30">
        <f t="shared" si="6"/>
        <v>10</v>
      </c>
      <c r="AB27" s="30">
        <f t="shared" si="6"/>
        <v>150</v>
      </c>
      <c r="AC27" s="180"/>
      <c r="AD27" s="180"/>
      <c r="AE27" s="175"/>
      <c r="AF27" s="175"/>
      <c r="AG27" s="175"/>
      <c r="AH27" s="175"/>
      <c r="AI27" s="175"/>
      <c r="AJ27" s="175"/>
    </row>
    <row r="28" spans="1:36" ht="18" customHeight="1">
      <c r="A28" s="172"/>
      <c r="B28" s="23" t="s">
        <v>76</v>
      </c>
      <c r="C28" s="14">
        <v>673</v>
      </c>
      <c r="D28" s="14">
        <v>4439</v>
      </c>
      <c r="E28" s="30">
        <v>2</v>
      </c>
      <c r="F28" s="32">
        <v>9</v>
      </c>
      <c r="G28" s="32">
        <v>671</v>
      </c>
      <c r="H28" s="32">
        <v>4430</v>
      </c>
      <c r="I28" s="32">
        <v>3</v>
      </c>
      <c r="J28" s="32">
        <v>46</v>
      </c>
      <c r="K28" s="32">
        <v>67</v>
      </c>
      <c r="L28" s="32">
        <v>611</v>
      </c>
      <c r="M28" s="32">
        <v>89</v>
      </c>
      <c r="N28" s="32">
        <v>1632</v>
      </c>
      <c r="O28" s="32">
        <v>340</v>
      </c>
      <c r="P28" s="32">
        <v>1263</v>
      </c>
      <c r="Q28" s="32">
        <v>4</v>
      </c>
      <c r="R28" s="32">
        <v>100</v>
      </c>
      <c r="S28" s="32">
        <v>6</v>
      </c>
      <c r="T28" s="32">
        <v>12</v>
      </c>
      <c r="U28" s="32">
        <v>15</v>
      </c>
      <c r="V28" s="32">
        <v>174</v>
      </c>
      <c r="W28" s="32">
        <v>1</v>
      </c>
      <c r="X28" s="32">
        <v>2</v>
      </c>
      <c r="Y28" s="32">
        <v>146</v>
      </c>
      <c r="Z28" s="32">
        <v>590</v>
      </c>
      <c r="AA28" s="32" t="s">
        <v>363</v>
      </c>
      <c r="AB28" s="32" t="s">
        <v>363</v>
      </c>
      <c r="AC28" s="180"/>
      <c r="AD28" s="180"/>
      <c r="AE28" s="175"/>
      <c r="AF28" s="175"/>
      <c r="AG28" s="175"/>
      <c r="AH28" s="175"/>
      <c r="AI28" s="175"/>
      <c r="AJ28" s="175"/>
    </row>
    <row r="29" spans="1:36" ht="18" customHeight="1">
      <c r="A29" s="172"/>
      <c r="B29" s="117" t="s">
        <v>364</v>
      </c>
      <c r="C29" s="14">
        <v>45</v>
      </c>
      <c r="D29" s="14">
        <v>838</v>
      </c>
      <c r="E29" s="30">
        <v>1</v>
      </c>
      <c r="F29" s="32">
        <v>1</v>
      </c>
      <c r="G29" s="32">
        <v>44</v>
      </c>
      <c r="H29" s="32">
        <v>837</v>
      </c>
      <c r="I29" s="32" t="s">
        <v>363</v>
      </c>
      <c r="J29" s="32" t="s">
        <v>363</v>
      </c>
      <c r="K29" s="32" t="s">
        <v>363</v>
      </c>
      <c r="L29" s="32" t="s">
        <v>363</v>
      </c>
      <c r="M29" s="32" t="s">
        <v>363</v>
      </c>
      <c r="N29" s="32" t="s">
        <v>363</v>
      </c>
      <c r="O29" s="32" t="s">
        <v>363</v>
      </c>
      <c r="P29" s="32" t="s">
        <v>363</v>
      </c>
      <c r="Q29" s="32" t="s">
        <v>363</v>
      </c>
      <c r="R29" s="32" t="s">
        <v>363</v>
      </c>
      <c r="S29" s="32" t="s">
        <v>363</v>
      </c>
      <c r="T29" s="32" t="s">
        <v>363</v>
      </c>
      <c r="U29" s="32">
        <v>4</v>
      </c>
      <c r="V29" s="32">
        <v>123</v>
      </c>
      <c r="W29" s="32">
        <v>2</v>
      </c>
      <c r="X29" s="32">
        <v>65</v>
      </c>
      <c r="Y29" s="32">
        <v>28</v>
      </c>
      <c r="Z29" s="32">
        <v>499</v>
      </c>
      <c r="AA29" s="32">
        <v>10</v>
      </c>
      <c r="AB29" s="32">
        <v>150</v>
      </c>
      <c r="AC29" s="180"/>
      <c r="AD29" s="180"/>
      <c r="AE29" s="175"/>
      <c r="AF29" s="175"/>
      <c r="AG29" s="175"/>
      <c r="AH29" s="175"/>
      <c r="AI29" s="175"/>
      <c r="AJ29" s="175"/>
    </row>
    <row r="30" spans="1:36" ht="18" customHeight="1">
      <c r="A30" s="172"/>
      <c r="B30" s="171"/>
      <c r="C30" s="47"/>
      <c r="D30" s="14"/>
      <c r="E30" s="19"/>
      <c r="F30" s="175"/>
      <c r="G30" s="175"/>
      <c r="H30" s="175"/>
      <c r="I30" s="180"/>
      <c r="J30" s="180"/>
      <c r="K30" s="180"/>
      <c r="L30" s="180"/>
      <c r="M30" s="180"/>
      <c r="N30" s="180"/>
      <c r="O30" s="180"/>
      <c r="P30" s="180"/>
      <c r="Q30" s="180"/>
      <c r="R30" s="180"/>
      <c r="S30" s="180"/>
      <c r="T30" s="180"/>
      <c r="U30" s="180"/>
      <c r="V30" s="180"/>
      <c r="W30" s="180"/>
      <c r="X30" s="180"/>
      <c r="Y30" s="180"/>
      <c r="Z30" s="180"/>
      <c r="AA30" s="180"/>
      <c r="AB30" s="180"/>
      <c r="AC30" s="180"/>
      <c r="AD30" s="180"/>
      <c r="AE30" s="175"/>
      <c r="AF30" s="175"/>
      <c r="AG30" s="175"/>
      <c r="AH30" s="175"/>
      <c r="AI30" s="175"/>
      <c r="AJ30" s="175"/>
    </row>
    <row r="31" spans="1:36" ht="18" customHeight="1">
      <c r="A31" s="322" t="s">
        <v>51</v>
      </c>
      <c r="B31" s="323"/>
      <c r="C31" s="525">
        <f aca="true" t="shared" si="7" ref="C31:AB31">SUM(C32:C33)</f>
        <v>1467</v>
      </c>
      <c r="D31" s="525">
        <f t="shared" si="7"/>
        <v>14738</v>
      </c>
      <c r="E31" s="526">
        <f t="shared" si="7"/>
        <v>2</v>
      </c>
      <c r="F31" s="526">
        <f t="shared" si="7"/>
        <v>15</v>
      </c>
      <c r="G31" s="526">
        <f t="shared" si="7"/>
        <v>1465</v>
      </c>
      <c r="H31" s="526">
        <f t="shared" si="7"/>
        <v>14723</v>
      </c>
      <c r="I31" s="528">
        <f t="shared" si="7"/>
        <v>1</v>
      </c>
      <c r="J31" s="527">
        <f t="shared" si="7"/>
        <v>2</v>
      </c>
      <c r="K31" s="180">
        <f t="shared" si="7"/>
        <v>158</v>
      </c>
      <c r="L31" s="527">
        <f t="shared" si="7"/>
        <v>1565</v>
      </c>
      <c r="M31" s="527">
        <f t="shared" si="7"/>
        <v>171</v>
      </c>
      <c r="N31" s="527">
        <f t="shared" si="7"/>
        <v>3079</v>
      </c>
      <c r="O31" s="527">
        <f t="shared" si="7"/>
        <v>660</v>
      </c>
      <c r="P31" s="527">
        <f t="shared" si="7"/>
        <v>4661</v>
      </c>
      <c r="Q31" s="527">
        <f t="shared" si="7"/>
        <v>24</v>
      </c>
      <c r="R31" s="527">
        <f t="shared" si="7"/>
        <v>280</v>
      </c>
      <c r="S31" s="527">
        <f t="shared" si="7"/>
        <v>87</v>
      </c>
      <c r="T31" s="527">
        <f t="shared" si="7"/>
        <v>159</v>
      </c>
      <c r="U31" s="527">
        <f t="shared" si="7"/>
        <v>47</v>
      </c>
      <c r="V31" s="527">
        <f t="shared" si="7"/>
        <v>1803</v>
      </c>
      <c r="W31" s="527">
        <f t="shared" si="7"/>
        <v>2</v>
      </c>
      <c r="X31" s="527">
        <f t="shared" si="7"/>
        <v>14</v>
      </c>
      <c r="Y31" s="527">
        <f t="shared" si="7"/>
        <v>310</v>
      </c>
      <c r="Z31" s="527">
        <f t="shared" si="7"/>
        <v>3002</v>
      </c>
      <c r="AA31" s="527">
        <f t="shared" si="7"/>
        <v>5</v>
      </c>
      <c r="AB31" s="527">
        <f t="shared" si="7"/>
        <v>158</v>
      </c>
      <c r="AC31" s="180"/>
      <c r="AD31" s="180"/>
      <c r="AE31" s="175"/>
      <c r="AF31" s="175"/>
      <c r="AG31" s="175"/>
      <c r="AH31" s="175"/>
      <c r="AI31" s="175"/>
      <c r="AJ31" s="175"/>
    </row>
    <row r="32" spans="1:36" ht="18" customHeight="1">
      <c r="A32" s="172"/>
      <c r="B32" s="23" t="s">
        <v>76</v>
      </c>
      <c r="C32" s="14">
        <v>1430</v>
      </c>
      <c r="D32" s="14">
        <v>13931</v>
      </c>
      <c r="E32" s="30">
        <v>2</v>
      </c>
      <c r="F32" s="32">
        <v>15</v>
      </c>
      <c r="G32" s="32">
        <v>1428</v>
      </c>
      <c r="H32" s="32">
        <v>13916</v>
      </c>
      <c r="I32" s="30">
        <v>1</v>
      </c>
      <c r="J32" s="32">
        <v>2</v>
      </c>
      <c r="K32" s="30">
        <v>158</v>
      </c>
      <c r="L32" s="32">
        <v>1565</v>
      </c>
      <c r="M32" s="32">
        <v>171</v>
      </c>
      <c r="N32" s="32">
        <v>3079</v>
      </c>
      <c r="O32" s="32">
        <v>660</v>
      </c>
      <c r="P32" s="32">
        <v>4661</v>
      </c>
      <c r="Q32" s="32">
        <v>24</v>
      </c>
      <c r="R32" s="32">
        <v>280</v>
      </c>
      <c r="S32" s="32">
        <v>87</v>
      </c>
      <c r="T32" s="32">
        <v>159</v>
      </c>
      <c r="U32" s="32">
        <v>44</v>
      </c>
      <c r="V32" s="32">
        <v>1788</v>
      </c>
      <c r="W32" s="32">
        <v>1</v>
      </c>
      <c r="X32" s="32">
        <v>2</v>
      </c>
      <c r="Y32" s="32">
        <v>282</v>
      </c>
      <c r="Z32" s="32">
        <v>2380</v>
      </c>
      <c r="AA32" s="32" t="s">
        <v>363</v>
      </c>
      <c r="AB32" s="32" t="s">
        <v>363</v>
      </c>
      <c r="AC32" s="180"/>
      <c r="AD32" s="180"/>
      <c r="AE32" s="175"/>
      <c r="AF32" s="175"/>
      <c r="AG32" s="175"/>
      <c r="AH32" s="175"/>
      <c r="AI32" s="175"/>
      <c r="AJ32" s="175"/>
    </row>
    <row r="33" spans="1:36" ht="18" customHeight="1">
      <c r="A33" s="172"/>
      <c r="B33" s="117" t="s">
        <v>364</v>
      </c>
      <c r="C33" s="14">
        <v>37</v>
      </c>
      <c r="D33" s="14">
        <v>807</v>
      </c>
      <c r="E33" s="32" t="s">
        <v>363</v>
      </c>
      <c r="F33" s="32" t="s">
        <v>363</v>
      </c>
      <c r="G33" s="32">
        <v>37</v>
      </c>
      <c r="H33" s="32">
        <v>807</v>
      </c>
      <c r="I33" s="32" t="s">
        <v>363</v>
      </c>
      <c r="J33" s="32" t="s">
        <v>363</v>
      </c>
      <c r="K33" s="32" t="s">
        <v>363</v>
      </c>
      <c r="L33" s="32" t="s">
        <v>363</v>
      </c>
      <c r="M33" s="32" t="s">
        <v>363</v>
      </c>
      <c r="N33" s="32" t="s">
        <v>363</v>
      </c>
      <c r="O33" s="32" t="s">
        <v>363</v>
      </c>
      <c r="P33" s="32" t="s">
        <v>363</v>
      </c>
      <c r="Q33" s="32" t="s">
        <v>363</v>
      </c>
      <c r="R33" s="32" t="s">
        <v>363</v>
      </c>
      <c r="S33" s="32" t="s">
        <v>363</v>
      </c>
      <c r="T33" s="32" t="s">
        <v>363</v>
      </c>
      <c r="U33" s="32">
        <v>3</v>
      </c>
      <c r="V33" s="32">
        <v>15</v>
      </c>
      <c r="W33" s="32">
        <v>1</v>
      </c>
      <c r="X33" s="32">
        <v>12</v>
      </c>
      <c r="Y33" s="32">
        <v>28</v>
      </c>
      <c r="Z33" s="32">
        <v>622</v>
      </c>
      <c r="AA33" s="32">
        <v>5</v>
      </c>
      <c r="AB33" s="32">
        <v>158</v>
      </c>
      <c r="AC33" s="180"/>
      <c r="AD33" s="180"/>
      <c r="AE33" s="175"/>
      <c r="AF33" s="175"/>
      <c r="AG33" s="175"/>
      <c r="AH33" s="175"/>
      <c r="AI33" s="175"/>
      <c r="AJ33" s="175"/>
    </row>
    <row r="34" spans="1:36" ht="18" customHeight="1">
      <c r="A34" s="172"/>
      <c r="B34" s="171"/>
      <c r="C34" s="47"/>
      <c r="D34" s="46"/>
      <c r="E34" s="19"/>
      <c r="F34" s="175"/>
      <c r="G34" s="175"/>
      <c r="H34" s="175"/>
      <c r="I34" s="180"/>
      <c r="J34" s="180"/>
      <c r="K34" s="180"/>
      <c r="L34" s="180"/>
      <c r="M34" s="180"/>
      <c r="N34" s="180"/>
      <c r="O34" s="180"/>
      <c r="P34" s="180"/>
      <c r="Q34" s="180"/>
      <c r="R34" s="180"/>
      <c r="S34" s="180"/>
      <c r="T34" s="180"/>
      <c r="U34" s="180"/>
      <c r="V34" s="180"/>
      <c r="W34" s="180"/>
      <c r="X34" s="180"/>
      <c r="Y34" s="180"/>
      <c r="Z34" s="180"/>
      <c r="AA34" s="180"/>
      <c r="AB34" s="180"/>
      <c r="AC34" s="180"/>
      <c r="AD34" s="180"/>
      <c r="AE34" s="175"/>
      <c r="AF34" s="175"/>
      <c r="AG34" s="175"/>
      <c r="AH34" s="175"/>
      <c r="AI34" s="175"/>
      <c r="AJ34" s="175"/>
    </row>
    <row r="35" spans="1:36" ht="18" customHeight="1">
      <c r="A35" s="322" t="s">
        <v>52</v>
      </c>
      <c r="B35" s="323"/>
      <c r="C35" s="14">
        <f aca="true" t="shared" si="8" ref="C35:H35">SUM(C36:C37)</f>
        <v>52</v>
      </c>
      <c r="D35" s="14">
        <f t="shared" si="8"/>
        <v>392</v>
      </c>
      <c r="E35" s="19">
        <f t="shared" si="8"/>
        <v>4</v>
      </c>
      <c r="F35" s="19">
        <f t="shared" si="8"/>
        <v>6</v>
      </c>
      <c r="G35" s="19">
        <f t="shared" si="8"/>
        <v>48</v>
      </c>
      <c r="H35" s="19">
        <f t="shared" si="8"/>
        <v>386</v>
      </c>
      <c r="I35" s="32" t="s">
        <v>405</v>
      </c>
      <c r="J35" s="32" t="s">
        <v>227</v>
      </c>
      <c r="K35" s="30">
        <f aca="true" t="shared" si="9" ref="K35:P35">SUM(K36:K37)</f>
        <v>9</v>
      </c>
      <c r="L35" s="30">
        <f t="shared" si="9"/>
        <v>53</v>
      </c>
      <c r="M35" s="30">
        <f t="shared" si="9"/>
        <v>13</v>
      </c>
      <c r="N35" s="30">
        <f t="shared" si="9"/>
        <v>185</v>
      </c>
      <c r="O35" s="30">
        <f t="shared" si="9"/>
        <v>11</v>
      </c>
      <c r="P35" s="30">
        <f t="shared" si="9"/>
        <v>26</v>
      </c>
      <c r="Q35" s="32" t="s">
        <v>405</v>
      </c>
      <c r="R35" s="32" t="s">
        <v>408</v>
      </c>
      <c r="S35" s="32" t="s">
        <v>406</v>
      </c>
      <c r="T35" s="32" t="s">
        <v>406</v>
      </c>
      <c r="U35" s="30">
        <f aca="true" t="shared" si="10" ref="U35:AB35">SUM(U36:U37)</f>
        <v>3</v>
      </c>
      <c r="V35" s="30">
        <f t="shared" si="10"/>
        <v>4</v>
      </c>
      <c r="W35" s="30">
        <f t="shared" si="10"/>
        <v>1</v>
      </c>
      <c r="X35" s="30">
        <f t="shared" si="10"/>
        <v>37</v>
      </c>
      <c r="Y35" s="30">
        <f t="shared" si="10"/>
        <v>8</v>
      </c>
      <c r="Z35" s="30">
        <f t="shared" si="10"/>
        <v>51</v>
      </c>
      <c r="AA35" s="30">
        <f t="shared" si="10"/>
        <v>3</v>
      </c>
      <c r="AB35" s="30">
        <f t="shared" si="10"/>
        <v>30</v>
      </c>
      <c r="AC35" s="180"/>
      <c r="AD35" s="180"/>
      <c r="AE35" s="175"/>
      <c r="AF35" s="175"/>
      <c r="AG35" s="175"/>
      <c r="AH35" s="175"/>
      <c r="AI35" s="175"/>
      <c r="AJ35" s="175"/>
    </row>
    <row r="36" spans="1:36" ht="18" customHeight="1">
      <c r="A36" s="172"/>
      <c r="B36" s="23" t="s">
        <v>76</v>
      </c>
      <c r="C36" s="14">
        <v>45</v>
      </c>
      <c r="D36" s="14">
        <v>332</v>
      </c>
      <c r="E36" s="174">
        <v>4</v>
      </c>
      <c r="F36" s="173">
        <v>6</v>
      </c>
      <c r="G36" s="173">
        <v>41</v>
      </c>
      <c r="H36" s="173">
        <v>326</v>
      </c>
      <c r="I36" s="32" t="s">
        <v>365</v>
      </c>
      <c r="J36" s="32" t="s">
        <v>365</v>
      </c>
      <c r="K36" s="173">
        <v>9</v>
      </c>
      <c r="L36" s="173">
        <v>53</v>
      </c>
      <c r="M36" s="173">
        <v>13</v>
      </c>
      <c r="N36" s="173">
        <v>185</v>
      </c>
      <c r="O36" s="32">
        <v>11</v>
      </c>
      <c r="P36" s="32">
        <v>26</v>
      </c>
      <c r="Q36" s="32" t="s">
        <v>365</v>
      </c>
      <c r="R36" s="32" t="s">
        <v>365</v>
      </c>
      <c r="S36" s="32" t="s">
        <v>365</v>
      </c>
      <c r="T36" s="32" t="s">
        <v>365</v>
      </c>
      <c r="U36" s="173">
        <v>2</v>
      </c>
      <c r="V36" s="173">
        <v>2</v>
      </c>
      <c r="W36" s="173">
        <v>1</v>
      </c>
      <c r="X36" s="173">
        <v>37</v>
      </c>
      <c r="Y36" s="32">
        <v>5</v>
      </c>
      <c r="Z36" s="32">
        <v>23</v>
      </c>
      <c r="AA36" s="32" t="s">
        <v>365</v>
      </c>
      <c r="AB36" s="32" t="s">
        <v>365</v>
      </c>
      <c r="AC36" s="180"/>
      <c r="AD36" s="180"/>
      <c r="AE36" s="175"/>
      <c r="AF36" s="175"/>
      <c r="AG36" s="175"/>
      <c r="AH36" s="175"/>
      <c r="AI36" s="175"/>
      <c r="AJ36" s="175"/>
    </row>
    <row r="37" spans="1:36" ht="18" customHeight="1">
      <c r="A37" s="172"/>
      <c r="B37" s="117" t="s">
        <v>366</v>
      </c>
      <c r="C37" s="14">
        <v>7</v>
      </c>
      <c r="D37" s="14">
        <v>60</v>
      </c>
      <c r="E37" s="32" t="s">
        <v>365</v>
      </c>
      <c r="F37" s="32" t="s">
        <v>365</v>
      </c>
      <c r="G37" s="173">
        <v>7</v>
      </c>
      <c r="H37" s="173">
        <v>60</v>
      </c>
      <c r="I37" s="32" t="s">
        <v>365</v>
      </c>
      <c r="J37" s="32" t="s">
        <v>365</v>
      </c>
      <c r="K37" s="32" t="s">
        <v>365</v>
      </c>
      <c r="L37" s="32" t="s">
        <v>365</v>
      </c>
      <c r="M37" s="32" t="s">
        <v>365</v>
      </c>
      <c r="N37" s="32" t="s">
        <v>365</v>
      </c>
      <c r="O37" s="32" t="s">
        <v>365</v>
      </c>
      <c r="P37" s="32" t="s">
        <v>365</v>
      </c>
      <c r="Q37" s="32" t="s">
        <v>365</v>
      </c>
      <c r="R37" s="32" t="s">
        <v>365</v>
      </c>
      <c r="S37" s="32" t="s">
        <v>365</v>
      </c>
      <c r="T37" s="32" t="s">
        <v>365</v>
      </c>
      <c r="U37" s="173">
        <v>1</v>
      </c>
      <c r="V37" s="173">
        <v>2</v>
      </c>
      <c r="W37" s="32" t="s">
        <v>365</v>
      </c>
      <c r="X37" s="32" t="s">
        <v>365</v>
      </c>
      <c r="Y37" s="32">
        <v>3</v>
      </c>
      <c r="Z37" s="32">
        <v>28</v>
      </c>
      <c r="AA37" s="32">
        <v>3</v>
      </c>
      <c r="AB37" s="32">
        <v>30</v>
      </c>
      <c r="AC37" s="180"/>
      <c r="AD37" s="180"/>
      <c r="AE37" s="175"/>
      <c r="AF37" s="175"/>
      <c r="AG37" s="175"/>
      <c r="AH37" s="175"/>
      <c r="AI37" s="175"/>
      <c r="AJ37" s="175"/>
    </row>
    <row r="38" spans="1:36" ht="18" customHeight="1">
      <c r="A38" s="172"/>
      <c r="B38" s="171"/>
      <c r="C38" s="47"/>
      <c r="D38" s="46"/>
      <c r="E38" s="19"/>
      <c r="F38" s="175"/>
      <c r="G38" s="175"/>
      <c r="H38" s="175"/>
      <c r="I38" s="180"/>
      <c r="J38" s="180"/>
      <c r="K38" s="180"/>
      <c r="L38" s="180"/>
      <c r="M38" s="180"/>
      <c r="N38" s="180"/>
      <c r="O38" s="180"/>
      <c r="P38" s="180"/>
      <c r="Q38" s="180"/>
      <c r="R38" s="180"/>
      <c r="S38" s="180"/>
      <c r="T38" s="180"/>
      <c r="U38" s="180"/>
      <c r="V38" s="180"/>
      <c r="W38" s="180"/>
      <c r="X38" s="180"/>
      <c r="Y38" s="180"/>
      <c r="Z38" s="180"/>
      <c r="AA38" s="180"/>
      <c r="AB38" s="180"/>
      <c r="AC38" s="180"/>
      <c r="AD38" s="180"/>
      <c r="AE38" s="175"/>
      <c r="AF38" s="175"/>
      <c r="AG38" s="175"/>
      <c r="AH38" s="175"/>
      <c r="AI38" s="175"/>
      <c r="AJ38" s="175"/>
    </row>
    <row r="39" spans="1:36" ht="18" customHeight="1">
      <c r="A39" s="322" t="s">
        <v>53</v>
      </c>
      <c r="B39" s="323"/>
      <c r="C39" s="14">
        <f aca="true" t="shared" si="11" ref="C39:P39">SUM(C40:C41)</f>
        <v>94</v>
      </c>
      <c r="D39" s="14">
        <f t="shared" si="11"/>
        <v>813</v>
      </c>
      <c r="E39" s="19">
        <f t="shared" si="11"/>
        <v>1</v>
      </c>
      <c r="F39" s="19">
        <f t="shared" si="11"/>
        <v>5</v>
      </c>
      <c r="G39" s="19">
        <f t="shared" si="11"/>
        <v>93</v>
      </c>
      <c r="H39" s="19">
        <f t="shared" si="11"/>
        <v>808</v>
      </c>
      <c r="I39" s="30">
        <f t="shared" si="11"/>
        <v>1</v>
      </c>
      <c r="J39" s="30">
        <f t="shared" si="11"/>
        <v>17</v>
      </c>
      <c r="K39" s="30">
        <f t="shared" si="11"/>
        <v>12</v>
      </c>
      <c r="L39" s="30">
        <f t="shared" si="11"/>
        <v>277</v>
      </c>
      <c r="M39" s="30">
        <f t="shared" si="11"/>
        <v>15</v>
      </c>
      <c r="N39" s="30">
        <f t="shared" si="11"/>
        <v>154</v>
      </c>
      <c r="O39" s="30">
        <f t="shared" si="11"/>
        <v>32</v>
      </c>
      <c r="P39" s="30">
        <f t="shared" si="11"/>
        <v>75</v>
      </c>
      <c r="Q39" s="32" t="s">
        <v>408</v>
      </c>
      <c r="R39" s="32" t="s">
        <v>409</v>
      </c>
      <c r="S39" s="32" t="s">
        <v>227</v>
      </c>
      <c r="T39" s="32" t="s">
        <v>405</v>
      </c>
      <c r="U39" s="30">
        <f aca="true" t="shared" si="12" ref="U39:AB39">SUM(U40:U41)</f>
        <v>2</v>
      </c>
      <c r="V39" s="30">
        <f t="shared" si="12"/>
        <v>9</v>
      </c>
      <c r="W39" s="30">
        <f t="shared" si="12"/>
        <v>3</v>
      </c>
      <c r="X39" s="30">
        <f t="shared" si="12"/>
        <v>79</v>
      </c>
      <c r="Y39" s="30">
        <f t="shared" si="12"/>
        <v>24</v>
      </c>
      <c r="Z39" s="30">
        <f t="shared" si="12"/>
        <v>144</v>
      </c>
      <c r="AA39" s="30">
        <f t="shared" si="12"/>
        <v>4</v>
      </c>
      <c r="AB39" s="30">
        <f t="shared" si="12"/>
        <v>53</v>
      </c>
      <c r="AC39" s="180"/>
      <c r="AD39" s="180"/>
      <c r="AE39" s="175"/>
      <c r="AF39" s="175"/>
      <c r="AG39" s="175"/>
      <c r="AH39" s="175"/>
      <c r="AI39" s="175"/>
      <c r="AJ39" s="175"/>
    </row>
    <row r="40" spans="1:36" ht="18" customHeight="1">
      <c r="A40" s="172"/>
      <c r="B40" s="23" t="s">
        <v>76</v>
      </c>
      <c r="C40" s="14">
        <v>81</v>
      </c>
      <c r="D40" s="14">
        <v>701</v>
      </c>
      <c r="E40" s="174">
        <v>1</v>
      </c>
      <c r="F40" s="173">
        <v>5</v>
      </c>
      <c r="G40" s="173">
        <v>80</v>
      </c>
      <c r="H40" s="173">
        <v>696</v>
      </c>
      <c r="I40" s="173">
        <v>1</v>
      </c>
      <c r="J40" s="173">
        <v>17</v>
      </c>
      <c r="K40" s="173">
        <v>12</v>
      </c>
      <c r="L40" s="173">
        <v>277</v>
      </c>
      <c r="M40" s="173">
        <v>15</v>
      </c>
      <c r="N40" s="173">
        <v>154</v>
      </c>
      <c r="O40" s="32">
        <v>32</v>
      </c>
      <c r="P40" s="32">
        <v>75</v>
      </c>
      <c r="Q40" s="32" t="s">
        <v>365</v>
      </c>
      <c r="R40" s="32" t="s">
        <v>365</v>
      </c>
      <c r="S40" s="32" t="s">
        <v>365</v>
      </c>
      <c r="T40" s="32" t="s">
        <v>365</v>
      </c>
      <c r="U40" s="173">
        <v>1</v>
      </c>
      <c r="V40" s="173">
        <v>2</v>
      </c>
      <c r="W40" s="173">
        <v>3</v>
      </c>
      <c r="X40" s="173">
        <v>79</v>
      </c>
      <c r="Y40" s="32">
        <v>16</v>
      </c>
      <c r="Z40" s="32">
        <v>92</v>
      </c>
      <c r="AA40" s="32" t="s">
        <v>365</v>
      </c>
      <c r="AB40" s="32" t="s">
        <v>365</v>
      </c>
      <c r="AC40" s="180"/>
      <c r="AD40" s="180"/>
      <c r="AE40" s="175"/>
      <c r="AF40" s="175"/>
      <c r="AG40" s="175"/>
      <c r="AH40" s="175"/>
      <c r="AI40" s="175"/>
      <c r="AJ40" s="175"/>
    </row>
    <row r="41" spans="1:36" ht="18" customHeight="1">
      <c r="A41" s="172"/>
      <c r="B41" s="117" t="s">
        <v>366</v>
      </c>
      <c r="C41" s="14">
        <v>13</v>
      </c>
      <c r="D41" s="14">
        <v>112</v>
      </c>
      <c r="E41" s="32" t="s">
        <v>365</v>
      </c>
      <c r="F41" s="32" t="s">
        <v>365</v>
      </c>
      <c r="G41" s="173">
        <v>13</v>
      </c>
      <c r="H41" s="173">
        <v>112</v>
      </c>
      <c r="I41" s="32" t="s">
        <v>365</v>
      </c>
      <c r="J41" s="32" t="s">
        <v>365</v>
      </c>
      <c r="K41" s="32" t="s">
        <v>365</v>
      </c>
      <c r="L41" s="32" t="s">
        <v>365</v>
      </c>
      <c r="M41" s="32" t="s">
        <v>365</v>
      </c>
      <c r="N41" s="32" t="s">
        <v>365</v>
      </c>
      <c r="O41" s="32" t="s">
        <v>365</v>
      </c>
      <c r="P41" s="32" t="s">
        <v>365</v>
      </c>
      <c r="Q41" s="32" t="s">
        <v>365</v>
      </c>
      <c r="R41" s="32" t="s">
        <v>365</v>
      </c>
      <c r="S41" s="32" t="s">
        <v>365</v>
      </c>
      <c r="T41" s="32" t="s">
        <v>365</v>
      </c>
      <c r="U41" s="173">
        <v>1</v>
      </c>
      <c r="V41" s="173">
        <v>7</v>
      </c>
      <c r="W41" s="32" t="s">
        <v>365</v>
      </c>
      <c r="X41" s="32" t="s">
        <v>365</v>
      </c>
      <c r="Y41" s="32">
        <v>8</v>
      </c>
      <c r="Z41" s="32">
        <v>52</v>
      </c>
      <c r="AA41" s="32">
        <v>4</v>
      </c>
      <c r="AB41" s="32">
        <v>53</v>
      </c>
      <c r="AC41" s="180"/>
      <c r="AD41" s="180"/>
      <c r="AE41" s="175"/>
      <c r="AF41" s="175"/>
      <c r="AG41" s="175"/>
      <c r="AH41" s="175"/>
      <c r="AI41" s="175"/>
      <c r="AJ41" s="175"/>
    </row>
    <row r="42" spans="1:36" ht="18" customHeight="1">
      <c r="A42" s="172"/>
      <c r="B42" s="171"/>
      <c r="C42" s="49"/>
      <c r="D42" s="20"/>
      <c r="E42" s="19"/>
      <c r="F42" s="175"/>
      <c r="G42" s="175"/>
      <c r="H42" s="175"/>
      <c r="I42" s="180"/>
      <c r="J42" s="180"/>
      <c r="K42" s="180"/>
      <c r="L42" s="180"/>
      <c r="M42" s="180"/>
      <c r="N42" s="180"/>
      <c r="O42" s="180"/>
      <c r="P42" s="180"/>
      <c r="Q42" s="180"/>
      <c r="R42" s="180"/>
      <c r="S42" s="180"/>
      <c r="T42" s="180"/>
      <c r="U42" s="180"/>
      <c r="V42" s="180"/>
      <c r="W42" s="180"/>
      <c r="X42" s="180"/>
      <c r="Y42" s="180"/>
      <c r="Z42" s="180"/>
      <c r="AA42" s="180"/>
      <c r="AB42" s="180"/>
      <c r="AC42" s="180"/>
      <c r="AD42" s="180"/>
      <c r="AE42" s="175"/>
      <c r="AF42" s="175"/>
      <c r="AG42" s="175"/>
      <c r="AH42" s="175"/>
      <c r="AI42" s="175"/>
      <c r="AJ42" s="175"/>
    </row>
    <row r="43" spans="1:36" ht="18" customHeight="1">
      <c r="A43" s="322" t="s">
        <v>54</v>
      </c>
      <c r="B43" s="323"/>
      <c r="C43" s="14">
        <f>SUM(C44:C45)</f>
        <v>143</v>
      </c>
      <c r="D43" s="14">
        <f>SUM(D44:D45)</f>
        <v>873</v>
      </c>
      <c r="E43" s="32" t="s">
        <v>408</v>
      </c>
      <c r="F43" s="32" t="s">
        <v>409</v>
      </c>
      <c r="G43" s="19">
        <f aca="true" t="shared" si="13" ref="G43:AB43">SUM(G44:G45)</f>
        <v>143</v>
      </c>
      <c r="H43" s="19">
        <f t="shared" si="13"/>
        <v>873</v>
      </c>
      <c r="I43" s="30">
        <f t="shared" si="13"/>
        <v>2</v>
      </c>
      <c r="J43" s="30">
        <f t="shared" si="13"/>
        <v>50</v>
      </c>
      <c r="K43" s="30">
        <f t="shared" si="13"/>
        <v>32</v>
      </c>
      <c r="L43" s="30">
        <f t="shared" si="13"/>
        <v>357</v>
      </c>
      <c r="M43" s="30">
        <f t="shared" si="13"/>
        <v>25</v>
      </c>
      <c r="N43" s="30">
        <f t="shared" si="13"/>
        <v>143</v>
      </c>
      <c r="O43" s="30">
        <f t="shared" si="13"/>
        <v>39</v>
      </c>
      <c r="P43" s="30">
        <f t="shared" si="13"/>
        <v>72</v>
      </c>
      <c r="Q43" s="30">
        <f t="shared" si="13"/>
        <v>1</v>
      </c>
      <c r="R43" s="30">
        <f t="shared" si="13"/>
        <v>6</v>
      </c>
      <c r="S43" s="30">
        <f t="shared" si="13"/>
        <v>1</v>
      </c>
      <c r="T43" s="30">
        <f t="shared" si="13"/>
        <v>2</v>
      </c>
      <c r="U43" s="30">
        <f t="shared" si="13"/>
        <v>2</v>
      </c>
      <c r="V43" s="30">
        <f t="shared" si="13"/>
        <v>12</v>
      </c>
      <c r="W43" s="30">
        <f t="shared" si="13"/>
        <v>1</v>
      </c>
      <c r="X43" s="30">
        <f t="shared" si="13"/>
        <v>2</v>
      </c>
      <c r="Y43" s="30">
        <f t="shared" si="13"/>
        <v>34</v>
      </c>
      <c r="Z43" s="30">
        <f t="shared" si="13"/>
        <v>172</v>
      </c>
      <c r="AA43" s="30">
        <f t="shared" si="13"/>
        <v>6</v>
      </c>
      <c r="AB43" s="30">
        <f t="shared" si="13"/>
        <v>57</v>
      </c>
      <c r="AC43" s="180"/>
      <c r="AD43" s="180"/>
      <c r="AE43" s="175"/>
      <c r="AF43" s="175"/>
      <c r="AG43" s="175"/>
      <c r="AH43" s="175"/>
      <c r="AI43" s="175"/>
      <c r="AJ43" s="175"/>
    </row>
    <row r="44" spans="1:36" ht="18" customHeight="1">
      <c r="A44" s="172"/>
      <c r="B44" s="23" t="s">
        <v>76</v>
      </c>
      <c r="C44" s="14">
        <v>124</v>
      </c>
      <c r="D44" s="14">
        <v>727</v>
      </c>
      <c r="E44" s="32" t="s">
        <v>365</v>
      </c>
      <c r="F44" s="32" t="s">
        <v>365</v>
      </c>
      <c r="G44" s="32">
        <v>124</v>
      </c>
      <c r="H44" s="32">
        <v>727</v>
      </c>
      <c r="I44" s="32">
        <v>2</v>
      </c>
      <c r="J44" s="32">
        <v>50</v>
      </c>
      <c r="K44" s="32">
        <v>32</v>
      </c>
      <c r="L44" s="32">
        <v>357</v>
      </c>
      <c r="M44" s="32">
        <v>25</v>
      </c>
      <c r="N44" s="32">
        <v>143</v>
      </c>
      <c r="O44" s="32">
        <v>39</v>
      </c>
      <c r="P44" s="32">
        <v>72</v>
      </c>
      <c r="Q44" s="32">
        <v>1</v>
      </c>
      <c r="R44" s="32">
        <v>6</v>
      </c>
      <c r="S44" s="32" t="s">
        <v>365</v>
      </c>
      <c r="T44" s="32" t="s">
        <v>365</v>
      </c>
      <c r="U44" s="32">
        <v>1</v>
      </c>
      <c r="V44" s="32">
        <v>1</v>
      </c>
      <c r="W44" s="32" t="s">
        <v>365</v>
      </c>
      <c r="X44" s="32" t="s">
        <v>365</v>
      </c>
      <c r="Y44" s="32">
        <v>24</v>
      </c>
      <c r="Z44" s="32">
        <v>98</v>
      </c>
      <c r="AA44" s="32" t="s">
        <v>365</v>
      </c>
      <c r="AB44" s="32" t="s">
        <v>365</v>
      </c>
      <c r="AC44" s="180"/>
      <c r="AD44" s="180"/>
      <c r="AE44" s="175"/>
      <c r="AF44" s="175"/>
      <c r="AG44" s="175"/>
      <c r="AH44" s="175"/>
      <c r="AI44" s="175"/>
      <c r="AJ44" s="175"/>
    </row>
    <row r="45" spans="1:36" ht="18" customHeight="1">
      <c r="A45" s="172"/>
      <c r="B45" s="117" t="s">
        <v>366</v>
      </c>
      <c r="C45" s="14">
        <v>19</v>
      </c>
      <c r="D45" s="14">
        <v>146</v>
      </c>
      <c r="E45" s="32" t="s">
        <v>365</v>
      </c>
      <c r="F45" s="32" t="s">
        <v>365</v>
      </c>
      <c r="G45" s="32">
        <v>19</v>
      </c>
      <c r="H45" s="32">
        <v>146</v>
      </c>
      <c r="I45" s="32" t="s">
        <v>365</v>
      </c>
      <c r="J45" s="32" t="s">
        <v>365</v>
      </c>
      <c r="K45" s="32" t="s">
        <v>365</v>
      </c>
      <c r="L45" s="32" t="s">
        <v>365</v>
      </c>
      <c r="M45" s="32" t="s">
        <v>365</v>
      </c>
      <c r="N45" s="32" t="s">
        <v>365</v>
      </c>
      <c r="O45" s="32" t="s">
        <v>365</v>
      </c>
      <c r="P45" s="32" t="s">
        <v>365</v>
      </c>
      <c r="Q45" s="32" t="s">
        <v>365</v>
      </c>
      <c r="R45" s="32" t="s">
        <v>365</v>
      </c>
      <c r="S45" s="32">
        <v>1</v>
      </c>
      <c r="T45" s="32">
        <v>2</v>
      </c>
      <c r="U45" s="32">
        <v>1</v>
      </c>
      <c r="V45" s="32">
        <v>11</v>
      </c>
      <c r="W45" s="32">
        <v>1</v>
      </c>
      <c r="X45" s="32">
        <v>2</v>
      </c>
      <c r="Y45" s="32">
        <v>10</v>
      </c>
      <c r="Z45" s="32">
        <v>74</v>
      </c>
      <c r="AA45" s="32">
        <v>6</v>
      </c>
      <c r="AB45" s="32">
        <v>57</v>
      </c>
      <c r="AC45" s="180"/>
      <c r="AD45" s="180"/>
      <c r="AE45" s="175"/>
      <c r="AF45" s="175"/>
      <c r="AG45" s="175"/>
      <c r="AH45" s="175"/>
      <c r="AI45" s="175"/>
      <c r="AJ45" s="175"/>
    </row>
    <row r="46" spans="1:36" ht="18" customHeight="1">
      <c r="A46" s="172"/>
      <c r="B46" s="171"/>
      <c r="C46" s="50"/>
      <c r="D46" s="46"/>
      <c r="E46" s="19"/>
      <c r="F46" s="175"/>
      <c r="G46" s="175"/>
      <c r="H46" s="175"/>
      <c r="I46" s="180"/>
      <c r="J46" s="180"/>
      <c r="K46" s="180"/>
      <c r="L46" s="180"/>
      <c r="M46" s="180"/>
      <c r="N46" s="180"/>
      <c r="O46" s="180"/>
      <c r="P46" s="180"/>
      <c r="Q46" s="180"/>
      <c r="R46" s="180"/>
      <c r="S46" s="180"/>
      <c r="T46" s="180"/>
      <c r="U46" s="180"/>
      <c r="V46" s="180"/>
      <c r="W46" s="180"/>
      <c r="X46" s="180"/>
      <c r="Y46" s="180"/>
      <c r="Z46" s="180"/>
      <c r="AA46" s="180"/>
      <c r="AB46" s="180"/>
      <c r="AC46" s="180"/>
      <c r="AD46" s="180"/>
      <c r="AE46" s="175"/>
      <c r="AF46" s="175"/>
      <c r="AG46" s="175"/>
      <c r="AH46" s="175"/>
      <c r="AI46" s="175"/>
      <c r="AJ46" s="175"/>
    </row>
    <row r="47" spans="1:36" ht="18" customHeight="1">
      <c r="A47" s="322" t="s">
        <v>55</v>
      </c>
      <c r="B47" s="323"/>
      <c r="C47" s="14">
        <f>SUM(C48:C49)</f>
        <v>79</v>
      </c>
      <c r="D47" s="14">
        <f>SUM(D48:D49)</f>
        <v>551</v>
      </c>
      <c r="E47" s="32" t="s">
        <v>408</v>
      </c>
      <c r="F47" s="32" t="s">
        <v>409</v>
      </c>
      <c r="G47" s="19">
        <f aca="true" t="shared" si="14" ref="G47:P47">SUM(G48:G49)</f>
        <v>79</v>
      </c>
      <c r="H47" s="19">
        <f t="shared" si="14"/>
        <v>551</v>
      </c>
      <c r="I47" s="30">
        <f t="shared" si="14"/>
        <v>1</v>
      </c>
      <c r="J47" s="30">
        <f t="shared" si="14"/>
        <v>24</v>
      </c>
      <c r="K47" s="30">
        <f t="shared" si="14"/>
        <v>11</v>
      </c>
      <c r="L47" s="30">
        <f t="shared" si="14"/>
        <v>125</v>
      </c>
      <c r="M47" s="30">
        <f t="shared" si="14"/>
        <v>4</v>
      </c>
      <c r="N47" s="30">
        <f t="shared" si="14"/>
        <v>112</v>
      </c>
      <c r="O47" s="30">
        <f t="shared" si="14"/>
        <v>24</v>
      </c>
      <c r="P47" s="30">
        <f t="shared" si="14"/>
        <v>58</v>
      </c>
      <c r="Q47" s="32" t="s">
        <v>227</v>
      </c>
      <c r="R47" s="32" t="s">
        <v>405</v>
      </c>
      <c r="S47" s="32" t="s">
        <v>408</v>
      </c>
      <c r="T47" s="32" t="s">
        <v>408</v>
      </c>
      <c r="U47" s="30">
        <f aca="true" t="shared" si="15" ref="U47:AB47">SUM(U48:U49)</f>
        <v>2</v>
      </c>
      <c r="V47" s="30">
        <f t="shared" si="15"/>
        <v>10</v>
      </c>
      <c r="W47" s="30">
        <f t="shared" si="15"/>
        <v>3</v>
      </c>
      <c r="X47" s="30">
        <f t="shared" si="15"/>
        <v>37</v>
      </c>
      <c r="Y47" s="30">
        <f t="shared" si="15"/>
        <v>29</v>
      </c>
      <c r="Z47" s="30">
        <f t="shared" si="15"/>
        <v>136</v>
      </c>
      <c r="AA47" s="30">
        <f t="shared" si="15"/>
        <v>5</v>
      </c>
      <c r="AB47" s="30">
        <f t="shared" si="15"/>
        <v>49</v>
      </c>
      <c r="AC47" s="180"/>
      <c r="AD47" s="180"/>
      <c r="AE47" s="175"/>
      <c r="AF47" s="175"/>
      <c r="AG47" s="175"/>
      <c r="AH47" s="175"/>
      <c r="AI47" s="175"/>
      <c r="AJ47" s="175"/>
    </row>
    <row r="48" spans="1:36" ht="18" customHeight="1">
      <c r="A48" s="172"/>
      <c r="B48" s="23" t="s">
        <v>76</v>
      </c>
      <c r="C48" s="14">
        <v>62</v>
      </c>
      <c r="D48" s="14">
        <v>435</v>
      </c>
      <c r="E48" s="32" t="s">
        <v>365</v>
      </c>
      <c r="F48" s="32" t="s">
        <v>365</v>
      </c>
      <c r="G48" s="32">
        <v>62</v>
      </c>
      <c r="H48" s="32">
        <v>435</v>
      </c>
      <c r="I48" s="32">
        <v>1</v>
      </c>
      <c r="J48" s="32">
        <v>24</v>
      </c>
      <c r="K48" s="32">
        <v>11</v>
      </c>
      <c r="L48" s="32">
        <v>125</v>
      </c>
      <c r="M48" s="32">
        <v>4</v>
      </c>
      <c r="N48" s="32">
        <v>112</v>
      </c>
      <c r="O48" s="32">
        <v>24</v>
      </c>
      <c r="P48" s="32">
        <v>58</v>
      </c>
      <c r="Q48" s="32" t="s">
        <v>365</v>
      </c>
      <c r="R48" s="32" t="s">
        <v>365</v>
      </c>
      <c r="S48" s="32" t="s">
        <v>365</v>
      </c>
      <c r="T48" s="32" t="s">
        <v>365</v>
      </c>
      <c r="U48" s="32" t="s">
        <v>365</v>
      </c>
      <c r="V48" s="32" t="s">
        <v>365</v>
      </c>
      <c r="W48" s="32">
        <v>3</v>
      </c>
      <c r="X48" s="32">
        <v>37</v>
      </c>
      <c r="Y48" s="32">
        <v>19</v>
      </c>
      <c r="Z48" s="32">
        <v>79</v>
      </c>
      <c r="AA48" s="32" t="s">
        <v>365</v>
      </c>
      <c r="AB48" s="32" t="s">
        <v>365</v>
      </c>
      <c r="AC48" s="180"/>
      <c r="AD48" s="180"/>
      <c r="AE48" s="175"/>
      <c r="AF48" s="175"/>
      <c r="AG48" s="175"/>
      <c r="AH48" s="175"/>
      <c r="AI48" s="175"/>
      <c r="AJ48" s="175"/>
    </row>
    <row r="49" spans="1:36" ht="18" customHeight="1">
      <c r="A49" s="172"/>
      <c r="B49" s="117" t="s">
        <v>366</v>
      </c>
      <c r="C49" s="14">
        <v>17</v>
      </c>
      <c r="D49" s="14">
        <v>116</v>
      </c>
      <c r="E49" s="32" t="s">
        <v>365</v>
      </c>
      <c r="F49" s="32" t="s">
        <v>365</v>
      </c>
      <c r="G49" s="32">
        <v>17</v>
      </c>
      <c r="H49" s="32">
        <v>116</v>
      </c>
      <c r="I49" s="32" t="s">
        <v>365</v>
      </c>
      <c r="J49" s="32" t="s">
        <v>365</v>
      </c>
      <c r="K49" s="32" t="s">
        <v>365</v>
      </c>
      <c r="L49" s="32" t="s">
        <v>365</v>
      </c>
      <c r="M49" s="32" t="s">
        <v>365</v>
      </c>
      <c r="N49" s="32" t="s">
        <v>365</v>
      </c>
      <c r="O49" s="32" t="s">
        <v>365</v>
      </c>
      <c r="P49" s="32" t="s">
        <v>365</v>
      </c>
      <c r="Q49" s="32" t="s">
        <v>365</v>
      </c>
      <c r="R49" s="32" t="s">
        <v>365</v>
      </c>
      <c r="S49" s="32" t="s">
        <v>365</v>
      </c>
      <c r="T49" s="32" t="s">
        <v>365</v>
      </c>
      <c r="U49" s="32">
        <v>2</v>
      </c>
      <c r="V49" s="32">
        <v>10</v>
      </c>
      <c r="W49" s="32" t="s">
        <v>365</v>
      </c>
      <c r="X49" s="32" t="s">
        <v>365</v>
      </c>
      <c r="Y49" s="32">
        <v>10</v>
      </c>
      <c r="Z49" s="32">
        <v>57</v>
      </c>
      <c r="AA49" s="32">
        <v>5</v>
      </c>
      <c r="AB49" s="32">
        <v>49</v>
      </c>
      <c r="AC49" s="180"/>
      <c r="AD49" s="180"/>
      <c r="AE49" s="175"/>
      <c r="AF49" s="175"/>
      <c r="AG49" s="175"/>
      <c r="AH49" s="175"/>
      <c r="AI49" s="175"/>
      <c r="AJ49" s="175"/>
    </row>
    <row r="50" spans="1:36" ht="18" customHeight="1">
      <c r="A50" s="172"/>
      <c r="B50" s="171"/>
      <c r="C50" s="47"/>
      <c r="D50" s="46"/>
      <c r="E50" s="19"/>
      <c r="F50" s="175"/>
      <c r="G50" s="175"/>
      <c r="H50" s="175"/>
      <c r="I50" s="175"/>
      <c r="J50" s="180"/>
      <c r="K50" s="180"/>
      <c r="L50" s="180"/>
      <c r="M50" s="180"/>
      <c r="N50" s="180"/>
      <c r="O50" s="180"/>
      <c r="P50" s="180"/>
      <c r="Q50" s="180"/>
      <c r="R50" s="180"/>
      <c r="S50" s="180"/>
      <c r="T50" s="180"/>
      <c r="U50" s="180"/>
      <c r="V50" s="180"/>
      <c r="W50" s="180"/>
      <c r="X50" s="180"/>
      <c r="Y50" s="180"/>
      <c r="Z50" s="180"/>
      <c r="AA50" s="180"/>
      <c r="AB50" s="180"/>
      <c r="AC50" s="180"/>
      <c r="AD50" s="180"/>
      <c r="AE50" s="175"/>
      <c r="AF50" s="175"/>
      <c r="AG50" s="175"/>
      <c r="AH50" s="175"/>
      <c r="AI50" s="175"/>
      <c r="AJ50" s="175"/>
    </row>
    <row r="51" spans="1:36" ht="18" customHeight="1">
      <c r="A51" s="322" t="s">
        <v>56</v>
      </c>
      <c r="B51" s="323"/>
      <c r="C51" s="525">
        <f aca="true" t="shared" si="16" ref="C51:H51">SUM(C52:C53)</f>
        <v>126</v>
      </c>
      <c r="D51" s="525">
        <f t="shared" si="16"/>
        <v>811</v>
      </c>
      <c r="E51" s="526">
        <f t="shared" si="16"/>
        <v>5</v>
      </c>
      <c r="F51" s="526">
        <f t="shared" si="16"/>
        <v>40</v>
      </c>
      <c r="G51" s="526">
        <f t="shared" si="16"/>
        <v>121</v>
      </c>
      <c r="H51" s="526">
        <f t="shared" si="16"/>
        <v>771</v>
      </c>
      <c r="I51" s="528" t="s">
        <v>408</v>
      </c>
      <c r="J51" s="528" t="s">
        <v>408</v>
      </c>
      <c r="K51" s="527">
        <f aca="true" t="shared" si="17" ref="K51:R51">SUM(K52:K53)</f>
        <v>16</v>
      </c>
      <c r="L51" s="527">
        <f t="shared" si="17"/>
        <v>217</v>
      </c>
      <c r="M51" s="180">
        <f t="shared" si="17"/>
        <v>11</v>
      </c>
      <c r="N51" s="527">
        <f t="shared" si="17"/>
        <v>173</v>
      </c>
      <c r="O51" s="527">
        <f t="shared" si="17"/>
        <v>38</v>
      </c>
      <c r="P51" s="527">
        <f t="shared" si="17"/>
        <v>90</v>
      </c>
      <c r="Q51" s="527">
        <f t="shared" si="17"/>
        <v>1</v>
      </c>
      <c r="R51" s="527">
        <f t="shared" si="17"/>
        <v>8</v>
      </c>
      <c r="S51" s="528" t="s">
        <v>409</v>
      </c>
      <c r="T51" s="528" t="s">
        <v>227</v>
      </c>
      <c r="U51" s="527">
        <f aca="true" t="shared" si="18" ref="U51:AB51">SUM(U52:U53)</f>
        <v>4</v>
      </c>
      <c r="V51" s="527">
        <f t="shared" si="18"/>
        <v>28</v>
      </c>
      <c r="W51" s="527">
        <f t="shared" si="18"/>
        <v>2</v>
      </c>
      <c r="X51" s="527">
        <f t="shared" si="18"/>
        <v>3</v>
      </c>
      <c r="Y51" s="527">
        <f t="shared" si="18"/>
        <v>45</v>
      </c>
      <c r="Z51" s="527">
        <f t="shared" si="18"/>
        <v>214</v>
      </c>
      <c r="AA51" s="527">
        <f t="shared" si="18"/>
        <v>4</v>
      </c>
      <c r="AB51" s="527">
        <f t="shared" si="18"/>
        <v>38</v>
      </c>
      <c r="AC51" s="180"/>
      <c r="AD51" s="180"/>
      <c r="AE51" s="175"/>
      <c r="AF51" s="175"/>
      <c r="AG51" s="175"/>
      <c r="AH51" s="175"/>
      <c r="AI51" s="175"/>
      <c r="AJ51" s="175"/>
    </row>
    <row r="52" spans="1:36" ht="18" customHeight="1">
      <c r="A52" s="181"/>
      <c r="B52" s="23" t="s">
        <v>76</v>
      </c>
      <c r="C52" s="14">
        <v>104</v>
      </c>
      <c r="D52" s="14">
        <v>697</v>
      </c>
      <c r="E52" s="30">
        <v>3</v>
      </c>
      <c r="F52" s="32">
        <v>32</v>
      </c>
      <c r="G52" s="32">
        <v>101</v>
      </c>
      <c r="H52" s="32">
        <v>665</v>
      </c>
      <c r="I52" s="32" t="s">
        <v>365</v>
      </c>
      <c r="J52" s="32" t="s">
        <v>365</v>
      </c>
      <c r="K52" s="32">
        <v>16</v>
      </c>
      <c r="L52" s="32">
        <v>217</v>
      </c>
      <c r="M52" s="30">
        <v>11</v>
      </c>
      <c r="N52" s="32">
        <v>173</v>
      </c>
      <c r="O52" s="32">
        <v>38</v>
      </c>
      <c r="P52" s="32">
        <v>90</v>
      </c>
      <c r="Q52" s="32">
        <v>1</v>
      </c>
      <c r="R52" s="32">
        <v>8</v>
      </c>
      <c r="S52" s="32" t="s">
        <v>365</v>
      </c>
      <c r="T52" s="32" t="s">
        <v>365</v>
      </c>
      <c r="U52" s="32">
        <v>3</v>
      </c>
      <c r="V52" s="32">
        <v>20</v>
      </c>
      <c r="W52" s="32">
        <v>1</v>
      </c>
      <c r="X52" s="32">
        <v>2</v>
      </c>
      <c r="Y52" s="32">
        <v>31</v>
      </c>
      <c r="Z52" s="32">
        <v>155</v>
      </c>
      <c r="AA52" s="32" t="s">
        <v>365</v>
      </c>
      <c r="AB52" s="32" t="s">
        <v>365</v>
      </c>
      <c r="AC52" s="180"/>
      <c r="AD52" s="180"/>
      <c r="AE52" s="175"/>
      <c r="AF52" s="175"/>
      <c r="AG52" s="175"/>
      <c r="AH52" s="175"/>
      <c r="AI52" s="175"/>
      <c r="AJ52" s="175"/>
    </row>
    <row r="53" spans="1:36" ht="18" customHeight="1">
      <c r="A53" s="181"/>
      <c r="B53" s="117" t="s">
        <v>366</v>
      </c>
      <c r="C53" s="129">
        <v>22</v>
      </c>
      <c r="D53" s="19">
        <v>114</v>
      </c>
      <c r="E53" s="30">
        <v>2</v>
      </c>
      <c r="F53" s="30">
        <v>8</v>
      </c>
      <c r="G53" s="30">
        <v>20</v>
      </c>
      <c r="H53" s="30">
        <v>106</v>
      </c>
      <c r="I53" s="32" t="s">
        <v>365</v>
      </c>
      <c r="J53" s="32" t="s">
        <v>365</v>
      </c>
      <c r="K53" s="32" t="s">
        <v>365</v>
      </c>
      <c r="L53" s="32" t="s">
        <v>365</v>
      </c>
      <c r="M53" s="32" t="s">
        <v>365</v>
      </c>
      <c r="N53" s="32" t="s">
        <v>365</v>
      </c>
      <c r="O53" s="32" t="s">
        <v>365</v>
      </c>
      <c r="P53" s="32" t="s">
        <v>365</v>
      </c>
      <c r="Q53" s="32" t="s">
        <v>365</v>
      </c>
      <c r="R53" s="32" t="s">
        <v>365</v>
      </c>
      <c r="S53" s="32" t="s">
        <v>365</v>
      </c>
      <c r="T53" s="32" t="s">
        <v>365</v>
      </c>
      <c r="U53" s="30">
        <v>1</v>
      </c>
      <c r="V53" s="30">
        <v>8</v>
      </c>
      <c r="W53" s="30">
        <v>1</v>
      </c>
      <c r="X53" s="30">
        <v>1</v>
      </c>
      <c r="Y53" s="30">
        <v>14</v>
      </c>
      <c r="Z53" s="30">
        <v>59</v>
      </c>
      <c r="AA53" s="30">
        <v>4</v>
      </c>
      <c r="AB53" s="30">
        <v>38</v>
      </c>
      <c r="AC53" s="180"/>
      <c r="AD53" s="180"/>
      <c r="AE53" s="175"/>
      <c r="AF53" s="175"/>
      <c r="AG53" s="175"/>
      <c r="AH53" s="175"/>
      <c r="AI53" s="175"/>
      <c r="AJ53" s="175"/>
    </row>
    <row r="54" spans="1:36" ht="18" customHeight="1">
      <c r="A54" s="182"/>
      <c r="B54" s="183"/>
      <c r="C54" s="83"/>
      <c r="D54" s="84"/>
      <c r="E54" s="101"/>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75"/>
      <c r="AD54" s="175"/>
      <c r="AE54" s="175"/>
      <c r="AF54" s="175"/>
      <c r="AG54" s="175"/>
      <c r="AH54" s="175"/>
      <c r="AI54" s="175"/>
      <c r="AJ54" s="175"/>
    </row>
    <row r="55" spans="1:36" ht="14.25">
      <c r="A55" s="175"/>
      <c r="B55" s="175"/>
      <c r="C55" s="47"/>
      <c r="D55" s="46"/>
      <c r="E55" s="19"/>
      <c r="F55" s="175"/>
      <c r="G55" s="175"/>
      <c r="H55" s="175"/>
      <c r="I55" s="175"/>
      <c r="J55" s="175"/>
      <c r="K55" s="175"/>
      <c r="L55" s="175"/>
      <c r="M55" s="175"/>
      <c r="N55" s="175"/>
      <c r="O55" s="175"/>
      <c r="P55" s="175"/>
      <c r="Q55" s="175"/>
      <c r="R55" s="175"/>
      <c r="S55" s="175"/>
      <c r="T55" s="175"/>
      <c r="U55" s="175"/>
      <c r="V55" s="32"/>
      <c r="W55" s="175"/>
      <c r="X55" s="175"/>
      <c r="Y55" s="175"/>
      <c r="Z55" s="175"/>
      <c r="AA55" s="175"/>
      <c r="AB55" s="175"/>
      <c r="AC55" s="175"/>
      <c r="AD55" s="175"/>
      <c r="AE55" s="175"/>
      <c r="AF55" s="175"/>
      <c r="AG55" s="175"/>
      <c r="AH55" s="175"/>
      <c r="AI55" s="175"/>
      <c r="AJ55" s="175"/>
    </row>
    <row r="56" spans="1:36" ht="14.25">
      <c r="A56" s="175"/>
      <c r="B56" s="175"/>
      <c r="C56" s="51"/>
      <c r="D56" s="52"/>
      <c r="E56" s="19"/>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row>
    <row r="57" spans="1:36" ht="14.25">
      <c r="A57" s="175"/>
      <c r="B57" s="175"/>
      <c r="C57" s="47"/>
      <c r="D57" s="46"/>
      <c r="E57" s="19"/>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row>
    <row r="58" spans="1:36" ht="14.25">
      <c r="A58" s="175"/>
      <c r="B58" s="175"/>
      <c r="C58" s="47"/>
      <c r="D58" s="46"/>
      <c r="E58" s="19"/>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row>
    <row r="59" spans="1:36" ht="14.25">
      <c r="A59" s="175"/>
      <c r="B59" s="175"/>
      <c r="C59" s="47"/>
      <c r="D59" s="46"/>
      <c r="E59" s="19"/>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row>
    <row r="60" spans="1:36" ht="14.25">
      <c r="A60" s="175"/>
      <c r="B60" s="175"/>
      <c r="C60" s="47"/>
      <c r="D60" s="46"/>
      <c r="E60" s="19"/>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row>
    <row r="61" spans="1:36" ht="14.25">
      <c r="A61" s="175"/>
      <c r="B61" s="175"/>
      <c r="C61" s="47"/>
      <c r="D61" s="46"/>
      <c r="E61" s="19"/>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row>
    <row r="62" spans="1:36" ht="14.25">
      <c r="A62" s="175"/>
      <c r="B62" s="175"/>
      <c r="C62" s="51"/>
      <c r="D62" s="52"/>
      <c r="E62" s="19"/>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row>
    <row r="63" spans="1:36" ht="14.25">
      <c r="A63" s="175"/>
      <c r="B63" s="175"/>
      <c r="C63" s="47"/>
      <c r="D63" s="46"/>
      <c r="E63" s="19"/>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36" ht="14.25">
      <c r="A64" s="175"/>
      <c r="B64" s="175"/>
      <c r="C64" s="19"/>
      <c r="D64" s="19"/>
      <c r="E64" s="19"/>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ht="14.25">
      <c r="A65" s="175"/>
      <c r="B65" s="175"/>
      <c r="C65" s="19"/>
      <c r="D65" s="19"/>
      <c r="E65" s="19"/>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ht="14.25">
      <c r="A66" s="175"/>
      <c r="B66" s="175"/>
      <c r="C66" s="19"/>
      <c r="D66" s="19"/>
      <c r="E66" s="19"/>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ht="14.25">
      <c r="A67" s="175"/>
      <c r="B67" s="175"/>
      <c r="C67" s="19"/>
      <c r="D67" s="19"/>
      <c r="E67" s="19"/>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ht="14.25">
      <c r="A68" s="175"/>
      <c r="B68" s="175"/>
      <c r="C68" s="14"/>
      <c r="D68" s="19"/>
      <c r="E68" s="19"/>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ht="14.25">
      <c r="A69" s="175"/>
      <c r="B69" s="175"/>
      <c r="C69" s="14"/>
      <c r="D69" s="19"/>
      <c r="E69" s="19"/>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ht="14.25">
      <c r="A70" s="175"/>
      <c r="B70" s="175"/>
      <c r="C70" s="14"/>
      <c r="D70" s="19"/>
      <c r="E70" s="19"/>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ht="14.25">
      <c r="A71" s="175"/>
      <c r="B71" s="175"/>
      <c r="C71" s="14"/>
      <c r="D71" s="19"/>
      <c r="E71" s="19"/>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ht="14.25">
      <c r="A72" s="175"/>
      <c r="B72" s="175"/>
      <c r="C72" s="14"/>
      <c r="D72" s="19"/>
      <c r="E72" s="19"/>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ht="14.25">
      <c r="A73" s="175"/>
      <c r="B73" s="175"/>
      <c r="C73" s="14"/>
      <c r="D73" s="19"/>
      <c r="E73" s="19"/>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ht="13.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ht="13.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ht="13.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ht="13.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ht="13.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ht="13.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ht="13.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ht="13.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ht="1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ht="13.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ht="13.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ht="13.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ht="13.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ht="13.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ht="13.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ht="13.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ht="13.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ht="13.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ht="13.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ht="13.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ht="13.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ht="13.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ht="13.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ht="13.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ht="13.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ht="13.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ht="13.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ht="13.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ht="13.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ht="13.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ht="13.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ht="13.5">
      <c r="A105" s="184"/>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sheetData>
  <sheetProtection/>
  <mergeCells count="27">
    <mergeCell ref="E5:F6"/>
    <mergeCell ref="G5:H6"/>
    <mergeCell ref="Q5:R6"/>
    <mergeCell ref="S5:T6"/>
    <mergeCell ref="I5:J6"/>
    <mergeCell ref="K5:L6"/>
    <mergeCell ref="M5:N6"/>
    <mergeCell ref="W5:X6"/>
    <mergeCell ref="A51:B51"/>
    <mergeCell ref="A31:B31"/>
    <mergeCell ref="A35:B35"/>
    <mergeCell ref="A39:B39"/>
    <mergeCell ref="A43:B43"/>
    <mergeCell ref="A10:B10"/>
    <mergeCell ref="A14:B14"/>
    <mergeCell ref="A5:B8"/>
    <mergeCell ref="C5:D6"/>
    <mergeCell ref="A3:AB3"/>
    <mergeCell ref="A18:B18"/>
    <mergeCell ref="A22:B22"/>
    <mergeCell ref="A23:B23"/>
    <mergeCell ref="A27:B27"/>
    <mergeCell ref="A47:B47"/>
    <mergeCell ref="Y5:Z6"/>
    <mergeCell ref="AA5:AB6"/>
    <mergeCell ref="U5:V6"/>
    <mergeCell ref="O5:P6"/>
  </mergeCells>
  <printOptions horizontalCentered="1"/>
  <pageMargins left="0.5905511811023623" right="0.5905511811023623" top="0.5905511811023623" bottom="0.3937007874015748" header="0" footer="0"/>
  <pageSetup fitToHeight="1" fitToWidth="1" horizontalDpi="600" verticalDpi="6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AJ105"/>
  <sheetViews>
    <sheetView tabSelected="1" zoomScalePageLayoutView="0" workbookViewId="0" topLeftCell="A1">
      <selection activeCell="A1" sqref="A1"/>
    </sheetView>
  </sheetViews>
  <sheetFormatPr defaultColWidth="9.00390625" defaultRowHeight="13.5"/>
  <cols>
    <col min="1" max="1" width="3.875" style="79" customWidth="1"/>
    <col min="2" max="2" width="25.50390625" style="79" customWidth="1"/>
    <col min="3" max="28" width="9.625" style="79" customWidth="1"/>
    <col min="29" max="16384" width="9.00390625" style="79" customWidth="1"/>
  </cols>
  <sheetData>
    <row r="1" spans="1:36" s="62" customFormat="1" ht="13.5">
      <c r="A1" s="141" t="s">
        <v>277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40" t="s">
        <v>278</v>
      </c>
      <c r="AC1" s="139"/>
      <c r="AD1" s="139"/>
      <c r="AE1" s="139"/>
      <c r="AF1" s="139"/>
      <c r="AG1" s="139"/>
      <c r="AH1" s="139"/>
      <c r="AI1" s="139"/>
      <c r="AJ1" s="139"/>
    </row>
    <row r="2" s="1" customFormat="1" ht="37.5" customHeight="1">
      <c r="AB2" s="78"/>
    </row>
    <row r="3" spans="1:28" s="1" customFormat="1" ht="19.5" customHeight="1">
      <c r="A3" s="530" t="s">
        <v>407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row>
    <row r="4" spans="1:29" s="1" customFormat="1" ht="18" customHeight="1" thickBot="1">
      <c r="A4" s="13"/>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5"/>
    </row>
    <row r="5" spans="1:29" s="1" customFormat="1" ht="16.5" customHeight="1">
      <c r="A5" s="312" t="s">
        <v>410</v>
      </c>
      <c r="B5" s="313"/>
      <c r="C5" s="304" t="s">
        <v>268</v>
      </c>
      <c r="D5" s="301"/>
      <c r="E5" s="300" t="s">
        <v>204</v>
      </c>
      <c r="F5" s="301"/>
      <c r="G5" s="300" t="s">
        <v>205</v>
      </c>
      <c r="H5" s="301"/>
      <c r="I5" s="300" t="s">
        <v>269</v>
      </c>
      <c r="J5" s="301"/>
      <c r="K5" s="300" t="s">
        <v>181</v>
      </c>
      <c r="L5" s="301"/>
      <c r="M5" s="300" t="s">
        <v>182</v>
      </c>
      <c r="N5" s="301"/>
      <c r="O5" s="296" t="s">
        <v>270</v>
      </c>
      <c r="P5" s="297"/>
      <c r="Q5" s="296" t="s">
        <v>183</v>
      </c>
      <c r="R5" s="297"/>
      <c r="S5" s="306" t="s">
        <v>184</v>
      </c>
      <c r="T5" s="307"/>
      <c r="U5" s="296" t="s">
        <v>185</v>
      </c>
      <c r="V5" s="297"/>
      <c r="W5" s="292" t="s">
        <v>271</v>
      </c>
      <c r="X5" s="310"/>
      <c r="Y5" s="300" t="s">
        <v>186</v>
      </c>
      <c r="Z5" s="301"/>
      <c r="AA5" s="292" t="s">
        <v>272</v>
      </c>
      <c r="AB5" s="293"/>
      <c r="AC5" s="5"/>
    </row>
    <row r="6" spans="1:29" s="1" customFormat="1" ht="16.5" customHeight="1">
      <c r="A6" s="314"/>
      <c r="B6" s="315"/>
      <c r="C6" s="305"/>
      <c r="D6" s="303"/>
      <c r="E6" s="302"/>
      <c r="F6" s="303"/>
      <c r="G6" s="302"/>
      <c r="H6" s="303"/>
      <c r="I6" s="302"/>
      <c r="J6" s="303"/>
      <c r="K6" s="302"/>
      <c r="L6" s="303"/>
      <c r="M6" s="302"/>
      <c r="N6" s="303"/>
      <c r="O6" s="298"/>
      <c r="P6" s="299"/>
      <c r="Q6" s="298"/>
      <c r="R6" s="299"/>
      <c r="S6" s="308"/>
      <c r="T6" s="309"/>
      <c r="U6" s="320"/>
      <c r="V6" s="321"/>
      <c r="W6" s="294"/>
      <c r="X6" s="311"/>
      <c r="Y6" s="302"/>
      <c r="Z6" s="303"/>
      <c r="AA6" s="294"/>
      <c r="AB6" s="295"/>
      <c r="AC6" s="5"/>
    </row>
    <row r="7" spans="1:29" s="1" customFormat="1" ht="17.25" customHeight="1">
      <c r="A7" s="314"/>
      <c r="B7" s="315"/>
      <c r="C7" s="41" t="s">
        <v>187</v>
      </c>
      <c r="D7" s="42" t="s">
        <v>188</v>
      </c>
      <c r="E7" s="41" t="s">
        <v>187</v>
      </c>
      <c r="F7" s="42" t="s">
        <v>188</v>
      </c>
      <c r="G7" s="41" t="s">
        <v>187</v>
      </c>
      <c r="H7" s="42" t="s">
        <v>188</v>
      </c>
      <c r="I7" s="41" t="s">
        <v>187</v>
      </c>
      <c r="J7" s="42" t="s">
        <v>188</v>
      </c>
      <c r="K7" s="41" t="s">
        <v>187</v>
      </c>
      <c r="L7" s="42" t="s">
        <v>188</v>
      </c>
      <c r="M7" s="41" t="s">
        <v>187</v>
      </c>
      <c r="N7" s="42" t="s">
        <v>188</v>
      </c>
      <c r="O7" s="41" t="s">
        <v>187</v>
      </c>
      <c r="P7" s="42" t="s">
        <v>188</v>
      </c>
      <c r="Q7" s="41" t="s">
        <v>187</v>
      </c>
      <c r="R7" s="42" t="s">
        <v>188</v>
      </c>
      <c r="S7" s="41" t="s">
        <v>187</v>
      </c>
      <c r="T7" s="42" t="s">
        <v>188</v>
      </c>
      <c r="U7" s="41" t="s">
        <v>187</v>
      </c>
      <c r="V7" s="42" t="s">
        <v>188</v>
      </c>
      <c r="W7" s="41" t="s">
        <v>187</v>
      </c>
      <c r="X7" s="42" t="s">
        <v>188</v>
      </c>
      <c r="Y7" s="41" t="s">
        <v>187</v>
      </c>
      <c r="Z7" s="42" t="s">
        <v>188</v>
      </c>
      <c r="AA7" s="41" t="s">
        <v>187</v>
      </c>
      <c r="AB7" s="74" t="s">
        <v>188</v>
      </c>
      <c r="AC7" s="5"/>
    </row>
    <row r="8" spans="1:29" s="1" customFormat="1" ht="17.25" customHeight="1">
      <c r="A8" s="316"/>
      <c r="B8" s="317"/>
      <c r="C8" s="43" t="s">
        <v>189</v>
      </c>
      <c r="D8" s="44" t="s">
        <v>190</v>
      </c>
      <c r="E8" s="43" t="s">
        <v>189</v>
      </c>
      <c r="F8" s="44" t="s">
        <v>190</v>
      </c>
      <c r="G8" s="43" t="s">
        <v>189</v>
      </c>
      <c r="H8" s="44" t="s">
        <v>190</v>
      </c>
      <c r="I8" s="43" t="s">
        <v>189</v>
      </c>
      <c r="J8" s="44" t="s">
        <v>190</v>
      </c>
      <c r="K8" s="43" t="s">
        <v>189</v>
      </c>
      <c r="L8" s="44" t="s">
        <v>190</v>
      </c>
      <c r="M8" s="43" t="s">
        <v>189</v>
      </c>
      <c r="N8" s="44" t="s">
        <v>190</v>
      </c>
      <c r="O8" s="43" t="s">
        <v>189</v>
      </c>
      <c r="P8" s="44" t="s">
        <v>190</v>
      </c>
      <c r="Q8" s="43" t="s">
        <v>189</v>
      </c>
      <c r="R8" s="44" t="s">
        <v>190</v>
      </c>
      <c r="S8" s="43" t="s">
        <v>189</v>
      </c>
      <c r="T8" s="44" t="s">
        <v>190</v>
      </c>
      <c r="U8" s="43" t="s">
        <v>189</v>
      </c>
      <c r="V8" s="44" t="s">
        <v>190</v>
      </c>
      <c r="W8" s="43" t="s">
        <v>189</v>
      </c>
      <c r="X8" s="44" t="s">
        <v>190</v>
      </c>
      <c r="Y8" s="43" t="s">
        <v>189</v>
      </c>
      <c r="Z8" s="44" t="s">
        <v>190</v>
      </c>
      <c r="AA8" s="43" t="s">
        <v>189</v>
      </c>
      <c r="AB8" s="75" t="s">
        <v>190</v>
      </c>
      <c r="AC8" s="5"/>
    </row>
    <row r="9" spans="1:36" ht="17.25" customHeight="1">
      <c r="A9" s="192"/>
      <c r="B9" s="191"/>
      <c r="C9" s="32"/>
      <c r="D9" s="32" t="s">
        <v>40</v>
      </c>
      <c r="E9" s="32"/>
      <c r="F9" s="32" t="s">
        <v>40</v>
      </c>
      <c r="G9" s="32"/>
      <c r="H9" s="32" t="s">
        <v>40</v>
      </c>
      <c r="I9" s="32"/>
      <c r="J9" s="32" t="s">
        <v>40</v>
      </c>
      <c r="K9" s="32"/>
      <c r="L9" s="32" t="s">
        <v>40</v>
      </c>
      <c r="M9" s="32"/>
      <c r="N9" s="32" t="s">
        <v>40</v>
      </c>
      <c r="O9" s="32"/>
      <c r="P9" s="32" t="s">
        <v>40</v>
      </c>
      <c r="Q9" s="32"/>
      <c r="R9" s="32" t="s">
        <v>40</v>
      </c>
      <c r="S9" s="32"/>
      <c r="T9" s="32" t="s">
        <v>40</v>
      </c>
      <c r="U9" s="32"/>
      <c r="V9" s="32" t="s">
        <v>40</v>
      </c>
      <c r="W9" s="32"/>
      <c r="X9" s="32" t="s">
        <v>40</v>
      </c>
      <c r="Y9" s="32"/>
      <c r="Z9" s="32" t="s">
        <v>40</v>
      </c>
      <c r="AA9" s="32"/>
      <c r="AB9" s="32" t="s">
        <v>40</v>
      </c>
      <c r="AC9" s="5"/>
      <c r="AD9" s="1"/>
      <c r="AE9" s="1"/>
      <c r="AF9" s="1"/>
      <c r="AG9" s="1"/>
      <c r="AH9" s="1"/>
      <c r="AI9" s="1"/>
      <c r="AJ9" s="1"/>
    </row>
    <row r="10" spans="1:36" s="86" customFormat="1" ht="17.25" customHeight="1">
      <c r="A10" s="333" t="s">
        <v>34</v>
      </c>
      <c r="B10" s="334"/>
      <c r="C10" s="92">
        <f>SUM(C11,C15,C19,C23,C27)</f>
        <v>4694</v>
      </c>
      <c r="D10" s="92">
        <f aca="true" t="shared" si="0" ref="D10:AB10">SUM(D11,D15,D19,D23,D27)</f>
        <v>26216</v>
      </c>
      <c r="E10" s="92">
        <f t="shared" si="0"/>
        <v>12</v>
      </c>
      <c r="F10" s="92">
        <f t="shared" si="0"/>
        <v>121</v>
      </c>
      <c r="G10" s="92">
        <f t="shared" si="0"/>
        <v>4682</v>
      </c>
      <c r="H10" s="92">
        <f t="shared" si="0"/>
        <v>26095</v>
      </c>
      <c r="I10" s="92">
        <f t="shared" si="0"/>
        <v>2</v>
      </c>
      <c r="J10" s="92">
        <f t="shared" si="0"/>
        <v>18</v>
      </c>
      <c r="K10" s="92">
        <f t="shared" si="0"/>
        <v>455</v>
      </c>
      <c r="L10" s="92">
        <f t="shared" si="0"/>
        <v>2572</v>
      </c>
      <c r="M10" s="92">
        <f t="shared" si="0"/>
        <v>1849</v>
      </c>
      <c r="N10" s="92">
        <f t="shared" si="0"/>
        <v>11123</v>
      </c>
      <c r="O10" s="92">
        <f t="shared" si="0"/>
        <v>1395</v>
      </c>
      <c r="P10" s="92">
        <f t="shared" si="0"/>
        <v>4468</v>
      </c>
      <c r="Q10" s="92">
        <f t="shared" si="0"/>
        <v>34</v>
      </c>
      <c r="R10" s="92">
        <f t="shared" si="0"/>
        <v>492</v>
      </c>
      <c r="S10" s="92">
        <f t="shared" si="0"/>
        <v>31</v>
      </c>
      <c r="T10" s="92">
        <f t="shared" si="0"/>
        <v>69</v>
      </c>
      <c r="U10" s="92">
        <f t="shared" si="0"/>
        <v>63</v>
      </c>
      <c r="V10" s="92">
        <f t="shared" si="0"/>
        <v>615</v>
      </c>
      <c r="W10" s="92">
        <f t="shared" si="0"/>
        <v>10</v>
      </c>
      <c r="X10" s="92">
        <f t="shared" si="0"/>
        <v>96</v>
      </c>
      <c r="Y10" s="92">
        <f t="shared" si="0"/>
        <v>805</v>
      </c>
      <c r="Z10" s="92">
        <f t="shared" si="0"/>
        <v>6008</v>
      </c>
      <c r="AA10" s="92">
        <f t="shared" si="0"/>
        <v>38</v>
      </c>
      <c r="AB10" s="92">
        <f t="shared" si="0"/>
        <v>634</v>
      </c>
      <c r="AC10" s="190"/>
      <c r="AD10" s="190"/>
      <c r="AE10" s="190"/>
      <c r="AF10" s="190"/>
      <c r="AG10" s="190"/>
      <c r="AH10" s="190"/>
      <c r="AI10" s="190"/>
      <c r="AJ10" s="190"/>
    </row>
    <row r="11" spans="1:36" ht="17.25" customHeight="1">
      <c r="A11" s="331" t="s">
        <v>57</v>
      </c>
      <c r="B11" s="332"/>
      <c r="C11" s="32">
        <f aca="true" t="shared" si="1" ref="C11:H11">SUM(C12:C13)</f>
        <v>1018</v>
      </c>
      <c r="D11" s="32">
        <f t="shared" si="1"/>
        <v>7003</v>
      </c>
      <c r="E11" s="30">
        <f t="shared" si="1"/>
        <v>2</v>
      </c>
      <c r="F11" s="30">
        <f t="shared" si="1"/>
        <v>26</v>
      </c>
      <c r="G11" s="30">
        <f t="shared" si="1"/>
        <v>1016</v>
      </c>
      <c r="H11" s="30">
        <f t="shared" si="1"/>
        <v>6977</v>
      </c>
      <c r="I11" s="30" t="s">
        <v>227</v>
      </c>
      <c r="J11" s="30" t="s">
        <v>227</v>
      </c>
      <c r="K11" s="30">
        <f aca="true" t="shared" si="2" ref="K11:AB11">SUM(K12:K13)</f>
        <v>124</v>
      </c>
      <c r="L11" s="30">
        <f t="shared" si="2"/>
        <v>1043</v>
      </c>
      <c r="M11" s="30">
        <f t="shared" si="2"/>
        <v>194</v>
      </c>
      <c r="N11" s="30">
        <f t="shared" si="2"/>
        <v>2212</v>
      </c>
      <c r="O11" s="30">
        <f t="shared" si="2"/>
        <v>407</v>
      </c>
      <c r="P11" s="30">
        <f t="shared" si="2"/>
        <v>1531</v>
      </c>
      <c r="Q11" s="30">
        <f t="shared" si="2"/>
        <v>5</v>
      </c>
      <c r="R11" s="30">
        <f t="shared" si="2"/>
        <v>133</v>
      </c>
      <c r="S11" s="30">
        <f t="shared" si="2"/>
        <v>3</v>
      </c>
      <c r="T11" s="30">
        <f t="shared" si="2"/>
        <v>10</v>
      </c>
      <c r="U11" s="30">
        <f t="shared" si="2"/>
        <v>18</v>
      </c>
      <c r="V11" s="30">
        <f t="shared" si="2"/>
        <v>167</v>
      </c>
      <c r="W11" s="30">
        <f t="shared" si="2"/>
        <v>3</v>
      </c>
      <c r="X11" s="30">
        <f t="shared" si="2"/>
        <v>52</v>
      </c>
      <c r="Y11" s="30">
        <f t="shared" si="2"/>
        <v>250</v>
      </c>
      <c r="Z11" s="30">
        <f t="shared" si="2"/>
        <v>1593</v>
      </c>
      <c r="AA11" s="30">
        <f t="shared" si="2"/>
        <v>12</v>
      </c>
      <c r="AB11" s="30">
        <f t="shared" si="2"/>
        <v>236</v>
      </c>
      <c r="AC11" s="185"/>
      <c r="AD11" s="185"/>
      <c r="AE11" s="185"/>
      <c r="AF11" s="185"/>
      <c r="AG11" s="185"/>
      <c r="AH11" s="185"/>
      <c r="AI11" s="185"/>
      <c r="AJ11" s="185"/>
    </row>
    <row r="12" spans="1:36" ht="17.25" customHeight="1">
      <c r="A12" s="189"/>
      <c r="B12" s="24" t="s">
        <v>76</v>
      </c>
      <c r="C12" s="32">
        <v>954</v>
      </c>
      <c r="D12" s="32">
        <v>5918</v>
      </c>
      <c r="E12" s="32">
        <v>1</v>
      </c>
      <c r="F12" s="32">
        <v>25</v>
      </c>
      <c r="G12" s="32">
        <v>953</v>
      </c>
      <c r="H12" s="32">
        <v>5893</v>
      </c>
      <c r="I12" s="30" t="s">
        <v>363</v>
      </c>
      <c r="J12" s="30" t="s">
        <v>363</v>
      </c>
      <c r="K12" s="32">
        <v>124</v>
      </c>
      <c r="L12" s="32">
        <v>1043</v>
      </c>
      <c r="M12" s="32">
        <v>194</v>
      </c>
      <c r="N12" s="32">
        <v>2212</v>
      </c>
      <c r="O12" s="32">
        <v>407</v>
      </c>
      <c r="P12" s="32">
        <v>1531</v>
      </c>
      <c r="Q12" s="32">
        <v>5</v>
      </c>
      <c r="R12" s="32">
        <v>133</v>
      </c>
      <c r="S12" s="32">
        <v>3</v>
      </c>
      <c r="T12" s="32">
        <v>10</v>
      </c>
      <c r="U12" s="32">
        <v>10</v>
      </c>
      <c r="V12" s="32">
        <v>80</v>
      </c>
      <c r="W12" s="32">
        <v>2</v>
      </c>
      <c r="X12" s="32">
        <v>41</v>
      </c>
      <c r="Y12" s="32">
        <v>208</v>
      </c>
      <c r="Z12" s="32">
        <v>843</v>
      </c>
      <c r="AA12" s="30" t="s">
        <v>363</v>
      </c>
      <c r="AB12" s="30" t="s">
        <v>363</v>
      </c>
      <c r="AC12" s="185"/>
      <c r="AD12" s="185"/>
      <c r="AE12" s="185"/>
      <c r="AF12" s="185"/>
      <c r="AG12" s="185"/>
      <c r="AH12" s="185"/>
      <c r="AI12" s="185"/>
      <c r="AJ12" s="185"/>
    </row>
    <row r="13" spans="1:36" ht="17.25" customHeight="1">
      <c r="A13" s="189"/>
      <c r="B13" s="8" t="s">
        <v>364</v>
      </c>
      <c r="C13" s="32">
        <v>64</v>
      </c>
      <c r="D13" s="32">
        <v>1085</v>
      </c>
      <c r="E13" s="32">
        <v>1</v>
      </c>
      <c r="F13" s="32">
        <v>1</v>
      </c>
      <c r="G13" s="32">
        <v>63</v>
      </c>
      <c r="H13" s="32">
        <v>1084</v>
      </c>
      <c r="I13" s="30" t="s">
        <v>363</v>
      </c>
      <c r="J13" s="30" t="s">
        <v>363</v>
      </c>
      <c r="K13" s="30" t="s">
        <v>363</v>
      </c>
      <c r="L13" s="30" t="s">
        <v>363</v>
      </c>
      <c r="M13" s="30" t="s">
        <v>363</v>
      </c>
      <c r="N13" s="30" t="s">
        <v>363</v>
      </c>
      <c r="O13" s="30" t="s">
        <v>363</v>
      </c>
      <c r="P13" s="30" t="s">
        <v>363</v>
      </c>
      <c r="Q13" s="30" t="s">
        <v>363</v>
      </c>
      <c r="R13" s="30" t="s">
        <v>363</v>
      </c>
      <c r="S13" s="30" t="s">
        <v>363</v>
      </c>
      <c r="T13" s="30" t="s">
        <v>363</v>
      </c>
      <c r="U13" s="32">
        <v>8</v>
      </c>
      <c r="V13" s="32">
        <v>87</v>
      </c>
      <c r="W13" s="32">
        <v>1</v>
      </c>
      <c r="X13" s="32">
        <v>11</v>
      </c>
      <c r="Y13" s="32">
        <v>42</v>
      </c>
      <c r="Z13" s="32">
        <v>750</v>
      </c>
      <c r="AA13" s="32">
        <v>12</v>
      </c>
      <c r="AB13" s="32">
        <v>236</v>
      </c>
      <c r="AC13" s="185"/>
      <c r="AD13" s="185"/>
      <c r="AE13" s="185"/>
      <c r="AF13" s="185"/>
      <c r="AG13" s="185"/>
      <c r="AH13" s="185"/>
      <c r="AI13" s="185"/>
      <c r="AJ13" s="185"/>
    </row>
    <row r="14" spans="1:36" ht="17.25" customHeight="1">
      <c r="A14" s="189"/>
      <c r="B14" s="24"/>
      <c r="C14" s="32"/>
      <c r="D14" s="32"/>
      <c r="E14" s="53"/>
      <c r="F14" s="32"/>
      <c r="G14" s="32"/>
      <c r="H14" s="32"/>
      <c r="I14" s="32"/>
      <c r="J14" s="32"/>
      <c r="K14" s="32"/>
      <c r="L14" s="32"/>
      <c r="M14" s="32"/>
      <c r="N14" s="32"/>
      <c r="O14" s="32"/>
      <c r="P14" s="32"/>
      <c r="Q14" s="32"/>
      <c r="R14" s="32"/>
      <c r="S14" s="32"/>
      <c r="T14" s="185"/>
      <c r="U14" s="32"/>
      <c r="V14" s="32"/>
      <c r="W14" s="32"/>
      <c r="X14" s="32"/>
      <c r="Y14" s="32"/>
      <c r="Z14" s="32"/>
      <c r="AA14" s="32"/>
      <c r="AB14" s="32"/>
      <c r="AC14" s="185"/>
      <c r="AD14" s="185"/>
      <c r="AE14" s="185"/>
      <c r="AF14" s="185"/>
      <c r="AG14" s="185"/>
      <c r="AH14" s="185"/>
      <c r="AI14" s="185"/>
      <c r="AJ14" s="185"/>
    </row>
    <row r="15" spans="1:36" ht="17.25" customHeight="1">
      <c r="A15" s="331" t="s">
        <v>58</v>
      </c>
      <c r="B15" s="332"/>
      <c r="C15" s="32">
        <f aca="true" t="shared" si="3" ref="C15:H15">SUM(C16:C17)</f>
        <v>982</v>
      </c>
      <c r="D15" s="32">
        <f t="shared" si="3"/>
        <v>4821</v>
      </c>
      <c r="E15" s="30">
        <f t="shared" si="3"/>
        <v>3</v>
      </c>
      <c r="F15" s="30">
        <f t="shared" si="3"/>
        <v>36</v>
      </c>
      <c r="G15" s="30">
        <f t="shared" si="3"/>
        <v>979</v>
      </c>
      <c r="H15" s="30">
        <f t="shared" si="3"/>
        <v>4785</v>
      </c>
      <c r="I15" s="30" t="s">
        <v>227</v>
      </c>
      <c r="J15" s="30" t="s">
        <v>227</v>
      </c>
      <c r="K15" s="30">
        <f aca="true" t="shared" si="4" ref="K15:AB15">SUM(K16:K17)</f>
        <v>87</v>
      </c>
      <c r="L15" s="30">
        <f t="shared" si="4"/>
        <v>397</v>
      </c>
      <c r="M15" s="30">
        <f t="shared" si="4"/>
        <v>496</v>
      </c>
      <c r="N15" s="30">
        <f t="shared" si="4"/>
        <v>2488</v>
      </c>
      <c r="O15" s="30">
        <f t="shared" si="4"/>
        <v>225</v>
      </c>
      <c r="P15" s="30">
        <f t="shared" si="4"/>
        <v>687</v>
      </c>
      <c r="Q15" s="30">
        <f t="shared" si="4"/>
        <v>6</v>
      </c>
      <c r="R15" s="30">
        <f t="shared" si="4"/>
        <v>79</v>
      </c>
      <c r="S15" s="30">
        <f t="shared" si="4"/>
        <v>4</v>
      </c>
      <c r="T15" s="32">
        <f t="shared" si="4"/>
        <v>8</v>
      </c>
      <c r="U15" s="30">
        <f t="shared" si="4"/>
        <v>16</v>
      </c>
      <c r="V15" s="30">
        <f t="shared" si="4"/>
        <v>125</v>
      </c>
      <c r="W15" s="30">
        <f t="shared" si="4"/>
        <v>1</v>
      </c>
      <c r="X15" s="30">
        <f t="shared" si="4"/>
        <v>5</v>
      </c>
      <c r="Y15" s="30">
        <f t="shared" si="4"/>
        <v>138</v>
      </c>
      <c r="Z15" s="30">
        <f t="shared" si="4"/>
        <v>906</v>
      </c>
      <c r="AA15" s="30">
        <f t="shared" si="4"/>
        <v>6</v>
      </c>
      <c r="AB15" s="30">
        <f t="shared" si="4"/>
        <v>90</v>
      </c>
      <c r="AC15" s="185"/>
      <c r="AD15" s="185"/>
      <c r="AE15" s="185"/>
      <c r="AF15" s="185"/>
      <c r="AG15" s="185"/>
      <c r="AH15" s="185"/>
      <c r="AI15" s="185"/>
      <c r="AJ15" s="185"/>
    </row>
    <row r="16" spans="1:36" ht="17.25" customHeight="1">
      <c r="A16" s="189"/>
      <c r="B16" s="24" t="s">
        <v>76</v>
      </c>
      <c r="C16" s="32">
        <v>955</v>
      </c>
      <c r="D16" s="32">
        <v>4328</v>
      </c>
      <c r="E16" s="32">
        <v>3</v>
      </c>
      <c r="F16" s="32">
        <v>36</v>
      </c>
      <c r="G16" s="32">
        <v>952</v>
      </c>
      <c r="H16" s="32">
        <v>4292</v>
      </c>
      <c r="I16" s="30" t="s">
        <v>363</v>
      </c>
      <c r="J16" s="30" t="s">
        <v>363</v>
      </c>
      <c r="K16" s="32">
        <v>87</v>
      </c>
      <c r="L16" s="32">
        <v>397</v>
      </c>
      <c r="M16" s="32">
        <v>496</v>
      </c>
      <c r="N16" s="32">
        <v>2488</v>
      </c>
      <c r="O16" s="32">
        <v>224</v>
      </c>
      <c r="P16" s="32">
        <v>680</v>
      </c>
      <c r="Q16" s="32">
        <v>6</v>
      </c>
      <c r="R16" s="32">
        <v>79</v>
      </c>
      <c r="S16" s="32">
        <v>4</v>
      </c>
      <c r="T16" s="30">
        <v>8</v>
      </c>
      <c r="U16" s="32">
        <v>12</v>
      </c>
      <c r="V16" s="32">
        <v>89</v>
      </c>
      <c r="W16" s="30" t="s">
        <v>363</v>
      </c>
      <c r="X16" s="30" t="s">
        <v>363</v>
      </c>
      <c r="Y16" s="32">
        <v>123</v>
      </c>
      <c r="Z16" s="32">
        <v>551</v>
      </c>
      <c r="AA16" s="30" t="s">
        <v>363</v>
      </c>
      <c r="AB16" s="30" t="s">
        <v>363</v>
      </c>
      <c r="AC16" s="185"/>
      <c r="AD16" s="185"/>
      <c r="AE16" s="185"/>
      <c r="AF16" s="185"/>
      <c r="AG16" s="185"/>
      <c r="AH16" s="185"/>
      <c r="AI16" s="185"/>
      <c r="AJ16" s="185"/>
    </row>
    <row r="17" spans="1:36" ht="17.25" customHeight="1">
      <c r="A17" s="189"/>
      <c r="B17" s="8" t="s">
        <v>364</v>
      </c>
      <c r="C17" s="32">
        <v>27</v>
      </c>
      <c r="D17" s="32">
        <v>493</v>
      </c>
      <c r="E17" s="30" t="s">
        <v>363</v>
      </c>
      <c r="F17" s="30" t="s">
        <v>363</v>
      </c>
      <c r="G17" s="32">
        <v>27</v>
      </c>
      <c r="H17" s="32">
        <v>493</v>
      </c>
      <c r="I17" s="30" t="s">
        <v>363</v>
      </c>
      <c r="J17" s="30" t="s">
        <v>363</v>
      </c>
      <c r="K17" s="30" t="s">
        <v>363</v>
      </c>
      <c r="L17" s="30" t="s">
        <v>363</v>
      </c>
      <c r="M17" s="30" t="s">
        <v>363</v>
      </c>
      <c r="N17" s="30" t="s">
        <v>363</v>
      </c>
      <c r="O17" s="32">
        <v>1</v>
      </c>
      <c r="P17" s="32">
        <v>7</v>
      </c>
      <c r="Q17" s="30" t="s">
        <v>363</v>
      </c>
      <c r="R17" s="30" t="s">
        <v>363</v>
      </c>
      <c r="S17" s="30" t="s">
        <v>363</v>
      </c>
      <c r="T17" s="30" t="s">
        <v>363</v>
      </c>
      <c r="U17" s="32">
        <v>4</v>
      </c>
      <c r="V17" s="32">
        <v>36</v>
      </c>
      <c r="W17" s="32">
        <v>1</v>
      </c>
      <c r="X17" s="32">
        <v>5</v>
      </c>
      <c r="Y17" s="32">
        <v>15</v>
      </c>
      <c r="Z17" s="32">
        <v>355</v>
      </c>
      <c r="AA17" s="32">
        <v>6</v>
      </c>
      <c r="AB17" s="32">
        <v>90</v>
      </c>
      <c r="AC17" s="185"/>
      <c r="AD17" s="185"/>
      <c r="AE17" s="185"/>
      <c r="AF17" s="185"/>
      <c r="AG17" s="185"/>
      <c r="AH17" s="185"/>
      <c r="AI17" s="185"/>
      <c r="AJ17" s="185"/>
    </row>
    <row r="18" spans="1:36" ht="17.25" customHeight="1">
      <c r="A18" s="189"/>
      <c r="B18" s="24"/>
      <c r="C18" s="32"/>
      <c r="D18" s="54"/>
      <c r="E18" s="32"/>
      <c r="F18" s="185"/>
      <c r="G18" s="32"/>
      <c r="H18" s="32"/>
      <c r="I18" s="32"/>
      <c r="J18" s="32"/>
      <c r="K18" s="32"/>
      <c r="L18" s="32"/>
      <c r="M18" s="32"/>
      <c r="N18" s="32"/>
      <c r="O18" s="32"/>
      <c r="P18" s="32"/>
      <c r="Q18" s="32"/>
      <c r="R18" s="32"/>
      <c r="S18" s="32"/>
      <c r="T18" s="32"/>
      <c r="U18" s="32"/>
      <c r="V18" s="32"/>
      <c r="W18" s="32"/>
      <c r="X18" s="32"/>
      <c r="Y18" s="32"/>
      <c r="Z18" s="32"/>
      <c r="AA18" s="32"/>
      <c r="AB18" s="32"/>
      <c r="AC18" s="185"/>
      <c r="AD18" s="185"/>
      <c r="AE18" s="185"/>
      <c r="AF18" s="185"/>
      <c r="AG18" s="185"/>
      <c r="AH18" s="185"/>
      <c r="AI18" s="185"/>
      <c r="AJ18" s="185"/>
    </row>
    <row r="19" spans="1:36" ht="17.25" customHeight="1">
      <c r="A19" s="331" t="s">
        <v>59</v>
      </c>
      <c r="B19" s="332"/>
      <c r="C19" s="32">
        <f aca="true" t="shared" si="5" ref="C19:H19">SUM(C20:C21)</f>
        <v>978</v>
      </c>
      <c r="D19" s="32">
        <f t="shared" si="5"/>
        <v>4377</v>
      </c>
      <c r="E19" s="30">
        <f t="shared" si="5"/>
        <v>5</v>
      </c>
      <c r="F19" s="32">
        <f t="shared" si="5"/>
        <v>53</v>
      </c>
      <c r="G19" s="30">
        <f t="shared" si="5"/>
        <v>973</v>
      </c>
      <c r="H19" s="30">
        <f t="shared" si="5"/>
        <v>4324</v>
      </c>
      <c r="I19" s="30" t="s">
        <v>227</v>
      </c>
      <c r="J19" s="30" t="s">
        <v>227</v>
      </c>
      <c r="K19" s="30">
        <f aca="true" t="shared" si="6" ref="K19:AB19">SUM(K20:K21)</f>
        <v>70</v>
      </c>
      <c r="L19" s="30">
        <f t="shared" si="6"/>
        <v>391</v>
      </c>
      <c r="M19" s="30">
        <f t="shared" si="6"/>
        <v>578</v>
      </c>
      <c r="N19" s="30">
        <f t="shared" si="6"/>
        <v>2737</v>
      </c>
      <c r="O19" s="30">
        <f t="shared" si="6"/>
        <v>212</v>
      </c>
      <c r="P19" s="30">
        <f t="shared" si="6"/>
        <v>554</v>
      </c>
      <c r="Q19" s="30">
        <f t="shared" si="6"/>
        <v>3</v>
      </c>
      <c r="R19" s="30">
        <f t="shared" si="6"/>
        <v>35</v>
      </c>
      <c r="S19" s="30">
        <f t="shared" si="6"/>
        <v>1</v>
      </c>
      <c r="T19" s="30">
        <f t="shared" si="6"/>
        <v>2</v>
      </c>
      <c r="U19" s="30">
        <f t="shared" si="6"/>
        <v>11</v>
      </c>
      <c r="V19" s="30">
        <f t="shared" si="6"/>
        <v>116</v>
      </c>
      <c r="W19" s="30">
        <f t="shared" si="6"/>
        <v>1</v>
      </c>
      <c r="X19" s="30">
        <f t="shared" si="6"/>
        <v>5</v>
      </c>
      <c r="Y19" s="30">
        <f t="shared" si="6"/>
        <v>92</v>
      </c>
      <c r="Z19" s="30">
        <f t="shared" si="6"/>
        <v>424</v>
      </c>
      <c r="AA19" s="30">
        <f t="shared" si="6"/>
        <v>5</v>
      </c>
      <c r="AB19" s="30">
        <f t="shared" si="6"/>
        <v>60</v>
      </c>
      <c r="AC19" s="185"/>
      <c r="AD19" s="185"/>
      <c r="AE19" s="185"/>
      <c r="AF19" s="185"/>
      <c r="AG19" s="185"/>
      <c r="AH19" s="185"/>
      <c r="AI19" s="185"/>
      <c r="AJ19" s="185"/>
    </row>
    <row r="20" spans="1:36" ht="17.25" customHeight="1">
      <c r="A20" s="189"/>
      <c r="B20" s="24" t="s">
        <v>76</v>
      </c>
      <c r="C20" s="32">
        <v>956</v>
      </c>
      <c r="D20" s="32">
        <v>4140</v>
      </c>
      <c r="E20" s="55">
        <v>5</v>
      </c>
      <c r="F20" s="30">
        <v>53</v>
      </c>
      <c r="G20" s="32">
        <v>951</v>
      </c>
      <c r="H20" s="32">
        <v>4087</v>
      </c>
      <c r="I20" s="30" t="s">
        <v>363</v>
      </c>
      <c r="J20" s="30" t="s">
        <v>363</v>
      </c>
      <c r="K20" s="32">
        <v>70</v>
      </c>
      <c r="L20" s="32">
        <v>391</v>
      </c>
      <c r="M20" s="32">
        <v>578</v>
      </c>
      <c r="N20" s="32">
        <v>2737</v>
      </c>
      <c r="O20" s="32">
        <v>212</v>
      </c>
      <c r="P20" s="32">
        <v>554</v>
      </c>
      <c r="Q20" s="32">
        <v>3</v>
      </c>
      <c r="R20" s="32">
        <v>35</v>
      </c>
      <c r="S20" s="32">
        <v>1</v>
      </c>
      <c r="T20" s="32">
        <v>2</v>
      </c>
      <c r="U20" s="32">
        <v>9</v>
      </c>
      <c r="V20" s="32">
        <v>109</v>
      </c>
      <c r="W20" s="30" t="s">
        <v>363</v>
      </c>
      <c r="X20" s="30" t="s">
        <v>363</v>
      </c>
      <c r="Y20" s="32">
        <v>78</v>
      </c>
      <c r="Z20" s="32">
        <v>259</v>
      </c>
      <c r="AA20" s="30" t="s">
        <v>363</v>
      </c>
      <c r="AB20" s="30" t="s">
        <v>363</v>
      </c>
      <c r="AC20" s="185"/>
      <c r="AD20" s="185"/>
      <c r="AE20" s="185"/>
      <c r="AF20" s="185"/>
      <c r="AG20" s="185"/>
      <c r="AH20" s="185"/>
      <c r="AI20" s="185"/>
      <c r="AJ20" s="185"/>
    </row>
    <row r="21" spans="1:36" ht="17.25" customHeight="1">
      <c r="A21" s="189"/>
      <c r="B21" s="8" t="s">
        <v>364</v>
      </c>
      <c r="C21" s="32">
        <v>22</v>
      </c>
      <c r="D21" s="32">
        <v>237</v>
      </c>
      <c r="E21" s="30" t="s">
        <v>363</v>
      </c>
      <c r="F21" s="30" t="s">
        <v>363</v>
      </c>
      <c r="G21" s="32">
        <v>22</v>
      </c>
      <c r="H21" s="32">
        <v>237</v>
      </c>
      <c r="I21" s="30" t="s">
        <v>363</v>
      </c>
      <c r="J21" s="30" t="s">
        <v>363</v>
      </c>
      <c r="K21" s="30" t="s">
        <v>363</v>
      </c>
      <c r="L21" s="30" t="s">
        <v>363</v>
      </c>
      <c r="M21" s="30" t="s">
        <v>363</v>
      </c>
      <c r="N21" s="30" t="s">
        <v>363</v>
      </c>
      <c r="O21" s="30" t="s">
        <v>363</v>
      </c>
      <c r="P21" s="30" t="s">
        <v>363</v>
      </c>
      <c r="Q21" s="30" t="s">
        <v>363</v>
      </c>
      <c r="R21" s="30" t="s">
        <v>363</v>
      </c>
      <c r="S21" s="30" t="s">
        <v>363</v>
      </c>
      <c r="T21" s="30" t="s">
        <v>363</v>
      </c>
      <c r="U21" s="32">
        <v>2</v>
      </c>
      <c r="V21" s="32">
        <v>7</v>
      </c>
      <c r="W21" s="32">
        <v>1</v>
      </c>
      <c r="X21" s="32">
        <v>5</v>
      </c>
      <c r="Y21" s="32">
        <v>14</v>
      </c>
      <c r="Z21" s="32">
        <v>165</v>
      </c>
      <c r="AA21" s="32">
        <v>5</v>
      </c>
      <c r="AB21" s="32">
        <v>60</v>
      </c>
      <c r="AC21" s="185"/>
      <c r="AD21" s="185"/>
      <c r="AE21" s="185"/>
      <c r="AF21" s="185"/>
      <c r="AG21" s="185"/>
      <c r="AH21" s="185"/>
      <c r="AI21" s="185"/>
      <c r="AJ21" s="185"/>
    </row>
    <row r="22" spans="1:36" ht="17.25" customHeight="1">
      <c r="A22" s="189"/>
      <c r="B22" s="8"/>
      <c r="C22" s="32"/>
      <c r="D22" s="32"/>
      <c r="E22" s="53"/>
      <c r="F22" s="185"/>
      <c r="G22" s="32"/>
      <c r="H22" s="32"/>
      <c r="I22" s="32"/>
      <c r="J22" s="32"/>
      <c r="K22" s="32"/>
      <c r="L22" s="32"/>
      <c r="M22" s="32"/>
      <c r="N22" s="32"/>
      <c r="O22" s="32"/>
      <c r="P22" s="32"/>
      <c r="Q22" s="32"/>
      <c r="R22" s="32"/>
      <c r="S22" s="32"/>
      <c r="T22" s="32"/>
      <c r="U22" s="32"/>
      <c r="V22" s="32"/>
      <c r="W22" s="32"/>
      <c r="X22" s="32"/>
      <c r="Y22" s="32"/>
      <c r="Z22" s="32"/>
      <c r="AA22" s="32"/>
      <c r="AB22" s="32"/>
      <c r="AC22" s="185"/>
      <c r="AD22" s="185"/>
      <c r="AE22" s="185"/>
      <c r="AF22" s="185"/>
      <c r="AG22" s="185"/>
      <c r="AH22" s="185"/>
      <c r="AI22" s="185"/>
      <c r="AJ22" s="185"/>
    </row>
    <row r="23" spans="1:36" ht="17.25" customHeight="1">
      <c r="A23" s="331" t="s">
        <v>60</v>
      </c>
      <c r="B23" s="332"/>
      <c r="C23" s="32">
        <f aca="true" t="shared" si="7" ref="C23:AB23">SUM(C24:C25)</f>
        <v>683</v>
      </c>
      <c r="D23" s="32">
        <f t="shared" si="7"/>
        <v>4378</v>
      </c>
      <c r="E23" s="30">
        <f t="shared" si="7"/>
        <v>1</v>
      </c>
      <c r="F23" s="32">
        <f t="shared" si="7"/>
        <v>4</v>
      </c>
      <c r="G23" s="30">
        <f t="shared" si="7"/>
        <v>682</v>
      </c>
      <c r="H23" s="30">
        <f t="shared" si="7"/>
        <v>4374</v>
      </c>
      <c r="I23" s="30">
        <f t="shared" si="7"/>
        <v>1</v>
      </c>
      <c r="J23" s="30">
        <f t="shared" si="7"/>
        <v>12</v>
      </c>
      <c r="K23" s="30">
        <f t="shared" si="7"/>
        <v>43</v>
      </c>
      <c r="L23" s="30">
        <f t="shared" si="7"/>
        <v>235</v>
      </c>
      <c r="M23" s="30">
        <f t="shared" si="7"/>
        <v>313</v>
      </c>
      <c r="N23" s="30">
        <f t="shared" si="7"/>
        <v>2612</v>
      </c>
      <c r="O23" s="30">
        <f t="shared" si="7"/>
        <v>186</v>
      </c>
      <c r="P23" s="30">
        <f t="shared" si="7"/>
        <v>576</v>
      </c>
      <c r="Q23" s="30">
        <f t="shared" si="7"/>
        <v>10</v>
      </c>
      <c r="R23" s="30">
        <f t="shared" si="7"/>
        <v>116</v>
      </c>
      <c r="S23" s="30">
        <f t="shared" si="7"/>
        <v>4</v>
      </c>
      <c r="T23" s="30">
        <f t="shared" si="7"/>
        <v>7</v>
      </c>
      <c r="U23" s="30">
        <f t="shared" si="7"/>
        <v>4</v>
      </c>
      <c r="V23" s="30">
        <f t="shared" si="7"/>
        <v>89</v>
      </c>
      <c r="W23" s="30">
        <f t="shared" si="7"/>
        <v>2</v>
      </c>
      <c r="X23" s="30">
        <f t="shared" si="7"/>
        <v>9</v>
      </c>
      <c r="Y23" s="30">
        <f t="shared" si="7"/>
        <v>112</v>
      </c>
      <c r="Z23" s="30">
        <f t="shared" si="7"/>
        <v>603</v>
      </c>
      <c r="AA23" s="30">
        <f t="shared" si="7"/>
        <v>7</v>
      </c>
      <c r="AB23" s="30">
        <f t="shared" si="7"/>
        <v>115</v>
      </c>
      <c r="AC23" s="185"/>
      <c r="AD23" s="185"/>
      <c r="AE23" s="185"/>
      <c r="AF23" s="185"/>
      <c r="AG23" s="185"/>
      <c r="AH23" s="185"/>
      <c r="AI23" s="185"/>
      <c r="AJ23" s="185"/>
    </row>
    <row r="24" spans="1:36" ht="17.25" customHeight="1">
      <c r="A24" s="189"/>
      <c r="B24" s="24" t="s">
        <v>76</v>
      </c>
      <c r="C24" s="32">
        <v>651</v>
      </c>
      <c r="D24" s="32">
        <v>3921</v>
      </c>
      <c r="E24" s="32">
        <v>1</v>
      </c>
      <c r="F24" s="32">
        <v>4</v>
      </c>
      <c r="G24" s="32">
        <v>650</v>
      </c>
      <c r="H24" s="32">
        <v>3917</v>
      </c>
      <c r="I24" s="32">
        <v>1</v>
      </c>
      <c r="J24" s="32">
        <v>12</v>
      </c>
      <c r="K24" s="32">
        <v>43</v>
      </c>
      <c r="L24" s="32">
        <v>235</v>
      </c>
      <c r="M24" s="32">
        <v>313</v>
      </c>
      <c r="N24" s="32">
        <v>2612</v>
      </c>
      <c r="O24" s="32">
        <v>185</v>
      </c>
      <c r="P24" s="32">
        <v>568</v>
      </c>
      <c r="Q24" s="32">
        <v>10</v>
      </c>
      <c r="R24" s="32">
        <v>116</v>
      </c>
      <c r="S24" s="32">
        <v>4</v>
      </c>
      <c r="T24" s="32">
        <v>7</v>
      </c>
      <c r="U24" s="32">
        <v>2</v>
      </c>
      <c r="V24" s="32">
        <v>17</v>
      </c>
      <c r="W24" s="30" t="s">
        <v>363</v>
      </c>
      <c r="X24" s="30" t="s">
        <v>363</v>
      </c>
      <c r="Y24" s="32">
        <v>92</v>
      </c>
      <c r="Z24" s="32">
        <v>350</v>
      </c>
      <c r="AA24" s="30" t="s">
        <v>363</v>
      </c>
      <c r="AB24" s="30" t="s">
        <v>363</v>
      </c>
      <c r="AC24" s="185"/>
      <c r="AD24" s="185"/>
      <c r="AE24" s="185"/>
      <c r="AF24" s="185"/>
      <c r="AG24" s="185"/>
      <c r="AH24" s="185"/>
      <c r="AI24" s="185"/>
      <c r="AJ24" s="185"/>
    </row>
    <row r="25" spans="1:36" ht="17.25" customHeight="1">
      <c r="A25" s="189"/>
      <c r="B25" s="8" t="s">
        <v>364</v>
      </c>
      <c r="C25" s="32">
        <v>32</v>
      </c>
      <c r="D25" s="32">
        <v>457</v>
      </c>
      <c r="E25" s="30" t="s">
        <v>363</v>
      </c>
      <c r="F25" s="30" t="s">
        <v>363</v>
      </c>
      <c r="G25" s="32">
        <v>32</v>
      </c>
      <c r="H25" s="32">
        <v>457</v>
      </c>
      <c r="I25" s="30" t="s">
        <v>363</v>
      </c>
      <c r="J25" s="30" t="s">
        <v>363</v>
      </c>
      <c r="K25" s="30" t="s">
        <v>363</v>
      </c>
      <c r="L25" s="30" t="s">
        <v>363</v>
      </c>
      <c r="M25" s="30" t="s">
        <v>363</v>
      </c>
      <c r="N25" s="30" t="s">
        <v>363</v>
      </c>
      <c r="O25" s="32">
        <v>1</v>
      </c>
      <c r="P25" s="32">
        <v>8</v>
      </c>
      <c r="Q25" s="30" t="s">
        <v>363</v>
      </c>
      <c r="R25" s="30" t="s">
        <v>363</v>
      </c>
      <c r="S25" s="30" t="s">
        <v>363</v>
      </c>
      <c r="T25" s="30" t="s">
        <v>363</v>
      </c>
      <c r="U25" s="32">
        <v>2</v>
      </c>
      <c r="V25" s="32">
        <v>72</v>
      </c>
      <c r="W25" s="32">
        <v>2</v>
      </c>
      <c r="X25" s="32">
        <v>9</v>
      </c>
      <c r="Y25" s="32">
        <v>20</v>
      </c>
      <c r="Z25" s="32">
        <v>253</v>
      </c>
      <c r="AA25" s="32">
        <v>7</v>
      </c>
      <c r="AB25" s="32">
        <v>115</v>
      </c>
      <c r="AC25" s="185"/>
      <c r="AD25" s="185"/>
      <c r="AE25" s="185"/>
      <c r="AF25" s="185"/>
      <c r="AG25" s="185"/>
      <c r="AH25" s="185"/>
      <c r="AI25" s="185"/>
      <c r="AJ25" s="185"/>
    </row>
    <row r="26" spans="1:36" ht="17.25" customHeight="1">
      <c r="A26" s="189"/>
      <c r="B26" s="24"/>
      <c r="C26" s="32"/>
      <c r="D26" s="56"/>
      <c r="E26" s="32"/>
      <c r="F26" s="32"/>
      <c r="G26" s="32"/>
      <c r="H26" s="32"/>
      <c r="I26" s="32"/>
      <c r="J26" s="32"/>
      <c r="K26" s="32"/>
      <c r="L26" s="32"/>
      <c r="M26" s="32"/>
      <c r="N26" s="32"/>
      <c r="O26" s="32"/>
      <c r="P26" s="32"/>
      <c r="Q26" s="32"/>
      <c r="R26" s="32"/>
      <c r="S26" s="32"/>
      <c r="T26" s="32"/>
      <c r="U26" s="32"/>
      <c r="V26" s="32"/>
      <c r="W26" s="32"/>
      <c r="X26" s="32"/>
      <c r="Y26" s="32"/>
      <c r="Z26" s="32"/>
      <c r="AA26" s="32"/>
      <c r="AB26" s="32"/>
      <c r="AC26" s="185"/>
      <c r="AD26" s="185"/>
      <c r="AE26" s="185"/>
      <c r="AF26" s="185"/>
      <c r="AG26" s="185"/>
      <c r="AH26" s="185"/>
      <c r="AI26" s="185"/>
      <c r="AJ26" s="185"/>
    </row>
    <row r="27" spans="1:36" ht="17.25" customHeight="1">
      <c r="A27" s="331" t="s">
        <v>61</v>
      </c>
      <c r="B27" s="332"/>
      <c r="C27" s="32">
        <f aca="true" t="shared" si="8" ref="C27:AB27">SUM(C28:C29)</f>
        <v>1033</v>
      </c>
      <c r="D27" s="32">
        <f t="shared" si="8"/>
        <v>5637</v>
      </c>
      <c r="E27" s="30">
        <f t="shared" si="8"/>
        <v>1</v>
      </c>
      <c r="F27" s="30">
        <f t="shared" si="8"/>
        <v>2</v>
      </c>
      <c r="G27" s="30">
        <f t="shared" si="8"/>
        <v>1032</v>
      </c>
      <c r="H27" s="30">
        <f t="shared" si="8"/>
        <v>5635</v>
      </c>
      <c r="I27" s="30">
        <f t="shared" si="8"/>
        <v>1</v>
      </c>
      <c r="J27" s="30">
        <f t="shared" si="8"/>
        <v>6</v>
      </c>
      <c r="K27" s="30">
        <f t="shared" si="8"/>
        <v>131</v>
      </c>
      <c r="L27" s="30">
        <f t="shared" si="8"/>
        <v>506</v>
      </c>
      <c r="M27" s="30">
        <f t="shared" si="8"/>
        <v>268</v>
      </c>
      <c r="N27" s="30">
        <f t="shared" si="8"/>
        <v>1074</v>
      </c>
      <c r="O27" s="30">
        <f t="shared" si="8"/>
        <v>365</v>
      </c>
      <c r="P27" s="30">
        <f t="shared" si="8"/>
        <v>1120</v>
      </c>
      <c r="Q27" s="30">
        <f t="shared" si="8"/>
        <v>10</v>
      </c>
      <c r="R27" s="30">
        <f t="shared" si="8"/>
        <v>129</v>
      </c>
      <c r="S27" s="30">
        <f t="shared" si="8"/>
        <v>19</v>
      </c>
      <c r="T27" s="30">
        <f t="shared" si="8"/>
        <v>42</v>
      </c>
      <c r="U27" s="30">
        <f t="shared" si="8"/>
        <v>14</v>
      </c>
      <c r="V27" s="30">
        <f t="shared" si="8"/>
        <v>118</v>
      </c>
      <c r="W27" s="30">
        <f t="shared" si="8"/>
        <v>3</v>
      </c>
      <c r="X27" s="30">
        <f t="shared" si="8"/>
        <v>25</v>
      </c>
      <c r="Y27" s="30">
        <f t="shared" si="8"/>
        <v>213</v>
      </c>
      <c r="Z27" s="30">
        <f t="shared" si="8"/>
        <v>2482</v>
      </c>
      <c r="AA27" s="30">
        <f t="shared" si="8"/>
        <v>8</v>
      </c>
      <c r="AB27" s="30">
        <f t="shared" si="8"/>
        <v>133</v>
      </c>
      <c r="AC27" s="185"/>
      <c r="AD27" s="185"/>
      <c r="AE27" s="185"/>
      <c r="AF27" s="185"/>
      <c r="AG27" s="185"/>
      <c r="AH27" s="185"/>
      <c r="AI27" s="185"/>
      <c r="AJ27" s="185"/>
    </row>
    <row r="28" spans="1:36" ht="17.25" customHeight="1">
      <c r="A28" s="189"/>
      <c r="B28" s="24" t="s">
        <v>76</v>
      </c>
      <c r="C28" s="32">
        <v>979</v>
      </c>
      <c r="D28" s="32">
        <v>5171</v>
      </c>
      <c r="E28" s="30">
        <v>1</v>
      </c>
      <c r="F28" s="32">
        <v>2</v>
      </c>
      <c r="G28" s="32">
        <v>978</v>
      </c>
      <c r="H28" s="32">
        <v>5169</v>
      </c>
      <c r="I28" s="32">
        <v>1</v>
      </c>
      <c r="J28" s="32">
        <v>6</v>
      </c>
      <c r="K28" s="32">
        <v>131</v>
      </c>
      <c r="L28" s="32">
        <v>506</v>
      </c>
      <c r="M28" s="32">
        <v>268</v>
      </c>
      <c r="N28" s="32">
        <v>1074</v>
      </c>
      <c r="O28" s="32">
        <v>364</v>
      </c>
      <c r="P28" s="32">
        <v>1104</v>
      </c>
      <c r="Q28" s="32">
        <v>10</v>
      </c>
      <c r="R28" s="32">
        <v>129</v>
      </c>
      <c r="S28" s="32">
        <v>19</v>
      </c>
      <c r="T28" s="32">
        <v>42</v>
      </c>
      <c r="U28" s="32">
        <v>12</v>
      </c>
      <c r="V28" s="32">
        <v>110</v>
      </c>
      <c r="W28" s="32">
        <v>1</v>
      </c>
      <c r="X28" s="32">
        <v>11</v>
      </c>
      <c r="Y28" s="32">
        <v>172</v>
      </c>
      <c r="Z28" s="32">
        <v>2187</v>
      </c>
      <c r="AA28" s="30" t="s">
        <v>363</v>
      </c>
      <c r="AB28" s="30" t="s">
        <v>363</v>
      </c>
      <c r="AC28" s="185"/>
      <c r="AD28" s="185"/>
      <c r="AE28" s="185"/>
      <c r="AF28" s="185"/>
      <c r="AG28" s="185"/>
      <c r="AH28" s="185"/>
      <c r="AI28" s="185"/>
      <c r="AJ28" s="185"/>
    </row>
    <row r="29" spans="1:36" ht="17.25" customHeight="1">
      <c r="A29" s="189"/>
      <c r="B29" s="8" t="s">
        <v>364</v>
      </c>
      <c r="C29" s="32">
        <v>54</v>
      </c>
      <c r="D29" s="32">
        <v>466</v>
      </c>
      <c r="E29" s="30" t="s">
        <v>363</v>
      </c>
      <c r="F29" s="30" t="s">
        <v>363</v>
      </c>
      <c r="G29" s="32">
        <v>54</v>
      </c>
      <c r="H29" s="32">
        <v>466</v>
      </c>
      <c r="I29" s="30" t="s">
        <v>363</v>
      </c>
      <c r="J29" s="30" t="s">
        <v>363</v>
      </c>
      <c r="K29" s="30" t="s">
        <v>363</v>
      </c>
      <c r="L29" s="30" t="s">
        <v>363</v>
      </c>
      <c r="M29" s="30" t="s">
        <v>363</v>
      </c>
      <c r="N29" s="30" t="s">
        <v>363</v>
      </c>
      <c r="O29" s="32">
        <v>1</v>
      </c>
      <c r="P29" s="32">
        <v>16</v>
      </c>
      <c r="Q29" s="30" t="s">
        <v>363</v>
      </c>
      <c r="R29" s="30" t="s">
        <v>363</v>
      </c>
      <c r="S29" s="30" t="s">
        <v>363</v>
      </c>
      <c r="T29" s="30" t="s">
        <v>363</v>
      </c>
      <c r="U29" s="32">
        <v>2</v>
      </c>
      <c r="V29" s="32">
        <v>8</v>
      </c>
      <c r="W29" s="32">
        <v>2</v>
      </c>
      <c r="X29" s="32">
        <v>14</v>
      </c>
      <c r="Y29" s="32">
        <v>41</v>
      </c>
      <c r="Z29" s="32">
        <v>295</v>
      </c>
      <c r="AA29" s="32">
        <v>8</v>
      </c>
      <c r="AB29" s="32">
        <v>133</v>
      </c>
      <c r="AC29" s="185"/>
      <c r="AD29" s="185"/>
      <c r="AE29" s="185"/>
      <c r="AF29" s="185"/>
      <c r="AG29" s="185"/>
      <c r="AH29" s="185"/>
      <c r="AI29" s="185"/>
      <c r="AJ29" s="185"/>
    </row>
    <row r="30" spans="1:36" ht="17.25" customHeight="1">
      <c r="A30" s="189"/>
      <c r="B30" s="24"/>
      <c r="C30" s="32"/>
      <c r="D30" s="54"/>
      <c r="E30" s="55"/>
      <c r="F30" s="30"/>
      <c r="G30" s="30"/>
      <c r="H30" s="30"/>
      <c r="I30" s="30"/>
      <c r="J30" s="32"/>
      <c r="K30" s="32"/>
      <c r="L30" s="32"/>
      <c r="M30" s="32"/>
      <c r="N30" s="32"/>
      <c r="O30" s="32"/>
      <c r="P30" s="32"/>
      <c r="Q30" s="32"/>
      <c r="R30" s="32"/>
      <c r="S30" s="32"/>
      <c r="T30" s="32"/>
      <c r="U30" s="32"/>
      <c r="V30" s="32"/>
      <c r="W30" s="32"/>
      <c r="X30" s="32"/>
      <c r="Y30" s="32"/>
      <c r="Z30" s="32"/>
      <c r="AA30" s="32"/>
      <c r="AB30" s="32"/>
      <c r="AC30" s="185"/>
      <c r="AD30" s="185"/>
      <c r="AE30" s="185"/>
      <c r="AF30" s="185"/>
      <c r="AG30" s="185"/>
      <c r="AH30" s="185"/>
      <c r="AI30" s="185"/>
      <c r="AJ30" s="185"/>
    </row>
    <row r="31" spans="1:36" s="86" customFormat="1" ht="17.25" customHeight="1">
      <c r="A31" s="333" t="s">
        <v>35</v>
      </c>
      <c r="B31" s="334"/>
      <c r="C31" s="92">
        <f>SUM(C32,C36,C40,C44)</f>
        <v>3145</v>
      </c>
      <c r="D31" s="92">
        <f aca="true" t="shared" si="9" ref="D31:AB31">SUM(D32,D36,D40,D44)</f>
        <v>16382</v>
      </c>
      <c r="E31" s="529">
        <f t="shared" si="9"/>
        <v>31</v>
      </c>
      <c r="F31" s="529">
        <f t="shared" si="9"/>
        <v>308</v>
      </c>
      <c r="G31" s="529">
        <f t="shared" si="9"/>
        <v>3114</v>
      </c>
      <c r="H31" s="529">
        <f t="shared" si="9"/>
        <v>16074</v>
      </c>
      <c r="I31" s="529">
        <f t="shared" si="9"/>
        <v>5</v>
      </c>
      <c r="J31" s="529">
        <f t="shared" si="9"/>
        <v>28</v>
      </c>
      <c r="K31" s="529">
        <f t="shared" si="9"/>
        <v>450</v>
      </c>
      <c r="L31" s="529">
        <f t="shared" si="9"/>
        <v>2045</v>
      </c>
      <c r="M31" s="529">
        <f t="shared" si="9"/>
        <v>775</v>
      </c>
      <c r="N31" s="529">
        <f t="shared" si="9"/>
        <v>6220</v>
      </c>
      <c r="O31" s="529">
        <f t="shared" si="9"/>
        <v>1054</v>
      </c>
      <c r="P31" s="529">
        <f t="shared" si="9"/>
        <v>3087</v>
      </c>
      <c r="Q31" s="529">
        <f t="shared" si="9"/>
        <v>19</v>
      </c>
      <c r="R31" s="529">
        <f t="shared" si="9"/>
        <v>213</v>
      </c>
      <c r="S31" s="529">
        <f t="shared" si="9"/>
        <v>8</v>
      </c>
      <c r="T31" s="529">
        <f t="shared" si="9"/>
        <v>27</v>
      </c>
      <c r="U31" s="529">
        <f t="shared" si="9"/>
        <v>74</v>
      </c>
      <c r="V31" s="529">
        <f t="shared" si="9"/>
        <v>503</v>
      </c>
      <c r="W31" s="529">
        <f t="shared" si="9"/>
        <v>12</v>
      </c>
      <c r="X31" s="529">
        <f t="shared" si="9"/>
        <v>120</v>
      </c>
      <c r="Y31" s="529">
        <f t="shared" si="9"/>
        <v>672</v>
      </c>
      <c r="Z31" s="529">
        <f t="shared" si="9"/>
        <v>3396</v>
      </c>
      <c r="AA31" s="529">
        <f t="shared" si="9"/>
        <v>45</v>
      </c>
      <c r="AB31" s="529">
        <f t="shared" si="9"/>
        <v>435</v>
      </c>
      <c r="AC31" s="190"/>
      <c r="AD31" s="190"/>
      <c r="AE31" s="190"/>
      <c r="AF31" s="190"/>
      <c r="AG31" s="190"/>
      <c r="AH31" s="190"/>
      <c r="AI31" s="190"/>
      <c r="AJ31" s="190"/>
    </row>
    <row r="32" spans="1:36" ht="17.25" customHeight="1">
      <c r="A32" s="331" t="s">
        <v>62</v>
      </c>
      <c r="B32" s="332"/>
      <c r="C32" s="32">
        <f aca="true" t="shared" si="10" ref="C32:H32">SUM(C33:C34)</f>
        <v>797</v>
      </c>
      <c r="D32" s="32">
        <f t="shared" si="10"/>
        <v>4027</v>
      </c>
      <c r="E32" s="30">
        <f t="shared" si="10"/>
        <v>14</v>
      </c>
      <c r="F32" s="30">
        <f t="shared" si="10"/>
        <v>169</v>
      </c>
      <c r="G32" s="30">
        <f t="shared" si="10"/>
        <v>783</v>
      </c>
      <c r="H32" s="30">
        <f t="shared" si="10"/>
        <v>3858</v>
      </c>
      <c r="I32" s="30" t="s">
        <v>406</v>
      </c>
      <c r="J32" s="30" t="s">
        <v>406</v>
      </c>
      <c r="K32" s="30">
        <f aca="true" t="shared" si="11" ref="K32:AB32">SUM(K33:K34)</f>
        <v>119</v>
      </c>
      <c r="L32" s="30">
        <f t="shared" si="11"/>
        <v>487</v>
      </c>
      <c r="M32" s="30">
        <f t="shared" si="11"/>
        <v>68</v>
      </c>
      <c r="N32" s="30">
        <f t="shared" si="11"/>
        <v>1090</v>
      </c>
      <c r="O32" s="30">
        <f t="shared" si="11"/>
        <v>312</v>
      </c>
      <c r="P32" s="30">
        <f t="shared" si="11"/>
        <v>901</v>
      </c>
      <c r="Q32" s="30">
        <f t="shared" si="11"/>
        <v>5</v>
      </c>
      <c r="R32" s="30">
        <f t="shared" si="11"/>
        <v>62</v>
      </c>
      <c r="S32" s="30">
        <f t="shared" si="11"/>
        <v>4</v>
      </c>
      <c r="T32" s="30">
        <f t="shared" si="11"/>
        <v>5</v>
      </c>
      <c r="U32" s="30">
        <f t="shared" si="11"/>
        <v>22</v>
      </c>
      <c r="V32" s="30">
        <f t="shared" si="11"/>
        <v>204</v>
      </c>
      <c r="W32" s="30">
        <f t="shared" si="11"/>
        <v>7</v>
      </c>
      <c r="X32" s="30">
        <f t="shared" si="11"/>
        <v>34</v>
      </c>
      <c r="Y32" s="30">
        <f t="shared" si="11"/>
        <v>229</v>
      </c>
      <c r="Z32" s="30">
        <f t="shared" si="11"/>
        <v>943</v>
      </c>
      <c r="AA32" s="30">
        <f t="shared" si="11"/>
        <v>17</v>
      </c>
      <c r="AB32" s="30">
        <f t="shared" si="11"/>
        <v>132</v>
      </c>
      <c r="AC32" s="185"/>
      <c r="AD32" s="185"/>
      <c r="AE32" s="185"/>
      <c r="AF32" s="185"/>
      <c r="AG32" s="185"/>
      <c r="AH32" s="185"/>
      <c r="AI32" s="185"/>
      <c r="AJ32" s="185"/>
    </row>
    <row r="33" spans="1:36" ht="17.25" customHeight="1">
      <c r="A33" s="189"/>
      <c r="B33" s="24" t="s">
        <v>76</v>
      </c>
      <c r="C33" s="32">
        <v>738</v>
      </c>
      <c r="D33" s="32">
        <v>3418</v>
      </c>
      <c r="E33" s="55">
        <v>14</v>
      </c>
      <c r="F33" s="30">
        <v>169</v>
      </c>
      <c r="G33" s="30">
        <v>724</v>
      </c>
      <c r="H33" s="30">
        <v>3249</v>
      </c>
      <c r="I33" s="30" t="s">
        <v>363</v>
      </c>
      <c r="J33" s="30" t="s">
        <v>363</v>
      </c>
      <c r="K33" s="32">
        <v>119</v>
      </c>
      <c r="L33" s="32">
        <v>487</v>
      </c>
      <c r="M33" s="32">
        <v>68</v>
      </c>
      <c r="N33" s="32">
        <v>1090</v>
      </c>
      <c r="O33" s="32">
        <v>311</v>
      </c>
      <c r="P33" s="32">
        <v>889</v>
      </c>
      <c r="Q33" s="32">
        <v>5</v>
      </c>
      <c r="R33" s="32">
        <v>62</v>
      </c>
      <c r="S33" s="32">
        <v>4</v>
      </c>
      <c r="T33" s="32">
        <v>5</v>
      </c>
      <c r="U33" s="32">
        <v>14</v>
      </c>
      <c r="V33" s="32">
        <v>135</v>
      </c>
      <c r="W33" s="32">
        <v>6</v>
      </c>
      <c r="X33" s="32">
        <v>11</v>
      </c>
      <c r="Y33" s="32">
        <v>197</v>
      </c>
      <c r="Z33" s="32">
        <v>570</v>
      </c>
      <c r="AA33" s="30" t="s">
        <v>363</v>
      </c>
      <c r="AB33" s="30" t="s">
        <v>363</v>
      </c>
      <c r="AC33" s="185"/>
      <c r="AD33" s="185"/>
      <c r="AE33" s="185"/>
      <c r="AF33" s="185"/>
      <c r="AG33" s="185"/>
      <c r="AH33" s="185"/>
      <c r="AI33" s="185"/>
      <c r="AJ33" s="185"/>
    </row>
    <row r="34" spans="1:36" ht="17.25" customHeight="1">
      <c r="A34" s="189"/>
      <c r="B34" s="8" t="s">
        <v>364</v>
      </c>
      <c r="C34" s="32">
        <v>59</v>
      </c>
      <c r="D34" s="32">
        <v>609</v>
      </c>
      <c r="E34" s="30" t="s">
        <v>363</v>
      </c>
      <c r="F34" s="30" t="s">
        <v>363</v>
      </c>
      <c r="G34" s="30">
        <v>59</v>
      </c>
      <c r="H34" s="30">
        <v>609</v>
      </c>
      <c r="I34" s="30" t="s">
        <v>363</v>
      </c>
      <c r="J34" s="30" t="s">
        <v>363</v>
      </c>
      <c r="K34" s="30" t="s">
        <v>363</v>
      </c>
      <c r="L34" s="30" t="s">
        <v>363</v>
      </c>
      <c r="M34" s="30" t="s">
        <v>363</v>
      </c>
      <c r="N34" s="30" t="s">
        <v>363</v>
      </c>
      <c r="O34" s="32">
        <v>1</v>
      </c>
      <c r="P34" s="32">
        <v>12</v>
      </c>
      <c r="Q34" s="30" t="s">
        <v>363</v>
      </c>
      <c r="R34" s="30" t="s">
        <v>363</v>
      </c>
      <c r="S34" s="30" t="s">
        <v>363</v>
      </c>
      <c r="T34" s="30" t="s">
        <v>363</v>
      </c>
      <c r="U34" s="32">
        <v>8</v>
      </c>
      <c r="V34" s="32">
        <v>69</v>
      </c>
      <c r="W34" s="32">
        <v>1</v>
      </c>
      <c r="X34" s="32">
        <v>23</v>
      </c>
      <c r="Y34" s="32">
        <v>32</v>
      </c>
      <c r="Z34" s="32">
        <v>373</v>
      </c>
      <c r="AA34" s="32">
        <v>17</v>
      </c>
      <c r="AB34" s="32">
        <v>132</v>
      </c>
      <c r="AC34" s="185"/>
      <c r="AD34" s="185"/>
      <c r="AE34" s="185"/>
      <c r="AF34" s="185"/>
      <c r="AG34" s="185"/>
      <c r="AH34" s="185"/>
      <c r="AI34" s="185"/>
      <c r="AJ34" s="185"/>
    </row>
    <row r="35" spans="1:36" ht="17.25" customHeight="1">
      <c r="A35" s="189"/>
      <c r="B35" s="8"/>
      <c r="C35" s="32"/>
      <c r="D35" s="54"/>
      <c r="E35" s="55"/>
      <c r="F35" s="30"/>
      <c r="G35" s="30"/>
      <c r="H35" s="30"/>
      <c r="I35" s="30"/>
      <c r="J35" s="32"/>
      <c r="K35" s="32"/>
      <c r="L35" s="32"/>
      <c r="M35" s="32"/>
      <c r="N35" s="32"/>
      <c r="O35" s="32"/>
      <c r="P35" s="32"/>
      <c r="Q35" s="32"/>
      <c r="R35" s="32"/>
      <c r="S35" s="185"/>
      <c r="T35" s="32"/>
      <c r="U35" s="32"/>
      <c r="V35" s="32"/>
      <c r="W35" s="32"/>
      <c r="X35" s="32"/>
      <c r="Y35" s="32"/>
      <c r="Z35" s="32"/>
      <c r="AA35" s="32"/>
      <c r="AB35" s="32"/>
      <c r="AC35" s="185"/>
      <c r="AD35" s="185"/>
      <c r="AE35" s="185"/>
      <c r="AF35" s="185"/>
      <c r="AG35" s="185"/>
      <c r="AH35" s="185"/>
      <c r="AI35" s="185"/>
      <c r="AJ35" s="185"/>
    </row>
    <row r="36" spans="1:36" ht="17.25" customHeight="1">
      <c r="A36" s="331" t="s">
        <v>63</v>
      </c>
      <c r="B36" s="332"/>
      <c r="C36" s="32">
        <f aca="true" t="shared" si="12" ref="C36:AB36">SUM(C37:C38)</f>
        <v>435</v>
      </c>
      <c r="D36" s="32">
        <f t="shared" si="12"/>
        <v>2336</v>
      </c>
      <c r="E36" s="30">
        <f t="shared" si="12"/>
        <v>4</v>
      </c>
      <c r="F36" s="30">
        <f t="shared" si="12"/>
        <v>51</v>
      </c>
      <c r="G36" s="30">
        <f t="shared" si="12"/>
        <v>431</v>
      </c>
      <c r="H36" s="30">
        <f t="shared" si="12"/>
        <v>2285</v>
      </c>
      <c r="I36" s="30">
        <f t="shared" si="12"/>
        <v>1</v>
      </c>
      <c r="J36" s="30">
        <f t="shared" si="12"/>
        <v>7</v>
      </c>
      <c r="K36" s="30">
        <f t="shared" si="12"/>
        <v>68</v>
      </c>
      <c r="L36" s="30">
        <f t="shared" si="12"/>
        <v>310</v>
      </c>
      <c r="M36" s="30">
        <f t="shared" si="12"/>
        <v>100</v>
      </c>
      <c r="N36" s="30">
        <f t="shared" si="12"/>
        <v>957</v>
      </c>
      <c r="O36" s="30">
        <f t="shared" si="12"/>
        <v>147</v>
      </c>
      <c r="P36" s="30">
        <f t="shared" si="12"/>
        <v>397</v>
      </c>
      <c r="Q36" s="30">
        <f t="shared" si="12"/>
        <v>2</v>
      </c>
      <c r="R36" s="30">
        <f t="shared" si="12"/>
        <v>24</v>
      </c>
      <c r="S36" s="32">
        <f t="shared" si="12"/>
        <v>1</v>
      </c>
      <c r="T36" s="30">
        <f t="shared" si="12"/>
        <v>1</v>
      </c>
      <c r="U36" s="30">
        <f t="shared" si="12"/>
        <v>7</v>
      </c>
      <c r="V36" s="30">
        <f t="shared" si="12"/>
        <v>51</v>
      </c>
      <c r="W36" s="30">
        <f t="shared" si="12"/>
        <v>1</v>
      </c>
      <c r="X36" s="30">
        <f t="shared" si="12"/>
        <v>5</v>
      </c>
      <c r="Y36" s="30">
        <f t="shared" si="12"/>
        <v>95</v>
      </c>
      <c r="Z36" s="30">
        <f t="shared" si="12"/>
        <v>452</v>
      </c>
      <c r="AA36" s="30">
        <f t="shared" si="12"/>
        <v>9</v>
      </c>
      <c r="AB36" s="30">
        <f t="shared" si="12"/>
        <v>81</v>
      </c>
      <c r="AC36" s="185"/>
      <c r="AD36" s="185"/>
      <c r="AE36" s="185"/>
      <c r="AF36" s="185"/>
      <c r="AG36" s="185"/>
      <c r="AH36" s="185"/>
      <c r="AI36" s="185"/>
      <c r="AJ36" s="185"/>
    </row>
    <row r="37" spans="1:36" ht="17.25" customHeight="1">
      <c r="A37" s="189"/>
      <c r="B37" s="24" t="s">
        <v>76</v>
      </c>
      <c r="C37" s="32">
        <v>411</v>
      </c>
      <c r="D37" s="32">
        <v>2034</v>
      </c>
      <c r="E37" s="30">
        <v>4</v>
      </c>
      <c r="F37" s="30">
        <v>51</v>
      </c>
      <c r="G37" s="30">
        <v>407</v>
      </c>
      <c r="H37" s="30">
        <v>1983</v>
      </c>
      <c r="I37" s="30">
        <v>1</v>
      </c>
      <c r="J37" s="32">
        <v>7</v>
      </c>
      <c r="K37" s="32">
        <v>68</v>
      </c>
      <c r="L37" s="32">
        <v>310</v>
      </c>
      <c r="M37" s="32">
        <v>100</v>
      </c>
      <c r="N37" s="32">
        <v>957</v>
      </c>
      <c r="O37" s="32">
        <v>147</v>
      </c>
      <c r="P37" s="32">
        <v>397</v>
      </c>
      <c r="Q37" s="32">
        <v>2</v>
      </c>
      <c r="R37" s="32">
        <v>24</v>
      </c>
      <c r="S37" s="30">
        <v>1</v>
      </c>
      <c r="T37" s="32">
        <v>1</v>
      </c>
      <c r="U37" s="32">
        <v>6</v>
      </c>
      <c r="V37" s="32">
        <v>32</v>
      </c>
      <c r="W37" s="30" t="s">
        <v>363</v>
      </c>
      <c r="X37" s="30" t="s">
        <v>363</v>
      </c>
      <c r="Y37" s="32">
        <v>82</v>
      </c>
      <c r="Z37" s="32">
        <v>255</v>
      </c>
      <c r="AA37" s="30" t="s">
        <v>363</v>
      </c>
      <c r="AB37" s="30" t="s">
        <v>363</v>
      </c>
      <c r="AC37" s="185"/>
      <c r="AD37" s="185"/>
      <c r="AE37" s="185"/>
      <c r="AF37" s="185"/>
      <c r="AG37" s="185"/>
      <c r="AH37" s="185"/>
      <c r="AI37" s="185"/>
      <c r="AJ37" s="185"/>
    </row>
    <row r="38" spans="1:36" ht="17.25" customHeight="1">
      <c r="A38" s="189"/>
      <c r="B38" s="8" t="s">
        <v>364</v>
      </c>
      <c r="C38" s="32">
        <v>24</v>
      </c>
      <c r="D38" s="32">
        <v>302</v>
      </c>
      <c r="E38" s="30" t="s">
        <v>363</v>
      </c>
      <c r="F38" s="30" t="s">
        <v>363</v>
      </c>
      <c r="G38" s="30">
        <v>24</v>
      </c>
      <c r="H38" s="30">
        <v>302</v>
      </c>
      <c r="I38" s="30" t="s">
        <v>363</v>
      </c>
      <c r="J38" s="30" t="s">
        <v>363</v>
      </c>
      <c r="K38" s="30" t="s">
        <v>363</v>
      </c>
      <c r="L38" s="30" t="s">
        <v>363</v>
      </c>
      <c r="M38" s="30" t="s">
        <v>363</v>
      </c>
      <c r="N38" s="30" t="s">
        <v>363</v>
      </c>
      <c r="O38" s="30" t="s">
        <v>363</v>
      </c>
      <c r="P38" s="30" t="s">
        <v>363</v>
      </c>
      <c r="Q38" s="30" t="s">
        <v>363</v>
      </c>
      <c r="R38" s="30" t="s">
        <v>363</v>
      </c>
      <c r="S38" s="30" t="s">
        <v>363</v>
      </c>
      <c r="T38" s="30" t="s">
        <v>363</v>
      </c>
      <c r="U38" s="32">
        <v>1</v>
      </c>
      <c r="V38" s="32">
        <v>19</v>
      </c>
      <c r="W38" s="32">
        <v>1</v>
      </c>
      <c r="X38" s="32">
        <v>5</v>
      </c>
      <c r="Y38" s="32">
        <v>13</v>
      </c>
      <c r="Z38" s="32">
        <v>197</v>
      </c>
      <c r="AA38" s="32">
        <v>9</v>
      </c>
      <c r="AB38" s="32">
        <v>81</v>
      </c>
      <c r="AC38" s="185"/>
      <c r="AD38" s="185"/>
      <c r="AE38" s="185"/>
      <c r="AF38" s="185"/>
      <c r="AG38" s="185"/>
      <c r="AH38" s="185"/>
      <c r="AI38" s="185"/>
      <c r="AJ38" s="185"/>
    </row>
    <row r="39" spans="1:36" ht="17.25" customHeight="1">
      <c r="A39" s="189"/>
      <c r="B39" s="24"/>
      <c r="C39" s="32"/>
      <c r="D39" s="54"/>
      <c r="E39" s="55"/>
      <c r="F39" s="185"/>
      <c r="G39" s="30"/>
      <c r="H39" s="30"/>
      <c r="I39" s="30"/>
      <c r="J39" s="32"/>
      <c r="K39" s="32"/>
      <c r="L39" s="32"/>
      <c r="M39" s="32"/>
      <c r="N39" s="32"/>
      <c r="O39" s="32"/>
      <c r="P39" s="32"/>
      <c r="Q39" s="32"/>
      <c r="R39" s="32"/>
      <c r="S39" s="185"/>
      <c r="T39" s="32"/>
      <c r="U39" s="32"/>
      <c r="V39" s="32"/>
      <c r="W39" s="32"/>
      <c r="X39" s="32"/>
      <c r="Y39" s="32"/>
      <c r="Z39" s="32"/>
      <c r="AA39" s="32"/>
      <c r="AB39" s="32"/>
      <c r="AC39" s="185"/>
      <c r="AD39" s="185"/>
      <c r="AE39" s="185"/>
      <c r="AF39" s="185"/>
      <c r="AG39" s="185"/>
      <c r="AH39" s="185"/>
      <c r="AI39" s="185"/>
      <c r="AJ39" s="185"/>
    </row>
    <row r="40" spans="1:36" ht="17.25" customHeight="1">
      <c r="A40" s="331" t="s">
        <v>64</v>
      </c>
      <c r="B40" s="332"/>
      <c r="C40" s="32">
        <f aca="true" t="shared" si="13" ref="C40:AB40">SUM(C41:C42)</f>
        <v>1306</v>
      </c>
      <c r="D40" s="32">
        <f t="shared" si="13"/>
        <v>6826</v>
      </c>
      <c r="E40" s="30">
        <f t="shared" si="13"/>
        <v>8</v>
      </c>
      <c r="F40" s="30">
        <f t="shared" si="13"/>
        <v>43</v>
      </c>
      <c r="G40" s="30">
        <f t="shared" si="13"/>
        <v>1298</v>
      </c>
      <c r="H40" s="30">
        <f t="shared" si="13"/>
        <v>6783</v>
      </c>
      <c r="I40" s="30">
        <f t="shared" si="13"/>
        <v>2</v>
      </c>
      <c r="J40" s="30">
        <f t="shared" si="13"/>
        <v>15</v>
      </c>
      <c r="K40" s="30">
        <f t="shared" si="13"/>
        <v>195</v>
      </c>
      <c r="L40" s="30">
        <f t="shared" si="13"/>
        <v>868</v>
      </c>
      <c r="M40" s="30">
        <f t="shared" si="13"/>
        <v>400</v>
      </c>
      <c r="N40" s="30">
        <f t="shared" si="13"/>
        <v>2899</v>
      </c>
      <c r="O40" s="30">
        <f t="shared" si="13"/>
        <v>393</v>
      </c>
      <c r="P40" s="30">
        <f t="shared" si="13"/>
        <v>1213</v>
      </c>
      <c r="Q40" s="30">
        <f t="shared" si="13"/>
        <v>10</v>
      </c>
      <c r="R40" s="30">
        <f t="shared" si="13"/>
        <v>101</v>
      </c>
      <c r="S40" s="32">
        <f t="shared" si="13"/>
        <v>2</v>
      </c>
      <c r="T40" s="30">
        <f t="shared" si="13"/>
        <v>16</v>
      </c>
      <c r="U40" s="30">
        <f t="shared" si="13"/>
        <v>35</v>
      </c>
      <c r="V40" s="30">
        <f t="shared" si="13"/>
        <v>179</v>
      </c>
      <c r="W40" s="30">
        <f t="shared" si="13"/>
        <v>3</v>
      </c>
      <c r="X40" s="30">
        <f t="shared" si="13"/>
        <v>76</v>
      </c>
      <c r="Y40" s="30">
        <f t="shared" si="13"/>
        <v>247</v>
      </c>
      <c r="Z40" s="30">
        <f t="shared" si="13"/>
        <v>1271</v>
      </c>
      <c r="AA40" s="30">
        <f t="shared" si="13"/>
        <v>11</v>
      </c>
      <c r="AB40" s="30">
        <f t="shared" si="13"/>
        <v>145</v>
      </c>
      <c r="AC40" s="185"/>
      <c r="AD40" s="185"/>
      <c r="AE40" s="185"/>
      <c r="AF40" s="185"/>
      <c r="AG40" s="185"/>
      <c r="AH40" s="185"/>
      <c r="AI40" s="185"/>
      <c r="AJ40" s="185"/>
    </row>
    <row r="41" spans="1:36" ht="17.25" customHeight="1">
      <c r="A41" s="189"/>
      <c r="B41" s="24" t="s">
        <v>76</v>
      </c>
      <c r="C41" s="32">
        <v>1265</v>
      </c>
      <c r="D41" s="32">
        <v>6296</v>
      </c>
      <c r="E41" s="55">
        <v>7</v>
      </c>
      <c r="F41" s="30">
        <v>35</v>
      </c>
      <c r="G41" s="30">
        <v>1258</v>
      </c>
      <c r="H41" s="30">
        <v>6261</v>
      </c>
      <c r="I41" s="30">
        <v>2</v>
      </c>
      <c r="J41" s="32">
        <v>15</v>
      </c>
      <c r="K41" s="32">
        <v>195</v>
      </c>
      <c r="L41" s="32">
        <v>868</v>
      </c>
      <c r="M41" s="32">
        <v>400</v>
      </c>
      <c r="N41" s="32">
        <v>2899</v>
      </c>
      <c r="O41" s="32">
        <v>392</v>
      </c>
      <c r="P41" s="32">
        <v>1187</v>
      </c>
      <c r="Q41" s="32">
        <v>10</v>
      </c>
      <c r="R41" s="32">
        <v>101</v>
      </c>
      <c r="S41" s="32">
        <v>2</v>
      </c>
      <c r="T41" s="32">
        <v>16</v>
      </c>
      <c r="U41" s="32">
        <v>30</v>
      </c>
      <c r="V41" s="32">
        <v>132</v>
      </c>
      <c r="W41" s="32">
        <v>2</v>
      </c>
      <c r="X41" s="32">
        <v>70</v>
      </c>
      <c r="Y41" s="32">
        <v>225</v>
      </c>
      <c r="Z41" s="32">
        <v>973</v>
      </c>
      <c r="AA41" s="30" t="s">
        <v>363</v>
      </c>
      <c r="AB41" s="30" t="s">
        <v>363</v>
      </c>
      <c r="AC41" s="185"/>
      <c r="AD41" s="185"/>
      <c r="AE41" s="185"/>
      <c r="AF41" s="185"/>
      <c r="AG41" s="185"/>
      <c r="AH41" s="185"/>
      <c r="AI41" s="185"/>
      <c r="AJ41" s="185"/>
    </row>
    <row r="42" spans="1:36" ht="17.25" customHeight="1">
      <c r="A42" s="189"/>
      <c r="B42" s="8" t="s">
        <v>364</v>
      </c>
      <c r="C42" s="32">
        <v>41</v>
      </c>
      <c r="D42" s="32">
        <v>530</v>
      </c>
      <c r="E42" s="55">
        <v>1</v>
      </c>
      <c r="F42" s="30">
        <v>8</v>
      </c>
      <c r="G42" s="30">
        <v>40</v>
      </c>
      <c r="H42" s="30">
        <v>522</v>
      </c>
      <c r="I42" s="30" t="s">
        <v>363</v>
      </c>
      <c r="J42" s="30" t="s">
        <v>363</v>
      </c>
      <c r="K42" s="30" t="s">
        <v>363</v>
      </c>
      <c r="L42" s="30" t="s">
        <v>363</v>
      </c>
      <c r="M42" s="30" t="s">
        <v>363</v>
      </c>
      <c r="N42" s="30" t="s">
        <v>363</v>
      </c>
      <c r="O42" s="32">
        <v>1</v>
      </c>
      <c r="P42" s="32">
        <v>26</v>
      </c>
      <c r="Q42" s="30" t="s">
        <v>363</v>
      </c>
      <c r="R42" s="30" t="s">
        <v>363</v>
      </c>
      <c r="S42" s="30" t="s">
        <v>363</v>
      </c>
      <c r="T42" s="30" t="s">
        <v>363</v>
      </c>
      <c r="U42" s="32">
        <v>5</v>
      </c>
      <c r="V42" s="32">
        <v>47</v>
      </c>
      <c r="W42" s="32">
        <v>1</v>
      </c>
      <c r="X42" s="32">
        <v>6</v>
      </c>
      <c r="Y42" s="32">
        <v>22</v>
      </c>
      <c r="Z42" s="32">
        <v>298</v>
      </c>
      <c r="AA42" s="32">
        <v>11</v>
      </c>
      <c r="AB42" s="32">
        <v>145</v>
      </c>
      <c r="AC42" s="185"/>
      <c r="AD42" s="185"/>
      <c r="AE42" s="185"/>
      <c r="AF42" s="185"/>
      <c r="AG42" s="185"/>
      <c r="AH42" s="185"/>
      <c r="AI42" s="185"/>
      <c r="AJ42" s="185"/>
    </row>
    <row r="43" spans="1:36" ht="17.25" customHeight="1">
      <c r="A43" s="189"/>
      <c r="B43" s="24"/>
      <c r="C43" s="32"/>
      <c r="D43" s="54"/>
      <c r="E43" s="53"/>
      <c r="F43" s="30"/>
      <c r="G43" s="30"/>
      <c r="H43" s="30"/>
      <c r="I43" s="30"/>
      <c r="J43" s="32"/>
      <c r="K43" s="32"/>
      <c r="L43" s="32"/>
      <c r="M43" s="32"/>
      <c r="N43" s="32"/>
      <c r="O43" s="32"/>
      <c r="P43" s="32"/>
      <c r="Q43" s="32"/>
      <c r="R43" s="32"/>
      <c r="S43" s="185"/>
      <c r="T43" s="32"/>
      <c r="U43" s="32"/>
      <c r="V43" s="185"/>
      <c r="W43" s="32"/>
      <c r="X43" s="32"/>
      <c r="Y43" s="32"/>
      <c r="Z43" s="32"/>
      <c r="AA43" s="32"/>
      <c r="AB43" s="32"/>
      <c r="AC43" s="185"/>
      <c r="AD43" s="185"/>
      <c r="AE43" s="185"/>
      <c r="AF43" s="185"/>
      <c r="AG43" s="185"/>
      <c r="AH43" s="185"/>
      <c r="AI43" s="185"/>
      <c r="AJ43" s="185"/>
    </row>
    <row r="44" spans="1:36" ht="17.25" customHeight="1">
      <c r="A44" s="331" t="s">
        <v>65</v>
      </c>
      <c r="B44" s="332"/>
      <c r="C44" s="32">
        <f aca="true" t="shared" si="14" ref="C44:AB44">SUM(C45:C46)</f>
        <v>607</v>
      </c>
      <c r="D44" s="32">
        <f t="shared" si="14"/>
        <v>3193</v>
      </c>
      <c r="E44" s="30">
        <f t="shared" si="14"/>
        <v>5</v>
      </c>
      <c r="F44" s="30">
        <f t="shared" si="14"/>
        <v>45</v>
      </c>
      <c r="G44" s="30">
        <f t="shared" si="14"/>
        <v>602</v>
      </c>
      <c r="H44" s="30">
        <f t="shared" si="14"/>
        <v>3148</v>
      </c>
      <c r="I44" s="30">
        <f t="shared" si="14"/>
        <v>2</v>
      </c>
      <c r="J44" s="30">
        <f t="shared" si="14"/>
        <v>6</v>
      </c>
      <c r="K44" s="30">
        <f t="shared" si="14"/>
        <v>68</v>
      </c>
      <c r="L44" s="30">
        <f t="shared" si="14"/>
        <v>380</v>
      </c>
      <c r="M44" s="30">
        <f t="shared" si="14"/>
        <v>207</v>
      </c>
      <c r="N44" s="30">
        <f t="shared" si="14"/>
        <v>1274</v>
      </c>
      <c r="O44" s="30">
        <f t="shared" si="14"/>
        <v>202</v>
      </c>
      <c r="P44" s="30">
        <f t="shared" si="14"/>
        <v>576</v>
      </c>
      <c r="Q44" s="30">
        <f t="shared" si="14"/>
        <v>2</v>
      </c>
      <c r="R44" s="30">
        <f t="shared" si="14"/>
        <v>26</v>
      </c>
      <c r="S44" s="32">
        <f t="shared" si="14"/>
        <v>1</v>
      </c>
      <c r="T44" s="30">
        <f t="shared" si="14"/>
        <v>5</v>
      </c>
      <c r="U44" s="30">
        <f t="shared" si="14"/>
        <v>10</v>
      </c>
      <c r="V44" s="32">
        <f t="shared" si="14"/>
        <v>69</v>
      </c>
      <c r="W44" s="30">
        <f t="shared" si="14"/>
        <v>1</v>
      </c>
      <c r="X44" s="30">
        <f t="shared" si="14"/>
        <v>5</v>
      </c>
      <c r="Y44" s="30">
        <f t="shared" si="14"/>
        <v>101</v>
      </c>
      <c r="Z44" s="30">
        <f t="shared" si="14"/>
        <v>730</v>
      </c>
      <c r="AA44" s="30">
        <f t="shared" si="14"/>
        <v>8</v>
      </c>
      <c r="AB44" s="30">
        <f t="shared" si="14"/>
        <v>77</v>
      </c>
      <c r="AC44" s="185"/>
      <c r="AD44" s="185"/>
      <c r="AE44" s="185"/>
      <c r="AF44" s="185"/>
      <c r="AG44" s="185"/>
      <c r="AH44" s="185"/>
      <c r="AI44" s="185"/>
      <c r="AJ44" s="185"/>
    </row>
    <row r="45" spans="1:36" ht="17.25" customHeight="1">
      <c r="A45" s="189"/>
      <c r="B45" s="24" t="s">
        <v>76</v>
      </c>
      <c r="C45" s="32">
        <v>583</v>
      </c>
      <c r="D45" s="32">
        <v>2869</v>
      </c>
      <c r="E45" s="30">
        <v>5</v>
      </c>
      <c r="F45" s="30">
        <v>45</v>
      </c>
      <c r="G45" s="30">
        <v>578</v>
      </c>
      <c r="H45" s="30">
        <v>2824</v>
      </c>
      <c r="I45" s="30">
        <v>2</v>
      </c>
      <c r="J45" s="32">
        <v>6</v>
      </c>
      <c r="K45" s="32">
        <v>68</v>
      </c>
      <c r="L45" s="32">
        <v>380</v>
      </c>
      <c r="M45" s="32">
        <v>207</v>
      </c>
      <c r="N45" s="32">
        <v>1274</v>
      </c>
      <c r="O45" s="32">
        <v>202</v>
      </c>
      <c r="P45" s="32">
        <v>576</v>
      </c>
      <c r="Q45" s="32">
        <v>2</v>
      </c>
      <c r="R45" s="32">
        <v>26</v>
      </c>
      <c r="S45" s="32">
        <v>1</v>
      </c>
      <c r="T45" s="32">
        <v>5</v>
      </c>
      <c r="U45" s="32">
        <v>8</v>
      </c>
      <c r="V45" s="30">
        <v>48</v>
      </c>
      <c r="W45" s="30" t="s">
        <v>363</v>
      </c>
      <c r="X45" s="30" t="s">
        <v>363</v>
      </c>
      <c r="Y45" s="32">
        <v>88</v>
      </c>
      <c r="Z45" s="32">
        <v>509</v>
      </c>
      <c r="AA45" s="30" t="s">
        <v>363</v>
      </c>
      <c r="AB45" s="30" t="s">
        <v>363</v>
      </c>
      <c r="AC45" s="185"/>
      <c r="AD45" s="185"/>
      <c r="AE45" s="185"/>
      <c r="AF45" s="185"/>
      <c r="AG45" s="185"/>
      <c r="AH45" s="185"/>
      <c r="AI45" s="185"/>
      <c r="AJ45" s="185"/>
    </row>
    <row r="46" spans="1:36" ht="17.25" customHeight="1">
      <c r="A46" s="189"/>
      <c r="B46" s="8" t="s">
        <v>364</v>
      </c>
      <c r="C46" s="32">
        <v>24</v>
      </c>
      <c r="D46" s="32">
        <v>324</v>
      </c>
      <c r="E46" s="30" t="s">
        <v>363</v>
      </c>
      <c r="F46" s="30" t="s">
        <v>363</v>
      </c>
      <c r="G46" s="30">
        <v>24</v>
      </c>
      <c r="H46" s="30">
        <v>324</v>
      </c>
      <c r="I46" s="30" t="s">
        <v>363</v>
      </c>
      <c r="J46" s="30" t="s">
        <v>363</v>
      </c>
      <c r="K46" s="30" t="s">
        <v>363</v>
      </c>
      <c r="L46" s="30" t="s">
        <v>363</v>
      </c>
      <c r="M46" s="30" t="s">
        <v>363</v>
      </c>
      <c r="N46" s="30" t="s">
        <v>363</v>
      </c>
      <c r="O46" s="30" t="s">
        <v>363</v>
      </c>
      <c r="P46" s="30" t="s">
        <v>363</v>
      </c>
      <c r="Q46" s="30" t="s">
        <v>363</v>
      </c>
      <c r="R46" s="30" t="s">
        <v>363</v>
      </c>
      <c r="S46" s="30" t="s">
        <v>363</v>
      </c>
      <c r="T46" s="30" t="s">
        <v>363</v>
      </c>
      <c r="U46" s="32">
        <v>2</v>
      </c>
      <c r="V46" s="32">
        <v>21</v>
      </c>
      <c r="W46" s="32">
        <v>1</v>
      </c>
      <c r="X46" s="32">
        <v>5</v>
      </c>
      <c r="Y46" s="32">
        <v>13</v>
      </c>
      <c r="Z46" s="32">
        <v>221</v>
      </c>
      <c r="AA46" s="32">
        <v>8</v>
      </c>
      <c r="AB46" s="32">
        <v>77</v>
      </c>
      <c r="AC46" s="185"/>
      <c r="AD46" s="185"/>
      <c r="AE46" s="185"/>
      <c r="AF46" s="185"/>
      <c r="AG46" s="185"/>
      <c r="AH46" s="185"/>
      <c r="AI46" s="185"/>
      <c r="AJ46" s="185"/>
    </row>
    <row r="47" spans="1:36" ht="17.25" customHeight="1">
      <c r="A47" s="189"/>
      <c r="B47" s="24"/>
      <c r="C47" s="32"/>
      <c r="D47" s="30"/>
      <c r="E47" s="30"/>
      <c r="F47" s="30"/>
      <c r="G47" s="30"/>
      <c r="H47" s="30"/>
      <c r="I47" s="30"/>
      <c r="J47" s="32"/>
      <c r="K47" s="32"/>
      <c r="L47" s="32"/>
      <c r="M47" s="32"/>
      <c r="N47" s="32"/>
      <c r="O47" s="32"/>
      <c r="P47" s="32"/>
      <c r="Q47" s="32"/>
      <c r="R47" s="32"/>
      <c r="S47" s="185"/>
      <c r="T47" s="32"/>
      <c r="U47" s="32"/>
      <c r="V47" s="32"/>
      <c r="W47" s="32"/>
      <c r="X47" s="32"/>
      <c r="Y47" s="32"/>
      <c r="Z47" s="32"/>
      <c r="AA47" s="32"/>
      <c r="AB47" s="32"/>
      <c r="AC47" s="185"/>
      <c r="AD47" s="185"/>
      <c r="AE47" s="185"/>
      <c r="AF47" s="185"/>
      <c r="AG47" s="185"/>
      <c r="AH47" s="185"/>
      <c r="AI47" s="185"/>
      <c r="AJ47" s="185"/>
    </row>
    <row r="48" spans="1:36" s="86" customFormat="1" ht="17.25" customHeight="1">
      <c r="A48" s="333" t="s">
        <v>36</v>
      </c>
      <c r="B48" s="334"/>
      <c r="C48" s="92">
        <f>SUM(C49,'044'!C10,'044'!C14,'044'!C18,'044'!C22,'044'!C26)</f>
        <v>3549</v>
      </c>
      <c r="D48" s="92">
        <f>SUM(D49,'044'!D10,'044'!D14,'044'!D18,'044'!D22,'044'!D26)</f>
        <v>16208</v>
      </c>
      <c r="E48" s="118">
        <f>SUM(E49,'044'!E10,'044'!E14,'044'!E18,'044'!E22,'044'!E26)</f>
        <v>13</v>
      </c>
      <c r="F48" s="118">
        <f>SUM(F49,'044'!F10,'044'!F14,'044'!F18,'044'!F22,'044'!F26)</f>
        <v>163</v>
      </c>
      <c r="G48" s="118">
        <f>SUM(G49,'044'!G10,'044'!G14,'044'!G18,'044'!G22,'044'!G26)</f>
        <v>3536</v>
      </c>
      <c r="H48" s="118">
        <f>SUM(H49,'044'!H10,'044'!H14,'044'!H18,'044'!H22,'044'!H26)</f>
        <v>16045</v>
      </c>
      <c r="I48" s="118">
        <f>SUM(I49,'044'!I10,'044'!I14,'044'!I18,'044'!I22,'044'!I26)</f>
        <v>5</v>
      </c>
      <c r="J48" s="118">
        <f>SUM(J49,'044'!J10,'044'!J14,'044'!J18,'044'!J22,'044'!J26)</f>
        <v>50</v>
      </c>
      <c r="K48" s="118">
        <f>SUM(K49,'044'!K10,'044'!K14,'044'!K18,'044'!K22,'044'!K26)</f>
        <v>412</v>
      </c>
      <c r="L48" s="118">
        <f>SUM(L49,'044'!L10,'044'!L14,'044'!L18,'044'!L22,'044'!L26)</f>
        <v>1583</v>
      </c>
      <c r="M48" s="118">
        <f>SUM(M49,'044'!M10,'044'!M14,'044'!M18,'044'!M22,'044'!M26)</f>
        <v>1509</v>
      </c>
      <c r="N48" s="118">
        <f>SUM(N49,'044'!N10,'044'!N14,'044'!N18,'044'!N22,'044'!N26)</f>
        <v>8321</v>
      </c>
      <c r="O48" s="118">
        <f>SUM(O49,'044'!O10,'044'!O14,'044'!O18,'044'!O22,'044'!O26)</f>
        <v>876</v>
      </c>
      <c r="P48" s="118">
        <f>SUM(P49,'044'!P10,'044'!P14,'044'!P18,'044'!P22,'044'!P26)</f>
        <v>2292</v>
      </c>
      <c r="Q48" s="118">
        <f>SUM(Q49,'044'!Q10,'044'!Q14,'044'!Q18,'044'!Q22,'044'!Q26)</f>
        <v>18</v>
      </c>
      <c r="R48" s="118">
        <f>SUM(R49,'044'!R10,'044'!R14,'044'!R18,'044'!R22,'044'!R26)</f>
        <v>180</v>
      </c>
      <c r="S48" s="118">
        <f>SUM(S49,'044'!S10,'044'!S14,'044'!S18,'044'!S22,'044'!S26)</f>
        <v>4</v>
      </c>
      <c r="T48" s="118">
        <f>SUM(T49,'044'!T10,'044'!T14,'044'!T18,'044'!T22,'044'!T26)</f>
        <v>4</v>
      </c>
      <c r="U48" s="118">
        <f>SUM(U49,'044'!U10,'044'!U14,'044'!U18,'044'!U22,'044'!U26)</f>
        <v>79</v>
      </c>
      <c r="V48" s="118">
        <f>SUM(V49,'044'!V10,'044'!V14,'044'!V18,'044'!V22,'044'!V26)</f>
        <v>598</v>
      </c>
      <c r="W48" s="118">
        <f>SUM(W49,'044'!W10,'044'!W14,'044'!W18,'044'!W22,'044'!W26)</f>
        <v>8</v>
      </c>
      <c r="X48" s="118">
        <f>SUM(X49,'044'!X10,'044'!X14,'044'!X18,'044'!X22,'044'!X26)</f>
        <v>32</v>
      </c>
      <c r="Y48" s="118">
        <f>SUM(Y49,'044'!Y10,'044'!Y14,'044'!Y18,'044'!Y22,'044'!Y26)</f>
        <v>582</v>
      </c>
      <c r="Z48" s="118">
        <f>SUM(Z49,'044'!Z10,'044'!Z14,'044'!Z18,'044'!Z22,'044'!Z26)</f>
        <v>2543</v>
      </c>
      <c r="AA48" s="118">
        <f>SUM(AA49,'044'!AA10,'044'!AA14,'044'!AA18,'044'!AA22,'044'!AA26)</f>
        <v>43</v>
      </c>
      <c r="AB48" s="118">
        <f>SUM(AB49,'044'!AB10,'044'!AB14,'044'!AB18,'044'!AB22,'044'!AB26)</f>
        <v>442</v>
      </c>
      <c r="AC48" s="190"/>
      <c r="AD48" s="190"/>
      <c r="AE48" s="190"/>
      <c r="AF48" s="190"/>
      <c r="AG48" s="190"/>
      <c r="AH48" s="190"/>
      <c r="AI48" s="190"/>
      <c r="AJ48" s="190"/>
    </row>
    <row r="49" spans="1:36" ht="17.25" customHeight="1">
      <c r="A49" s="331" t="s">
        <v>66</v>
      </c>
      <c r="B49" s="332"/>
      <c r="C49" s="32">
        <f>SUM(C50:C51)</f>
        <v>513</v>
      </c>
      <c r="D49" s="32">
        <f>SUM(D50:D51)</f>
        <v>2252</v>
      </c>
      <c r="E49" s="30" t="s">
        <v>406</v>
      </c>
      <c r="F49" s="30" t="s">
        <v>406</v>
      </c>
      <c r="G49" s="30">
        <f aca="true" t="shared" si="15" ref="G49:AB49">SUM(G50:G51)</f>
        <v>513</v>
      </c>
      <c r="H49" s="30">
        <f t="shared" si="15"/>
        <v>2252</v>
      </c>
      <c r="I49" s="30">
        <f t="shared" si="15"/>
        <v>1</v>
      </c>
      <c r="J49" s="30">
        <f t="shared" si="15"/>
        <v>2</v>
      </c>
      <c r="K49" s="30">
        <f t="shared" si="15"/>
        <v>61</v>
      </c>
      <c r="L49" s="30">
        <f t="shared" si="15"/>
        <v>206</v>
      </c>
      <c r="M49" s="30">
        <f t="shared" si="15"/>
        <v>209</v>
      </c>
      <c r="N49" s="30">
        <f t="shared" si="15"/>
        <v>1162</v>
      </c>
      <c r="O49" s="30">
        <f t="shared" si="15"/>
        <v>135</v>
      </c>
      <c r="P49" s="30">
        <f t="shared" si="15"/>
        <v>347</v>
      </c>
      <c r="Q49" s="30">
        <f t="shared" si="15"/>
        <v>3</v>
      </c>
      <c r="R49" s="30">
        <f t="shared" si="15"/>
        <v>30</v>
      </c>
      <c r="S49" s="32">
        <f t="shared" si="15"/>
        <v>1</v>
      </c>
      <c r="T49" s="30">
        <f t="shared" si="15"/>
        <v>1</v>
      </c>
      <c r="U49" s="30">
        <f t="shared" si="15"/>
        <v>7</v>
      </c>
      <c r="V49" s="30">
        <f t="shared" si="15"/>
        <v>67</v>
      </c>
      <c r="W49" s="30">
        <f t="shared" si="15"/>
        <v>1</v>
      </c>
      <c r="X49" s="30">
        <f t="shared" si="15"/>
        <v>5</v>
      </c>
      <c r="Y49" s="30">
        <f t="shared" si="15"/>
        <v>87</v>
      </c>
      <c r="Z49" s="30">
        <f t="shared" si="15"/>
        <v>360</v>
      </c>
      <c r="AA49" s="30">
        <f t="shared" si="15"/>
        <v>8</v>
      </c>
      <c r="AB49" s="30">
        <f t="shared" si="15"/>
        <v>72</v>
      </c>
      <c r="AC49" s="185"/>
      <c r="AD49" s="185"/>
      <c r="AE49" s="185"/>
      <c r="AF49" s="185"/>
      <c r="AG49" s="185"/>
      <c r="AH49" s="185"/>
      <c r="AI49" s="185"/>
      <c r="AJ49" s="185"/>
    </row>
    <row r="50" spans="1:36" ht="17.25" customHeight="1">
      <c r="A50" s="189"/>
      <c r="B50" s="24" t="s">
        <v>76</v>
      </c>
      <c r="C50" s="32">
        <v>482</v>
      </c>
      <c r="D50" s="32">
        <v>1945</v>
      </c>
      <c r="E50" s="30" t="s">
        <v>362</v>
      </c>
      <c r="F50" s="30" t="s">
        <v>362</v>
      </c>
      <c r="G50" s="32">
        <v>482</v>
      </c>
      <c r="H50" s="32">
        <v>1945</v>
      </c>
      <c r="I50" s="32">
        <v>1</v>
      </c>
      <c r="J50" s="32">
        <v>2</v>
      </c>
      <c r="K50" s="32">
        <v>61</v>
      </c>
      <c r="L50" s="32">
        <v>206</v>
      </c>
      <c r="M50" s="32">
        <v>209</v>
      </c>
      <c r="N50" s="32">
        <v>1162</v>
      </c>
      <c r="O50" s="32">
        <v>134</v>
      </c>
      <c r="P50" s="32">
        <v>337</v>
      </c>
      <c r="Q50" s="32">
        <v>3</v>
      </c>
      <c r="R50" s="32">
        <v>30</v>
      </c>
      <c r="S50" s="32">
        <v>1</v>
      </c>
      <c r="T50" s="32">
        <v>1</v>
      </c>
      <c r="U50" s="32">
        <v>5</v>
      </c>
      <c r="V50" s="32">
        <v>48</v>
      </c>
      <c r="W50" s="30" t="s">
        <v>362</v>
      </c>
      <c r="X50" s="30" t="s">
        <v>362</v>
      </c>
      <c r="Y50" s="32">
        <v>68</v>
      </c>
      <c r="Z50" s="32">
        <v>159</v>
      </c>
      <c r="AA50" s="30" t="s">
        <v>362</v>
      </c>
      <c r="AB50" s="30" t="s">
        <v>362</v>
      </c>
      <c r="AC50" s="185"/>
      <c r="AD50" s="185"/>
      <c r="AE50" s="185"/>
      <c r="AF50" s="185"/>
      <c r="AG50" s="185"/>
      <c r="AH50" s="185"/>
      <c r="AI50" s="185"/>
      <c r="AJ50" s="185"/>
    </row>
    <row r="51" spans="1:36" ht="17.25" customHeight="1">
      <c r="A51" s="189"/>
      <c r="B51" s="8" t="s">
        <v>367</v>
      </c>
      <c r="C51" s="60">
        <v>31</v>
      </c>
      <c r="D51" s="30">
        <v>307</v>
      </c>
      <c r="E51" s="30" t="s">
        <v>362</v>
      </c>
      <c r="F51" s="30" t="s">
        <v>362</v>
      </c>
      <c r="G51" s="30">
        <v>31</v>
      </c>
      <c r="H51" s="30">
        <v>307</v>
      </c>
      <c r="I51" s="30" t="s">
        <v>362</v>
      </c>
      <c r="J51" s="30" t="s">
        <v>362</v>
      </c>
      <c r="K51" s="30" t="s">
        <v>362</v>
      </c>
      <c r="L51" s="30" t="s">
        <v>362</v>
      </c>
      <c r="M51" s="30" t="s">
        <v>362</v>
      </c>
      <c r="N51" s="30" t="s">
        <v>362</v>
      </c>
      <c r="O51" s="30">
        <v>1</v>
      </c>
      <c r="P51" s="30">
        <v>10</v>
      </c>
      <c r="Q51" s="30" t="s">
        <v>362</v>
      </c>
      <c r="R51" s="30" t="s">
        <v>362</v>
      </c>
      <c r="S51" s="30" t="s">
        <v>362</v>
      </c>
      <c r="T51" s="30" t="s">
        <v>362</v>
      </c>
      <c r="U51" s="30">
        <v>2</v>
      </c>
      <c r="V51" s="30">
        <v>19</v>
      </c>
      <c r="W51" s="30">
        <v>1</v>
      </c>
      <c r="X51" s="30">
        <v>5</v>
      </c>
      <c r="Y51" s="30">
        <v>19</v>
      </c>
      <c r="Z51" s="30">
        <v>201</v>
      </c>
      <c r="AA51" s="30">
        <v>8</v>
      </c>
      <c r="AB51" s="30">
        <v>72</v>
      </c>
      <c r="AC51" s="185"/>
      <c r="AD51" s="185"/>
      <c r="AE51" s="185"/>
      <c r="AF51" s="185"/>
      <c r="AG51" s="185"/>
      <c r="AH51" s="185"/>
      <c r="AI51" s="185"/>
      <c r="AJ51" s="185"/>
    </row>
    <row r="52" spans="1:36" ht="17.25" customHeight="1">
      <c r="A52" s="186"/>
      <c r="B52" s="188"/>
      <c r="C52" s="187"/>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5"/>
      <c r="AD52" s="185"/>
      <c r="AE52" s="185"/>
      <c r="AF52" s="185"/>
      <c r="AG52" s="185"/>
      <c r="AH52" s="185"/>
      <c r="AI52" s="185"/>
      <c r="AJ52" s="185"/>
    </row>
    <row r="53" spans="1:36" ht="13.5">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row>
    <row r="54" spans="1:36" ht="13.5">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row>
    <row r="55" spans="1:36" ht="13.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row>
    <row r="56" spans="1:36" ht="13.5">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row>
    <row r="57" spans="1:36" ht="13.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row>
    <row r="58" spans="1:36" ht="13.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row>
    <row r="59" spans="1:36" ht="13.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row>
    <row r="60" spans="1:36" ht="13.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row>
    <row r="61" spans="1:36" ht="13.5">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row>
    <row r="62" spans="1:36" ht="13.5">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row>
    <row r="63" spans="1:36" ht="13.5">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row>
    <row r="64" spans="1:36" ht="13.5">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row>
    <row r="65" spans="1:36" ht="13.5">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row>
    <row r="66" spans="1:36" ht="13.5">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row>
    <row r="67" spans="1:36" ht="13.5">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row>
    <row r="68" spans="1:36" ht="13.5">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row>
    <row r="69" spans="1:36" ht="13.5">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row>
    <row r="70" spans="1:36" ht="13.5">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row>
    <row r="71" spans="1:36" ht="13.5">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row>
    <row r="72" spans="1:36" ht="13.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row>
    <row r="73" spans="1:36" ht="13.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row>
    <row r="74" spans="1:36" ht="13.5">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row>
    <row r="75" spans="1:36" ht="13.5">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row>
    <row r="76" spans="1:36" ht="13.5">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row>
    <row r="77" spans="1:36" ht="13.5">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row>
    <row r="78" spans="1:36" ht="13.5">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row>
    <row r="79" spans="1:36" ht="13.5">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row>
    <row r="80" spans="1:36" ht="13.5">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row>
    <row r="81" spans="1:36" ht="13.5">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row>
    <row r="82" spans="1:36" ht="13.5">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row>
    <row r="83" spans="1:36" ht="13.5">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row>
    <row r="84" spans="1:36" ht="13.5">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row>
    <row r="85" spans="1:36" ht="13.5">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row>
    <row r="86" spans="1:36" ht="13.5">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row>
    <row r="87" spans="1:36" ht="13.5">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row>
    <row r="88" spans="1:36" ht="13.5">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row>
    <row r="89" spans="1:36" ht="13.5">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row>
    <row r="90" spans="1:36" ht="13.5">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row>
    <row r="91" spans="1:36" ht="13.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row>
    <row r="92" spans="1:36" ht="13.5">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row>
    <row r="93" spans="1:36" ht="13.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row>
    <row r="94" spans="1:36" ht="13.5">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row>
    <row r="95" spans="1:36" ht="13.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row>
    <row r="96" spans="1:36" ht="13.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row>
    <row r="97" spans="1:36" ht="13.5">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row>
    <row r="98" spans="1:36" ht="13.5">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row>
    <row r="99" spans="1:36" ht="13.5">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row>
    <row r="100" spans="1:36" ht="13.5">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row>
    <row r="101" spans="1:36" ht="13.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row>
    <row r="102" spans="1:36" ht="13.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row>
    <row r="103" spans="1:36" ht="13.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row>
    <row r="104" spans="1:36" ht="13.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row>
    <row r="105" spans="1:36" ht="13.5">
      <c r="A105" s="17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row>
  </sheetData>
  <sheetProtection/>
  <mergeCells count="28">
    <mergeCell ref="I5:J6"/>
    <mergeCell ref="K5:L6"/>
    <mergeCell ref="M5:N6"/>
    <mergeCell ref="O5:P6"/>
    <mergeCell ref="A5:B8"/>
    <mergeCell ref="C5:D6"/>
    <mergeCell ref="E5:F6"/>
    <mergeCell ref="G5:H6"/>
    <mergeCell ref="A44:B44"/>
    <mergeCell ref="A48:B48"/>
    <mergeCell ref="A10:B10"/>
    <mergeCell ref="A11:B11"/>
    <mergeCell ref="Y5:Z6"/>
    <mergeCell ref="AA5:AB6"/>
    <mergeCell ref="Q5:R6"/>
    <mergeCell ref="S5:T6"/>
    <mergeCell ref="U5:V6"/>
    <mergeCell ref="W5:X6"/>
    <mergeCell ref="A49:B49"/>
    <mergeCell ref="A31:B31"/>
    <mergeCell ref="A32:B32"/>
    <mergeCell ref="A36:B36"/>
    <mergeCell ref="A40:B40"/>
    <mergeCell ref="A3:AB3"/>
    <mergeCell ref="A15:B15"/>
    <mergeCell ref="A19:B19"/>
    <mergeCell ref="A23:B23"/>
    <mergeCell ref="A27:B27"/>
  </mergeCells>
  <printOptions horizontalCentered="1"/>
  <pageMargins left="0.5905511811023623" right="0.5905511811023623" top="0.5905511811023623" bottom="0.3937007874015748" header="0" footer="0"/>
  <pageSetup fitToHeight="1" fitToWidth="1"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sheetPr>
    <pageSetUpPr fitToPage="1"/>
  </sheetPr>
  <dimension ref="A1:AC105"/>
  <sheetViews>
    <sheetView tabSelected="1" zoomScalePageLayoutView="0" workbookViewId="0" topLeftCell="A39">
      <selection activeCell="A1" sqref="A1"/>
    </sheetView>
  </sheetViews>
  <sheetFormatPr defaultColWidth="9.00390625" defaultRowHeight="13.5"/>
  <cols>
    <col min="1" max="1" width="3.75390625" style="79" customWidth="1"/>
    <col min="2" max="2" width="25.375" style="79" customWidth="1"/>
    <col min="3" max="28" width="9.625" style="79" customWidth="1"/>
    <col min="29" max="16384" width="9.00390625" style="79" customWidth="1"/>
  </cols>
  <sheetData>
    <row r="1" spans="1:29" s="62" customFormat="1" ht="13.5">
      <c r="A1" s="141" t="s">
        <v>280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40" t="s">
        <v>281</v>
      </c>
      <c r="AC1" s="139"/>
    </row>
    <row r="2" s="1" customFormat="1" ht="37.5" customHeight="1">
      <c r="AB2" s="78"/>
    </row>
    <row r="3" spans="1:28" s="1" customFormat="1" ht="19.5" customHeight="1">
      <c r="A3" s="530" t="s">
        <v>407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row>
    <row r="4" spans="1:29" s="1" customFormat="1" ht="18" customHeight="1" thickBot="1">
      <c r="A4" s="13"/>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5"/>
    </row>
    <row r="5" spans="1:29" s="1" customFormat="1" ht="16.5" customHeight="1">
      <c r="A5" s="312" t="s">
        <v>410</v>
      </c>
      <c r="B5" s="313"/>
      <c r="C5" s="304" t="s">
        <v>268</v>
      </c>
      <c r="D5" s="301"/>
      <c r="E5" s="300" t="s">
        <v>204</v>
      </c>
      <c r="F5" s="301"/>
      <c r="G5" s="300" t="s">
        <v>205</v>
      </c>
      <c r="H5" s="301"/>
      <c r="I5" s="300" t="s">
        <v>269</v>
      </c>
      <c r="J5" s="301"/>
      <c r="K5" s="300" t="s">
        <v>181</v>
      </c>
      <c r="L5" s="301"/>
      <c r="M5" s="300" t="s">
        <v>182</v>
      </c>
      <c r="N5" s="301"/>
      <c r="O5" s="296" t="s">
        <v>270</v>
      </c>
      <c r="P5" s="297"/>
      <c r="Q5" s="296" t="s">
        <v>183</v>
      </c>
      <c r="R5" s="297"/>
      <c r="S5" s="306" t="s">
        <v>184</v>
      </c>
      <c r="T5" s="307"/>
      <c r="U5" s="296" t="s">
        <v>185</v>
      </c>
      <c r="V5" s="297"/>
      <c r="W5" s="292" t="s">
        <v>271</v>
      </c>
      <c r="X5" s="310"/>
      <c r="Y5" s="300" t="s">
        <v>186</v>
      </c>
      <c r="Z5" s="301"/>
      <c r="AA5" s="292" t="s">
        <v>272</v>
      </c>
      <c r="AB5" s="293"/>
      <c r="AC5" s="5"/>
    </row>
    <row r="6" spans="1:29" s="1" customFormat="1" ht="16.5" customHeight="1">
      <c r="A6" s="314"/>
      <c r="B6" s="315"/>
      <c r="C6" s="305"/>
      <c r="D6" s="303"/>
      <c r="E6" s="302"/>
      <c r="F6" s="303"/>
      <c r="G6" s="302"/>
      <c r="H6" s="303"/>
      <c r="I6" s="302"/>
      <c r="J6" s="303"/>
      <c r="K6" s="302"/>
      <c r="L6" s="303"/>
      <c r="M6" s="302"/>
      <c r="N6" s="303"/>
      <c r="O6" s="298"/>
      <c r="P6" s="299"/>
      <c r="Q6" s="298"/>
      <c r="R6" s="299"/>
      <c r="S6" s="308"/>
      <c r="T6" s="309"/>
      <c r="U6" s="320"/>
      <c r="V6" s="321"/>
      <c r="W6" s="294"/>
      <c r="X6" s="311"/>
      <c r="Y6" s="302"/>
      <c r="Z6" s="303"/>
      <c r="AA6" s="294"/>
      <c r="AB6" s="295"/>
      <c r="AC6" s="5"/>
    </row>
    <row r="7" spans="1:29" s="1" customFormat="1" ht="18" customHeight="1">
      <c r="A7" s="314"/>
      <c r="B7" s="315"/>
      <c r="C7" s="41" t="s">
        <v>187</v>
      </c>
      <c r="D7" s="42" t="s">
        <v>188</v>
      </c>
      <c r="E7" s="41" t="s">
        <v>187</v>
      </c>
      <c r="F7" s="42" t="s">
        <v>188</v>
      </c>
      <c r="G7" s="41" t="s">
        <v>187</v>
      </c>
      <c r="H7" s="42" t="s">
        <v>188</v>
      </c>
      <c r="I7" s="41" t="s">
        <v>187</v>
      </c>
      <c r="J7" s="42" t="s">
        <v>188</v>
      </c>
      <c r="K7" s="41" t="s">
        <v>187</v>
      </c>
      <c r="L7" s="42" t="s">
        <v>188</v>
      </c>
      <c r="M7" s="41" t="s">
        <v>187</v>
      </c>
      <c r="N7" s="42" t="s">
        <v>188</v>
      </c>
      <c r="O7" s="41" t="s">
        <v>187</v>
      </c>
      <c r="P7" s="42" t="s">
        <v>188</v>
      </c>
      <c r="Q7" s="41" t="s">
        <v>187</v>
      </c>
      <c r="R7" s="42" t="s">
        <v>188</v>
      </c>
      <c r="S7" s="41" t="s">
        <v>187</v>
      </c>
      <c r="T7" s="42" t="s">
        <v>188</v>
      </c>
      <c r="U7" s="41" t="s">
        <v>187</v>
      </c>
      <c r="V7" s="42" t="s">
        <v>188</v>
      </c>
      <c r="W7" s="41" t="s">
        <v>187</v>
      </c>
      <c r="X7" s="42" t="s">
        <v>188</v>
      </c>
      <c r="Y7" s="41" t="s">
        <v>187</v>
      </c>
      <c r="Z7" s="42" t="s">
        <v>188</v>
      </c>
      <c r="AA7" s="41" t="s">
        <v>187</v>
      </c>
      <c r="AB7" s="74" t="s">
        <v>188</v>
      </c>
      <c r="AC7" s="5"/>
    </row>
    <row r="8" spans="1:29" s="1" customFormat="1" ht="18" customHeight="1">
      <c r="A8" s="316"/>
      <c r="B8" s="317"/>
      <c r="C8" s="43" t="s">
        <v>189</v>
      </c>
      <c r="D8" s="44" t="s">
        <v>190</v>
      </c>
      <c r="E8" s="43" t="s">
        <v>189</v>
      </c>
      <c r="F8" s="44" t="s">
        <v>190</v>
      </c>
      <c r="G8" s="43" t="s">
        <v>189</v>
      </c>
      <c r="H8" s="44" t="s">
        <v>190</v>
      </c>
      <c r="I8" s="43" t="s">
        <v>189</v>
      </c>
      <c r="J8" s="44" t="s">
        <v>190</v>
      </c>
      <c r="K8" s="43" t="s">
        <v>189</v>
      </c>
      <c r="L8" s="44" t="s">
        <v>190</v>
      </c>
      <c r="M8" s="43" t="s">
        <v>189</v>
      </c>
      <c r="N8" s="44" t="s">
        <v>190</v>
      </c>
      <c r="O8" s="43" t="s">
        <v>189</v>
      </c>
      <c r="P8" s="44" t="s">
        <v>190</v>
      </c>
      <c r="Q8" s="43" t="s">
        <v>189</v>
      </c>
      <c r="R8" s="44" t="s">
        <v>190</v>
      </c>
      <c r="S8" s="43" t="s">
        <v>189</v>
      </c>
      <c r="T8" s="44" t="s">
        <v>190</v>
      </c>
      <c r="U8" s="43" t="s">
        <v>189</v>
      </c>
      <c r="V8" s="44" t="s">
        <v>190</v>
      </c>
      <c r="W8" s="43" t="s">
        <v>189</v>
      </c>
      <c r="X8" s="44" t="s">
        <v>190</v>
      </c>
      <c r="Y8" s="43" t="s">
        <v>189</v>
      </c>
      <c r="Z8" s="44" t="s">
        <v>190</v>
      </c>
      <c r="AA8" s="43" t="s">
        <v>189</v>
      </c>
      <c r="AB8" s="75" t="s">
        <v>190</v>
      </c>
      <c r="AC8" s="5"/>
    </row>
    <row r="9" spans="1:29" ht="18" customHeight="1">
      <c r="A9" s="142"/>
      <c r="B9" s="196"/>
      <c r="C9" s="32"/>
      <c r="D9" s="32" t="s">
        <v>40</v>
      </c>
      <c r="E9" s="32"/>
      <c r="F9" s="32" t="s">
        <v>40</v>
      </c>
      <c r="G9" s="32"/>
      <c r="H9" s="32" t="s">
        <v>40</v>
      </c>
      <c r="I9" s="32"/>
      <c r="J9" s="32" t="s">
        <v>40</v>
      </c>
      <c r="K9" s="32"/>
      <c r="L9" s="32" t="s">
        <v>40</v>
      </c>
      <c r="M9" s="32"/>
      <c r="N9" s="32" t="s">
        <v>40</v>
      </c>
      <c r="O9" s="32"/>
      <c r="P9" s="32" t="s">
        <v>40</v>
      </c>
      <c r="Q9" s="32"/>
      <c r="R9" s="32" t="s">
        <v>40</v>
      </c>
      <c r="S9" s="32"/>
      <c r="T9" s="32" t="s">
        <v>40</v>
      </c>
      <c r="U9" s="32"/>
      <c r="V9" s="32" t="s">
        <v>40</v>
      </c>
      <c r="W9" s="32"/>
      <c r="X9" s="32" t="s">
        <v>40</v>
      </c>
      <c r="Y9" s="32"/>
      <c r="Z9" s="32" t="s">
        <v>40</v>
      </c>
      <c r="AA9" s="32"/>
      <c r="AB9" s="32" t="s">
        <v>40</v>
      </c>
      <c r="AC9" s="185"/>
    </row>
    <row r="10" spans="1:29" ht="18" customHeight="1">
      <c r="A10" s="273" t="s">
        <v>77</v>
      </c>
      <c r="B10" s="274"/>
      <c r="C10" s="32">
        <f>SUM(C11:C12)</f>
        <v>624</v>
      </c>
      <c r="D10" s="32">
        <f>SUM(D11:D12)</f>
        <v>2946</v>
      </c>
      <c r="E10" s="30" t="s">
        <v>227</v>
      </c>
      <c r="F10" s="30" t="s">
        <v>227</v>
      </c>
      <c r="G10" s="30">
        <f aca="true" t="shared" si="0" ref="G10:R10">SUM(G11:G12)</f>
        <v>624</v>
      </c>
      <c r="H10" s="30">
        <f t="shared" si="0"/>
        <v>2946</v>
      </c>
      <c r="I10" s="30">
        <f t="shared" si="0"/>
        <v>1</v>
      </c>
      <c r="J10" s="30">
        <f t="shared" si="0"/>
        <v>29</v>
      </c>
      <c r="K10" s="30">
        <f t="shared" si="0"/>
        <v>41</v>
      </c>
      <c r="L10" s="30">
        <f t="shared" si="0"/>
        <v>155</v>
      </c>
      <c r="M10" s="30">
        <f t="shared" si="0"/>
        <v>333</v>
      </c>
      <c r="N10" s="30">
        <f t="shared" si="0"/>
        <v>1650</v>
      </c>
      <c r="O10" s="30">
        <f t="shared" si="0"/>
        <v>145</v>
      </c>
      <c r="P10" s="30">
        <f t="shared" si="0"/>
        <v>447</v>
      </c>
      <c r="Q10" s="30">
        <f t="shared" si="0"/>
        <v>6</v>
      </c>
      <c r="R10" s="30">
        <f t="shared" si="0"/>
        <v>67</v>
      </c>
      <c r="S10" s="30" t="s">
        <v>227</v>
      </c>
      <c r="T10" s="30" t="s">
        <v>227</v>
      </c>
      <c r="U10" s="30">
        <f aca="true" t="shared" si="1" ref="U10:AB10">SUM(U11:U12)</f>
        <v>12</v>
      </c>
      <c r="V10" s="30">
        <f t="shared" si="1"/>
        <v>147</v>
      </c>
      <c r="W10" s="30">
        <f t="shared" si="1"/>
        <v>1</v>
      </c>
      <c r="X10" s="30">
        <f t="shared" si="1"/>
        <v>4</v>
      </c>
      <c r="Y10" s="30">
        <f t="shared" si="1"/>
        <v>79</v>
      </c>
      <c r="Z10" s="30">
        <f t="shared" si="1"/>
        <v>388</v>
      </c>
      <c r="AA10" s="30">
        <f t="shared" si="1"/>
        <v>6</v>
      </c>
      <c r="AB10" s="30">
        <f t="shared" si="1"/>
        <v>59</v>
      </c>
      <c r="AC10" s="185"/>
    </row>
    <row r="11" spans="1:29" ht="18" customHeight="1">
      <c r="A11" s="7"/>
      <c r="B11" s="24" t="s">
        <v>76</v>
      </c>
      <c r="C11" s="32">
        <v>608</v>
      </c>
      <c r="D11" s="32">
        <v>2759</v>
      </c>
      <c r="E11" s="30" t="s">
        <v>227</v>
      </c>
      <c r="F11" s="30" t="s">
        <v>227</v>
      </c>
      <c r="G11" s="32">
        <v>608</v>
      </c>
      <c r="H11" s="32">
        <v>2759</v>
      </c>
      <c r="I11" s="32">
        <v>1</v>
      </c>
      <c r="J11" s="32">
        <v>29</v>
      </c>
      <c r="K11" s="32">
        <v>41</v>
      </c>
      <c r="L11" s="32">
        <v>155</v>
      </c>
      <c r="M11" s="32">
        <v>333</v>
      </c>
      <c r="N11" s="32">
        <v>1650</v>
      </c>
      <c r="O11" s="32">
        <v>145</v>
      </c>
      <c r="P11" s="32">
        <v>447</v>
      </c>
      <c r="Q11" s="32">
        <v>6</v>
      </c>
      <c r="R11" s="32">
        <v>67</v>
      </c>
      <c r="S11" s="30" t="s">
        <v>227</v>
      </c>
      <c r="T11" s="30" t="s">
        <v>227</v>
      </c>
      <c r="U11" s="32">
        <v>11</v>
      </c>
      <c r="V11" s="32">
        <v>127</v>
      </c>
      <c r="W11" s="30" t="s">
        <v>227</v>
      </c>
      <c r="X11" s="30" t="s">
        <v>227</v>
      </c>
      <c r="Y11" s="32">
        <v>71</v>
      </c>
      <c r="Z11" s="32">
        <v>284</v>
      </c>
      <c r="AA11" s="30" t="s">
        <v>227</v>
      </c>
      <c r="AB11" s="30" t="s">
        <v>227</v>
      </c>
      <c r="AC11" s="185"/>
    </row>
    <row r="12" spans="1:29" ht="18" customHeight="1">
      <c r="A12" s="7"/>
      <c r="B12" s="8" t="s">
        <v>279</v>
      </c>
      <c r="C12" s="32">
        <v>16</v>
      </c>
      <c r="D12" s="32">
        <v>187</v>
      </c>
      <c r="E12" s="30" t="s">
        <v>227</v>
      </c>
      <c r="F12" s="30" t="s">
        <v>227</v>
      </c>
      <c r="G12" s="32">
        <v>16</v>
      </c>
      <c r="H12" s="32">
        <v>187</v>
      </c>
      <c r="I12" s="30" t="s">
        <v>227</v>
      </c>
      <c r="J12" s="30" t="s">
        <v>227</v>
      </c>
      <c r="K12" s="30" t="s">
        <v>227</v>
      </c>
      <c r="L12" s="30" t="s">
        <v>227</v>
      </c>
      <c r="M12" s="30" t="s">
        <v>227</v>
      </c>
      <c r="N12" s="30" t="s">
        <v>227</v>
      </c>
      <c r="O12" s="30" t="s">
        <v>227</v>
      </c>
      <c r="P12" s="30" t="s">
        <v>227</v>
      </c>
      <c r="Q12" s="30" t="s">
        <v>227</v>
      </c>
      <c r="R12" s="30" t="s">
        <v>227</v>
      </c>
      <c r="S12" s="30" t="s">
        <v>227</v>
      </c>
      <c r="T12" s="30" t="s">
        <v>227</v>
      </c>
      <c r="U12" s="32">
        <v>1</v>
      </c>
      <c r="V12" s="32">
        <v>20</v>
      </c>
      <c r="W12" s="32">
        <v>1</v>
      </c>
      <c r="X12" s="32">
        <v>4</v>
      </c>
      <c r="Y12" s="32">
        <v>8</v>
      </c>
      <c r="Z12" s="32">
        <v>104</v>
      </c>
      <c r="AA12" s="32">
        <v>6</v>
      </c>
      <c r="AB12" s="32">
        <v>59</v>
      </c>
      <c r="AC12" s="185"/>
    </row>
    <row r="13" spans="1:29" ht="18" customHeight="1">
      <c r="A13" s="7"/>
      <c r="B13" s="24"/>
      <c r="C13" s="32"/>
      <c r="D13" s="32"/>
      <c r="E13" s="32"/>
      <c r="F13" s="32"/>
      <c r="G13" s="32"/>
      <c r="H13" s="32"/>
      <c r="I13" s="32"/>
      <c r="J13" s="32"/>
      <c r="K13" s="32"/>
      <c r="L13" s="32"/>
      <c r="M13" s="32"/>
      <c r="N13" s="32"/>
      <c r="O13" s="32"/>
      <c r="P13" s="32"/>
      <c r="Q13" s="32"/>
      <c r="R13" s="185"/>
      <c r="S13" s="32"/>
      <c r="T13" s="32"/>
      <c r="U13" s="32"/>
      <c r="V13" s="32"/>
      <c r="W13" s="32"/>
      <c r="X13" s="32"/>
      <c r="Y13" s="32"/>
      <c r="Z13" s="32"/>
      <c r="AA13" s="32"/>
      <c r="AB13" s="32"/>
      <c r="AC13" s="185"/>
    </row>
    <row r="14" spans="1:29" ht="18" customHeight="1">
      <c r="A14" s="331" t="s">
        <v>67</v>
      </c>
      <c r="B14" s="332"/>
      <c r="C14" s="32">
        <f aca="true" t="shared" si="2" ref="C14:H14">SUM(C15:C16)</f>
        <v>549</v>
      </c>
      <c r="D14" s="32">
        <f t="shared" si="2"/>
        <v>2707</v>
      </c>
      <c r="E14" s="30">
        <f t="shared" si="2"/>
        <v>1</v>
      </c>
      <c r="F14" s="30">
        <f t="shared" si="2"/>
        <v>41</v>
      </c>
      <c r="G14" s="30">
        <f t="shared" si="2"/>
        <v>548</v>
      </c>
      <c r="H14" s="30">
        <f t="shared" si="2"/>
        <v>2666</v>
      </c>
      <c r="I14" s="30" t="s">
        <v>227</v>
      </c>
      <c r="J14" s="30" t="s">
        <v>227</v>
      </c>
      <c r="K14" s="30">
        <f aca="true" t="shared" si="3" ref="K14:R14">SUM(K15:K16)</f>
        <v>97</v>
      </c>
      <c r="L14" s="30">
        <f t="shared" si="3"/>
        <v>500</v>
      </c>
      <c r="M14" s="30">
        <f t="shared" si="3"/>
        <v>86</v>
      </c>
      <c r="N14" s="30">
        <f t="shared" si="3"/>
        <v>838</v>
      </c>
      <c r="O14" s="30">
        <f t="shared" si="3"/>
        <v>199</v>
      </c>
      <c r="P14" s="30">
        <f t="shared" si="3"/>
        <v>529</v>
      </c>
      <c r="Q14" s="30">
        <f t="shared" si="3"/>
        <v>3</v>
      </c>
      <c r="R14" s="32">
        <f t="shared" si="3"/>
        <v>21</v>
      </c>
      <c r="S14" s="30" t="s">
        <v>227</v>
      </c>
      <c r="T14" s="30" t="s">
        <v>227</v>
      </c>
      <c r="U14" s="30">
        <f aca="true" t="shared" si="4" ref="U14:AB14">SUM(U15:U16)</f>
        <v>14</v>
      </c>
      <c r="V14" s="30">
        <f t="shared" si="4"/>
        <v>108</v>
      </c>
      <c r="W14" s="30">
        <f t="shared" si="4"/>
        <v>2</v>
      </c>
      <c r="X14" s="30">
        <f t="shared" si="4"/>
        <v>10</v>
      </c>
      <c r="Y14" s="30">
        <f t="shared" si="4"/>
        <v>138</v>
      </c>
      <c r="Z14" s="30">
        <f t="shared" si="4"/>
        <v>559</v>
      </c>
      <c r="AA14" s="30">
        <f t="shared" si="4"/>
        <v>9</v>
      </c>
      <c r="AB14" s="30">
        <f t="shared" si="4"/>
        <v>101</v>
      </c>
      <c r="AC14" s="185"/>
    </row>
    <row r="15" spans="1:29" ht="18" customHeight="1">
      <c r="A15" s="7"/>
      <c r="B15" s="24" t="s">
        <v>76</v>
      </c>
      <c r="C15" s="32">
        <v>513</v>
      </c>
      <c r="D15" s="32">
        <v>2311</v>
      </c>
      <c r="E15" s="32">
        <v>1</v>
      </c>
      <c r="F15" s="32">
        <v>41</v>
      </c>
      <c r="G15" s="32">
        <v>512</v>
      </c>
      <c r="H15" s="32">
        <v>2270</v>
      </c>
      <c r="I15" s="30" t="s">
        <v>368</v>
      </c>
      <c r="J15" s="30" t="s">
        <v>368</v>
      </c>
      <c r="K15" s="32">
        <v>97</v>
      </c>
      <c r="L15" s="32">
        <v>500</v>
      </c>
      <c r="M15" s="32">
        <v>86</v>
      </c>
      <c r="N15" s="32">
        <v>838</v>
      </c>
      <c r="O15" s="32">
        <v>199</v>
      </c>
      <c r="P15" s="32">
        <v>529</v>
      </c>
      <c r="Q15" s="32">
        <v>3</v>
      </c>
      <c r="R15" s="30">
        <v>21</v>
      </c>
      <c r="S15" s="30" t="s">
        <v>368</v>
      </c>
      <c r="T15" s="30" t="s">
        <v>368</v>
      </c>
      <c r="U15" s="32">
        <v>9</v>
      </c>
      <c r="V15" s="32">
        <v>79</v>
      </c>
      <c r="W15" s="32">
        <v>1</v>
      </c>
      <c r="X15" s="32">
        <v>2</v>
      </c>
      <c r="Y15" s="32">
        <v>117</v>
      </c>
      <c r="Z15" s="32">
        <v>301</v>
      </c>
      <c r="AA15" s="30" t="s">
        <v>368</v>
      </c>
      <c r="AB15" s="30" t="s">
        <v>368</v>
      </c>
      <c r="AC15" s="185"/>
    </row>
    <row r="16" spans="1:29" ht="18" customHeight="1">
      <c r="A16" s="7"/>
      <c r="B16" s="8" t="s">
        <v>369</v>
      </c>
      <c r="C16" s="32">
        <v>36</v>
      </c>
      <c r="D16" s="32">
        <v>396</v>
      </c>
      <c r="E16" s="30" t="s">
        <v>368</v>
      </c>
      <c r="F16" s="30" t="s">
        <v>368</v>
      </c>
      <c r="G16" s="32">
        <v>36</v>
      </c>
      <c r="H16" s="32">
        <v>396</v>
      </c>
      <c r="I16" s="30" t="s">
        <v>368</v>
      </c>
      <c r="J16" s="30" t="s">
        <v>368</v>
      </c>
      <c r="K16" s="30" t="s">
        <v>368</v>
      </c>
      <c r="L16" s="30" t="s">
        <v>368</v>
      </c>
      <c r="M16" s="30" t="s">
        <v>368</v>
      </c>
      <c r="N16" s="30" t="s">
        <v>368</v>
      </c>
      <c r="O16" s="30" t="s">
        <v>368</v>
      </c>
      <c r="P16" s="30" t="s">
        <v>368</v>
      </c>
      <c r="Q16" s="30" t="s">
        <v>368</v>
      </c>
      <c r="R16" s="30" t="s">
        <v>368</v>
      </c>
      <c r="S16" s="30" t="s">
        <v>368</v>
      </c>
      <c r="T16" s="30" t="s">
        <v>368</v>
      </c>
      <c r="U16" s="32">
        <v>5</v>
      </c>
      <c r="V16" s="32">
        <v>29</v>
      </c>
      <c r="W16" s="32">
        <v>1</v>
      </c>
      <c r="X16" s="32">
        <v>8</v>
      </c>
      <c r="Y16" s="32">
        <v>21</v>
      </c>
      <c r="Z16" s="32">
        <v>258</v>
      </c>
      <c r="AA16" s="32">
        <v>9</v>
      </c>
      <c r="AB16" s="32">
        <v>101</v>
      </c>
      <c r="AC16" s="185"/>
    </row>
    <row r="17" spans="1:29" ht="18" customHeight="1">
      <c r="A17" s="7"/>
      <c r="B17" s="24"/>
      <c r="C17" s="32"/>
      <c r="D17" s="32"/>
      <c r="E17" s="32"/>
      <c r="F17" s="32"/>
      <c r="G17" s="32"/>
      <c r="H17" s="32"/>
      <c r="I17" s="32"/>
      <c r="J17" s="32"/>
      <c r="K17" s="32"/>
      <c r="L17" s="32"/>
      <c r="M17" s="32"/>
      <c r="N17" s="32"/>
      <c r="O17" s="32"/>
      <c r="P17" s="32"/>
      <c r="Q17" s="32"/>
      <c r="R17" s="185"/>
      <c r="S17" s="32"/>
      <c r="T17" s="32"/>
      <c r="U17" s="32"/>
      <c r="V17" s="32"/>
      <c r="W17" s="32"/>
      <c r="X17" s="32"/>
      <c r="Y17" s="32"/>
      <c r="Z17" s="32"/>
      <c r="AA17" s="32"/>
      <c r="AB17" s="32"/>
      <c r="AC17" s="185"/>
    </row>
    <row r="18" spans="1:29" ht="18" customHeight="1">
      <c r="A18" s="331" t="s">
        <v>68</v>
      </c>
      <c r="B18" s="332"/>
      <c r="C18" s="32">
        <f aca="true" t="shared" si="5" ref="C18:AB18">SUM(C19:C20)</f>
        <v>980</v>
      </c>
      <c r="D18" s="32">
        <f t="shared" si="5"/>
        <v>4310</v>
      </c>
      <c r="E18" s="30">
        <f t="shared" si="5"/>
        <v>1</v>
      </c>
      <c r="F18" s="30">
        <f t="shared" si="5"/>
        <v>28</v>
      </c>
      <c r="G18" s="30">
        <f t="shared" si="5"/>
        <v>979</v>
      </c>
      <c r="H18" s="30">
        <f t="shared" si="5"/>
        <v>4282</v>
      </c>
      <c r="I18" s="30">
        <f t="shared" si="5"/>
        <v>3</v>
      </c>
      <c r="J18" s="30">
        <f t="shared" si="5"/>
        <v>19</v>
      </c>
      <c r="K18" s="30">
        <f t="shared" si="5"/>
        <v>95</v>
      </c>
      <c r="L18" s="30">
        <f t="shared" si="5"/>
        <v>197</v>
      </c>
      <c r="M18" s="30">
        <f t="shared" si="5"/>
        <v>557</v>
      </c>
      <c r="N18" s="30">
        <f t="shared" si="5"/>
        <v>2866</v>
      </c>
      <c r="O18" s="30">
        <f t="shared" si="5"/>
        <v>188</v>
      </c>
      <c r="P18" s="30">
        <f t="shared" si="5"/>
        <v>486</v>
      </c>
      <c r="Q18" s="30">
        <f t="shared" si="5"/>
        <v>3</v>
      </c>
      <c r="R18" s="32">
        <f t="shared" si="5"/>
        <v>35</v>
      </c>
      <c r="S18" s="30">
        <f t="shared" si="5"/>
        <v>1</v>
      </c>
      <c r="T18" s="30">
        <f t="shared" si="5"/>
        <v>1</v>
      </c>
      <c r="U18" s="30">
        <f t="shared" si="5"/>
        <v>18</v>
      </c>
      <c r="V18" s="30">
        <f t="shared" si="5"/>
        <v>98</v>
      </c>
      <c r="W18" s="30">
        <f t="shared" si="5"/>
        <v>1</v>
      </c>
      <c r="X18" s="30">
        <f t="shared" si="5"/>
        <v>5</v>
      </c>
      <c r="Y18" s="30">
        <f t="shared" si="5"/>
        <v>104</v>
      </c>
      <c r="Z18" s="30">
        <f t="shared" si="5"/>
        <v>490</v>
      </c>
      <c r="AA18" s="30">
        <f t="shared" si="5"/>
        <v>9</v>
      </c>
      <c r="AB18" s="30">
        <f t="shared" si="5"/>
        <v>85</v>
      </c>
      <c r="AC18" s="185"/>
    </row>
    <row r="19" spans="1:29" ht="18" customHeight="1">
      <c r="A19" s="7"/>
      <c r="B19" s="24" t="s">
        <v>76</v>
      </c>
      <c r="C19" s="32">
        <v>946</v>
      </c>
      <c r="D19" s="32">
        <v>4005</v>
      </c>
      <c r="E19" s="32">
        <v>1</v>
      </c>
      <c r="F19" s="32">
        <v>28</v>
      </c>
      <c r="G19" s="32">
        <v>945</v>
      </c>
      <c r="H19" s="32">
        <v>3977</v>
      </c>
      <c r="I19" s="32">
        <v>3</v>
      </c>
      <c r="J19" s="32">
        <v>19</v>
      </c>
      <c r="K19" s="32">
        <v>95</v>
      </c>
      <c r="L19" s="32">
        <v>197</v>
      </c>
      <c r="M19" s="32">
        <v>557</v>
      </c>
      <c r="N19" s="32">
        <v>2866</v>
      </c>
      <c r="O19" s="32">
        <v>188</v>
      </c>
      <c r="P19" s="32">
        <v>486</v>
      </c>
      <c r="Q19" s="32">
        <v>3</v>
      </c>
      <c r="R19" s="30">
        <v>35</v>
      </c>
      <c r="S19" s="32">
        <v>1</v>
      </c>
      <c r="T19" s="32">
        <v>1</v>
      </c>
      <c r="U19" s="32">
        <v>14</v>
      </c>
      <c r="V19" s="32">
        <v>74</v>
      </c>
      <c r="W19" s="30" t="s">
        <v>368</v>
      </c>
      <c r="X19" s="30" t="s">
        <v>368</v>
      </c>
      <c r="Y19" s="32">
        <v>84</v>
      </c>
      <c r="Z19" s="32">
        <v>299</v>
      </c>
      <c r="AA19" s="30" t="s">
        <v>368</v>
      </c>
      <c r="AB19" s="30" t="s">
        <v>368</v>
      </c>
      <c r="AC19" s="185"/>
    </row>
    <row r="20" spans="1:29" ht="18" customHeight="1">
      <c r="A20" s="7"/>
      <c r="B20" s="8" t="s">
        <v>369</v>
      </c>
      <c r="C20" s="32">
        <v>34</v>
      </c>
      <c r="D20" s="32">
        <v>305</v>
      </c>
      <c r="E20" s="30" t="s">
        <v>368</v>
      </c>
      <c r="F20" s="30" t="s">
        <v>368</v>
      </c>
      <c r="G20" s="32">
        <v>34</v>
      </c>
      <c r="H20" s="32">
        <v>305</v>
      </c>
      <c r="I20" s="30" t="s">
        <v>368</v>
      </c>
      <c r="J20" s="30" t="s">
        <v>368</v>
      </c>
      <c r="K20" s="30" t="s">
        <v>368</v>
      </c>
      <c r="L20" s="30" t="s">
        <v>368</v>
      </c>
      <c r="M20" s="30" t="s">
        <v>368</v>
      </c>
      <c r="N20" s="30" t="s">
        <v>368</v>
      </c>
      <c r="O20" s="30" t="s">
        <v>368</v>
      </c>
      <c r="P20" s="30" t="s">
        <v>368</v>
      </c>
      <c r="Q20" s="30" t="s">
        <v>368</v>
      </c>
      <c r="R20" s="30" t="s">
        <v>368</v>
      </c>
      <c r="S20" s="30" t="s">
        <v>368</v>
      </c>
      <c r="T20" s="30" t="s">
        <v>368</v>
      </c>
      <c r="U20" s="32">
        <v>4</v>
      </c>
      <c r="V20" s="32">
        <v>24</v>
      </c>
      <c r="W20" s="32">
        <v>1</v>
      </c>
      <c r="X20" s="32">
        <v>5</v>
      </c>
      <c r="Y20" s="32">
        <v>20</v>
      </c>
      <c r="Z20" s="32">
        <v>191</v>
      </c>
      <c r="AA20" s="32">
        <v>9</v>
      </c>
      <c r="AB20" s="32">
        <v>85</v>
      </c>
      <c r="AC20" s="185"/>
    </row>
    <row r="21" spans="1:29" ht="18" customHeight="1">
      <c r="A21" s="7"/>
      <c r="B21" s="24"/>
      <c r="C21" s="32"/>
      <c r="D21" s="32"/>
      <c r="E21" s="32"/>
      <c r="F21" s="32"/>
      <c r="G21" s="32"/>
      <c r="H21" s="32"/>
      <c r="I21" s="32"/>
      <c r="J21" s="32"/>
      <c r="K21" s="32"/>
      <c r="L21" s="32"/>
      <c r="M21" s="32"/>
      <c r="N21" s="32"/>
      <c r="O21" s="32"/>
      <c r="P21" s="32"/>
      <c r="Q21" s="32"/>
      <c r="R21" s="185"/>
      <c r="S21" s="32"/>
      <c r="T21" s="32"/>
      <c r="U21" s="32"/>
      <c r="V21" s="32"/>
      <c r="W21" s="32"/>
      <c r="X21" s="32"/>
      <c r="Y21" s="32"/>
      <c r="Z21" s="32"/>
      <c r="AA21" s="32"/>
      <c r="AB21" s="32"/>
      <c r="AC21" s="185"/>
    </row>
    <row r="22" spans="1:29" ht="18" customHeight="1">
      <c r="A22" s="331" t="s">
        <v>69</v>
      </c>
      <c r="B22" s="332"/>
      <c r="C22" s="32">
        <f aca="true" t="shared" si="6" ref="C22:H22">SUM(C23:C24)</f>
        <v>294</v>
      </c>
      <c r="D22" s="32">
        <f t="shared" si="6"/>
        <v>1278</v>
      </c>
      <c r="E22" s="30">
        <f t="shared" si="6"/>
        <v>9</v>
      </c>
      <c r="F22" s="30">
        <f t="shared" si="6"/>
        <v>79</v>
      </c>
      <c r="G22" s="30">
        <f t="shared" si="6"/>
        <v>285</v>
      </c>
      <c r="H22" s="30">
        <f t="shared" si="6"/>
        <v>1199</v>
      </c>
      <c r="I22" s="30" t="s">
        <v>395</v>
      </c>
      <c r="J22" s="30" t="s">
        <v>406</v>
      </c>
      <c r="K22" s="30">
        <f aca="true" t="shared" si="7" ref="K22:AB22">SUM(K23:K24)</f>
        <v>68</v>
      </c>
      <c r="L22" s="30">
        <f t="shared" si="7"/>
        <v>264</v>
      </c>
      <c r="M22" s="30">
        <f t="shared" si="7"/>
        <v>47</v>
      </c>
      <c r="N22" s="30">
        <f t="shared" si="7"/>
        <v>319</v>
      </c>
      <c r="O22" s="30">
        <f t="shared" si="7"/>
        <v>63</v>
      </c>
      <c r="P22" s="30">
        <f t="shared" si="7"/>
        <v>123</v>
      </c>
      <c r="Q22" s="30">
        <f t="shared" si="7"/>
        <v>1</v>
      </c>
      <c r="R22" s="32">
        <f t="shared" si="7"/>
        <v>1</v>
      </c>
      <c r="S22" s="30">
        <f t="shared" si="7"/>
        <v>1</v>
      </c>
      <c r="T22" s="30">
        <f t="shared" si="7"/>
        <v>1</v>
      </c>
      <c r="U22" s="30">
        <f t="shared" si="7"/>
        <v>16</v>
      </c>
      <c r="V22" s="30">
        <f t="shared" si="7"/>
        <v>74</v>
      </c>
      <c r="W22" s="30">
        <f t="shared" si="7"/>
        <v>2</v>
      </c>
      <c r="X22" s="30">
        <f t="shared" si="7"/>
        <v>4</v>
      </c>
      <c r="Y22" s="30">
        <f t="shared" si="7"/>
        <v>81</v>
      </c>
      <c r="Z22" s="30">
        <f t="shared" si="7"/>
        <v>338</v>
      </c>
      <c r="AA22" s="30">
        <f t="shared" si="7"/>
        <v>6</v>
      </c>
      <c r="AB22" s="30">
        <f t="shared" si="7"/>
        <v>75</v>
      </c>
      <c r="AC22" s="185"/>
    </row>
    <row r="23" spans="1:29" ht="18" customHeight="1">
      <c r="A23" s="7"/>
      <c r="B23" s="24" t="s">
        <v>76</v>
      </c>
      <c r="C23" s="32">
        <v>266</v>
      </c>
      <c r="D23" s="32">
        <v>1053</v>
      </c>
      <c r="E23" s="32">
        <v>9</v>
      </c>
      <c r="F23" s="32">
        <v>79</v>
      </c>
      <c r="G23" s="32">
        <v>257</v>
      </c>
      <c r="H23" s="32">
        <v>974</v>
      </c>
      <c r="I23" s="30" t="s">
        <v>368</v>
      </c>
      <c r="J23" s="30" t="s">
        <v>368</v>
      </c>
      <c r="K23" s="32">
        <v>68</v>
      </c>
      <c r="L23" s="32">
        <v>264</v>
      </c>
      <c r="M23" s="32">
        <v>47</v>
      </c>
      <c r="N23" s="32">
        <v>319</v>
      </c>
      <c r="O23" s="32">
        <v>62</v>
      </c>
      <c r="P23" s="32">
        <v>118</v>
      </c>
      <c r="Q23" s="32">
        <v>1</v>
      </c>
      <c r="R23" s="30">
        <v>1</v>
      </c>
      <c r="S23" s="32">
        <v>1</v>
      </c>
      <c r="T23" s="32">
        <v>1</v>
      </c>
      <c r="U23" s="32">
        <v>11</v>
      </c>
      <c r="V23" s="32">
        <v>50</v>
      </c>
      <c r="W23" s="32">
        <v>1</v>
      </c>
      <c r="X23" s="32">
        <v>2</v>
      </c>
      <c r="Y23" s="32">
        <v>66</v>
      </c>
      <c r="Z23" s="32">
        <v>219</v>
      </c>
      <c r="AA23" s="30" t="s">
        <v>368</v>
      </c>
      <c r="AB23" s="30" t="s">
        <v>368</v>
      </c>
      <c r="AC23" s="185"/>
    </row>
    <row r="24" spans="1:29" ht="18" customHeight="1">
      <c r="A24" s="7"/>
      <c r="B24" s="8" t="s">
        <v>369</v>
      </c>
      <c r="C24" s="32">
        <v>28</v>
      </c>
      <c r="D24" s="32">
        <v>225</v>
      </c>
      <c r="E24" s="30" t="s">
        <v>368</v>
      </c>
      <c r="F24" s="30" t="s">
        <v>368</v>
      </c>
      <c r="G24" s="32">
        <v>28</v>
      </c>
      <c r="H24" s="32">
        <v>225</v>
      </c>
      <c r="I24" s="30" t="s">
        <v>368</v>
      </c>
      <c r="J24" s="30" t="s">
        <v>368</v>
      </c>
      <c r="K24" s="30" t="s">
        <v>368</v>
      </c>
      <c r="L24" s="30" t="s">
        <v>368</v>
      </c>
      <c r="M24" s="30" t="s">
        <v>368</v>
      </c>
      <c r="N24" s="30" t="s">
        <v>368</v>
      </c>
      <c r="O24" s="32">
        <v>1</v>
      </c>
      <c r="P24" s="32">
        <v>5</v>
      </c>
      <c r="Q24" s="30" t="s">
        <v>368</v>
      </c>
      <c r="R24" s="30" t="s">
        <v>368</v>
      </c>
      <c r="S24" s="30" t="s">
        <v>368</v>
      </c>
      <c r="T24" s="30" t="s">
        <v>368</v>
      </c>
      <c r="U24" s="32">
        <v>5</v>
      </c>
      <c r="V24" s="32">
        <v>24</v>
      </c>
      <c r="W24" s="32">
        <v>1</v>
      </c>
      <c r="X24" s="32">
        <v>2</v>
      </c>
      <c r="Y24" s="32">
        <v>15</v>
      </c>
      <c r="Z24" s="32">
        <v>119</v>
      </c>
      <c r="AA24" s="32">
        <v>6</v>
      </c>
      <c r="AB24" s="32">
        <v>75</v>
      </c>
      <c r="AC24" s="185"/>
    </row>
    <row r="25" spans="1:29" ht="18" customHeight="1">
      <c r="A25" s="7"/>
      <c r="B25" s="24"/>
      <c r="C25" s="32"/>
      <c r="D25" s="54"/>
      <c r="E25" s="32"/>
      <c r="F25" s="32"/>
      <c r="G25" s="32"/>
      <c r="H25" s="32"/>
      <c r="I25" s="32"/>
      <c r="J25" s="32"/>
      <c r="K25" s="32"/>
      <c r="L25" s="32"/>
      <c r="M25" s="32"/>
      <c r="N25" s="32"/>
      <c r="O25" s="32"/>
      <c r="P25" s="32"/>
      <c r="Q25" s="32"/>
      <c r="R25" s="32"/>
      <c r="S25" s="32"/>
      <c r="T25" s="32"/>
      <c r="U25" s="32"/>
      <c r="V25" s="32"/>
      <c r="W25" s="32"/>
      <c r="X25" s="32"/>
      <c r="Y25" s="32"/>
      <c r="Z25" s="32"/>
      <c r="AA25" s="32"/>
      <c r="AB25" s="32"/>
      <c r="AC25" s="185"/>
    </row>
    <row r="26" spans="1:29" ht="18" customHeight="1">
      <c r="A26" s="331" t="s">
        <v>70</v>
      </c>
      <c r="B26" s="332"/>
      <c r="C26" s="32">
        <f aca="true" t="shared" si="8" ref="C26:H26">SUM(C27:C28)</f>
        <v>589</v>
      </c>
      <c r="D26" s="32">
        <f t="shared" si="8"/>
        <v>2715</v>
      </c>
      <c r="E26" s="30">
        <f t="shared" si="8"/>
        <v>2</v>
      </c>
      <c r="F26" s="30">
        <f t="shared" si="8"/>
        <v>15</v>
      </c>
      <c r="G26" s="30">
        <f t="shared" si="8"/>
        <v>587</v>
      </c>
      <c r="H26" s="30">
        <f t="shared" si="8"/>
        <v>2700</v>
      </c>
      <c r="I26" s="30" t="s">
        <v>395</v>
      </c>
      <c r="J26" s="30" t="s">
        <v>406</v>
      </c>
      <c r="K26" s="30">
        <f aca="true" t="shared" si="9" ref="K26:AB26">SUM(K27:K28)</f>
        <v>50</v>
      </c>
      <c r="L26" s="30">
        <f t="shared" si="9"/>
        <v>261</v>
      </c>
      <c r="M26" s="30">
        <f t="shared" si="9"/>
        <v>277</v>
      </c>
      <c r="N26" s="30">
        <f t="shared" si="9"/>
        <v>1486</v>
      </c>
      <c r="O26" s="30">
        <f t="shared" si="9"/>
        <v>146</v>
      </c>
      <c r="P26" s="30">
        <f t="shared" si="9"/>
        <v>360</v>
      </c>
      <c r="Q26" s="30">
        <f t="shared" si="9"/>
        <v>2</v>
      </c>
      <c r="R26" s="30">
        <f t="shared" si="9"/>
        <v>26</v>
      </c>
      <c r="S26" s="30">
        <f t="shared" si="9"/>
        <v>1</v>
      </c>
      <c r="T26" s="30">
        <f t="shared" si="9"/>
        <v>1</v>
      </c>
      <c r="U26" s="30">
        <f t="shared" si="9"/>
        <v>12</v>
      </c>
      <c r="V26" s="30">
        <f t="shared" si="9"/>
        <v>104</v>
      </c>
      <c r="W26" s="30">
        <f t="shared" si="9"/>
        <v>1</v>
      </c>
      <c r="X26" s="30">
        <f t="shared" si="9"/>
        <v>4</v>
      </c>
      <c r="Y26" s="30">
        <f t="shared" si="9"/>
        <v>93</v>
      </c>
      <c r="Z26" s="30">
        <f t="shared" si="9"/>
        <v>408</v>
      </c>
      <c r="AA26" s="30">
        <f t="shared" si="9"/>
        <v>5</v>
      </c>
      <c r="AB26" s="30">
        <f t="shared" si="9"/>
        <v>50</v>
      </c>
      <c r="AC26" s="185"/>
    </row>
    <row r="27" spans="1:29" ht="18" customHeight="1">
      <c r="A27" s="7"/>
      <c r="B27" s="24" t="s">
        <v>76</v>
      </c>
      <c r="C27" s="32">
        <v>563</v>
      </c>
      <c r="D27" s="32">
        <v>2445</v>
      </c>
      <c r="E27" s="32">
        <v>2</v>
      </c>
      <c r="F27" s="32">
        <v>15</v>
      </c>
      <c r="G27" s="32">
        <v>561</v>
      </c>
      <c r="H27" s="32">
        <v>2430</v>
      </c>
      <c r="I27" s="30" t="s">
        <v>368</v>
      </c>
      <c r="J27" s="30" t="s">
        <v>368</v>
      </c>
      <c r="K27" s="32">
        <v>50</v>
      </c>
      <c r="L27" s="32">
        <v>261</v>
      </c>
      <c r="M27" s="32">
        <v>277</v>
      </c>
      <c r="N27" s="32">
        <v>1486</v>
      </c>
      <c r="O27" s="32">
        <v>146</v>
      </c>
      <c r="P27" s="32">
        <v>360</v>
      </c>
      <c r="Q27" s="32">
        <v>2</v>
      </c>
      <c r="R27" s="32">
        <v>26</v>
      </c>
      <c r="S27" s="32">
        <v>1</v>
      </c>
      <c r="T27" s="32">
        <v>1</v>
      </c>
      <c r="U27" s="32">
        <v>9</v>
      </c>
      <c r="V27" s="32">
        <v>70</v>
      </c>
      <c r="W27" s="30" t="s">
        <v>368</v>
      </c>
      <c r="X27" s="30" t="s">
        <v>368</v>
      </c>
      <c r="Y27" s="32">
        <v>76</v>
      </c>
      <c r="Z27" s="32">
        <v>226</v>
      </c>
      <c r="AA27" s="30" t="s">
        <v>368</v>
      </c>
      <c r="AB27" s="30" t="s">
        <v>368</v>
      </c>
      <c r="AC27" s="185"/>
    </row>
    <row r="28" spans="1:29" ht="18" customHeight="1">
      <c r="A28" s="7"/>
      <c r="B28" s="8" t="s">
        <v>369</v>
      </c>
      <c r="C28" s="32">
        <v>26</v>
      </c>
      <c r="D28" s="32">
        <v>270</v>
      </c>
      <c r="E28" s="30" t="s">
        <v>368</v>
      </c>
      <c r="F28" s="30" t="s">
        <v>368</v>
      </c>
      <c r="G28" s="32">
        <v>26</v>
      </c>
      <c r="H28" s="32">
        <v>270</v>
      </c>
      <c r="I28" s="30" t="s">
        <v>368</v>
      </c>
      <c r="J28" s="30" t="s">
        <v>368</v>
      </c>
      <c r="K28" s="30" t="s">
        <v>368</v>
      </c>
      <c r="L28" s="30" t="s">
        <v>368</v>
      </c>
      <c r="M28" s="30" t="s">
        <v>368</v>
      </c>
      <c r="N28" s="30" t="s">
        <v>368</v>
      </c>
      <c r="O28" s="30" t="s">
        <v>368</v>
      </c>
      <c r="P28" s="30" t="s">
        <v>368</v>
      </c>
      <c r="Q28" s="30" t="s">
        <v>368</v>
      </c>
      <c r="R28" s="30" t="s">
        <v>368</v>
      </c>
      <c r="S28" s="30" t="s">
        <v>368</v>
      </c>
      <c r="T28" s="30" t="s">
        <v>368</v>
      </c>
      <c r="U28" s="32">
        <v>3</v>
      </c>
      <c r="V28" s="32">
        <v>34</v>
      </c>
      <c r="W28" s="32">
        <v>1</v>
      </c>
      <c r="X28" s="32">
        <v>4</v>
      </c>
      <c r="Y28" s="32">
        <v>17</v>
      </c>
      <c r="Z28" s="32">
        <v>182</v>
      </c>
      <c r="AA28" s="32">
        <v>5</v>
      </c>
      <c r="AB28" s="32">
        <v>50</v>
      </c>
      <c r="AC28" s="185"/>
    </row>
    <row r="29" spans="1:29" ht="18" customHeight="1">
      <c r="A29" s="7"/>
      <c r="B29" s="24"/>
      <c r="C29" s="32"/>
      <c r="D29" s="54"/>
      <c r="E29" s="32"/>
      <c r="F29" s="32"/>
      <c r="G29" s="32"/>
      <c r="H29" s="32"/>
      <c r="I29" s="32"/>
      <c r="J29" s="32"/>
      <c r="K29" s="32"/>
      <c r="L29" s="32"/>
      <c r="M29" s="32"/>
      <c r="N29" s="32"/>
      <c r="O29" s="32"/>
      <c r="P29" s="32"/>
      <c r="Q29" s="32"/>
      <c r="R29" s="32"/>
      <c r="S29" s="32"/>
      <c r="T29" s="32"/>
      <c r="U29" s="32"/>
      <c r="V29" s="32"/>
      <c r="W29" s="32"/>
      <c r="X29" s="32"/>
      <c r="Y29" s="32"/>
      <c r="Z29" s="32"/>
      <c r="AA29" s="32"/>
      <c r="AB29" s="32"/>
      <c r="AC29" s="185"/>
    </row>
    <row r="30" spans="1:29" s="87" customFormat="1" ht="18" customHeight="1">
      <c r="A30" s="333" t="s">
        <v>37</v>
      </c>
      <c r="B30" s="334"/>
      <c r="C30" s="92">
        <f>SUM(C31,C35,C39,C43)</f>
        <v>2780</v>
      </c>
      <c r="D30" s="92">
        <f aca="true" t="shared" si="10" ref="D30:AB30">SUM(D31,D35,D39,D43)</f>
        <v>16461</v>
      </c>
      <c r="E30" s="92">
        <f t="shared" si="10"/>
        <v>18</v>
      </c>
      <c r="F30" s="92">
        <f t="shared" si="10"/>
        <v>535</v>
      </c>
      <c r="G30" s="92">
        <f t="shared" si="10"/>
        <v>2762</v>
      </c>
      <c r="H30" s="92">
        <f t="shared" si="10"/>
        <v>15926</v>
      </c>
      <c r="I30" s="92">
        <f t="shared" si="10"/>
        <v>7</v>
      </c>
      <c r="J30" s="92">
        <f t="shared" si="10"/>
        <v>88</v>
      </c>
      <c r="K30" s="92">
        <f t="shared" si="10"/>
        <v>332</v>
      </c>
      <c r="L30" s="92">
        <f t="shared" si="10"/>
        <v>2983</v>
      </c>
      <c r="M30" s="92">
        <f t="shared" si="10"/>
        <v>282</v>
      </c>
      <c r="N30" s="92">
        <f t="shared" si="10"/>
        <v>3569</v>
      </c>
      <c r="O30" s="92">
        <f t="shared" si="10"/>
        <v>1192</v>
      </c>
      <c r="P30" s="92">
        <f t="shared" si="10"/>
        <v>3578</v>
      </c>
      <c r="Q30" s="92">
        <f t="shared" si="10"/>
        <v>32</v>
      </c>
      <c r="R30" s="92">
        <f t="shared" si="10"/>
        <v>356</v>
      </c>
      <c r="S30" s="92">
        <f t="shared" si="10"/>
        <v>8</v>
      </c>
      <c r="T30" s="92">
        <f t="shared" si="10"/>
        <v>15</v>
      </c>
      <c r="U30" s="92">
        <f t="shared" si="10"/>
        <v>87</v>
      </c>
      <c r="V30" s="92">
        <f t="shared" si="10"/>
        <v>992</v>
      </c>
      <c r="W30" s="92">
        <f t="shared" si="10"/>
        <v>11</v>
      </c>
      <c r="X30" s="92">
        <f t="shared" si="10"/>
        <v>81</v>
      </c>
      <c r="Y30" s="92">
        <f t="shared" si="10"/>
        <v>767</v>
      </c>
      <c r="Z30" s="92">
        <f t="shared" si="10"/>
        <v>3639</v>
      </c>
      <c r="AA30" s="92">
        <f t="shared" si="10"/>
        <v>44</v>
      </c>
      <c r="AB30" s="92">
        <f t="shared" si="10"/>
        <v>625</v>
      </c>
      <c r="AC30" s="123"/>
    </row>
    <row r="31" spans="1:29" ht="18" customHeight="1">
      <c r="A31" s="331" t="s">
        <v>71</v>
      </c>
      <c r="B31" s="332"/>
      <c r="C31" s="32">
        <f aca="true" t="shared" si="11" ref="C31:AB31">SUM(C32:C33)</f>
        <v>836</v>
      </c>
      <c r="D31" s="32">
        <f t="shared" si="11"/>
        <v>5108</v>
      </c>
      <c r="E31" s="30">
        <f t="shared" si="11"/>
        <v>7</v>
      </c>
      <c r="F31" s="30">
        <f t="shared" si="11"/>
        <v>129</v>
      </c>
      <c r="G31" s="30">
        <f t="shared" si="11"/>
        <v>829</v>
      </c>
      <c r="H31" s="30">
        <f t="shared" si="11"/>
        <v>4979</v>
      </c>
      <c r="I31" s="30">
        <f t="shared" si="11"/>
        <v>1</v>
      </c>
      <c r="J31" s="30">
        <f t="shared" si="11"/>
        <v>6</v>
      </c>
      <c r="K31" s="30">
        <f t="shared" si="11"/>
        <v>58</v>
      </c>
      <c r="L31" s="30">
        <f t="shared" si="11"/>
        <v>794</v>
      </c>
      <c r="M31" s="30">
        <f t="shared" si="11"/>
        <v>73</v>
      </c>
      <c r="N31" s="30">
        <f t="shared" si="11"/>
        <v>837</v>
      </c>
      <c r="O31" s="30">
        <f t="shared" si="11"/>
        <v>402</v>
      </c>
      <c r="P31" s="30">
        <f t="shared" si="11"/>
        <v>1296</v>
      </c>
      <c r="Q31" s="30">
        <f t="shared" si="11"/>
        <v>11</v>
      </c>
      <c r="R31" s="30">
        <f t="shared" si="11"/>
        <v>87</v>
      </c>
      <c r="S31" s="30">
        <f t="shared" si="11"/>
        <v>3</v>
      </c>
      <c r="T31" s="30">
        <f t="shared" si="11"/>
        <v>9</v>
      </c>
      <c r="U31" s="30">
        <f t="shared" si="11"/>
        <v>28</v>
      </c>
      <c r="V31" s="30">
        <f t="shared" si="11"/>
        <v>442</v>
      </c>
      <c r="W31" s="30">
        <f t="shared" si="11"/>
        <v>5</v>
      </c>
      <c r="X31" s="30">
        <f t="shared" si="11"/>
        <v>34</v>
      </c>
      <c r="Y31" s="30">
        <f t="shared" si="11"/>
        <v>233</v>
      </c>
      <c r="Z31" s="30">
        <f t="shared" si="11"/>
        <v>1219</v>
      </c>
      <c r="AA31" s="30">
        <f t="shared" si="11"/>
        <v>15</v>
      </c>
      <c r="AB31" s="30">
        <f t="shared" si="11"/>
        <v>255</v>
      </c>
      <c r="AC31" s="185"/>
    </row>
    <row r="32" spans="1:29" ht="18" customHeight="1">
      <c r="A32" s="7"/>
      <c r="B32" s="24" t="s">
        <v>76</v>
      </c>
      <c r="C32" s="32">
        <v>775</v>
      </c>
      <c r="D32" s="32">
        <v>4057</v>
      </c>
      <c r="E32" s="32">
        <v>7</v>
      </c>
      <c r="F32" s="32">
        <v>129</v>
      </c>
      <c r="G32" s="32">
        <v>768</v>
      </c>
      <c r="H32" s="32">
        <v>3928</v>
      </c>
      <c r="I32" s="32">
        <v>1</v>
      </c>
      <c r="J32" s="32">
        <v>6</v>
      </c>
      <c r="K32" s="32">
        <v>58</v>
      </c>
      <c r="L32" s="32">
        <v>794</v>
      </c>
      <c r="M32" s="32">
        <v>73</v>
      </c>
      <c r="N32" s="32">
        <v>837</v>
      </c>
      <c r="O32" s="32">
        <v>402</v>
      </c>
      <c r="P32" s="32">
        <v>1296</v>
      </c>
      <c r="Q32" s="32">
        <v>11</v>
      </c>
      <c r="R32" s="32">
        <v>87</v>
      </c>
      <c r="S32" s="32">
        <v>3</v>
      </c>
      <c r="T32" s="32">
        <v>9</v>
      </c>
      <c r="U32" s="32">
        <v>19</v>
      </c>
      <c r="V32" s="32">
        <v>139</v>
      </c>
      <c r="W32" s="32">
        <v>2</v>
      </c>
      <c r="X32" s="32">
        <v>21</v>
      </c>
      <c r="Y32" s="32">
        <v>199</v>
      </c>
      <c r="Z32" s="32">
        <v>739</v>
      </c>
      <c r="AA32" s="30" t="s">
        <v>368</v>
      </c>
      <c r="AB32" s="30" t="s">
        <v>368</v>
      </c>
      <c r="AC32" s="185"/>
    </row>
    <row r="33" spans="1:29" ht="18" customHeight="1">
      <c r="A33" s="7"/>
      <c r="B33" s="8" t="s">
        <v>369</v>
      </c>
      <c r="C33" s="32">
        <v>61</v>
      </c>
      <c r="D33" s="32">
        <v>1051</v>
      </c>
      <c r="E33" s="30" t="s">
        <v>368</v>
      </c>
      <c r="F33" s="30" t="s">
        <v>368</v>
      </c>
      <c r="G33" s="32">
        <v>61</v>
      </c>
      <c r="H33" s="32">
        <v>1051</v>
      </c>
      <c r="I33" s="30" t="s">
        <v>368</v>
      </c>
      <c r="J33" s="30" t="s">
        <v>368</v>
      </c>
      <c r="K33" s="30" t="s">
        <v>368</v>
      </c>
      <c r="L33" s="30" t="s">
        <v>368</v>
      </c>
      <c r="M33" s="30" t="s">
        <v>368</v>
      </c>
      <c r="N33" s="30" t="s">
        <v>368</v>
      </c>
      <c r="O33" s="30" t="s">
        <v>368</v>
      </c>
      <c r="P33" s="30" t="s">
        <v>368</v>
      </c>
      <c r="Q33" s="30" t="s">
        <v>368</v>
      </c>
      <c r="R33" s="30" t="s">
        <v>368</v>
      </c>
      <c r="S33" s="30" t="s">
        <v>368</v>
      </c>
      <c r="T33" s="30" t="s">
        <v>368</v>
      </c>
      <c r="U33" s="32">
        <v>9</v>
      </c>
      <c r="V33" s="32">
        <v>303</v>
      </c>
      <c r="W33" s="32">
        <v>3</v>
      </c>
      <c r="X33" s="32">
        <v>13</v>
      </c>
      <c r="Y33" s="32">
        <v>34</v>
      </c>
      <c r="Z33" s="32">
        <v>480</v>
      </c>
      <c r="AA33" s="32">
        <v>15</v>
      </c>
      <c r="AB33" s="32">
        <v>255</v>
      </c>
      <c r="AC33" s="185"/>
    </row>
    <row r="34" spans="1:29" ht="18" customHeight="1">
      <c r="A34" s="7"/>
      <c r="B34" s="24"/>
      <c r="C34" s="32"/>
      <c r="D34" s="54"/>
      <c r="E34" s="32"/>
      <c r="F34" s="32"/>
      <c r="G34" s="32"/>
      <c r="H34" s="32"/>
      <c r="I34" s="32"/>
      <c r="J34" s="32"/>
      <c r="K34" s="32"/>
      <c r="L34" s="32"/>
      <c r="M34" s="32"/>
      <c r="N34" s="32"/>
      <c r="O34" s="32"/>
      <c r="P34" s="32"/>
      <c r="Q34" s="32"/>
      <c r="R34" s="32"/>
      <c r="S34" s="32"/>
      <c r="T34" s="32"/>
      <c r="U34" s="32"/>
      <c r="V34" s="32"/>
      <c r="W34" s="32"/>
      <c r="X34" s="32"/>
      <c r="Y34" s="32"/>
      <c r="Z34" s="32"/>
      <c r="AA34" s="32"/>
      <c r="AB34" s="32"/>
      <c r="AC34" s="185"/>
    </row>
    <row r="35" spans="1:29" ht="18" customHeight="1">
      <c r="A35" s="331" t="s">
        <v>72</v>
      </c>
      <c r="B35" s="332"/>
      <c r="C35" s="32">
        <f aca="true" t="shared" si="12" ref="C35:R35">SUM(C36:C37)</f>
        <v>716</v>
      </c>
      <c r="D35" s="32">
        <f t="shared" si="12"/>
        <v>3897</v>
      </c>
      <c r="E35" s="30">
        <f t="shared" si="12"/>
        <v>2</v>
      </c>
      <c r="F35" s="30">
        <f t="shared" si="12"/>
        <v>116</v>
      </c>
      <c r="G35" s="30">
        <f t="shared" si="12"/>
        <v>714</v>
      </c>
      <c r="H35" s="30">
        <f t="shared" si="12"/>
        <v>3781</v>
      </c>
      <c r="I35" s="30">
        <f t="shared" si="12"/>
        <v>5</v>
      </c>
      <c r="J35" s="30">
        <f t="shared" si="12"/>
        <v>77</v>
      </c>
      <c r="K35" s="30">
        <f t="shared" si="12"/>
        <v>114</v>
      </c>
      <c r="L35" s="30">
        <f t="shared" si="12"/>
        <v>786</v>
      </c>
      <c r="M35" s="30">
        <f t="shared" si="12"/>
        <v>86</v>
      </c>
      <c r="N35" s="30">
        <f t="shared" si="12"/>
        <v>1113</v>
      </c>
      <c r="O35" s="30">
        <f t="shared" si="12"/>
        <v>272</v>
      </c>
      <c r="P35" s="30">
        <f t="shared" si="12"/>
        <v>677</v>
      </c>
      <c r="Q35" s="30">
        <f t="shared" si="12"/>
        <v>6</v>
      </c>
      <c r="R35" s="30">
        <f t="shared" si="12"/>
        <v>50</v>
      </c>
      <c r="S35" s="30" t="s">
        <v>395</v>
      </c>
      <c r="T35" s="30" t="s">
        <v>406</v>
      </c>
      <c r="U35" s="30">
        <f aca="true" t="shared" si="13" ref="U35:AB35">SUM(U36:U37)</f>
        <v>22</v>
      </c>
      <c r="V35" s="30">
        <f t="shared" si="13"/>
        <v>156</v>
      </c>
      <c r="W35" s="30">
        <f t="shared" si="13"/>
        <v>2</v>
      </c>
      <c r="X35" s="30">
        <f t="shared" si="13"/>
        <v>8</v>
      </c>
      <c r="Y35" s="30">
        <f t="shared" si="13"/>
        <v>196</v>
      </c>
      <c r="Z35" s="30">
        <f t="shared" si="13"/>
        <v>776</v>
      </c>
      <c r="AA35" s="30">
        <f t="shared" si="13"/>
        <v>11</v>
      </c>
      <c r="AB35" s="30">
        <f t="shared" si="13"/>
        <v>138</v>
      </c>
      <c r="AC35" s="185"/>
    </row>
    <row r="36" spans="1:29" ht="18" customHeight="1">
      <c r="A36" s="7"/>
      <c r="B36" s="24" t="s">
        <v>76</v>
      </c>
      <c r="C36" s="32">
        <v>665</v>
      </c>
      <c r="D36" s="32">
        <v>3414</v>
      </c>
      <c r="E36" s="32">
        <v>2</v>
      </c>
      <c r="F36" s="32">
        <v>116</v>
      </c>
      <c r="G36" s="32">
        <v>663</v>
      </c>
      <c r="H36" s="32">
        <v>3298</v>
      </c>
      <c r="I36" s="32">
        <v>5</v>
      </c>
      <c r="J36" s="32">
        <v>77</v>
      </c>
      <c r="K36" s="32">
        <v>114</v>
      </c>
      <c r="L36" s="32">
        <v>786</v>
      </c>
      <c r="M36" s="32">
        <v>86</v>
      </c>
      <c r="N36" s="32">
        <v>1113</v>
      </c>
      <c r="O36" s="32">
        <v>272</v>
      </c>
      <c r="P36" s="32">
        <v>677</v>
      </c>
      <c r="Q36" s="32">
        <v>6</v>
      </c>
      <c r="R36" s="32">
        <v>50</v>
      </c>
      <c r="S36" s="30" t="s">
        <v>368</v>
      </c>
      <c r="T36" s="30" t="s">
        <v>368</v>
      </c>
      <c r="U36" s="32">
        <v>14</v>
      </c>
      <c r="V36" s="32">
        <v>89</v>
      </c>
      <c r="W36" s="32">
        <v>1</v>
      </c>
      <c r="X36" s="32">
        <v>2</v>
      </c>
      <c r="Y36" s="32">
        <v>165</v>
      </c>
      <c r="Z36" s="32">
        <v>504</v>
      </c>
      <c r="AA36" s="30" t="s">
        <v>368</v>
      </c>
      <c r="AB36" s="30" t="s">
        <v>368</v>
      </c>
      <c r="AC36" s="185"/>
    </row>
    <row r="37" spans="1:29" ht="18" customHeight="1">
      <c r="A37" s="7"/>
      <c r="B37" s="8" t="s">
        <v>369</v>
      </c>
      <c r="C37" s="32">
        <v>51</v>
      </c>
      <c r="D37" s="32">
        <v>483</v>
      </c>
      <c r="E37" s="30" t="s">
        <v>368</v>
      </c>
      <c r="F37" s="30" t="s">
        <v>368</v>
      </c>
      <c r="G37" s="32">
        <v>51</v>
      </c>
      <c r="H37" s="32">
        <v>483</v>
      </c>
      <c r="I37" s="30" t="s">
        <v>368</v>
      </c>
      <c r="J37" s="30" t="s">
        <v>368</v>
      </c>
      <c r="K37" s="30" t="s">
        <v>368</v>
      </c>
      <c r="L37" s="30" t="s">
        <v>368</v>
      </c>
      <c r="M37" s="30" t="s">
        <v>368</v>
      </c>
      <c r="N37" s="30" t="s">
        <v>368</v>
      </c>
      <c r="O37" s="30" t="s">
        <v>368</v>
      </c>
      <c r="P37" s="30" t="s">
        <v>368</v>
      </c>
      <c r="Q37" s="30" t="s">
        <v>368</v>
      </c>
      <c r="R37" s="30" t="s">
        <v>368</v>
      </c>
      <c r="S37" s="30" t="s">
        <v>368</v>
      </c>
      <c r="T37" s="30" t="s">
        <v>368</v>
      </c>
      <c r="U37" s="32">
        <v>8</v>
      </c>
      <c r="V37" s="32">
        <v>67</v>
      </c>
      <c r="W37" s="32">
        <v>1</v>
      </c>
      <c r="X37" s="32">
        <v>6</v>
      </c>
      <c r="Y37" s="32">
        <v>31</v>
      </c>
      <c r="Z37" s="32">
        <v>272</v>
      </c>
      <c r="AA37" s="32">
        <v>11</v>
      </c>
      <c r="AB37" s="32">
        <v>138</v>
      </c>
      <c r="AC37" s="185"/>
    </row>
    <row r="38" spans="1:29" ht="18" customHeight="1">
      <c r="A38" s="7"/>
      <c r="B38" s="24"/>
      <c r="C38" s="32"/>
      <c r="D38" s="30"/>
      <c r="E38" s="30"/>
      <c r="F38" s="32"/>
      <c r="G38" s="32"/>
      <c r="H38" s="32"/>
      <c r="I38" s="32"/>
      <c r="J38" s="32"/>
      <c r="K38" s="32"/>
      <c r="L38" s="32"/>
      <c r="M38" s="32"/>
      <c r="N38" s="32"/>
      <c r="O38" s="32"/>
      <c r="P38" s="32"/>
      <c r="Q38" s="32"/>
      <c r="R38" s="32"/>
      <c r="S38" s="32"/>
      <c r="T38" s="32"/>
      <c r="U38" s="32"/>
      <c r="V38" s="32"/>
      <c r="W38" s="32"/>
      <c r="X38" s="32"/>
      <c r="Y38" s="32"/>
      <c r="Z38" s="32"/>
      <c r="AA38" s="32"/>
      <c r="AB38" s="32"/>
      <c r="AC38" s="185"/>
    </row>
    <row r="39" spans="1:29" ht="18" customHeight="1">
      <c r="A39" s="331" t="s">
        <v>73</v>
      </c>
      <c r="B39" s="332"/>
      <c r="C39" s="32">
        <f aca="true" t="shared" si="14" ref="C39:H39">SUM(C40:C41)</f>
        <v>939</v>
      </c>
      <c r="D39" s="32">
        <f t="shared" si="14"/>
        <v>5672</v>
      </c>
      <c r="E39" s="30">
        <f t="shared" si="14"/>
        <v>7</v>
      </c>
      <c r="F39" s="30">
        <f t="shared" si="14"/>
        <v>280</v>
      </c>
      <c r="G39" s="30">
        <f t="shared" si="14"/>
        <v>932</v>
      </c>
      <c r="H39" s="30">
        <f t="shared" si="14"/>
        <v>5392</v>
      </c>
      <c r="I39" s="30" t="s">
        <v>395</v>
      </c>
      <c r="J39" s="30" t="s">
        <v>406</v>
      </c>
      <c r="K39" s="30">
        <f aca="true" t="shared" si="15" ref="K39:AB39">SUM(K40:K41)</f>
        <v>95</v>
      </c>
      <c r="L39" s="30">
        <f t="shared" si="15"/>
        <v>903</v>
      </c>
      <c r="M39" s="30">
        <f t="shared" si="15"/>
        <v>91</v>
      </c>
      <c r="N39" s="30">
        <f t="shared" si="15"/>
        <v>1076</v>
      </c>
      <c r="O39" s="30">
        <f t="shared" si="15"/>
        <v>428</v>
      </c>
      <c r="P39" s="30">
        <f t="shared" si="15"/>
        <v>1406</v>
      </c>
      <c r="Q39" s="30">
        <f t="shared" si="15"/>
        <v>13</v>
      </c>
      <c r="R39" s="30">
        <f t="shared" si="15"/>
        <v>208</v>
      </c>
      <c r="S39" s="30">
        <f t="shared" si="15"/>
        <v>5</v>
      </c>
      <c r="T39" s="30">
        <f t="shared" si="15"/>
        <v>6</v>
      </c>
      <c r="U39" s="30">
        <f t="shared" si="15"/>
        <v>29</v>
      </c>
      <c r="V39" s="30">
        <f t="shared" si="15"/>
        <v>356</v>
      </c>
      <c r="W39" s="30">
        <f t="shared" si="15"/>
        <v>3</v>
      </c>
      <c r="X39" s="30">
        <f t="shared" si="15"/>
        <v>37</v>
      </c>
      <c r="Y39" s="30">
        <f t="shared" si="15"/>
        <v>257</v>
      </c>
      <c r="Z39" s="30">
        <f t="shared" si="15"/>
        <v>1246</v>
      </c>
      <c r="AA39" s="30">
        <f t="shared" si="15"/>
        <v>11</v>
      </c>
      <c r="AB39" s="30">
        <f t="shared" si="15"/>
        <v>154</v>
      </c>
      <c r="AC39" s="185"/>
    </row>
    <row r="40" spans="1:29" ht="18" customHeight="1">
      <c r="A40" s="7"/>
      <c r="B40" s="24" t="s">
        <v>76</v>
      </c>
      <c r="C40" s="32">
        <v>875</v>
      </c>
      <c r="D40" s="32">
        <v>4794</v>
      </c>
      <c r="E40" s="32">
        <v>7</v>
      </c>
      <c r="F40" s="32">
        <v>280</v>
      </c>
      <c r="G40" s="32">
        <v>868</v>
      </c>
      <c r="H40" s="32">
        <v>4514</v>
      </c>
      <c r="I40" s="30" t="s">
        <v>368</v>
      </c>
      <c r="J40" s="30" t="s">
        <v>368</v>
      </c>
      <c r="K40" s="32">
        <v>95</v>
      </c>
      <c r="L40" s="32">
        <v>903</v>
      </c>
      <c r="M40" s="32">
        <v>91</v>
      </c>
      <c r="N40" s="32">
        <v>1076</v>
      </c>
      <c r="O40" s="32">
        <v>427</v>
      </c>
      <c r="P40" s="32">
        <v>1404</v>
      </c>
      <c r="Q40" s="32">
        <v>13</v>
      </c>
      <c r="R40" s="32">
        <v>208</v>
      </c>
      <c r="S40" s="32">
        <v>5</v>
      </c>
      <c r="T40" s="32">
        <v>6</v>
      </c>
      <c r="U40" s="32">
        <v>19</v>
      </c>
      <c r="V40" s="32">
        <v>145</v>
      </c>
      <c r="W40" s="32">
        <v>2</v>
      </c>
      <c r="X40" s="32">
        <v>27</v>
      </c>
      <c r="Y40" s="32">
        <v>216</v>
      </c>
      <c r="Z40" s="32">
        <v>745</v>
      </c>
      <c r="AA40" s="30" t="s">
        <v>368</v>
      </c>
      <c r="AB40" s="30" t="s">
        <v>368</v>
      </c>
      <c r="AC40" s="185"/>
    </row>
    <row r="41" spans="1:29" ht="18" customHeight="1">
      <c r="A41" s="7"/>
      <c r="B41" s="8" t="s">
        <v>369</v>
      </c>
      <c r="C41" s="32">
        <v>64</v>
      </c>
      <c r="D41" s="32">
        <v>878</v>
      </c>
      <c r="E41" s="30" t="s">
        <v>368</v>
      </c>
      <c r="F41" s="30" t="s">
        <v>368</v>
      </c>
      <c r="G41" s="32">
        <v>64</v>
      </c>
      <c r="H41" s="32">
        <v>878</v>
      </c>
      <c r="I41" s="30" t="s">
        <v>368</v>
      </c>
      <c r="J41" s="30" t="s">
        <v>368</v>
      </c>
      <c r="K41" s="30" t="s">
        <v>368</v>
      </c>
      <c r="L41" s="30" t="s">
        <v>368</v>
      </c>
      <c r="M41" s="30" t="s">
        <v>368</v>
      </c>
      <c r="N41" s="30" t="s">
        <v>368</v>
      </c>
      <c r="O41" s="32">
        <v>1</v>
      </c>
      <c r="P41" s="32">
        <v>2</v>
      </c>
      <c r="Q41" s="30" t="s">
        <v>368</v>
      </c>
      <c r="R41" s="30" t="s">
        <v>368</v>
      </c>
      <c r="S41" s="30" t="s">
        <v>368</v>
      </c>
      <c r="T41" s="30" t="s">
        <v>368</v>
      </c>
      <c r="U41" s="32">
        <v>10</v>
      </c>
      <c r="V41" s="32">
        <v>211</v>
      </c>
      <c r="W41" s="32">
        <v>1</v>
      </c>
      <c r="X41" s="32">
        <v>10</v>
      </c>
      <c r="Y41" s="32">
        <v>41</v>
      </c>
      <c r="Z41" s="32">
        <v>501</v>
      </c>
      <c r="AA41" s="32">
        <v>11</v>
      </c>
      <c r="AB41" s="32">
        <v>154</v>
      </c>
      <c r="AC41" s="185"/>
    </row>
    <row r="42" spans="1:29" ht="18" customHeight="1">
      <c r="A42" s="7"/>
      <c r="B42" s="24"/>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185"/>
    </row>
    <row r="43" spans="1:29" ht="18" customHeight="1">
      <c r="A43" s="331" t="s">
        <v>74</v>
      </c>
      <c r="B43" s="332"/>
      <c r="C43" s="32">
        <f aca="true" t="shared" si="16" ref="C43:R43">SUM(C44:C45)</f>
        <v>289</v>
      </c>
      <c r="D43" s="32">
        <f t="shared" si="16"/>
        <v>1784</v>
      </c>
      <c r="E43" s="30">
        <f t="shared" si="16"/>
        <v>2</v>
      </c>
      <c r="F43" s="30">
        <f t="shared" si="16"/>
        <v>10</v>
      </c>
      <c r="G43" s="30">
        <f t="shared" si="16"/>
        <v>287</v>
      </c>
      <c r="H43" s="30">
        <f t="shared" si="16"/>
        <v>1774</v>
      </c>
      <c r="I43" s="30">
        <f t="shared" si="16"/>
        <v>1</v>
      </c>
      <c r="J43" s="30">
        <f t="shared" si="16"/>
        <v>5</v>
      </c>
      <c r="K43" s="30">
        <f t="shared" si="16"/>
        <v>65</v>
      </c>
      <c r="L43" s="30">
        <f t="shared" si="16"/>
        <v>500</v>
      </c>
      <c r="M43" s="30">
        <f t="shared" si="16"/>
        <v>32</v>
      </c>
      <c r="N43" s="30">
        <f t="shared" si="16"/>
        <v>543</v>
      </c>
      <c r="O43" s="30">
        <f t="shared" si="16"/>
        <v>90</v>
      </c>
      <c r="P43" s="30">
        <f t="shared" si="16"/>
        <v>199</v>
      </c>
      <c r="Q43" s="30">
        <f t="shared" si="16"/>
        <v>2</v>
      </c>
      <c r="R43" s="30">
        <f t="shared" si="16"/>
        <v>11</v>
      </c>
      <c r="S43" s="30" t="s">
        <v>227</v>
      </c>
      <c r="T43" s="30" t="s">
        <v>227</v>
      </c>
      <c r="U43" s="30">
        <f aca="true" t="shared" si="17" ref="U43:AB43">SUM(U44:U45)</f>
        <v>8</v>
      </c>
      <c r="V43" s="30">
        <f t="shared" si="17"/>
        <v>38</v>
      </c>
      <c r="W43" s="30">
        <f t="shared" si="17"/>
        <v>1</v>
      </c>
      <c r="X43" s="30">
        <f t="shared" si="17"/>
        <v>2</v>
      </c>
      <c r="Y43" s="30">
        <f t="shared" si="17"/>
        <v>81</v>
      </c>
      <c r="Z43" s="30">
        <f t="shared" si="17"/>
        <v>398</v>
      </c>
      <c r="AA43" s="30">
        <f t="shared" si="17"/>
        <v>7</v>
      </c>
      <c r="AB43" s="30">
        <f t="shared" si="17"/>
        <v>78</v>
      </c>
      <c r="AC43" s="185"/>
    </row>
    <row r="44" spans="1:29" ht="18" customHeight="1">
      <c r="A44" s="7"/>
      <c r="B44" s="24" t="s">
        <v>76</v>
      </c>
      <c r="C44" s="32">
        <v>256</v>
      </c>
      <c r="D44" s="32">
        <v>1461</v>
      </c>
      <c r="E44" s="32">
        <v>2</v>
      </c>
      <c r="F44" s="32">
        <v>10</v>
      </c>
      <c r="G44" s="32">
        <v>254</v>
      </c>
      <c r="H44" s="32">
        <v>1451</v>
      </c>
      <c r="I44" s="32">
        <v>1</v>
      </c>
      <c r="J44" s="32">
        <v>5</v>
      </c>
      <c r="K44" s="32">
        <v>65</v>
      </c>
      <c r="L44" s="32">
        <v>500</v>
      </c>
      <c r="M44" s="32">
        <v>32</v>
      </c>
      <c r="N44" s="32">
        <v>543</v>
      </c>
      <c r="O44" s="32">
        <v>90</v>
      </c>
      <c r="P44" s="32">
        <v>199</v>
      </c>
      <c r="Q44" s="32">
        <v>2</v>
      </c>
      <c r="R44" s="32">
        <v>11</v>
      </c>
      <c r="S44" s="30" t="s">
        <v>370</v>
      </c>
      <c r="T44" s="30" t="s">
        <v>370</v>
      </c>
      <c r="U44" s="32">
        <v>6</v>
      </c>
      <c r="V44" s="32">
        <v>19</v>
      </c>
      <c r="W44" s="30" t="s">
        <v>370</v>
      </c>
      <c r="X44" s="30" t="s">
        <v>370</v>
      </c>
      <c r="Y44" s="32">
        <v>58</v>
      </c>
      <c r="Z44" s="32">
        <v>174</v>
      </c>
      <c r="AA44" s="30" t="s">
        <v>370</v>
      </c>
      <c r="AB44" s="30" t="s">
        <v>370</v>
      </c>
      <c r="AC44" s="185"/>
    </row>
    <row r="45" spans="1:29" ht="18" customHeight="1">
      <c r="A45" s="7"/>
      <c r="B45" s="8" t="s">
        <v>371</v>
      </c>
      <c r="C45" s="32">
        <v>33</v>
      </c>
      <c r="D45" s="32">
        <v>323</v>
      </c>
      <c r="E45" s="30" t="s">
        <v>370</v>
      </c>
      <c r="F45" s="30" t="s">
        <v>370</v>
      </c>
      <c r="G45" s="32">
        <v>33</v>
      </c>
      <c r="H45" s="32">
        <v>323</v>
      </c>
      <c r="I45" s="30" t="s">
        <v>370</v>
      </c>
      <c r="J45" s="30" t="s">
        <v>370</v>
      </c>
      <c r="K45" s="30" t="s">
        <v>370</v>
      </c>
      <c r="L45" s="30" t="s">
        <v>370</v>
      </c>
      <c r="M45" s="30" t="s">
        <v>370</v>
      </c>
      <c r="N45" s="30" t="s">
        <v>370</v>
      </c>
      <c r="O45" s="30" t="s">
        <v>370</v>
      </c>
      <c r="P45" s="30" t="s">
        <v>370</v>
      </c>
      <c r="Q45" s="30" t="s">
        <v>370</v>
      </c>
      <c r="R45" s="30" t="s">
        <v>370</v>
      </c>
      <c r="S45" s="30" t="s">
        <v>370</v>
      </c>
      <c r="T45" s="30" t="s">
        <v>370</v>
      </c>
      <c r="U45" s="32">
        <v>2</v>
      </c>
      <c r="V45" s="32">
        <v>19</v>
      </c>
      <c r="W45" s="32">
        <v>1</v>
      </c>
      <c r="X45" s="32">
        <v>2</v>
      </c>
      <c r="Y45" s="32">
        <v>23</v>
      </c>
      <c r="Z45" s="32">
        <v>224</v>
      </c>
      <c r="AA45" s="32">
        <v>7</v>
      </c>
      <c r="AB45" s="32">
        <v>78</v>
      </c>
      <c r="AC45" s="185"/>
    </row>
    <row r="46" spans="1:29" ht="18" customHeight="1">
      <c r="A46" s="7"/>
      <c r="B46" s="24"/>
      <c r="C46" s="32"/>
      <c r="D46" s="32"/>
      <c r="E46" s="32"/>
      <c r="F46" s="32"/>
      <c r="G46" s="32"/>
      <c r="H46" s="32"/>
      <c r="I46" s="32"/>
      <c r="J46" s="32"/>
      <c r="K46" s="32"/>
      <c r="L46" s="32"/>
      <c r="M46" s="32"/>
      <c r="N46" s="32"/>
      <c r="O46" s="32"/>
      <c r="P46" s="32"/>
      <c r="Q46" s="32"/>
      <c r="R46" s="32"/>
      <c r="S46" s="185"/>
      <c r="T46" s="32"/>
      <c r="U46" s="32"/>
      <c r="V46" s="32"/>
      <c r="W46" s="32"/>
      <c r="X46" s="32"/>
      <c r="Y46" s="32"/>
      <c r="Z46" s="32"/>
      <c r="AA46" s="32"/>
      <c r="AB46" s="32"/>
      <c r="AC46" s="185"/>
    </row>
    <row r="47" spans="1:29" s="87" customFormat="1" ht="18" customHeight="1">
      <c r="A47" s="333" t="s">
        <v>38</v>
      </c>
      <c r="B47" s="334"/>
      <c r="C47" s="92">
        <f aca="true" t="shared" si="18" ref="C47:H47">SUM(C48)</f>
        <v>613</v>
      </c>
      <c r="D47" s="92">
        <f t="shared" si="18"/>
        <v>3966</v>
      </c>
      <c r="E47" s="92">
        <f t="shared" si="18"/>
        <v>9</v>
      </c>
      <c r="F47" s="92">
        <f t="shared" si="18"/>
        <v>326</v>
      </c>
      <c r="G47" s="92">
        <f t="shared" si="18"/>
        <v>604</v>
      </c>
      <c r="H47" s="92">
        <f t="shared" si="18"/>
        <v>3640</v>
      </c>
      <c r="I47" s="118" t="s">
        <v>406</v>
      </c>
      <c r="J47" s="118" t="s">
        <v>406</v>
      </c>
      <c r="K47" s="92">
        <f aca="true" t="shared" si="19" ref="K47:AB47">SUM(K48)</f>
        <v>75</v>
      </c>
      <c r="L47" s="92">
        <f t="shared" si="19"/>
        <v>482</v>
      </c>
      <c r="M47" s="92">
        <f t="shared" si="19"/>
        <v>61</v>
      </c>
      <c r="N47" s="92">
        <f t="shared" si="19"/>
        <v>814</v>
      </c>
      <c r="O47" s="92">
        <f t="shared" si="19"/>
        <v>249</v>
      </c>
      <c r="P47" s="92">
        <f t="shared" si="19"/>
        <v>726</v>
      </c>
      <c r="Q47" s="92">
        <f t="shared" si="19"/>
        <v>5</v>
      </c>
      <c r="R47" s="92">
        <f t="shared" si="19"/>
        <v>43</v>
      </c>
      <c r="S47" s="92">
        <f t="shared" si="19"/>
        <v>1</v>
      </c>
      <c r="T47" s="92">
        <f t="shared" si="19"/>
        <v>1</v>
      </c>
      <c r="U47" s="92">
        <f t="shared" si="19"/>
        <v>15</v>
      </c>
      <c r="V47" s="92">
        <f t="shared" si="19"/>
        <v>144</v>
      </c>
      <c r="W47" s="92">
        <f t="shared" si="19"/>
        <v>2</v>
      </c>
      <c r="X47" s="92">
        <f t="shared" si="19"/>
        <v>7</v>
      </c>
      <c r="Y47" s="92">
        <f t="shared" si="19"/>
        <v>186</v>
      </c>
      <c r="Z47" s="92">
        <f t="shared" si="19"/>
        <v>1320</v>
      </c>
      <c r="AA47" s="92">
        <f t="shared" si="19"/>
        <v>10</v>
      </c>
      <c r="AB47" s="92">
        <f t="shared" si="19"/>
        <v>103</v>
      </c>
      <c r="AC47" s="123"/>
    </row>
    <row r="48" spans="1:29" ht="18" customHeight="1">
      <c r="A48" s="331" t="s">
        <v>75</v>
      </c>
      <c r="B48" s="332"/>
      <c r="C48" s="32">
        <f aca="true" t="shared" si="20" ref="C48:H48">SUM(C49:C50)</f>
        <v>613</v>
      </c>
      <c r="D48" s="32">
        <f t="shared" si="20"/>
        <v>3966</v>
      </c>
      <c r="E48" s="30">
        <f t="shared" si="20"/>
        <v>9</v>
      </c>
      <c r="F48" s="30">
        <f t="shared" si="20"/>
        <v>326</v>
      </c>
      <c r="G48" s="30">
        <f t="shared" si="20"/>
        <v>604</v>
      </c>
      <c r="H48" s="30">
        <f t="shared" si="20"/>
        <v>3640</v>
      </c>
      <c r="I48" s="30" t="s">
        <v>406</v>
      </c>
      <c r="J48" s="30" t="s">
        <v>406</v>
      </c>
      <c r="K48" s="30">
        <f aca="true" t="shared" si="21" ref="K48:AB48">SUM(K49:K50)</f>
        <v>75</v>
      </c>
      <c r="L48" s="30">
        <f t="shared" si="21"/>
        <v>482</v>
      </c>
      <c r="M48" s="30">
        <f t="shared" si="21"/>
        <v>61</v>
      </c>
      <c r="N48" s="30">
        <f t="shared" si="21"/>
        <v>814</v>
      </c>
      <c r="O48" s="30">
        <f t="shared" si="21"/>
        <v>249</v>
      </c>
      <c r="P48" s="30">
        <f t="shared" si="21"/>
        <v>726</v>
      </c>
      <c r="Q48" s="30">
        <f t="shared" si="21"/>
        <v>5</v>
      </c>
      <c r="R48" s="30">
        <f t="shared" si="21"/>
        <v>43</v>
      </c>
      <c r="S48" s="195">
        <f t="shared" si="21"/>
        <v>1</v>
      </c>
      <c r="T48" s="30">
        <f t="shared" si="21"/>
        <v>1</v>
      </c>
      <c r="U48" s="30">
        <f t="shared" si="21"/>
        <v>15</v>
      </c>
      <c r="V48" s="30">
        <f t="shared" si="21"/>
        <v>144</v>
      </c>
      <c r="W48" s="30">
        <f t="shared" si="21"/>
        <v>2</v>
      </c>
      <c r="X48" s="30">
        <f t="shared" si="21"/>
        <v>7</v>
      </c>
      <c r="Y48" s="30">
        <f t="shared" si="21"/>
        <v>186</v>
      </c>
      <c r="Z48" s="30">
        <f t="shared" si="21"/>
        <v>1320</v>
      </c>
      <c r="AA48" s="30">
        <f t="shared" si="21"/>
        <v>10</v>
      </c>
      <c r="AB48" s="30">
        <f t="shared" si="21"/>
        <v>103</v>
      </c>
      <c r="AC48" s="185"/>
    </row>
    <row r="49" spans="1:29" ht="18" customHeight="1">
      <c r="A49" s="7"/>
      <c r="B49" s="24" t="s">
        <v>76</v>
      </c>
      <c r="C49" s="32">
        <v>570</v>
      </c>
      <c r="D49" s="32">
        <v>3587</v>
      </c>
      <c r="E49" s="30">
        <v>8</v>
      </c>
      <c r="F49" s="30">
        <v>307</v>
      </c>
      <c r="G49" s="30">
        <v>562</v>
      </c>
      <c r="H49" s="30">
        <v>3280</v>
      </c>
      <c r="I49" s="30" t="s">
        <v>368</v>
      </c>
      <c r="J49" s="30" t="s">
        <v>368</v>
      </c>
      <c r="K49" s="30">
        <v>75</v>
      </c>
      <c r="L49" s="30">
        <v>482</v>
      </c>
      <c r="M49" s="30">
        <v>61</v>
      </c>
      <c r="N49" s="30">
        <v>814</v>
      </c>
      <c r="O49" s="30">
        <v>248</v>
      </c>
      <c r="P49" s="30">
        <v>724</v>
      </c>
      <c r="Q49" s="30">
        <v>5</v>
      </c>
      <c r="R49" s="30">
        <v>43</v>
      </c>
      <c r="S49" s="30">
        <v>1</v>
      </c>
      <c r="T49" s="30">
        <v>1</v>
      </c>
      <c r="U49" s="30">
        <v>11</v>
      </c>
      <c r="V49" s="30">
        <v>106</v>
      </c>
      <c r="W49" s="30" t="s">
        <v>368</v>
      </c>
      <c r="X49" s="30" t="s">
        <v>368</v>
      </c>
      <c r="Y49" s="30">
        <v>161</v>
      </c>
      <c r="Z49" s="30">
        <v>1110</v>
      </c>
      <c r="AA49" s="30" t="s">
        <v>368</v>
      </c>
      <c r="AB49" s="30" t="s">
        <v>368</v>
      </c>
      <c r="AC49" s="185"/>
    </row>
    <row r="50" spans="1:29" ht="18" customHeight="1">
      <c r="A50" s="7"/>
      <c r="B50" s="8" t="s">
        <v>369</v>
      </c>
      <c r="C50" s="60">
        <v>43</v>
      </c>
      <c r="D50" s="30">
        <v>379</v>
      </c>
      <c r="E50" s="30">
        <v>1</v>
      </c>
      <c r="F50" s="30">
        <v>19</v>
      </c>
      <c r="G50" s="30">
        <v>42</v>
      </c>
      <c r="H50" s="30">
        <v>360</v>
      </c>
      <c r="I50" s="30" t="s">
        <v>368</v>
      </c>
      <c r="J50" s="30" t="s">
        <v>368</v>
      </c>
      <c r="K50" s="30" t="s">
        <v>368</v>
      </c>
      <c r="L50" s="30" t="s">
        <v>368</v>
      </c>
      <c r="M50" s="30" t="s">
        <v>368</v>
      </c>
      <c r="N50" s="30" t="s">
        <v>368</v>
      </c>
      <c r="O50" s="30">
        <v>1</v>
      </c>
      <c r="P50" s="30">
        <v>2</v>
      </c>
      <c r="Q50" s="30" t="s">
        <v>368</v>
      </c>
      <c r="R50" s="30" t="s">
        <v>368</v>
      </c>
      <c r="S50" s="30" t="s">
        <v>368</v>
      </c>
      <c r="T50" s="30" t="s">
        <v>368</v>
      </c>
      <c r="U50" s="30">
        <v>4</v>
      </c>
      <c r="V50" s="30">
        <v>38</v>
      </c>
      <c r="W50" s="30">
        <v>2</v>
      </c>
      <c r="X50" s="30">
        <v>7</v>
      </c>
      <c r="Y50" s="30">
        <v>25</v>
      </c>
      <c r="Z50" s="30">
        <v>210</v>
      </c>
      <c r="AA50" s="30">
        <v>10</v>
      </c>
      <c r="AB50" s="30">
        <v>103</v>
      </c>
      <c r="AC50" s="185"/>
    </row>
    <row r="51" spans="1:29" ht="18" customHeight="1">
      <c r="A51" s="186"/>
      <c r="B51" s="188"/>
      <c r="C51" s="187"/>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5"/>
    </row>
    <row r="52" spans="1:29" ht="13.5">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1:29" ht="13.5">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ht="13.5">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row>
    <row r="55" spans="1:29" ht="13.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row>
    <row r="56" spans="1:29" ht="13.5">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row>
    <row r="57" spans="1:29" ht="13.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row>
    <row r="58" spans="1:29" ht="13.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row>
    <row r="59" spans="1:29" ht="13.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row>
    <row r="60" spans="1:29" ht="13.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row>
    <row r="61" spans="1:29" ht="13.5">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row>
    <row r="62" spans="1:29" ht="13.5">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row>
    <row r="63" spans="1:29" ht="13.5">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row>
    <row r="64" spans="1:29" ht="13.5">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row>
    <row r="65" spans="1:29" ht="13.5">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row>
    <row r="66" spans="1:29" ht="13.5">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row>
    <row r="67" spans="1:29" ht="13.5">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row>
    <row r="68" spans="1:29" ht="13.5">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row>
    <row r="69" spans="1:29" ht="13.5">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row>
    <row r="70" spans="1:29" ht="13.5">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row>
    <row r="71" spans="1:29" ht="13.5">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row>
    <row r="72" spans="1:29" ht="13.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row>
    <row r="73" spans="1:29" ht="13.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row>
    <row r="74" spans="1:29" ht="13.5">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row>
    <row r="75" spans="1:29" ht="13.5">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row>
    <row r="76" spans="1:29" ht="13.5">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row>
    <row r="77" spans="1:29" ht="13.5">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row>
    <row r="78" spans="1:29" ht="13.5">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row>
    <row r="79" spans="1:29" ht="13.5">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row>
    <row r="80" spans="1:29" ht="13.5">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row>
    <row r="81" spans="1:29" ht="13.5">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row>
    <row r="82" spans="1:29" ht="13.5">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row>
    <row r="83" spans="1:29" ht="13.5">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row>
    <row r="84" spans="1:29" ht="13.5">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row>
    <row r="85" spans="1:29" ht="13.5">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row>
    <row r="86" spans="1:29" ht="13.5">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row>
    <row r="87" spans="1:29" ht="13.5">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row>
    <row r="88" spans="1:29" ht="13.5">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row>
    <row r="89" spans="1:29" ht="13.5">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row>
    <row r="90" spans="1:29" ht="13.5">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row>
    <row r="91" spans="1:29" ht="13.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row>
    <row r="92" spans="1:29" ht="13.5">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row>
    <row r="93" spans="1:29" ht="13.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row>
    <row r="94" spans="1:29" ht="13.5">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row>
    <row r="95" spans="1:29" ht="13.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row>
    <row r="96" spans="1:29" ht="13.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row>
    <row r="97" spans="1:29" ht="13.5">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row>
    <row r="98" spans="1:29" ht="13.5">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row>
    <row r="99" spans="1:29" ht="13.5">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row>
    <row r="100" spans="1:29" ht="13.5">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row>
    <row r="101" spans="1:29" ht="13.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row>
    <row r="102" spans="1:29" ht="13.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row>
    <row r="103" spans="1:29" ht="13.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row>
    <row r="104" spans="1:29" ht="13.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row>
    <row r="105" spans="1:29" ht="13.5">
      <c r="A105" s="170"/>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row>
  </sheetData>
  <sheetProtection/>
  <mergeCells count="27">
    <mergeCell ref="A5:B8"/>
    <mergeCell ref="C5:D6"/>
    <mergeCell ref="E5:F6"/>
    <mergeCell ref="G5:H6"/>
    <mergeCell ref="U5:V6"/>
    <mergeCell ref="W5:X6"/>
    <mergeCell ref="I5:J6"/>
    <mergeCell ref="K5:L6"/>
    <mergeCell ref="M5:N6"/>
    <mergeCell ref="O5:P6"/>
    <mergeCell ref="A48:B48"/>
    <mergeCell ref="A31:B31"/>
    <mergeCell ref="A35:B35"/>
    <mergeCell ref="A39:B39"/>
    <mergeCell ref="A43:B43"/>
    <mergeCell ref="A10:B10"/>
    <mergeCell ref="A14:B14"/>
    <mergeCell ref="A3:AB3"/>
    <mergeCell ref="A18:B18"/>
    <mergeCell ref="A22:B22"/>
    <mergeCell ref="A26:B26"/>
    <mergeCell ref="A30:B30"/>
    <mergeCell ref="A47:B47"/>
    <mergeCell ref="Y5:Z6"/>
    <mergeCell ref="AA5:AB6"/>
    <mergeCell ref="Q5:R6"/>
    <mergeCell ref="S5:T6"/>
  </mergeCells>
  <printOptions horizontalCentered="1"/>
  <pageMargins left="0.5905511811023623" right="0.5905511811023623" top="0.5905511811023623" bottom="0.3937007874015748" header="0" footer="0"/>
  <pageSetup fitToHeight="1" fitToWidth="1"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V105"/>
  <sheetViews>
    <sheetView tabSelected="1" zoomScalePageLayoutView="0" workbookViewId="0" topLeftCell="A1">
      <selection activeCell="A1" sqref="A1"/>
    </sheetView>
  </sheetViews>
  <sheetFormatPr defaultColWidth="9.00390625" defaultRowHeight="13.5"/>
  <cols>
    <col min="1" max="1" width="4.25390625" style="62" customWidth="1"/>
    <col min="2" max="2" width="4.875" style="62" customWidth="1"/>
    <col min="3" max="3" width="36.75390625" style="62" customWidth="1"/>
    <col min="4" max="21" width="11.625" style="62" customWidth="1"/>
    <col min="22" max="16384" width="9.00390625" style="62" customWidth="1"/>
  </cols>
  <sheetData>
    <row r="1" spans="1:21" s="14" customFormat="1" ht="13.5" customHeight="1">
      <c r="A1" s="121" t="s">
        <v>283</v>
      </c>
      <c r="U1" s="122" t="s">
        <v>282</v>
      </c>
    </row>
    <row r="2" spans="1:21" s="14" customFormat="1" ht="32.25" customHeight="1">
      <c r="A2" s="25"/>
      <c r="U2" s="26"/>
    </row>
    <row r="3" spans="1:21" s="14" customFormat="1" ht="32.25" customHeight="1">
      <c r="A3" s="25"/>
      <c r="U3" s="26"/>
    </row>
    <row r="4" spans="1:21" s="14" customFormat="1" ht="19.5" customHeight="1">
      <c r="A4" s="531" t="s">
        <v>412</v>
      </c>
      <c r="B4" s="531"/>
      <c r="C4" s="531"/>
      <c r="D4" s="531"/>
      <c r="E4" s="531"/>
      <c r="F4" s="531"/>
      <c r="G4" s="531"/>
      <c r="H4" s="531"/>
      <c r="I4" s="531"/>
      <c r="J4" s="531"/>
      <c r="K4" s="531"/>
      <c r="L4" s="531"/>
      <c r="M4" s="531"/>
      <c r="N4" s="531"/>
      <c r="O4" s="531"/>
      <c r="P4" s="531"/>
      <c r="Q4" s="531"/>
      <c r="R4" s="531"/>
      <c r="S4" s="531"/>
      <c r="T4" s="531"/>
      <c r="U4" s="531"/>
    </row>
    <row r="5" spans="2:21" s="14" customFormat="1" ht="18" customHeight="1" thickBot="1">
      <c r="B5" s="15"/>
      <c r="C5" s="15"/>
      <c r="D5" s="16"/>
      <c r="E5" s="16"/>
      <c r="F5" s="16"/>
      <c r="G5" s="16"/>
      <c r="H5" s="16"/>
      <c r="I5" s="16"/>
      <c r="J5" s="16"/>
      <c r="K5" s="16"/>
      <c r="L5" s="16"/>
      <c r="M5" s="16"/>
      <c r="N5" s="16"/>
      <c r="O5" s="16"/>
      <c r="P5" s="16"/>
      <c r="Q5" s="16"/>
      <c r="R5" s="16"/>
      <c r="S5" s="16"/>
      <c r="T5" s="17"/>
      <c r="U5" s="17"/>
    </row>
    <row r="6" spans="1:22" s="14" customFormat="1" ht="18" customHeight="1">
      <c r="A6" s="340" t="s">
        <v>78</v>
      </c>
      <c r="B6" s="340"/>
      <c r="C6" s="341"/>
      <c r="D6" s="346" t="s">
        <v>290</v>
      </c>
      <c r="E6" s="347"/>
      <c r="F6" s="348" t="s">
        <v>287</v>
      </c>
      <c r="G6" s="349"/>
      <c r="H6" s="335" t="s">
        <v>79</v>
      </c>
      <c r="I6" s="337"/>
      <c r="J6" s="348" t="s">
        <v>413</v>
      </c>
      <c r="K6" s="349"/>
      <c r="L6" s="335" t="s">
        <v>80</v>
      </c>
      <c r="M6" s="337"/>
      <c r="N6" s="335" t="s">
        <v>81</v>
      </c>
      <c r="O6" s="337"/>
      <c r="P6" s="335" t="s">
        <v>82</v>
      </c>
      <c r="Q6" s="337"/>
      <c r="R6" s="335" t="s">
        <v>83</v>
      </c>
      <c r="S6" s="336"/>
      <c r="T6" s="350" t="s">
        <v>286</v>
      </c>
      <c r="U6" s="351"/>
      <c r="V6" s="19"/>
    </row>
    <row r="7" spans="1:21" s="14" customFormat="1" ht="18" customHeight="1">
      <c r="A7" s="342"/>
      <c r="B7" s="342"/>
      <c r="C7" s="343"/>
      <c r="D7" s="338" t="s">
        <v>284</v>
      </c>
      <c r="E7" s="338" t="s">
        <v>285</v>
      </c>
      <c r="F7" s="338" t="s">
        <v>284</v>
      </c>
      <c r="G7" s="338" t="s">
        <v>285</v>
      </c>
      <c r="H7" s="338" t="s">
        <v>284</v>
      </c>
      <c r="I7" s="338" t="s">
        <v>285</v>
      </c>
      <c r="J7" s="338" t="s">
        <v>284</v>
      </c>
      <c r="K7" s="338" t="s">
        <v>285</v>
      </c>
      <c r="L7" s="338" t="s">
        <v>284</v>
      </c>
      <c r="M7" s="338" t="s">
        <v>285</v>
      </c>
      <c r="N7" s="338" t="s">
        <v>284</v>
      </c>
      <c r="O7" s="338" t="s">
        <v>285</v>
      </c>
      <c r="P7" s="338" t="s">
        <v>284</v>
      </c>
      <c r="Q7" s="338" t="s">
        <v>285</v>
      </c>
      <c r="R7" s="338" t="s">
        <v>284</v>
      </c>
      <c r="S7" s="359" t="s">
        <v>285</v>
      </c>
      <c r="T7" s="360" t="s">
        <v>284</v>
      </c>
      <c r="U7" s="355" t="s">
        <v>285</v>
      </c>
    </row>
    <row r="8" spans="1:21" s="14" customFormat="1" ht="18" customHeight="1">
      <c r="A8" s="344"/>
      <c r="B8" s="344"/>
      <c r="C8" s="345"/>
      <c r="D8" s="339"/>
      <c r="E8" s="339"/>
      <c r="F8" s="339"/>
      <c r="G8" s="339"/>
      <c r="H8" s="339"/>
      <c r="I8" s="339"/>
      <c r="J8" s="339"/>
      <c r="K8" s="339"/>
      <c r="L8" s="339"/>
      <c r="M8" s="339"/>
      <c r="N8" s="339"/>
      <c r="O8" s="339"/>
      <c r="P8" s="339"/>
      <c r="Q8" s="339"/>
      <c r="R8" s="339"/>
      <c r="S8" s="356"/>
      <c r="T8" s="339"/>
      <c r="U8" s="356"/>
    </row>
    <row r="9" spans="1:22" ht="18" customHeight="1">
      <c r="A9" s="85"/>
      <c r="B9" s="357"/>
      <c r="C9" s="358"/>
      <c r="D9" s="1"/>
      <c r="E9" s="78" t="s">
        <v>40</v>
      </c>
      <c r="F9" s="78"/>
      <c r="G9" s="78" t="s">
        <v>40</v>
      </c>
      <c r="H9" s="78"/>
      <c r="I9" s="78" t="s">
        <v>40</v>
      </c>
      <c r="J9" s="78"/>
      <c r="K9" s="78" t="s">
        <v>40</v>
      </c>
      <c r="L9" s="78"/>
      <c r="M9" s="78" t="s">
        <v>40</v>
      </c>
      <c r="N9" s="78"/>
      <c r="O9" s="78" t="s">
        <v>40</v>
      </c>
      <c r="P9" s="78"/>
      <c r="Q9" s="78" t="s">
        <v>40</v>
      </c>
      <c r="R9" s="78"/>
      <c r="S9" s="78" t="s">
        <v>40</v>
      </c>
      <c r="T9" s="78"/>
      <c r="U9" s="78" t="s">
        <v>40</v>
      </c>
      <c r="V9" s="139"/>
    </row>
    <row r="10" spans="1:22" s="95" customFormat="1" ht="18" customHeight="1">
      <c r="A10" s="352" t="s">
        <v>21</v>
      </c>
      <c r="B10" s="352"/>
      <c r="C10" s="354"/>
      <c r="D10" s="92">
        <f>SUM(D12,D18)</f>
        <v>76188</v>
      </c>
      <c r="E10" s="92">
        <f aca="true" t="shared" si="0" ref="E10:U10">SUM(E12,E18)</f>
        <v>476088</v>
      </c>
      <c r="F10" s="92">
        <f t="shared" si="0"/>
        <v>36214</v>
      </c>
      <c r="G10" s="92">
        <f t="shared" si="0"/>
        <v>56750</v>
      </c>
      <c r="H10" s="92">
        <f t="shared" si="0"/>
        <v>18298</v>
      </c>
      <c r="I10" s="92">
        <f t="shared" si="0"/>
        <v>62144</v>
      </c>
      <c r="J10" s="92">
        <f t="shared" si="0"/>
        <v>12365</v>
      </c>
      <c r="K10" s="92">
        <f t="shared" si="0"/>
        <v>79160</v>
      </c>
      <c r="L10" s="92">
        <f t="shared" si="0"/>
        <v>7158</v>
      </c>
      <c r="M10" s="92">
        <f t="shared" si="0"/>
        <v>112540</v>
      </c>
      <c r="N10" s="92">
        <f t="shared" si="0"/>
        <v>1125</v>
      </c>
      <c r="O10" s="92">
        <f t="shared" si="0"/>
        <v>42014</v>
      </c>
      <c r="P10" s="92">
        <f t="shared" si="0"/>
        <v>666</v>
      </c>
      <c r="Q10" s="92">
        <f t="shared" si="0"/>
        <v>45233</v>
      </c>
      <c r="R10" s="92">
        <f t="shared" si="0"/>
        <v>315</v>
      </c>
      <c r="S10" s="92">
        <f t="shared" si="0"/>
        <v>48934</v>
      </c>
      <c r="T10" s="92">
        <f t="shared" si="0"/>
        <v>47</v>
      </c>
      <c r="U10" s="92">
        <f t="shared" si="0"/>
        <v>29320</v>
      </c>
      <c r="V10" s="200"/>
    </row>
    <row r="11" spans="1:22" s="95" customFormat="1" ht="18" customHeight="1">
      <c r="A11" s="94"/>
      <c r="B11" s="352"/>
      <c r="C11" s="354"/>
      <c r="D11" s="92"/>
      <c r="E11" s="92"/>
      <c r="F11" s="92"/>
      <c r="G11" s="92"/>
      <c r="H11" s="92"/>
      <c r="I11" s="92"/>
      <c r="J11" s="92"/>
      <c r="K11" s="92"/>
      <c r="L11" s="92"/>
      <c r="M11" s="92"/>
      <c r="N11" s="92"/>
      <c r="O11" s="123"/>
      <c r="P11" s="92"/>
      <c r="Q11" s="92"/>
      <c r="R11" s="92"/>
      <c r="S11" s="92"/>
      <c r="T11" s="92"/>
      <c r="U11" s="92"/>
      <c r="V11" s="200"/>
    </row>
    <row r="12" spans="1:22" s="95" customFormat="1" ht="18" customHeight="1">
      <c r="A12" s="193"/>
      <c r="B12" s="352" t="s">
        <v>206</v>
      </c>
      <c r="C12" s="353"/>
      <c r="D12" s="202">
        <f>SUM(F12,H12,J12,L12,N12,P12,R12,T12)</f>
        <v>242</v>
      </c>
      <c r="E12" s="92">
        <f>SUM(G12,I12,K12,M12,O12,Q12,S12,U12)</f>
        <v>3365</v>
      </c>
      <c r="F12" s="92">
        <f aca="true" t="shared" si="1" ref="F12:S12">SUM(F14:F16)</f>
        <v>86</v>
      </c>
      <c r="G12" s="92">
        <f t="shared" si="1"/>
        <v>122</v>
      </c>
      <c r="H12" s="92">
        <f t="shared" si="1"/>
        <v>30</v>
      </c>
      <c r="I12" s="92">
        <f t="shared" si="1"/>
        <v>104</v>
      </c>
      <c r="J12" s="92">
        <f t="shared" si="1"/>
        <v>39</v>
      </c>
      <c r="K12" s="92">
        <f t="shared" si="1"/>
        <v>261</v>
      </c>
      <c r="L12" s="92">
        <f t="shared" si="1"/>
        <v>58</v>
      </c>
      <c r="M12" s="92">
        <f t="shared" si="1"/>
        <v>1005</v>
      </c>
      <c r="N12" s="92">
        <f t="shared" si="1"/>
        <v>14</v>
      </c>
      <c r="O12" s="92">
        <f t="shared" si="1"/>
        <v>536</v>
      </c>
      <c r="P12" s="92">
        <f t="shared" si="1"/>
        <v>11</v>
      </c>
      <c r="Q12" s="92">
        <f t="shared" si="1"/>
        <v>702</v>
      </c>
      <c r="R12" s="92">
        <f t="shared" si="1"/>
        <v>4</v>
      </c>
      <c r="S12" s="92">
        <f t="shared" si="1"/>
        <v>635</v>
      </c>
      <c r="T12" s="92" t="s">
        <v>227</v>
      </c>
      <c r="U12" s="92" t="s">
        <v>227</v>
      </c>
      <c r="V12" s="200"/>
    </row>
    <row r="13" spans="1:22" s="95" customFormat="1" ht="18" customHeight="1">
      <c r="A13" s="193"/>
      <c r="B13" s="52"/>
      <c r="C13" s="93"/>
      <c r="D13" s="202"/>
      <c r="E13" s="92"/>
      <c r="F13" s="92"/>
      <c r="G13" s="92"/>
      <c r="H13" s="92"/>
      <c r="I13" s="92"/>
      <c r="J13" s="92"/>
      <c r="K13" s="92"/>
      <c r="L13" s="92"/>
      <c r="M13" s="92"/>
      <c r="N13" s="92"/>
      <c r="O13" s="92"/>
      <c r="P13" s="92"/>
      <c r="Q13" s="92"/>
      <c r="R13" s="92"/>
      <c r="S13" s="92"/>
      <c r="T13" s="92"/>
      <c r="U13" s="92"/>
      <c r="V13" s="200"/>
    </row>
    <row r="14" spans="1:22" s="95" customFormat="1" ht="18" customHeight="1">
      <c r="A14" s="94" t="s">
        <v>84</v>
      </c>
      <c r="B14" s="194"/>
      <c r="C14" s="93" t="s">
        <v>85</v>
      </c>
      <c r="D14" s="202">
        <f aca="true" t="shared" si="2" ref="D14:E16">SUM(F14,H14,J14,L14,N14,P14,R14,T14)</f>
        <v>164</v>
      </c>
      <c r="E14" s="92">
        <f t="shared" si="2"/>
        <v>1079</v>
      </c>
      <c r="F14" s="92">
        <v>76</v>
      </c>
      <c r="G14" s="92">
        <v>103</v>
      </c>
      <c r="H14" s="92">
        <v>24</v>
      </c>
      <c r="I14" s="92">
        <v>85</v>
      </c>
      <c r="J14" s="92">
        <v>30</v>
      </c>
      <c r="K14" s="92">
        <v>190</v>
      </c>
      <c r="L14" s="92">
        <v>30</v>
      </c>
      <c r="M14" s="92">
        <v>473</v>
      </c>
      <c r="N14" s="92">
        <v>3</v>
      </c>
      <c r="O14" s="92">
        <v>107</v>
      </c>
      <c r="P14" s="92" t="s">
        <v>378</v>
      </c>
      <c r="Q14" s="92" t="s">
        <v>378</v>
      </c>
      <c r="R14" s="92">
        <v>1</v>
      </c>
      <c r="S14" s="92">
        <v>121</v>
      </c>
      <c r="T14" s="92" t="s">
        <v>378</v>
      </c>
      <c r="U14" s="92" t="s">
        <v>378</v>
      </c>
      <c r="V14" s="200"/>
    </row>
    <row r="15" spans="1:22" s="95" customFormat="1" ht="18" customHeight="1">
      <c r="A15" s="94"/>
      <c r="B15" s="194"/>
      <c r="C15" s="93" t="s">
        <v>209</v>
      </c>
      <c r="D15" s="92">
        <f t="shared" si="2"/>
        <v>17</v>
      </c>
      <c r="E15" s="92">
        <f t="shared" si="2"/>
        <v>683</v>
      </c>
      <c r="F15" s="92" t="s">
        <v>378</v>
      </c>
      <c r="G15" s="92" t="s">
        <v>378</v>
      </c>
      <c r="H15" s="92">
        <v>2</v>
      </c>
      <c r="I15" s="92">
        <v>7</v>
      </c>
      <c r="J15" s="92">
        <v>2</v>
      </c>
      <c r="K15" s="92">
        <v>17</v>
      </c>
      <c r="L15" s="92">
        <v>6</v>
      </c>
      <c r="M15" s="92">
        <v>114</v>
      </c>
      <c r="N15" s="92">
        <v>4</v>
      </c>
      <c r="O15" s="92">
        <v>170</v>
      </c>
      <c r="P15" s="92">
        <v>1</v>
      </c>
      <c r="Q15" s="92">
        <v>62</v>
      </c>
      <c r="R15" s="92">
        <v>2</v>
      </c>
      <c r="S15" s="92">
        <v>313</v>
      </c>
      <c r="T15" s="92" t="s">
        <v>378</v>
      </c>
      <c r="U15" s="92" t="s">
        <v>378</v>
      </c>
      <c r="V15" s="200"/>
    </row>
    <row r="16" spans="1:22" s="95" customFormat="1" ht="18" customHeight="1">
      <c r="A16" s="94"/>
      <c r="B16" s="194"/>
      <c r="C16" s="93" t="s">
        <v>210</v>
      </c>
      <c r="D16" s="92">
        <f t="shared" si="2"/>
        <v>61</v>
      </c>
      <c r="E16" s="92">
        <f t="shared" si="2"/>
        <v>1603</v>
      </c>
      <c r="F16" s="92">
        <v>10</v>
      </c>
      <c r="G16" s="92">
        <v>19</v>
      </c>
      <c r="H16" s="92">
        <v>4</v>
      </c>
      <c r="I16" s="92">
        <v>12</v>
      </c>
      <c r="J16" s="92">
        <v>7</v>
      </c>
      <c r="K16" s="92">
        <v>54</v>
      </c>
      <c r="L16" s="92">
        <v>22</v>
      </c>
      <c r="M16" s="92">
        <v>418</v>
      </c>
      <c r="N16" s="92">
        <v>7</v>
      </c>
      <c r="O16" s="92">
        <v>259</v>
      </c>
      <c r="P16" s="92">
        <v>10</v>
      </c>
      <c r="Q16" s="92">
        <v>640</v>
      </c>
      <c r="R16" s="92">
        <v>1</v>
      </c>
      <c r="S16" s="92">
        <v>201</v>
      </c>
      <c r="T16" s="92" t="s">
        <v>378</v>
      </c>
      <c r="U16" s="92" t="s">
        <v>378</v>
      </c>
      <c r="V16" s="200"/>
    </row>
    <row r="17" spans="1:22" s="95" customFormat="1" ht="18" customHeight="1">
      <c r="A17" s="94"/>
      <c r="B17" s="52"/>
      <c r="C17" s="93"/>
      <c r="D17" s="123"/>
      <c r="E17" s="92"/>
      <c r="F17" s="92"/>
      <c r="G17" s="92"/>
      <c r="H17" s="92"/>
      <c r="I17" s="92"/>
      <c r="J17" s="92"/>
      <c r="K17" s="92"/>
      <c r="L17" s="92"/>
      <c r="M17" s="92"/>
      <c r="N17" s="92"/>
      <c r="O17" s="92"/>
      <c r="P17" s="92"/>
      <c r="Q17" s="92"/>
      <c r="R17" s="92"/>
      <c r="S17" s="92"/>
      <c r="T17" s="92"/>
      <c r="U17" s="92"/>
      <c r="V17" s="200"/>
    </row>
    <row r="18" spans="1:22" s="95" customFormat="1" ht="18" customHeight="1">
      <c r="A18" s="193"/>
      <c r="B18" s="352" t="s">
        <v>207</v>
      </c>
      <c r="C18" s="353"/>
      <c r="D18" s="92">
        <f>SUM(D21,D22,D23,'048'!D10,'048'!D22,'048'!D23,'048'!D24,'048'!D25,'048'!D26)</f>
        <v>75946</v>
      </c>
      <c r="E18" s="92">
        <v>472723</v>
      </c>
      <c r="F18" s="92">
        <f>SUM(F21,F22,F23,'048'!F10,'048'!F22,'048'!F23,'048'!F24,'048'!F25,'048'!F26)</f>
        <v>36128</v>
      </c>
      <c r="G18" s="92">
        <f>SUM(G21,G22,G23,'048'!G10,'048'!G22,'048'!G23,'048'!G24,'048'!G25,'048'!G26)</f>
        <v>56628</v>
      </c>
      <c r="H18" s="92">
        <f>SUM(H21,H22,H23,'048'!H10,'048'!H22,'048'!H23,'048'!H24,'048'!H25,'048'!H26)</f>
        <v>18268</v>
      </c>
      <c r="I18" s="92">
        <f>SUM(I21,I22,I23,'048'!I10,'048'!I22,'048'!I23,'048'!I24,'048'!I25,'048'!I26)</f>
        <v>62040</v>
      </c>
      <c r="J18" s="92">
        <f>SUM(J21,J22,J23,'048'!J10,'048'!J22,'048'!J23,'048'!J24,'048'!J25,'048'!J26)</f>
        <v>12326</v>
      </c>
      <c r="K18" s="92">
        <f>SUM(K21,K22,K23,'048'!K10,'048'!K22,'048'!K23,'048'!K24,'048'!K25,'048'!K26)</f>
        <v>78899</v>
      </c>
      <c r="L18" s="92">
        <f>SUM(L21,L22,L23,'048'!L10,'048'!L22,'048'!L23,'048'!L24,'048'!L25,'048'!L26)</f>
        <v>7100</v>
      </c>
      <c r="M18" s="92">
        <f>SUM(M21,M22,M23,'048'!M10,'048'!M22,'048'!M23,'048'!M24,'048'!M25,'048'!M26)</f>
        <v>111535</v>
      </c>
      <c r="N18" s="92">
        <f>SUM(N21,N22,N23,'048'!N10,'048'!N22,'048'!N23,'048'!N24,'048'!N25,'048'!N26)</f>
        <v>1111</v>
      </c>
      <c r="O18" s="92">
        <f>SUM(O21,O22,O23,'048'!O10,'048'!O22,'048'!O23,'048'!O24,'048'!O25,'048'!O26)</f>
        <v>41478</v>
      </c>
      <c r="P18" s="92">
        <f>SUM(P21,P22,P23,'048'!P10,'048'!P22,'048'!P23,'048'!P24,'048'!P25,'048'!P26)</f>
        <v>655</v>
      </c>
      <c r="Q18" s="92">
        <f>SUM(Q21,Q22,Q23,'048'!Q10,'048'!Q22,'048'!Q23,'048'!Q24,'048'!Q25,'048'!Q26)</f>
        <v>44531</v>
      </c>
      <c r="R18" s="92">
        <f>SUM(R21,R22,R23,'048'!R10,'048'!R22,'048'!R23,'048'!R24,'048'!R25,'048'!R26)</f>
        <v>311</v>
      </c>
      <c r="S18" s="92">
        <f>SUM(S21,S22,S23,'048'!S10,'048'!S22,'048'!S23,'048'!S24,'048'!S25,'048'!S26)</f>
        <v>48299</v>
      </c>
      <c r="T18" s="92">
        <f>SUM(T21,T22,T23,'048'!T10,'048'!T22,'048'!T23,'048'!T24,'048'!T25,'048'!T26)</f>
        <v>47</v>
      </c>
      <c r="U18" s="92">
        <f>SUM(U21,U22,U23,'048'!U10,'048'!U22,'048'!U23,'048'!U24,'048'!U25,'048'!U26)</f>
        <v>29320</v>
      </c>
      <c r="V18" s="200"/>
    </row>
    <row r="19" spans="1:22" s="95" customFormat="1" ht="18" customHeight="1">
      <c r="A19" s="193"/>
      <c r="B19" s="52"/>
      <c r="C19" s="197" t="s">
        <v>379</v>
      </c>
      <c r="D19" s="92"/>
      <c r="E19" s="92"/>
      <c r="F19" s="92"/>
      <c r="G19" s="92"/>
      <c r="H19" s="92"/>
      <c r="I19" s="92"/>
      <c r="J19" s="92"/>
      <c r="K19" s="92"/>
      <c r="L19" s="92"/>
      <c r="M19" s="92"/>
      <c r="N19" s="92"/>
      <c r="O19" s="92"/>
      <c r="P19" s="92"/>
      <c r="Q19" s="92"/>
      <c r="R19" s="92"/>
      <c r="S19" s="92"/>
      <c r="T19" s="92"/>
      <c r="U19" s="92"/>
      <c r="V19" s="200"/>
    </row>
    <row r="20" spans="1:22" s="95" customFormat="1" ht="18" customHeight="1">
      <c r="A20" s="193"/>
      <c r="B20" s="52"/>
      <c r="C20" s="96"/>
      <c r="D20" s="92"/>
      <c r="E20" s="92"/>
      <c r="F20" s="92"/>
      <c r="G20" s="92"/>
      <c r="H20" s="92"/>
      <c r="I20" s="92"/>
      <c r="J20" s="92"/>
      <c r="K20" s="92"/>
      <c r="L20" s="92"/>
      <c r="M20" s="92"/>
      <c r="N20" s="92"/>
      <c r="O20" s="92"/>
      <c r="P20" s="92"/>
      <c r="Q20" s="92"/>
      <c r="R20" s="92"/>
      <c r="S20" s="92"/>
      <c r="T20" s="92"/>
      <c r="U20" s="92"/>
      <c r="V20" s="200"/>
    </row>
    <row r="21" spans="1:22" s="95" customFormat="1" ht="18" customHeight="1">
      <c r="A21" s="94"/>
      <c r="B21" s="194"/>
      <c r="C21" s="93" t="s">
        <v>6</v>
      </c>
      <c r="D21" s="92">
        <f>SUM(F21,H21,J21,L21,N21,P21,R21,T21)</f>
        <v>78</v>
      </c>
      <c r="E21" s="92">
        <f>SUM(G21,I21,K21,M21,O21,Q21,S21,U21)</f>
        <v>727</v>
      </c>
      <c r="F21" s="92">
        <v>19</v>
      </c>
      <c r="G21" s="92">
        <v>32</v>
      </c>
      <c r="H21" s="92">
        <v>13</v>
      </c>
      <c r="I21" s="92">
        <v>42</v>
      </c>
      <c r="J21" s="92">
        <v>15</v>
      </c>
      <c r="K21" s="92">
        <v>107</v>
      </c>
      <c r="L21" s="92">
        <v>28</v>
      </c>
      <c r="M21" s="92">
        <v>426</v>
      </c>
      <c r="N21" s="92">
        <v>3</v>
      </c>
      <c r="O21" s="92">
        <v>120</v>
      </c>
      <c r="P21" s="92" t="s">
        <v>378</v>
      </c>
      <c r="Q21" s="92" t="s">
        <v>378</v>
      </c>
      <c r="R21" s="92" t="s">
        <v>378</v>
      </c>
      <c r="S21" s="92" t="s">
        <v>378</v>
      </c>
      <c r="T21" s="92" t="s">
        <v>378</v>
      </c>
      <c r="U21" s="92" t="s">
        <v>378</v>
      </c>
      <c r="V21" s="200"/>
    </row>
    <row r="22" spans="1:22" s="95" customFormat="1" ht="18" customHeight="1">
      <c r="A22" s="94"/>
      <c r="B22" s="194"/>
      <c r="C22" s="93" t="s">
        <v>7</v>
      </c>
      <c r="D22" s="92">
        <f>SUM(F22,H22,J22,L22,N22,P22,R22,T22)</f>
        <v>7622</v>
      </c>
      <c r="E22" s="92">
        <f>SUM(G22,I22,K22,M22,O22,Q22,S22,U22)</f>
        <v>53734</v>
      </c>
      <c r="F22" s="92">
        <v>3028</v>
      </c>
      <c r="G22" s="92">
        <v>4367</v>
      </c>
      <c r="H22" s="92">
        <v>1681</v>
      </c>
      <c r="I22" s="92">
        <v>5771</v>
      </c>
      <c r="J22" s="92">
        <v>1573</v>
      </c>
      <c r="K22" s="92">
        <v>10290</v>
      </c>
      <c r="L22" s="92">
        <v>1068</v>
      </c>
      <c r="M22" s="92">
        <v>16828</v>
      </c>
      <c r="N22" s="92">
        <v>153</v>
      </c>
      <c r="O22" s="92">
        <v>5569</v>
      </c>
      <c r="P22" s="92">
        <v>87</v>
      </c>
      <c r="Q22" s="92">
        <v>5962</v>
      </c>
      <c r="R22" s="92">
        <v>29</v>
      </c>
      <c r="S22" s="92">
        <v>3769</v>
      </c>
      <c r="T22" s="92">
        <v>3</v>
      </c>
      <c r="U22" s="92">
        <v>1178</v>
      </c>
      <c r="V22" s="200"/>
    </row>
    <row r="23" spans="1:22" s="95" customFormat="1" ht="18" customHeight="1">
      <c r="A23" s="94"/>
      <c r="B23" s="194"/>
      <c r="C23" s="93" t="s">
        <v>8</v>
      </c>
      <c r="D23" s="92">
        <f>SUM(D24:D48)</f>
        <v>16282</v>
      </c>
      <c r="E23" s="92">
        <f>SUM(G23,I23,K23,M23,O23,Q23,S23,U23)</f>
        <v>142109</v>
      </c>
      <c r="F23" s="92">
        <f aca="true" t="shared" si="3" ref="F23:U23">SUM(F24:F48)</f>
        <v>5698</v>
      </c>
      <c r="G23" s="92">
        <f t="shared" si="3"/>
        <v>9766</v>
      </c>
      <c r="H23" s="92">
        <f t="shared" si="3"/>
        <v>4771</v>
      </c>
      <c r="I23" s="92">
        <f t="shared" si="3"/>
        <v>16302</v>
      </c>
      <c r="J23" s="92">
        <f t="shared" si="3"/>
        <v>3266</v>
      </c>
      <c r="K23" s="92">
        <f t="shared" si="3"/>
        <v>20816</v>
      </c>
      <c r="L23" s="92">
        <f t="shared" si="3"/>
        <v>1866</v>
      </c>
      <c r="M23" s="92">
        <f t="shared" si="3"/>
        <v>30080</v>
      </c>
      <c r="N23" s="92">
        <f t="shared" si="3"/>
        <v>320</v>
      </c>
      <c r="O23" s="92">
        <f t="shared" si="3"/>
        <v>12002</v>
      </c>
      <c r="P23" s="92">
        <f t="shared" si="3"/>
        <v>220</v>
      </c>
      <c r="Q23" s="92">
        <f t="shared" si="3"/>
        <v>15028</v>
      </c>
      <c r="R23" s="92">
        <f t="shared" si="3"/>
        <v>114</v>
      </c>
      <c r="S23" s="92">
        <f t="shared" si="3"/>
        <v>18526</v>
      </c>
      <c r="T23" s="92">
        <f t="shared" si="3"/>
        <v>27</v>
      </c>
      <c r="U23" s="92">
        <f t="shared" si="3"/>
        <v>19589</v>
      </c>
      <c r="V23" s="200"/>
    </row>
    <row r="24" spans="1:22" ht="18" customHeight="1">
      <c r="A24" s="22"/>
      <c r="B24" s="21"/>
      <c r="C24" s="23" t="s">
        <v>211</v>
      </c>
      <c r="D24" s="32">
        <f>SUM(F24,H24,J24,L24,N24,P24,R24,T24)</f>
        <v>1035</v>
      </c>
      <c r="E24" s="32">
        <f>SUM(G24,I24,K24,M24,O24,Q24,S24,U24)</f>
        <v>11010</v>
      </c>
      <c r="F24" s="32">
        <v>260</v>
      </c>
      <c r="G24" s="32">
        <v>482</v>
      </c>
      <c r="H24" s="32">
        <v>241</v>
      </c>
      <c r="I24" s="32">
        <v>828</v>
      </c>
      <c r="J24" s="32">
        <v>270</v>
      </c>
      <c r="K24" s="32">
        <v>1810</v>
      </c>
      <c r="L24" s="32">
        <v>191</v>
      </c>
      <c r="M24" s="32">
        <v>2948</v>
      </c>
      <c r="N24" s="32">
        <v>36</v>
      </c>
      <c r="O24" s="32">
        <v>1378</v>
      </c>
      <c r="P24" s="32">
        <v>25</v>
      </c>
      <c r="Q24" s="32">
        <v>1660</v>
      </c>
      <c r="R24" s="32">
        <v>12</v>
      </c>
      <c r="S24" s="32">
        <v>1904</v>
      </c>
      <c r="T24" s="32" t="s">
        <v>378</v>
      </c>
      <c r="U24" s="32" t="s">
        <v>378</v>
      </c>
      <c r="V24" s="139"/>
    </row>
    <row r="25" spans="1:22" ht="18" customHeight="1">
      <c r="A25" s="22"/>
      <c r="B25" s="21"/>
      <c r="C25" s="23" t="s">
        <v>105</v>
      </c>
      <c r="D25" s="32">
        <f>SUM(F25,H25,J25,L25,N25,P25,R25,T25)</f>
        <v>6789</v>
      </c>
      <c r="E25" s="32">
        <f>SUM(G25,I25,K25,M25,O25,Q25,S25,U25)</f>
        <v>44606</v>
      </c>
      <c r="F25" s="32">
        <v>2204</v>
      </c>
      <c r="G25" s="32">
        <v>3947</v>
      </c>
      <c r="H25" s="32">
        <v>2537</v>
      </c>
      <c r="I25" s="32">
        <v>8662</v>
      </c>
      <c r="J25" s="32">
        <v>1415</v>
      </c>
      <c r="K25" s="32">
        <v>8699</v>
      </c>
      <c r="L25" s="32">
        <v>468</v>
      </c>
      <c r="M25" s="32">
        <v>7298</v>
      </c>
      <c r="N25" s="32">
        <v>74</v>
      </c>
      <c r="O25" s="32">
        <v>2777</v>
      </c>
      <c r="P25" s="32">
        <v>57</v>
      </c>
      <c r="Q25" s="32">
        <v>3831</v>
      </c>
      <c r="R25" s="32">
        <v>24</v>
      </c>
      <c r="S25" s="32">
        <v>3992</v>
      </c>
      <c r="T25" s="32">
        <v>10</v>
      </c>
      <c r="U25" s="32">
        <v>5400</v>
      </c>
      <c r="V25" s="139"/>
    </row>
    <row r="26" spans="1:22" ht="18" customHeight="1">
      <c r="A26" s="22"/>
      <c r="B26" s="21"/>
      <c r="C26" s="23" t="s">
        <v>380</v>
      </c>
      <c r="D26" s="32"/>
      <c r="E26" s="32"/>
      <c r="F26" s="32"/>
      <c r="G26" s="32"/>
      <c r="H26" s="32"/>
      <c r="I26" s="32"/>
      <c r="J26" s="32"/>
      <c r="K26" s="32"/>
      <c r="L26" s="32"/>
      <c r="M26" s="139"/>
      <c r="N26" s="32"/>
      <c r="O26" s="32"/>
      <c r="P26" s="32"/>
      <c r="Q26" s="32"/>
      <c r="R26" s="32"/>
      <c r="S26" s="32"/>
      <c r="T26" s="32"/>
      <c r="U26" s="32"/>
      <c r="V26" s="139"/>
    </row>
    <row r="27" spans="1:22" ht="18" customHeight="1">
      <c r="A27" s="22" t="s">
        <v>381</v>
      </c>
      <c r="B27" s="21"/>
      <c r="C27" s="23" t="s">
        <v>86</v>
      </c>
      <c r="D27" s="32">
        <f aca="true" t="shared" si="4" ref="D27:E29">SUM(F27,H27,J27,L27,N27,P27,R27,T27)</f>
        <v>497</v>
      </c>
      <c r="E27" s="32">
        <f t="shared" si="4"/>
        <v>8226</v>
      </c>
      <c r="F27" s="32">
        <v>144</v>
      </c>
      <c r="G27" s="32">
        <v>223</v>
      </c>
      <c r="H27" s="32">
        <v>76</v>
      </c>
      <c r="I27" s="32">
        <v>266</v>
      </c>
      <c r="J27" s="32">
        <v>85</v>
      </c>
      <c r="K27" s="32">
        <v>585</v>
      </c>
      <c r="L27" s="32">
        <v>124</v>
      </c>
      <c r="M27" s="32">
        <v>2183</v>
      </c>
      <c r="N27" s="32">
        <v>31</v>
      </c>
      <c r="O27" s="32">
        <v>1239</v>
      </c>
      <c r="P27" s="32">
        <v>26</v>
      </c>
      <c r="Q27" s="32">
        <v>1754</v>
      </c>
      <c r="R27" s="32">
        <v>9</v>
      </c>
      <c r="S27" s="32">
        <v>1344</v>
      </c>
      <c r="T27" s="32">
        <v>2</v>
      </c>
      <c r="U27" s="32">
        <v>632</v>
      </c>
      <c r="V27" s="139"/>
    </row>
    <row r="28" spans="1:22" ht="18" customHeight="1">
      <c r="A28" s="21"/>
      <c r="B28" s="21"/>
      <c r="C28" s="23" t="s">
        <v>87</v>
      </c>
      <c r="D28" s="32">
        <f t="shared" si="4"/>
        <v>770</v>
      </c>
      <c r="E28" s="32">
        <f t="shared" si="4"/>
        <v>4808</v>
      </c>
      <c r="F28" s="32">
        <v>301</v>
      </c>
      <c r="G28" s="32">
        <v>471</v>
      </c>
      <c r="H28" s="32">
        <v>165</v>
      </c>
      <c r="I28" s="32">
        <v>562</v>
      </c>
      <c r="J28" s="32">
        <v>173</v>
      </c>
      <c r="K28" s="32">
        <v>1153</v>
      </c>
      <c r="L28" s="32">
        <v>118</v>
      </c>
      <c r="M28" s="32">
        <v>1773</v>
      </c>
      <c r="N28" s="32">
        <v>7</v>
      </c>
      <c r="O28" s="32">
        <v>233</v>
      </c>
      <c r="P28" s="32">
        <v>4</v>
      </c>
      <c r="Q28" s="32">
        <v>273</v>
      </c>
      <c r="R28" s="32">
        <v>2</v>
      </c>
      <c r="S28" s="32">
        <v>343</v>
      </c>
      <c r="T28" s="32" t="s">
        <v>378</v>
      </c>
      <c r="U28" s="32" t="s">
        <v>378</v>
      </c>
      <c r="V28" s="139"/>
    </row>
    <row r="29" spans="1:22" ht="18" customHeight="1">
      <c r="A29" s="21"/>
      <c r="B29" s="21"/>
      <c r="C29" s="23" t="s">
        <v>88</v>
      </c>
      <c r="D29" s="32">
        <f t="shared" si="4"/>
        <v>789</v>
      </c>
      <c r="E29" s="32">
        <f t="shared" si="4"/>
        <v>3428</v>
      </c>
      <c r="F29" s="32">
        <v>425</v>
      </c>
      <c r="G29" s="32">
        <v>656</v>
      </c>
      <c r="H29" s="32">
        <v>200</v>
      </c>
      <c r="I29" s="32">
        <v>678</v>
      </c>
      <c r="J29" s="32">
        <v>111</v>
      </c>
      <c r="K29" s="32">
        <v>702</v>
      </c>
      <c r="L29" s="32">
        <v>43</v>
      </c>
      <c r="M29" s="32">
        <v>646</v>
      </c>
      <c r="N29" s="32">
        <v>4</v>
      </c>
      <c r="O29" s="32">
        <v>137</v>
      </c>
      <c r="P29" s="32">
        <v>2</v>
      </c>
      <c r="Q29" s="32">
        <v>104</v>
      </c>
      <c r="R29" s="32">
        <v>4</v>
      </c>
      <c r="S29" s="32">
        <v>505</v>
      </c>
      <c r="T29" s="32" t="s">
        <v>378</v>
      </c>
      <c r="U29" s="32" t="s">
        <v>378</v>
      </c>
      <c r="V29" s="139"/>
    </row>
    <row r="30" spans="1:22" ht="18" customHeight="1">
      <c r="A30" s="21"/>
      <c r="B30" s="21"/>
      <c r="C30" s="23"/>
      <c r="D30" s="32"/>
      <c r="E30" s="32"/>
      <c r="F30" s="32"/>
      <c r="G30" s="32"/>
      <c r="H30" s="32"/>
      <c r="I30" s="32"/>
      <c r="J30" s="32"/>
      <c r="K30" s="32"/>
      <c r="L30" s="32"/>
      <c r="M30" s="32"/>
      <c r="N30" s="32"/>
      <c r="O30" s="32"/>
      <c r="P30" s="32"/>
      <c r="Q30" s="32"/>
      <c r="R30" s="32"/>
      <c r="S30" s="32"/>
      <c r="T30" s="32"/>
      <c r="U30" s="32"/>
      <c r="V30" s="139"/>
    </row>
    <row r="31" spans="1:22" ht="18" customHeight="1">
      <c r="A31" s="21"/>
      <c r="B31" s="21"/>
      <c r="C31" s="23" t="s">
        <v>89</v>
      </c>
      <c r="D31" s="32">
        <f aca="true" t="shared" si="5" ref="D31:E35">SUM(F31,H31,J31,L31,N31,P31,R31,T31)</f>
        <v>178</v>
      </c>
      <c r="E31" s="32">
        <f t="shared" si="5"/>
        <v>1831</v>
      </c>
      <c r="F31" s="32">
        <v>30</v>
      </c>
      <c r="G31" s="32">
        <v>51</v>
      </c>
      <c r="H31" s="32">
        <v>47</v>
      </c>
      <c r="I31" s="32">
        <v>161</v>
      </c>
      <c r="J31" s="32">
        <v>53</v>
      </c>
      <c r="K31" s="32">
        <v>340</v>
      </c>
      <c r="L31" s="32">
        <v>37</v>
      </c>
      <c r="M31" s="32">
        <v>592</v>
      </c>
      <c r="N31" s="32">
        <v>7</v>
      </c>
      <c r="O31" s="32">
        <v>247</v>
      </c>
      <c r="P31" s="32">
        <v>2</v>
      </c>
      <c r="Q31" s="32">
        <v>118</v>
      </c>
      <c r="R31" s="32">
        <v>2</v>
      </c>
      <c r="S31" s="32">
        <v>322</v>
      </c>
      <c r="T31" s="32" t="s">
        <v>378</v>
      </c>
      <c r="U31" s="32" t="s">
        <v>378</v>
      </c>
      <c r="V31" s="139"/>
    </row>
    <row r="32" spans="1:22" ht="18" customHeight="1">
      <c r="A32" s="22"/>
      <c r="B32" s="21"/>
      <c r="C32" s="23" t="s">
        <v>90</v>
      </c>
      <c r="D32" s="32">
        <f t="shared" si="5"/>
        <v>535</v>
      </c>
      <c r="E32" s="32">
        <f t="shared" si="5"/>
        <v>5281</v>
      </c>
      <c r="F32" s="32">
        <v>183</v>
      </c>
      <c r="G32" s="32">
        <v>328</v>
      </c>
      <c r="H32" s="32">
        <v>125</v>
      </c>
      <c r="I32" s="32">
        <v>419</v>
      </c>
      <c r="J32" s="32">
        <v>112</v>
      </c>
      <c r="K32" s="32">
        <v>720</v>
      </c>
      <c r="L32" s="32">
        <v>85</v>
      </c>
      <c r="M32" s="32">
        <v>1407</v>
      </c>
      <c r="N32" s="32">
        <v>15</v>
      </c>
      <c r="O32" s="32">
        <v>532</v>
      </c>
      <c r="P32" s="32">
        <v>10</v>
      </c>
      <c r="Q32" s="32">
        <v>679</v>
      </c>
      <c r="R32" s="32">
        <v>4</v>
      </c>
      <c r="S32" s="32">
        <v>682</v>
      </c>
      <c r="T32" s="32">
        <v>1</v>
      </c>
      <c r="U32" s="32">
        <v>514</v>
      </c>
      <c r="V32" s="139"/>
    </row>
    <row r="33" spans="1:22" ht="18" customHeight="1">
      <c r="A33" s="22"/>
      <c r="B33" s="21"/>
      <c r="C33" s="23" t="s">
        <v>91</v>
      </c>
      <c r="D33" s="32">
        <f t="shared" si="5"/>
        <v>39</v>
      </c>
      <c r="E33" s="32">
        <f t="shared" si="5"/>
        <v>1075</v>
      </c>
      <c r="F33" s="32">
        <v>3</v>
      </c>
      <c r="G33" s="32">
        <v>3</v>
      </c>
      <c r="H33" s="32">
        <v>12</v>
      </c>
      <c r="I33" s="32">
        <v>42</v>
      </c>
      <c r="J33" s="32">
        <v>6</v>
      </c>
      <c r="K33" s="32">
        <v>47</v>
      </c>
      <c r="L33" s="32">
        <v>9</v>
      </c>
      <c r="M33" s="32">
        <v>145</v>
      </c>
      <c r="N33" s="32">
        <v>4</v>
      </c>
      <c r="O33" s="32">
        <v>142</v>
      </c>
      <c r="P33" s="32">
        <v>2</v>
      </c>
      <c r="Q33" s="32">
        <v>146</v>
      </c>
      <c r="R33" s="32">
        <v>3</v>
      </c>
      <c r="S33" s="32">
        <v>550</v>
      </c>
      <c r="T33" s="32" t="s">
        <v>378</v>
      </c>
      <c r="U33" s="32" t="s">
        <v>378</v>
      </c>
      <c r="V33" s="139"/>
    </row>
    <row r="34" spans="1:22" ht="18" customHeight="1">
      <c r="A34" s="22"/>
      <c r="B34" s="21"/>
      <c r="C34" s="23" t="s">
        <v>92</v>
      </c>
      <c r="D34" s="32">
        <f t="shared" si="5"/>
        <v>14</v>
      </c>
      <c r="E34" s="32">
        <f t="shared" si="5"/>
        <v>230</v>
      </c>
      <c r="F34" s="32" t="s">
        <v>378</v>
      </c>
      <c r="G34" s="32" t="s">
        <v>378</v>
      </c>
      <c r="H34" s="32">
        <v>2</v>
      </c>
      <c r="I34" s="32">
        <v>8</v>
      </c>
      <c r="J34" s="32">
        <v>7</v>
      </c>
      <c r="K34" s="32">
        <v>52</v>
      </c>
      <c r="L34" s="32">
        <v>3</v>
      </c>
      <c r="M34" s="32">
        <v>40</v>
      </c>
      <c r="N34" s="32" t="s">
        <v>378</v>
      </c>
      <c r="O34" s="32" t="s">
        <v>378</v>
      </c>
      <c r="P34" s="32">
        <v>2</v>
      </c>
      <c r="Q34" s="32">
        <v>130</v>
      </c>
      <c r="R34" s="32" t="s">
        <v>378</v>
      </c>
      <c r="S34" s="32" t="s">
        <v>378</v>
      </c>
      <c r="T34" s="32" t="s">
        <v>378</v>
      </c>
      <c r="U34" s="32" t="s">
        <v>378</v>
      </c>
      <c r="V34" s="139"/>
    </row>
    <row r="35" spans="1:22" ht="18" customHeight="1">
      <c r="A35" s="22"/>
      <c r="B35" s="21"/>
      <c r="C35" s="23" t="s">
        <v>93</v>
      </c>
      <c r="D35" s="32">
        <f t="shared" si="5"/>
        <v>19</v>
      </c>
      <c r="E35" s="32">
        <f t="shared" si="5"/>
        <v>144</v>
      </c>
      <c r="F35" s="32">
        <v>4</v>
      </c>
      <c r="G35" s="32">
        <v>6</v>
      </c>
      <c r="H35" s="32">
        <v>7</v>
      </c>
      <c r="I35" s="32">
        <v>24</v>
      </c>
      <c r="J35" s="32">
        <v>2</v>
      </c>
      <c r="K35" s="32">
        <v>13</v>
      </c>
      <c r="L35" s="32">
        <v>6</v>
      </c>
      <c r="M35" s="32">
        <v>101</v>
      </c>
      <c r="N35" s="32" t="s">
        <v>378</v>
      </c>
      <c r="O35" s="32" t="s">
        <v>378</v>
      </c>
      <c r="P35" s="32" t="s">
        <v>378</v>
      </c>
      <c r="Q35" s="32" t="s">
        <v>378</v>
      </c>
      <c r="R35" s="32" t="s">
        <v>378</v>
      </c>
      <c r="S35" s="32" t="s">
        <v>378</v>
      </c>
      <c r="T35" s="32" t="s">
        <v>378</v>
      </c>
      <c r="U35" s="32" t="s">
        <v>378</v>
      </c>
      <c r="V35" s="139"/>
    </row>
    <row r="36" spans="1:22" ht="18" customHeight="1">
      <c r="A36" s="22"/>
      <c r="B36" s="21"/>
      <c r="C36" s="23"/>
      <c r="D36" s="32"/>
      <c r="E36" s="32"/>
      <c r="F36" s="32"/>
      <c r="G36" s="32"/>
      <c r="H36" s="32"/>
      <c r="I36" s="32"/>
      <c r="J36" s="32"/>
      <c r="K36" s="139"/>
      <c r="L36" s="32"/>
      <c r="M36" s="32"/>
      <c r="N36" s="32"/>
      <c r="O36" s="32"/>
      <c r="P36" s="32"/>
      <c r="Q36" s="32"/>
      <c r="R36" s="32"/>
      <c r="S36" s="32"/>
      <c r="T36" s="32"/>
      <c r="U36" s="32"/>
      <c r="V36" s="139"/>
    </row>
    <row r="37" spans="1:22" ht="18" customHeight="1">
      <c r="A37" s="22"/>
      <c r="B37" s="21"/>
      <c r="C37" s="23" t="s">
        <v>94</v>
      </c>
      <c r="D37" s="32">
        <f aca="true" t="shared" si="6" ref="D37:E41">SUM(F37,H37,J37,L37,N37,P37,R37,T37)</f>
        <v>14</v>
      </c>
      <c r="E37" s="32">
        <f t="shared" si="6"/>
        <v>104</v>
      </c>
      <c r="F37" s="32">
        <v>3</v>
      </c>
      <c r="G37" s="32">
        <v>4</v>
      </c>
      <c r="H37" s="32">
        <v>3</v>
      </c>
      <c r="I37" s="32">
        <v>10</v>
      </c>
      <c r="J37" s="32">
        <v>2</v>
      </c>
      <c r="K37" s="32">
        <v>11</v>
      </c>
      <c r="L37" s="32">
        <v>6</v>
      </c>
      <c r="M37" s="32">
        <v>79</v>
      </c>
      <c r="N37" s="32" t="s">
        <v>378</v>
      </c>
      <c r="O37" s="32" t="s">
        <v>378</v>
      </c>
      <c r="P37" s="32" t="s">
        <v>378</v>
      </c>
      <c r="Q37" s="32" t="s">
        <v>378</v>
      </c>
      <c r="R37" s="32" t="s">
        <v>378</v>
      </c>
      <c r="S37" s="32" t="s">
        <v>378</v>
      </c>
      <c r="T37" s="32" t="s">
        <v>378</v>
      </c>
      <c r="U37" s="32" t="s">
        <v>378</v>
      </c>
      <c r="V37" s="139"/>
    </row>
    <row r="38" spans="1:22" ht="18" customHeight="1">
      <c r="A38" s="22"/>
      <c r="B38" s="21"/>
      <c r="C38" s="23" t="s">
        <v>95</v>
      </c>
      <c r="D38" s="32">
        <f t="shared" si="6"/>
        <v>793</v>
      </c>
      <c r="E38" s="32">
        <f t="shared" si="6"/>
        <v>7196</v>
      </c>
      <c r="F38" s="32">
        <v>342</v>
      </c>
      <c r="G38" s="32">
        <v>576</v>
      </c>
      <c r="H38" s="32">
        <v>151</v>
      </c>
      <c r="I38" s="32">
        <v>515</v>
      </c>
      <c r="J38" s="32">
        <v>114</v>
      </c>
      <c r="K38" s="32">
        <v>761</v>
      </c>
      <c r="L38" s="32">
        <v>150</v>
      </c>
      <c r="M38" s="32">
        <v>2604</v>
      </c>
      <c r="N38" s="32">
        <v>22</v>
      </c>
      <c r="O38" s="32">
        <v>846</v>
      </c>
      <c r="P38" s="32">
        <v>9</v>
      </c>
      <c r="Q38" s="32">
        <v>647</v>
      </c>
      <c r="R38" s="32">
        <v>4</v>
      </c>
      <c r="S38" s="32">
        <v>550</v>
      </c>
      <c r="T38" s="32">
        <v>1</v>
      </c>
      <c r="U38" s="32">
        <v>697</v>
      </c>
      <c r="V38" s="139"/>
    </row>
    <row r="39" spans="1:22" ht="18" customHeight="1">
      <c r="A39" s="22"/>
      <c r="B39" s="21"/>
      <c r="C39" s="23" t="s">
        <v>96</v>
      </c>
      <c r="D39" s="32">
        <f t="shared" si="6"/>
        <v>115</v>
      </c>
      <c r="E39" s="32">
        <f t="shared" si="6"/>
        <v>1741</v>
      </c>
      <c r="F39" s="32">
        <v>27</v>
      </c>
      <c r="G39" s="32">
        <v>40</v>
      </c>
      <c r="H39" s="32">
        <v>16</v>
      </c>
      <c r="I39" s="32">
        <v>57</v>
      </c>
      <c r="J39" s="32">
        <v>25</v>
      </c>
      <c r="K39" s="32">
        <v>172</v>
      </c>
      <c r="L39" s="32">
        <v>33</v>
      </c>
      <c r="M39" s="32">
        <v>519</v>
      </c>
      <c r="N39" s="32">
        <v>7</v>
      </c>
      <c r="O39" s="32">
        <v>263</v>
      </c>
      <c r="P39" s="32">
        <v>4</v>
      </c>
      <c r="Q39" s="32">
        <v>308</v>
      </c>
      <c r="R39" s="32">
        <v>3</v>
      </c>
      <c r="S39" s="32">
        <v>382</v>
      </c>
      <c r="T39" s="32" t="s">
        <v>378</v>
      </c>
      <c r="U39" s="32" t="s">
        <v>378</v>
      </c>
      <c r="V39" s="139"/>
    </row>
    <row r="40" spans="1:22" ht="18" customHeight="1">
      <c r="A40" s="22"/>
      <c r="B40" s="21"/>
      <c r="C40" s="23" t="s">
        <v>97</v>
      </c>
      <c r="D40" s="32">
        <f t="shared" si="6"/>
        <v>41</v>
      </c>
      <c r="E40" s="32">
        <f t="shared" si="6"/>
        <v>544</v>
      </c>
      <c r="F40" s="32">
        <v>4</v>
      </c>
      <c r="G40" s="32">
        <v>7</v>
      </c>
      <c r="H40" s="32">
        <v>12</v>
      </c>
      <c r="I40" s="32">
        <v>40</v>
      </c>
      <c r="J40" s="32">
        <v>14</v>
      </c>
      <c r="K40" s="32">
        <v>99</v>
      </c>
      <c r="L40" s="32">
        <v>8</v>
      </c>
      <c r="M40" s="32">
        <v>116</v>
      </c>
      <c r="N40" s="32">
        <v>1</v>
      </c>
      <c r="O40" s="32">
        <v>30</v>
      </c>
      <c r="P40" s="32">
        <v>1</v>
      </c>
      <c r="Q40" s="32">
        <v>77</v>
      </c>
      <c r="R40" s="32">
        <v>1</v>
      </c>
      <c r="S40" s="32">
        <v>175</v>
      </c>
      <c r="T40" s="32" t="s">
        <v>378</v>
      </c>
      <c r="U40" s="32" t="s">
        <v>378</v>
      </c>
      <c r="V40" s="139"/>
    </row>
    <row r="41" spans="1:22" ht="18" customHeight="1">
      <c r="A41" s="22"/>
      <c r="B41" s="21"/>
      <c r="C41" s="23" t="s">
        <v>98</v>
      </c>
      <c r="D41" s="32">
        <f t="shared" si="6"/>
        <v>1085</v>
      </c>
      <c r="E41" s="32">
        <f t="shared" si="6"/>
        <v>7517</v>
      </c>
      <c r="F41" s="32">
        <v>381</v>
      </c>
      <c r="G41" s="32">
        <v>635</v>
      </c>
      <c r="H41" s="32">
        <v>298</v>
      </c>
      <c r="I41" s="32">
        <v>1037</v>
      </c>
      <c r="J41" s="32">
        <v>243</v>
      </c>
      <c r="K41" s="32">
        <v>1567</v>
      </c>
      <c r="L41" s="32">
        <v>134</v>
      </c>
      <c r="M41" s="32">
        <v>2193</v>
      </c>
      <c r="N41" s="32">
        <v>20</v>
      </c>
      <c r="O41" s="32">
        <v>722</v>
      </c>
      <c r="P41" s="32">
        <v>2</v>
      </c>
      <c r="Q41" s="32">
        <v>161</v>
      </c>
      <c r="R41" s="32">
        <v>7</v>
      </c>
      <c r="S41" s="32">
        <v>1202</v>
      </c>
      <c r="T41" s="32" t="s">
        <v>378</v>
      </c>
      <c r="U41" s="32" t="s">
        <v>378</v>
      </c>
      <c r="V41" s="139"/>
    </row>
    <row r="42" spans="1:22" ht="18" customHeight="1">
      <c r="A42" s="22"/>
      <c r="B42" s="21"/>
      <c r="C42" s="23"/>
      <c r="D42" s="32"/>
      <c r="E42" s="32"/>
      <c r="F42" s="32"/>
      <c r="G42" s="32"/>
      <c r="H42" s="32"/>
      <c r="I42" s="32"/>
      <c r="J42" s="32"/>
      <c r="K42" s="32"/>
      <c r="L42" s="32"/>
      <c r="M42" s="32"/>
      <c r="N42" s="32"/>
      <c r="O42" s="32"/>
      <c r="P42" s="32"/>
      <c r="Q42" s="32"/>
      <c r="R42" s="32"/>
      <c r="S42" s="32"/>
      <c r="T42" s="32"/>
      <c r="U42" s="32"/>
      <c r="V42" s="139"/>
    </row>
    <row r="43" spans="1:22" ht="18" customHeight="1">
      <c r="A43" s="22"/>
      <c r="B43" s="21"/>
      <c r="C43" s="23" t="s">
        <v>99</v>
      </c>
      <c r="D43" s="32">
        <f aca="true" t="shared" si="7" ref="D43:D48">SUM(F43,H43,J43,L43,N43,P43,R43,T43)</f>
        <v>1389</v>
      </c>
      <c r="E43" s="32">
        <f aca="true" t="shared" si="8" ref="E43:E48">SUM(G43,I43,K43,M43,O43,Q43,S43,U43)</f>
        <v>22891</v>
      </c>
      <c r="F43" s="32">
        <v>440</v>
      </c>
      <c r="G43" s="32">
        <v>746</v>
      </c>
      <c r="H43" s="32">
        <v>356</v>
      </c>
      <c r="I43" s="32">
        <v>1206</v>
      </c>
      <c r="J43" s="32">
        <v>292</v>
      </c>
      <c r="K43" s="32">
        <v>1907</v>
      </c>
      <c r="L43" s="32">
        <v>200</v>
      </c>
      <c r="M43" s="32">
        <v>3289</v>
      </c>
      <c r="N43" s="32">
        <v>43</v>
      </c>
      <c r="O43" s="32">
        <v>1561</v>
      </c>
      <c r="P43" s="32">
        <v>37</v>
      </c>
      <c r="Q43" s="32">
        <v>2613</v>
      </c>
      <c r="R43" s="32">
        <v>14</v>
      </c>
      <c r="S43" s="32">
        <v>2216</v>
      </c>
      <c r="T43" s="32">
        <v>7</v>
      </c>
      <c r="U43" s="32">
        <v>9353</v>
      </c>
      <c r="V43" s="139"/>
    </row>
    <row r="44" spans="1:22" ht="18" customHeight="1">
      <c r="A44" s="22"/>
      <c r="B44" s="21"/>
      <c r="C44" s="23" t="s">
        <v>100</v>
      </c>
      <c r="D44" s="32">
        <f t="shared" si="7"/>
        <v>211</v>
      </c>
      <c r="E44" s="32">
        <f t="shared" si="8"/>
        <v>9371</v>
      </c>
      <c r="F44" s="32">
        <v>24</v>
      </c>
      <c r="G44" s="32">
        <v>43</v>
      </c>
      <c r="H44" s="32">
        <v>24</v>
      </c>
      <c r="I44" s="32">
        <v>86</v>
      </c>
      <c r="J44" s="32">
        <v>37</v>
      </c>
      <c r="K44" s="32">
        <v>248</v>
      </c>
      <c r="L44" s="32">
        <v>52</v>
      </c>
      <c r="M44" s="32">
        <v>897</v>
      </c>
      <c r="N44" s="32">
        <v>28</v>
      </c>
      <c r="O44" s="32">
        <v>1086</v>
      </c>
      <c r="P44" s="32">
        <v>22</v>
      </c>
      <c r="Q44" s="32">
        <v>1531</v>
      </c>
      <c r="R44" s="32">
        <v>20</v>
      </c>
      <c r="S44" s="32">
        <v>3542</v>
      </c>
      <c r="T44" s="32">
        <v>4</v>
      </c>
      <c r="U44" s="32">
        <v>1938</v>
      </c>
      <c r="V44" s="139"/>
    </row>
    <row r="45" spans="1:22" ht="18" customHeight="1">
      <c r="A45" s="22"/>
      <c r="B45" s="21"/>
      <c r="C45" s="23" t="s">
        <v>101</v>
      </c>
      <c r="D45" s="32">
        <f t="shared" si="7"/>
        <v>170</v>
      </c>
      <c r="E45" s="32">
        <f t="shared" si="8"/>
        <v>2598</v>
      </c>
      <c r="F45" s="32">
        <v>45</v>
      </c>
      <c r="G45" s="32">
        <v>71</v>
      </c>
      <c r="H45" s="32">
        <v>30</v>
      </c>
      <c r="I45" s="32">
        <v>103</v>
      </c>
      <c r="J45" s="32">
        <v>29</v>
      </c>
      <c r="K45" s="32">
        <v>199</v>
      </c>
      <c r="L45" s="32">
        <v>51</v>
      </c>
      <c r="M45" s="32">
        <v>857</v>
      </c>
      <c r="N45" s="32">
        <v>10</v>
      </c>
      <c r="O45" s="32">
        <v>380</v>
      </c>
      <c r="P45" s="32">
        <v>3</v>
      </c>
      <c r="Q45" s="32">
        <v>217</v>
      </c>
      <c r="R45" s="32">
        <v>1</v>
      </c>
      <c r="S45" s="32">
        <v>114</v>
      </c>
      <c r="T45" s="32">
        <v>1</v>
      </c>
      <c r="U45" s="32">
        <v>657</v>
      </c>
      <c r="V45" s="139"/>
    </row>
    <row r="46" spans="1:22" ht="18" customHeight="1">
      <c r="A46" s="22"/>
      <c r="B46" s="21"/>
      <c r="C46" s="23" t="s">
        <v>102</v>
      </c>
      <c r="D46" s="32">
        <f t="shared" si="7"/>
        <v>17</v>
      </c>
      <c r="E46" s="32">
        <f t="shared" si="8"/>
        <v>89</v>
      </c>
      <c r="F46" s="32">
        <v>3</v>
      </c>
      <c r="G46" s="32">
        <v>4</v>
      </c>
      <c r="H46" s="32">
        <v>6</v>
      </c>
      <c r="I46" s="32">
        <v>21</v>
      </c>
      <c r="J46" s="32">
        <v>6</v>
      </c>
      <c r="K46" s="32">
        <v>41</v>
      </c>
      <c r="L46" s="32">
        <v>2</v>
      </c>
      <c r="M46" s="32">
        <v>23</v>
      </c>
      <c r="N46" s="32" t="s">
        <v>378</v>
      </c>
      <c r="O46" s="32" t="s">
        <v>378</v>
      </c>
      <c r="P46" s="32" t="s">
        <v>378</v>
      </c>
      <c r="Q46" s="32" t="s">
        <v>378</v>
      </c>
      <c r="R46" s="32" t="s">
        <v>378</v>
      </c>
      <c r="S46" s="32" t="s">
        <v>378</v>
      </c>
      <c r="T46" s="32" t="s">
        <v>378</v>
      </c>
      <c r="U46" s="32" t="s">
        <v>378</v>
      </c>
      <c r="V46" s="139"/>
    </row>
    <row r="47" spans="1:22" ht="18" customHeight="1">
      <c r="A47" s="22"/>
      <c r="B47" s="21"/>
      <c r="C47" s="23" t="s">
        <v>103</v>
      </c>
      <c r="D47" s="32">
        <f t="shared" si="7"/>
        <v>1</v>
      </c>
      <c r="E47" s="32">
        <f t="shared" si="8"/>
        <v>22</v>
      </c>
      <c r="F47" s="32" t="s">
        <v>378</v>
      </c>
      <c r="G47" s="32" t="s">
        <v>378</v>
      </c>
      <c r="H47" s="32" t="s">
        <v>378</v>
      </c>
      <c r="I47" s="32" t="s">
        <v>378</v>
      </c>
      <c r="J47" s="32" t="s">
        <v>378</v>
      </c>
      <c r="K47" s="32" t="s">
        <v>378</v>
      </c>
      <c r="L47" s="32">
        <v>1</v>
      </c>
      <c r="M47" s="32">
        <v>22</v>
      </c>
      <c r="N47" s="32" t="s">
        <v>378</v>
      </c>
      <c r="O47" s="32" t="s">
        <v>378</v>
      </c>
      <c r="P47" s="32" t="s">
        <v>378</v>
      </c>
      <c r="Q47" s="32" t="s">
        <v>378</v>
      </c>
      <c r="R47" s="32" t="s">
        <v>378</v>
      </c>
      <c r="S47" s="32" t="s">
        <v>378</v>
      </c>
      <c r="T47" s="32" t="s">
        <v>378</v>
      </c>
      <c r="U47" s="32" t="s">
        <v>378</v>
      </c>
      <c r="V47" s="139"/>
    </row>
    <row r="48" spans="1:22" ht="18" customHeight="1">
      <c r="A48" s="21"/>
      <c r="B48" s="21"/>
      <c r="C48" s="23" t="s">
        <v>104</v>
      </c>
      <c r="D48" s="60">
        <f t="shared" si="7"/>
        <v>1781</v>
      </c>
      <c r="E48" s="30">
        <f t="shared" si="8"/>
        <v>9397</v>
      </c>
      <c r="F48" s="30">
        <v>875</v>
      </c>
      <c r="G48" s="30">
        <v>1473</v>
      </c>
      <c r="H48" s="30">
        <v>463</v>
      </c>
      <c r="I48" s="30">
        <v>1577</v>
      </c>
      <c r="J48" s="30">
        <v>270</v>
      </c>
      <c r="K48" s="30">
        <v>1690</v>
      </c>
      <c r="L48" s="30">
        <v>145</v>
      </c>
      <c r="M48" s="30">
        <v>2348</v>
      </c>
      <c r="N48" s="30">
        <v>11</v>
      </c>
      <c r="O48" s="30">
        <v>429</v>
      </c>
      <c r="P48" s="30">
        <v>12</v>
      </c>
      <c r="Q48" s="30">
        <v>779</v>
      </c>
      <c r="R48" s="30">
        <v>4</v>
      </c>
      <c r="S48" s="30">
        <v>703</v>
      </c>
      <c r="T48" s="30">
        <v>1</v>
      </c>
      <c r="U48" s="30">
        <v>398</v>
      </c>
      <c r="V48" s="139"/>
    </row>
    <row r="49" spans="1:22" ht="18" customHeight="1">
      <c r="A49" s="198"/>
      <c r="B49" s="90"/>
      <c r="C49" s="91"/>
      <c r="D49" s="199"/>
      <c r="E49" s="201"/>
      <c r="F49" s="198"/>
      <c r="G49" s="198"/>
      <c r="H49" s="198"/>
      <c r="I49" s="198"/>
      <c r="J49" s="198"/>
      <c r="K49" s="198"/>
      <c r="L49" s="198"/>
      <c r="M49" s="198"/>
      <c r="N49" s="198"/>
      <c r="O49" s="198"/>
      <c r="P49" s="198"/>
      <c r="Q49" s="198"/>
      <c r="R49" s="198"/>
      <c r="S49" s="198"/>
      <c r="T49" s="198"/>
      <c r="U49" s="198"/>
      <c r="V49" s="139"/>
    </row>
    <row r="50" spans="1:22" ht="18" customHeight="1">
      <c r="A50" s="18" t="s">
        <v>16</v>
      </c>
      <c r="B50" s="139"/>
      <c r="C50" s="139"/>
      <c r="D50" s="139"/>
      <c r="E50" s="139"/>
      <c r="F50" s="139"/>
      <c r="G50" s="139"/>
      <c r="H50" s="139"/>
      <c r="I50" s="139"/>
      <c r="J50" s="139"/>
      <c r="K50" s="139"/>
      <c r="L50" s="139"/>
      <c r="M50" s="139"/>
      <c r="N50" s="139"/>
      <c r="O50" s="139"/>
      <c r="P50" s="139"/>
      <c r="Q50" s="139"/>
      <c r="R50" s="139"/>
      <c r="S50" s="139"/>
      <c r="T50" s="139"/>
      <c r="U50" s="139"/>
      <c r="V50" s="139"/>
    </row>
    <row r="51" spans="1:22" ht="13.5">
      <c r="A51" s="139"/>
      <c r="B51" s="139"/>
      <c r="C51" s="139"/>
      <c r="D51" s="139"/>
      <c r="E51" s="139"/>
      <c r="F51" s="139"/>
      <c r="G51" s="139"/>
      <c r="H51" s="139"/>
      <c r="I51" s="139"/>
      <c r="J51" s="139"/>
      <c r="K51" s="139"/>
      <c r="L51" s="139"/>
      <c r="M51" s="139"/>
      <c r="N51" s="139"/>
      <c r="O51" s="139"/>
      <c r="P51" s="139"/>
      <c r="Q51" s="139"/>
      <c r="R51" s="139"/>
      <c r="S51" s="139"/>
      <c r="T51" s="139"/>
      <c r="U51" s="139"/>
      <c r="V51" s="139"/>
    </row>
    <row r="52" spans="1:22" ht="13.5">
      <c r="A52" s="139"/>
      <c r="B52" s="139"/>
      <c r="C52" s="139"/>
      <c r="D52" s="139"/>
      <c r="E52" s="139"/>
      <c r="F52" s="139"/>
      <c r="G52" s="139"/>
      <c r="H52" s="139"/>
      <c r="I52" s="139"/>
      <c r="J52" s="139"/>
      <c r="K52" s="139"/>
      <c r="L52" s="139"/>
      <c r="M52" s="139"/>
      <c r="N52" s="139"/>
      <c r="O52" s="139"/>
      <c r="P52" s="139"/>
      <c r="Q52" s="139"/>
      <c r="R52" s="139"/>
      <c r="S52" s="139"/>
      <c r="T52" s="139"/>
      <c r="U52" s="139"/>
      <c r="V52" s="139"/>
    </row>
    <row r="53" spans="1:22" ht="13.5">
      <c r="A53" s="139"/>
      <c r="B53" s="139"/>
      <c r="C53" s="139"/>
      <c r="D53" s="139"/>
      <c r="E53" s="139"/>
      <c r="F53" s="139"/>
      <c r="G53" s="139"/>
      <c r="H53" s="139"/>
      <c r="I53" s="139"/>
      <c r="J53" s="139"/>
      <c r="K53" s="139"/>
      <c r="L53" s="139"/>
      <c r="M53" s="139"/>
      <c r="N53" s="139"/>
      <c r="O53" s="139"/>
      <c r="P53" s="139"/>
      <c r="Q53" s="139"/>
      <c r="R53" s="139"/>
      <c r="S53" s="139"/>
      <c r="T53" s="139"/>
      <c r="U53" s="139"/>
      <c r="V53" s="139"/>
    </row>
    <row r="54" spans="1:22" ht="13.5">
      <c r="A54" s="139"/>
      <c r="B54" s="139"/>
      <c r="C54" s="139"/>
      <c r="D54" s="139"/>
      <c r="E54" s="139"/>
      <c r="F54" s="139"/>
      <c r="G54" s="139"/>
      <c r="H54" s="139"/>
      <c r="I54" s="139"/>
      <c r="J54" s="139"/>
      <c r="K54" s="139"/>
      <c r="L54" s="139"/>
      <c r="M54" s="139"/>
      <c r="N54" s="139"/>
      <c r="O54" s="139"/>
      <c r="P54" s="139"/>
      <c r="Q54" s="139"/>
      <c r="R54" s="139"/>
      <c r="S54" s="139"/>
      <c r="T54" s="139"/>
      <c r="U54" s="139"/>
      <c r="V54" s="139"/>
    </row>
    <row r="55" spans="1:22" ht="13.5">
      <c r="A55" s="139"/>
      <c r="B55" s="139"/>
      <c r="C55" s="139"/>
      <c r="D55" s="139"/>
      <c r="E55" s="139"/>
      <c r="F55" s="139"/>
      <c r="G55" s="139"/>
      <c r="H55" s="139"/>
      <c r="I55" s="139"/>
      <c r="J55" s="139"/>
      <c r="K55" s="139"/>
      <c r="L55" s="139"/>
      <c r="M55" s="139"/>
      <c r="N55" s="139"/>
      <c r="O55" s="139"/>
      <c r="P55" s="139"/>
      <c r="Q55" s="139"/>
      <c r="R55" s="139"/>
      <c r="S55" s="139"/>
      <c r="T55" s="139"/>
      <c r="U55" s="139"/>
      <c r="V55" s="139"/>
    </row>
    <row r="56" spans="1:22" ht="13.5">
      <c r="A56" s="139"/>
      <c r="B56" s="139"/>
      <c r="C56" s="139"/>
      <c r="D56" s="139"/>
      <c r="E56" s="139"/>
      <c r="F56" s="139"/>
      <c r="G56" s="139"/>
      <c r="H56" s="139"/>
      <c r="I56" s="139"/>
      <c r="J56" s="139"/>
      <c r="K56" s="139"/>
      <c r="L56" s="139"/>
      <c r="M56" s="139"/>
      <c r="N56" s="139"/>
      <c r="O56" s="139"/>
      <c r="P56" s="139"/>
      <c r="Q56" s="139"/>
      <c r="R56" s="139"/>
      <c r="S56" s="139"/>
      <c r="T56" s="139"/>
      <c r="U56" s="139"/>
      <c r="V56" s="139"/>
    </row>
    <row r="57" spans="1:22" ht="13.5">
      <c r="A57" s="139"/>
      <c r="B57" s="139"/>
      <c r="C57" s="139"/>
      <c r="D57" s="139"/>
      <c r="E57" s="139"/>
      <c r="F57" s="139"/>
      <c r="G57" s="139"/>
      <c r="H57" s="139"/>
      <c r="I57" s="139"/>
      <c r="J57" s="139"/>
      <c r="K57" s="139"/>
      <c r="L57" s="139"/>
      <c r="M57" s="139"/>
      <c r="N57" s="139"/>
      <c r="O57" s="139"/>
      <c r="P57" s="139"/>
      <c r="Q57" s="139"/>
      <c r="R57" s="139"/>
      <c r="S57" s="139"/>
      <c r="T57" s="139"/>
      <c r="U57" s="139"/>
      <c r="V57" s="139"/>
    </row>
    <row r="58" spans="1:22" ht="13.5">
      <c r="A58" s="139"/>
      <c r="B58" s="139"/>
      <c r="C58" s="139"/>
      <c r="D58" s="139"/>
      <c r="E58" s="139"/>
      <c r="F58" s="139"/>
      <c r="G58" s="139"/>
      <c r="H58" s="139"/>
      <c r="I58" s="139"/>
      <c r="J58" s="139"/>
      <c r="K58" s="139"/>
      <c r="L58" s="139"/>
      <c r="M58" s="139"/>
      <c r="N58" s="139"/>
      <c r="O58" s="139"/>
      <c r="P58" s="139"/>
      <c r="Q58" s="139"/>
      <c r="R58" s="139"/>
      <c r="S58" s="139"/>
      <c r="T58" s="139"/>
      <c r="U58" s="139"/>
      <c r="V58" s="139"/>
    </row>
    <row r="59" spans="1:22" ht="13.5">
      <c r="A59" s="139"/>
      <c r="B59" s="139"/>
      <c r="C59" s="139"/>
      <c r="D59" s="139"/>
      <c r="E59" s="139"/>
      <c r="F59" s="139"/>
      <c r="G59" s="139"/>
      <c r="H59" s="139"/>
      <c r="I59" s="139"/>
      <c r="J59" s="139"/>
      <c r="K59" s="139"/>
      <c r="L59" s="139"/>
      <c r="M59" s="139"/>
      <c r="N59" s="139"/>
      <c r="O59" s="139"/>
      <c r="P59" s="139"/>
      <c r="Q59" s="139"/>
      <c r="R59" s="139"/>
      <c r="S59" s="139"/>
      <c r="T59" s="139"/>
      <c r="U59" s="139"/>
      <c r="V59" s="139"/>
    </row>
    <row r="60" spans="1:22" ht="13.5">
      <c r="A60" s="139"/>
      <c r="B60" s="139"/>
      <c r="C60" s="139"/>
      <c r="D60" s="139"/>
      <c r="E60" s="139"/>
      <c r="F60" s="139"/>
      <c r="G60" s="139"/>
      <c r="H60" s="139"/>
      <c r="I60" s="139"/>
      <c r="J60" s="139"/>
      <c r="K60" s="139"/>
      <c r="L60" s="139"/>
      <c r="M60" s="139"/>
      <c r="N60" s="139"/>
      <c r="O60" s="139"/>
      <c r="P60" s="139"/>
      <c r="Q60" s="139"/>
      <c r="R60" s="139"/>
      <c r="S60" s="139"/>
      <c r="T60" s="139"/>
      <c r="U60" s="139"/>
      <c r="V60" s="139"/>
    </row>
    <row r="61" spans="1:22" ht="13.5">
      <c r="A61" s="139"/>
      <c r="B61" s="139"/>
      <c r="C61" s="139"/>
      <c r="D61" s="139"/>
      <c r="E61" s="139"/>
      <c r="F61" s="139"/>
      <c r="G61" s="139"/>
      <c r="H61" s="139"/>
      <c r="I61" s="139"/>
      <c r="J61" s="139"/>
      <c r="K61" s="139"/>
      <c r="L61" s="139"/>
      <c r="M61" s="139"/>
      <c r="N61" s="139"/>
      <c r="O61" s="139"/>
      <c r="P61" s="139"/>
      <c r="Q61" s="139"/>
      <c r="R61" s="139"/>
      <c r="S61" s="139"/>
      <c r="T61" s="139"/>
      <c r="U61" s="139"/>
      <c r="V61" s="139"/>
    </row>
    <row r="62" spans="1:22" ht="13.5">
      <c r="A62" s="139"/>
      <c r="B62" s="139"/>
      <c r="C62" s="139"/>
      <c r="D62" s="139"/>
      <c r="E62" s="139"/>
      <c r="F62" s="139"/>
      <c r="G62" s="139"/>
      <c r="H62" s="139"/>
      <c r="I62" s="139"/>
      <c r="J62" s="139"/>
      <c r="K62" s="139"/>
      <c r="L62" s="139"/>
      <c r="M62" s="139"/>
      <c r="N62" s="139"/>
      <c r="O62" s="139"/>
      <c r="P62" s="139"/>
      <c r="Q62" s="139"/>
      <c r="R62" s="139"/>
      <c r="S62" s="139"/>
      <c r="T62" s="139"/>
      <c r="U62" s="139"/>
      <c r="V62" s="139"/>
    </row>
    <row r="63" spans="1:22" ht="13.5">
      <c r="A63" s="139"/>
      <c r="B63" s="139"/>
      <c r="C63" s="139"/>
      <c r="D63" s="139"/>
      <c r="E63" s="139"/>
      <c r="F63" s="139"/>
      <c r="G63" s="139"/>
      <c r="H63" s="139"/>
      <c r="I63" s="139"/>
      <c r="J63" s="139"/>
      <c r="K63" s="139"/>
      <c r="L63" s="139"/>
      <c r="M63" s="139"/>
      <c r="N63" s="139"/>
      <c r="O63" s="139"/>
      <c r="P63" s="139"/>
      <c r="Q63" s="139"/>
      <c r="R63" s="139"/>
      <c r="S63" s="139"/>
      <c r="T63" s="139"/>
      <c r="U63" s="139"/>
      <c r="V63" s="139"/>
    </row>
    <row r="64" spans="1:22" ht="13.5">
      <c r="A64" s="139"/>
      <c r="B64" s="139"/>
      <c r="C64" s="139"/>
      <c r="D64" s="139"/>
      <c r="E64" s="139"/>
      <c r="F64" s="139"/>
      <c r="G64" s="139"/>
      <c r="H64" s="139"/>
      <c r="I64" s="139"/>
      <c r="J64" s="139"/>
      <c r="K64" s="139"/>
      <c r="L64" s="139"/>
      <c r="M64" s="139"/>
      <c r="N64" s="139"/>
      <c r="O64" s="139"/>
      <c r="P64" s="139"/>
      <c r="Q64" s="139"/>
      <c r="R64" s="139"/>
      <c r="S64" s="139"/>
      <c r="T64" s="139"/>
      <c r="U64" s="139"/>
      <c r="V64" s="139"/>
    </row>
    <row r="65" spans="1:22" ht="13.5">
      <c r="A65" s="139"/>
      <c r="B65" s="139"/>
      <c r="C65" s="139"/>
      <c r="D65" s="139"/>
      <c r="E65" s="139"/>
      <c r="F65" s="139"/>
      <c r="G65" s="139"/>
      <c r="H65" s="139"/>
      <c r="I65" s="139"/>
      <c r="J65" s="139"/>
      <c r="K65" s="139"/>
      <c r="L65" s="139"/>
      <c r="M65" s="139"/>
      <c r="N65" s="139"/>
      <c r="O65" s="139"/>
      <c r="P65" s="139"/>
      <c r="Q65" s="139"/>
      <c r="R65" s="139"/>
      <c r="S65" s="139"/>
      <c r="T65" s="139"/>
      <c r="U65" s="139"/>
      <c r="V65" s="139"/>
    </row>
    <row r="66" spans="1:22" ht="13.5">
      <c r="A66" s="139"/>
      <c r="B66" s="139"/>
      <c r="C66" s="139"/>
      <c r="D66" s="139"/>
      <c r="E66" s="139"/>
      <c r="F66" s="139"/>
      <c r="G66" s="139"/>
      <c r="H66" s="139"/>
      <c r="I66" s="139"/>
      <c r="J66" s="139"/>
      <c r="K66" s="139"/>
      <c r="L66" s="139"/>
      <c r="M66" s="139"/>
      <c r="N66" s="139"/>
      <c r="O66" s="139"/>
      <c r="P66" s="139"/>
      <c r="Q66" s="139"/>
      <c r="R66" s="139"/>
      <c r="S66" s="139"/>
      <c r="T66" s="139"/>
      <c r="U66" s="139"/>
      <c r="V66" s="139"/>
    </row>
    <row r="67" spans="1:22" ht="13.5">
      <c r="A67" s="139"/>
      <c r="B67" s="139"/>
      <c r="C67" s="139"/>
      <c r="D67" s="139"/>
      <c r="E67" s="139"/>
      <c r="F67" s="139"/>
      <c r="G67" s="139"/>
      <c r="H67" s="139"/>
      <c r="I67" s="139"/>
      <c r="J67" s="139"/>
      <c r="K67" s="139"/>
      <c r="L67" s="139"/>
      <c r="M67" s="139"/>
      <c r="N67" s="139"/>
      <c r="O67" s="139"/>
      <c r="P67" s="139"/>
      <c r="Q67" s="139"/>
      <c r="R67" s="139"/>
      <c r="S67" s="139"/>
      <c r="T67" s="139"/>
      <c r="U67" s="139"/>
      <c r="V67" s="139"/>
    </row>
    <row r="68" spans="1:22" ht="13.5">
      <c r="A68" s="139"/>
      <c r="B68" s="139"/>
      <c r="C68" s="139"/>
      <c r="D68" s="139"/>
      <c r="E68" s="139"/>
      <c r="F68" s="139"/>
      <c r="G68" s="139"/>
      <c r="H68" s="139"/>
      <c r="I68" s="139"/>
      <c r="J68" s="139"/>
      <c r="K68" s="139"/>
      <c r="L68" s="139"/>
      <c r="M68" s="139"/>
      <c r="N68" s="139"/>
      <c r="O68" s="139"/>
      <c r="P68" s="139"/>
      <c r="Q68" s="139"/>
      <c r="R68" s="139"/>
      <c r="S68" s="139"/>
      <c r="T68" s="139"/>
      <c r="U68" s="139"/>
      <c r="V68" s="139"/>
    </row>
    <row r="69" spans="1:22" ht="13.5">
      <c r="A69" s="139"/>
      <c r="B69" s="139"/>
      <c r="C69" s="139"/>
      <c r="D69" s="139"/>
      <c r="E69" s="139"/>
      <c r="F69" s="139"/>
      <c r="G69" s="139"/>
      <c r="H69" s="139"/>
      <c r="I69" s="139"/>
      <c r="J69" s="139"/>
      <c r="K69" s="139"/>
      <c r="L69" s="139"/>
      <c r="M69" s="139"/>
      <c r="N69" s="139"/>
      <c r="O69" s="139"/>
      <c r="P69" s="139"/>
      <c r="Q69" s="139"/>
      <c r="R69" s="139"/>
      <c r="S69" s="139"/>
      <c r="T69" s="139"/>
      <c r="U69" s="139"/>
      <c r="V69" s="139"/>
    </row>
    <row r="70" spans="1:22" ht="13.5">
      <c r="A70" s="139"/>
      <c r="B70" s="139"/>
      <c r="C70" s="139"/>
      <c r="D70" s="139"/>
      <c r="E70" s="139"/>
      <c r="F70" s="139"/>
      <c r="G70" s="139"/>
      <c r="H70" s="139"/>
      <c r="I70" s="139"/>
      <c r="J70" s="139"/>
      <c r="K70" s="139"/>
      <c r="L70" s="139"/>
      <c r="M70" s="139"/>
      <c r="N70" s="139"/>
      <c r="O70" s="139"/>
      <c r="P70" s="139"/>
      <c r="Q70" s="139"/>
      <c r="R70" s="139"/>
      <c r="S70" s="139"/>
      <c r="T70" s="139"/>
      <c r="U70" s="139"/>
      <c r="V70" s="139"/>
    </row>
    <row r="71" spans="1:22" ht="13.5">
      <c r="A71" s="139"/>
      <c r="B71" s="139"/>
      <c r="C71" s="139"/>
      <c r="D71" s="139"/>
      <c r="E71" s="139"/>
      <c r="F71" s="139"/>
      <c r="G71" s="139"/>
      <c r="H71" s="139"/>
      <c r="I71" s="139"/>
      <c r="J71" s="139"/>
      <c r="K71" s="139"/>
      <c r="L71" s="139"/>
      <c r="M71" s="139"/>
      <c r="N71" s="139"/>
      <c r="O71" s="139"/>
      <c r="P71" s="139"/>
      <c r="Q71" s="139"/>
      <c r="R71" s="139"/>
      <c r="S71" s="139"/>
      <c r="T71" s="139"/>
      <c r="U71" s="139"/>
      <c r="V71" s="139"/>
    </row>
    <row r="72" spans="1:22" ht="13.5">
      <c r="A72" s="139"/>
      <c r="B72" s="139"/>
      <c r="C72" s="139"/>
      <c r="D72" s="139"/>
      <c r="E72" s="139"/>
      <c r="F72" s="139"/>
      <c r="G72" s="139"/>
      <c r="H72" s="139"/>
      <c r="I72" s="139"/>
      <c r="J72" s="139"/>
      <c r="K72" s="139"/>
      <c r="L72" s="139"/>
      <c r="M72" s="139"/>
      <c r="N72" s="139"/>
      <c r="O72" s="139"/>
      <c r="P72" s="139"/>
      <c r="Q72" s="139"/>
      <c r="R72" s="139"/>
      <c r="S72" s="139"/>
      <c r="T72" s="139"/>
      <c r="U72" s="139"/>
      <c r="V72" s="139"/>
    </row>
    <row r="73" spans="1:22" ht="13.5">
      <c r="A73" s="139"/>
      <c r="B73" s="139"/>
      <c r="C73" s="139"/>
      <c r="D73" s="139"/>
      <c r="E73" s="139"/>
      <c r="F73" s="139"/>
      <c r="G73" s="139"/>
      <c r="H73" s="139"/>
      <c r="I73" s="139"/>
      <c r="J73" s="139"/>
      <c r="K73" s="139"/>
      <c r="L73" s="139"/>
      <c r="M73" s="139"/>
      <c r="N73" s="139"/>
      <c r="O73" s="139"/>
      <c r="P73" s="139"/>
      <c r="Q73" s="139"/>
      <c r="R73" s="139"/>
      <c r="S73" s="139"/>
      <c r="T73" s="139"/>
      <c r="U73" s="139"/>
      <c r="V73" s="139"/>
    </row>
    <row r="74" spans="1:22" ht="13.5">
      <c r="A74" s="139"/>
      <c r="B74" s="139"/>
      <c r="C74" s="139"/>
      <c r="D74" s="139"/>
      <c r="E74" s="139"/>
      <c r="F74" s="139"/>
      <c r="G74" s="139"/>
      <c r="H74" s="139"/>
      <c r="I74" s="139"/>
      <c r="J74" s="139"/>
      <c r="K74" s="139"/>
      <c r="L74" s="139"/>
      <c r="M74" s="139"/>
      <c r="N74" s="139"/>
      <c r="O74" s="139"/>
      <c r="P74" s="139"/>
      <c r="Q74" s="139"/>
      <c r="R74" s="139"/>
      <c r="S74" s="139"/>
      <c r="T74" s="139"/>
      <c r="U74" s="139"/>
      <c r="V74" s="139"/>
    </row>
    <row r="75" spans="1:22" ht="13.5">
      <c r="A75" s="139"/>
      <c r="B75" s="139"/>
      <c r="C75" s="139"/>
      <c r="D75" s="139"/>
      <c r="E75" s="139"/>
      <c r="F75" s="139"/>
      <c r="G75" s="139"/>
      <c r="H75" s="139"/>
      <c r="I75" s="139"/>
      <c r="J75" s="139"/>
      <c r="K75" s="139"/>
      <c r="L75" s="139"/>
      <c r="M75" s="139"/>
      <c r="N75" s="139"/>
      <c r="O75" s="139"/>
      <c r="P75" s="139"/>
      <c r="Q75" s="139"/>
      <c r="R75" s="139"/>
      <c r="S75" s="139"/>
      <c r="T75" s="139"/>
      <c r="U75" s="139"/>
      <c r="V75" s="139"/>
    </row>
    <row r="76" spans="1:22" ht="13.5">
      <c r="A76" s="139"/>
      <c r="B76" s="139"/>
      <c r="C76" s="139"/>
      <c r="D76" s="139"/>
      <c r="E76" s="139"/>
      <c r="F76" s="139"/>
      <c r="G76" s="139"/>
      <c r="H76" s="139"/>
      <c r="I76" s="139"/>
      <c r="J76" s="139"/>
      <c r="K76" s="139"/>
      <c r="L76" s="139"/>
      <c r="M76" s="139"/>
      <c r="N76" s="139"/>
      <c r="O76" s="139"/>
      <c r="P76" s="139"/>
      <c r="Q76" s="139"/>
      <c r="R76" s="139"/>
      <c r="S76" s="139"/>
      <c r="T76" s="139"/>
      <c r="U76" s="139"/>
      <c r="V76" s="139"/>
    </row>
    <row r="77" spans="1:22" ht="13.5">
      <c r="A77" s="139"/>
      <c r="B77" s="139"/>
      <c r="C77" s="139"/>
      <c r="D77" s="139"/>
      <c r="E77" s="139"/>
      <c r="F77" s="139"/>
      <c r="G77" s="139"/>
      <c r="H77" s="139"/>
      <c r="I77" s="139"/>
      <c r="J77" s="139"/>
      <c r="K77" s="139"/>
      <c r="L77" s="139"/>
      <c r="M77" s="139"/>
      <c r="N77" s="139"/>
      <c r="O77" s="139"/>
      <c r="P77" s="139"/>
      <c r="Q77" s="139"/>
      <c r="R77" s="139"/>
      <c r="S77" s="139"/>
      <c r="T77" s="139"/>
      <c r="U77" s="139"/>
      <c r="V77" s="139"/>
    </row>
    <row r="78" spans="1:22" ht="13.5">
      <c r="A78" s="139"/>
      <c r="B78" s="139"/>
      <c r="C78" s="139"/>
      <c r="D78" s="139"/>
      <c r="E78" s="139"/>
      <c r="F78" s="139"/>
      <c r="G78" s="139"/>
      <c r="H78" s="139"/>
      <c r="I78" s="139"/>
      <c r="J78" s="139"/>
      <c r="K78" s="139"/>
      <c r="L78" s="139"/>
      <c r="M78" s="139"/>
      <c r="N78" s="139"/>
      <c r="O78" s="139"/>
      <c r="P78" s="139"/>
      <c r="Q78" s="139"/>
      <c r="R78" s="139"/>
      <c r="S78" s="139"/>
      <c r="T78" s="139"/>
      <c r="U78" s="139"/>
      <c r="V78" s="139"/>
    </row>
    <row r="79" spans="1:22" ht="13.5">
      <c r="A79" s="139"/>
      <c r="B79" s="139"/>
      <c r="C79" s="139"/>
      <c r="D79" s="139"/>
      <c r="E79" s="139"/>
      <c r="F79" s="139"/>
      <c r="G79" s="139"/>
      <c r="H79" s="139"/>
      <c r="I79" s="139"/>
      <c r="J79" s="139"/>
      <c r="K79" s="139"/>
      <c r="L79" s="139"/>
      <c r="M79" s="139"/>
      <c r="N79" s="139"/>
      <c r="O79" s="139"/>
      <c r="P79" s="139"/>
      <c r="Q79" s="139"/>
      <c r="R79" s="139"/>
      <c r="S79" s="139"/>
      <c r="T79" s="139"/>
      <c r="U79" s="139"/>
      <c r="V79" s="139"/>
    </row>
    <row r="80" spans="1:22" ht="13.5">
      <c r="A80" s="139"/>
      <c r="B80" s="139"/>
      <c r="C80" s="139"/>
      <c r="D80" s="139"/>
      <c r="E80" s="139"/>
      <c r="F80" s="139"/>
      <c r="G80" s="139"/>
      <c r="H80" s="139"/>
      <c r="I80" s="139"/>
      <c r="J80" s="139"/>
      <c r="K80" s="139"/>
      <c r="L80" s="139"/>
      <c r="M80" s="139"/>
      <c r="N80" s="139"/>
      <c r="O80" s="139"/>
      <c r="P80" s="139"/>
      <c r="Q80" s="139"/>
      <c r="R80" s="139"/>
      <c r="S80" s="139"/>
      <c r="T80" s="139"/>
      <c r="U80" s="139"/>
      <c r="V80" s="139"/>
    </row>
    <row r="81" spans="1:22" ht="13.5">
      <c r="A81" s="139"/>
      <c r="B81" s="139"/>
      <c r="C81" s="139"/>
      <c r="D81" s="139"/>
      <c r="E81" s="139"/>
      <c r="F81" s="139"/>
      <c r="G81" s="139"/>
      <c r="H81" s="139"/>
      <c r="I81" s="139"/>
      <c r="J81" s="139"/>
      <c r="K81" s="139"/>
      <c r="L81" s="139"/>
      <c r="M81" s="139"/>
      <c r="N81" s="139"/>
      <c r="O81" s="139"/>
      <c r="P81" s="139"/>
      <c r="Q81" s="139"/>
      <c r="R81" s="139"/>
      <c r="S81" s="139"/>
      <c r="T81" s="139"/>
      <c r="U81" s="139"/>
      <c r="V81" s="139"/>
    </row>
    <row r="82" spans="1:22" ht="13.5">
      <c r="A82" s="139"/>
      <c r="B82" s="139"/>
      <c r="C82" s="139"/>
      <c r="D82" s="139"/>
      <c r="E82" s="139"/>
      <c r="F82" s="139"/>
      <c r="G82" s="139"/>
      <c r="H82" s="139"/>
      <c r="I82" s="139"/>
      <c r="J82" s="139"/>
      <c r="K82" s="139"/>
      <c r="L82" s="139"/>
      <c r="M82" s="139"/>
      <c r="N82" s="139"/>
      <c r="O82" s="139"/>
      <c r="P82" s="139"/>
      <c r="Q82" s="139"/>
      <c r="R82" s="139"/>
      <c r="S82" s="139"/>
      <c r="T82" s="139"/>
      <c r="U82" s="139"/>
      <c r="V82" s="139"/>
    </row>
    <row r="83" spans="1:22" ht="13.5">
      <c r="A83" s="139"/>
      <c r="B83" s="139"/>
      <c r="C83" s="139"/>
      <c r="D83" s="139"/>
      <c r="E83" s="139"/>
      <c r="F83" s="139"/>
      <c r="G83" s="139"/>
      <c r="H83" s="139"/>
      <c r="I83" s="139"/>
      <c r="J83" s="139"/>
      <c r="K83" s="139"/>
      <c r="L83" s="139"/>
      <c r="M83" s="139"/>
      <c r="N83" s="139"/>
      <c r="O83" s="139"/>
      <c r="P83" s="139"/>
      <c r="Q83" s="139"/>
      <c r="R83" s="139"/>
      <c r="S83" s="139"/>
      <c r="T83" s="139"/>
      <c r="U83" s="139"/>
      <c r="V83" s="139"/>
    </row>
    <row r="84" spans="1:22" ht="13.5">
      <c r="A84" s="139"/>
      <c r="B84" s="139"/>
      <c r="C84" s="139"/>
      <c r="D84" s="139"/>
      <c r="E84" s="139"/>
      <c r="F84" s="139"/>
      <c r="G84" s="139"/>
      <c r="H84" s="139"/>
      <c r="I84" s="139"/>
      <c r="J84" s="139"/>
      <c r="K84" s="139"/>
      <c r="L84" s="139"/>
      <c r="M84" s="139"/>
      <c r="N84" s="139"/>
      <c r="O84" s="139"/>
      <c r="P84" s="139"/>
      <c r="Q84" s="139"/>
      <c r="R84" s="139"/>
      <c r="S84" s="139"/>
      <c r="T84" s="139"/>
      <c r="U84" s="139"/>
      <c r="V84" s="139"/>
    </row>
    <row r="85" spans="1:22" ht="13.5">
      <c r="A85" s="139"/>
      <c r="B85" s="139"/>
      <c r="C85" s="139"/>
      <c r="D85" s="139"/>
      <c r="E85" s="139"/>
      <c r="F85" s="139"/>
      <c r="G85" s="139"/>
      <c r="H85" s="139"/>
      <c r="I85" s="139"/>
      <c r="J85" s="139"/>
      <c r="K85" s="139"/>
      <c r="L85" s="139"/>
      <c r="M85" s="139"/>
      <c r="N85" s="139"/>
      <c r="O85" s="139"/>
      <c r="P85" s="139"/>
      <c r="Q85" s="139"/>
      <c r="R85" s="139"/>
      <c r="S85" s="139"/>
      <c r="T85" s="139"/>
      <c r="U85" s="139"/>
      <c r="V85" s="139"/>
    </row>
    <row r="86" spans="1:22" ht="13.5">
      <c r="A86" s="139"/>
      <c r="B86" s="139"/>
      <c r="C86" s="139"/>
      <c r="D86" s="139"/>
      <c r="E86" s="139"/>
      <c r="F86" s="139"/>
      <c r="G86" s="139"/>
      <c r="H86" s="139"/>
      <c r="I86" s="139"/>
      <c r="J86" s="139"/>
      <c r="K86" s="139"/>
      <c r="L86" s="139"/>
      <c r="M86" s="139"/>
      <c r="N86" s="139"/>
      <c r="O86" s="139"/>
      <c r="P86" s="139"/>
      <c r="Q86" s="139"/>
      <c r="R86" s="139"/>
      <c r="S86" s="139"/>
      <c r="T86" s="139"/>
      <c r="U86" s="139"/>
      <c r="V86" s="139"/>
    </row>
    <row r="87" spans="1:22" ht="13.5">
      <c r="A87" s="139"/>
      <c r="B87" s="139"/>
      <c r="C87" s="139"/>
      <c r="D87" s="139"/>
      <c r="E87" s="139"/>
      <c r="F87" s="139"/>
      <c r="G87" s="139"/>
      <c r="H87" s="139"/>
      <c r="I87" s="139"/>
      <c r="J87" s="139"/>
      <c r="K87" s="139"/>
      <c r="L87" s="139"/>
      <c r="M87" s="139"/>
      <c r="N87" s="139"/>
      <c r="O87" s="139"/>
      <c r="P87" s="139"/>
      <c r="Q87" s="139"/>
      <c r="R87" s="139"/>
      <c r="S87" s="139"/>
      <c r="T87" s="139"/>
      <c r="U87" s="139"/>
      <c r="V87" s="139"/>
    </row>
    <row r="88" spans="1:22" ht="13.5">
      <c r="A88" s="139"/>
      <c r="B88" s="139"/>
      <c r="C88" s="139"/>
      <c r="D88" s="139"/>
      <c r="E88" s="139"/>
      <c r="F88" s="139"/>
      <c r="G88" s="139"/>
      <c r="H88" s="139"/>
      <c r="I88" s="139"/>
      <c r="J88" s="139"/>
      <c r="K88" s="139"/>
      <c r="L88" s="139"/>
      <c r="M88" s="139"/>
      <c r="N88" s="139"/>
      <c r="O88" s="139"/>
      <c r="P88" s="139"/>
      <c r="Q88" s="139"/>
      <c r="R88" s="139"/>
      <c r="S88" s="139"/>
      <c r="T88" s="139"/>
      <c r="U88" s="139"/>
      <c r="V88" s="139"/>
    </row>
    <row r="89" spans="1:22" ht="13.5">
      <c r="A89" s="139"/>
      <c r="B89" s="139"/>
      <c r="C89" s="139"/>
      <c r="D89" s="139"/>
      <c r="E89" s="139"/>
      <c r="F89" s="139"/>
      <c r="G89" s="139"/>
      <c r="H89" s="139"/>
      <c r="I89" s="139"/>
      <c r="J89" s="139"/>
      <c r="K89" s="139"/>
      <c r="L89" s="139"/>
      <c r="M89" s="139"/>
      <c r="N89" s="139"/>
      <c r="O89" s="139"/>
      <c r="P89" s="139"/>
      <c r="Q89" s="139"/>
      <c r="R89" s="139"/>
      <c r="S89" s="139"/>
      <c r="T89" s="139"/>
      <c r="U89" s="139"/>
      <c r="V89" s="139"/>
    </row>
    <row r="90" spans="1:22" ht="13.5">
      <c r="A90" s="139"/>
      <c r="B90" s="139"/>
      <c r="C90" s="139"/>
      <c r="D90" s="139"/>
      <c r="E90" s="139"/>
      <c r="F90" s="139"/>
      <c r="G90" s="139"/>
      <c r="H90" s="139"/>
      <c r="I90" s="139"/>
      <c r="J90" s="139"/>
      <c r="K90" s="139"/>
      <c r="L90" s="139"/>
      <c r="M90" s="139"/>
      <c r="N90" s="139"/>
      <c r="O90" s="139"/>
      <c r="P90" s="139"/>
      <c r="Q90" s="139"/>
      <c r="R90" s="139"/>
      <c r="S90" s="139"/>
      <c r="T90" s="139"/>
      <c r="U90" s="139"/>
      <c r="V90" s="139"/>
    </row>
    <row r="91" spans="1:22" ht="13.5">
      <c r="A91" s="139"/>
      <c r="B91" s="139"/>
      <c r="C91" s="139"/>
      <c r="D91" s="139"/>
      <c r="E91" s="139"/>
      <c r="F91" s="139"/>
      <c r="G91" s="139"/>
      <c r="H91" s="139"/>
      <c r="I91" s="139"/>
      <c r="J91" s="139"/>
      <c r="K91" s="139"/>
      <c r="L91" s="139"/>
      <c r="M91" s="139"/>
      <c r="N91" s="139"/>
      <c r="O91" s="139"/>
      <c r="P91" s="139"/>
      <c r="Q91" s="139"/>
      <c r="R91" s="139"/>
      <c r="S91" s="139"/>
      <c r="T91" s="139"/>
      <c r="U91" s="139"/>
      <c r="V91" s="139"/>
    </row>
    <row r="92" spans="1:22" ht="13.5">
      <c r="A92" s="139"/>
      <c r="B92" s="139"/>
      <c r="C92" s="139"/>
      <c r="D92" s="139"/>
      <c r="E92" s="139"/>
      <c r="F92" s="139"/>
      <c r="G92" s="139"/>
      <c r="H92" s="139"/>
      <c r="I92" s="139"/>
      <c r="J92" s="139"/>
      <c r="K92" s="139"/>
      <c r="L92" s="139"/>
      <c r="M92" s="139"/>
      <c r="N92" s="139"/>
      <c r="O92" s="139"/>
      <c r="P92" s="139"/>
      <c r="Q92" s="139"/>
      <c r="R92" s="139"/>
      <c r="S92" s="139"/>
      <c r="T92" s="139"/>
      <c r="U92" s="139"/>
      <c r="V92" s="139"/>
    </row>
    <row r="93" spans="1:22" ht="13.5">
      <c r="A93" s="139"/>
      <c r="B93" s="139"/>
      <c r="C93" s="139"/>
      <c r="D93" s="139"/>
      <c r="E93" s="139"/>
      <c r="F93" s="139"/>
      <c r="G93" s="139"/>
      <c r="H93" s="139"/>
      <c r="I93" s="139"/>
      <c r="J93" s="139"/>
      <c r="K93" s="139"/>
      <c r="L93" s="139"/>
      <c r="M93" s="139"/>
      <c r="N93" s="139"/>
      <c r="O93" s="139"/>
      <c r="P93" s="139"/>
      <c r="Q93" s="139"/>
      <c r="R93" s="139"/>
      <c r="S93" s="139"/>
      <c r="T93" s="139"/>
      <c r="U93" s="139"/>
      <c r="V93" s="139"/>
    </row>
    <row r="94" spans="1:22" ht="13.5">
      <c r="A94" s="139"/>
      <c r="B94" s="139"/>
      <c r="C94" s="139"/>
      <c r="D94" s="139"/>
      <c r="E94" s="139"/>
      <c r="F94" s="139"/>
      <c r="G94" s="139"/>
      <c r="H94" s="139"/>
      <c r="I94" s="139"/>
      <c r="J94" s="139"/>
      <c r="K94" s="139"/>
      <c r="L94" s="139"/>
      <c r="M94" s="139"/>
      <c r="N94" s="139"/>
      <c r="O94" s="139"/>
      <c r="P94" s="139"/>
      <c r="Q94" s="139"/>
      <c r="R94" s="139"/>
      <c r="S94" s="139"/>
      <c r="T94" s="139"/>
      <c r="U94" s="139"/>
      <c r="V94" s="139"/>
    </row>
    <row r="95" spans="1:22" ht="13.5">
      <c r="A95" s="139"/>
      <c r="B95" s="139"/>
      <c r="C95" s="139"/>
      <c r="D95" s="139"/>
      <c r="E95" s="139"/>
      <c r="F95" s="139"/>
      <c r="G95" s="139"/>
      <c r="H95" s="139"/>
      <c r="I95" s="139"/>
      <c r="J95" s="139"/>
      <c r="K95" s="139"/>
      <c r="L95" s="139"/>
      <c r="M95" s="139"/>
      <c r="N95" s="139"/>
      <c r="O95" s="139"/>
      <c r="P95" s="139"/>
      <c r="Q95" s="139"/>
      <c r="R95" s="139"/>
      <c r="S95" s="139"/>
      <c r="T95" s="139"/>
      <c r="U95" s="139"/>
      <c r="V95" s="139"/>
    </row>
    <row r="96" spans="1:22" ht="13.5">
      <c r="A96" s="139"/>
      <c r="B96" s="139"/>
      <c r="C96" s="139"/>
      <c r="D96" s="139"/>
      <c r="E96" s="139"/>
      <c r="F96" s="139"/>
      <c r="G96" s="139"/>
      <c r="H96" s="139"/>
      <c r="I96" s="139"/>
      <c r="J96" s="139"/>
      <c r="K96" s="139"/>
      <c r="L96" s="139"/>
      <c r="M96" s="139"/>
      <c r="N96" s="139"/>
      <c r="O96" s="139"/>
      <c r="P96" s="139"/>
      <c r="Q96" s="139"/>
      <c r="R96" s="139"/>
      <c r="S96" s="139"/>
      <c r="T96" s="139"/>
      <c r="U96" s="139"/>
      <c r="V96" s="139"/>
    </row>
    <row r="97" spans="1:22" ht="13.5">
      <c r="A97" s="139"/>
      <c r="B97" s="139"/>
      <c r="C97" s="139"/>
      <c r="D97" s="139"/>
      <c r="E97" s="139"/>
      <c r="F97" s="139"/>
      <c r="G97" s="139"/>
      <c r="H97" s="139"/>
      <c r="I97" s="139"/>
      <c r="J97" s="139"/>
      <c r="K97" s="139"/>
      <c r="L97" s="139"/>
      <c r="M97" s="139"/>
      <c r="N97" s="139"/>
      <c r="O97" s="139"/>
      <c r="P97" s="139"/>
      <c r="Q97" s="139"/>
      <c r="R97" s="139"/>
      <c r="S97" s="139"/>
      <c r="T97" s="139"/>
      <c r="U97" s="139"/>
      <c r="V97" s="139"/>
    </row>
    <row r="98" spans="1:22" ht="13.5">
      <c r="A98" s="139"/>
      <c r="B98" s="139"/>
      <c r="C98" s="139"/>
      <c r="D98" s="139"/>
      <c r="E98" s="139"/>
      <c r="F98" s="139"/>
      <c r="G98" s="139"/>
      <c r="H98" s="139"/>
      <c r="I98" s="139"/>
      <c r="J98" s="139"/>
      <c r="K98" s="139"/>
      <c r="L98" s="139"/>
      <c r="M98" s="139"/>
      <c r="N98" s="139"/>
      <c r="O98" s="139"/>
      <c r="P98" s="139"/>
      <c r="Q98" s="139"/>
      <c r="R98" s="139"/>
      <c r="S98" s="139"/>
      <c r="T98" s="139"/>
      <c r="U98" s="139"/>
      <c r="V98" s="139"/>
    </row>
    <row r="99" spans="1:22" ht="13.5">
      <c r="A99" s="139"/>
      <c r="B99" s="139"/>
      <c r="C99" s="139"/>
      <c r="D99" s="139"/>
      <c r="E99" s="139"/>
      <c r="F99" s="139"/>
      <c r="G99" s="139"/>
      <c r="H99" s="139"/>
      <c r="I99" s="139"/>
      <c r="J99" s="139"/>
      <c r="K99" s="139"/>
      <c r="L99" s="139"/>
      <c r="M99" s="139"/>
      <c r="N99" s="139"/>
      <c r="O99" s="139"/>
      <c r="P99" s="139"/>
      <c r="Q99" s="139"/>
      <c r="R99" s="139"/>
      <c r="S99" s="139"/>
      <c r="T99" s="139"/>
      <c r="U99" s="139"/>
      <c r="V99" s="139"/>
    </row>
    <row r="100" spans="1:22" ht="13.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row>
    <row r="101" spans="1:22" ht="13.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row>
    <row r="102" spans="1:22" ht="13.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row>
    <row r="103" spans="1:22" ht="13.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row>
    <row r="104" spans="1:22" ht="13.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row>
    <row r="105" spans="1:22" ht="13.5">
      <c r="A105" s="184"/>
      <c r="B105" s="139"/>
      <c r="C105" s="139"/>
      <c r="D105" s="139"/>
      <c r="E105" s="139"/>
      <c r="F105" s="139"/>
      <c r="G105" s="139"/>
      <c r="H105" s="139"/>
      <c r="I105" s="139"/>
      <c r="J105" s="139"/>
      <c r="K105" s="139"/>
      <c r="L105" s="139"/>
      <c r="M105" s="139"/>
      <c r="N105" s="139"/>
      <c r="O105" s="139"/>
      <c r="P105" s="139"/>
      <c r="Q105" s="139"/>
      <c r="R105" s="139"/>
      <c r="S105" s="139"/>
      <c r="T105" s="139"/>
      <c r="U105" s="139"/>
      <c r="V105" s="139"/>
    </row>
  </sheetData>
  <sheetProtection/>
  <mergeCells count="34">
    <mergeCell ref="B12:C12"/>
    <mergeCell ref="B18:C18"/>
    <mergeCell ref="A10:C10"/>
    <mergeCell ref="B11:C11"/>
    <mergeCell ref="U7:U8"/>
    <mergeCell ref="B9:C9"/>
    <mergeCell ref="Q7:Q8"/>
    <mergeCell ref="R7:R8"/>
    <mergeCell ref="S7:S8"/>
    <mergeCell ref="T7:T8"/>
    <mergeCell ref="M7:M8"/>
    <mergeCell ref="N7:N8"/>
    <mergeCell ref="O7:O8"/>
    <mergeCell ref="P7:P8"/>
    <mergeCell ref="T6:U6"/>
    <mergeCell ref="D7:D8"/>
    <mergeCell ref="E7:E8"/>
    <mergeCell ref="F7:F8"/>
    <mergeCell ref="G7:G8"/>
    <mergeCell ref="H7:H8"/>
    <mergeCell ref="I7:I8"/>
    <mergeCell ref="J7:J8"/>
    <mergeCell ref="K7:K8"/>
    <mergeCell ref="L7:L8"/>
    <mergeCell ref="A6:C8"/>
    <mergeCell ref="D6:E6"/>
    <mergeCell ref="F6:G6"/>
    <mergeCell ref="H6:I6"/>
    <mergeCell ref="R6:S6"/>
    <mergeCell ref="J6:K6"/>
    <mergeCell ref="L6:M6"/>
    <mergeCell ref="N6:O6"/>
    <mergeCell ref="P6:Q6"/>
    <mergeCell ref="A4:U4"/>
  </mergeCells>
  <printOptions horizontalCentered="1"/>
  <pageMargins left="0.5905511811023623" right="0.5905511811023623" top="0.5905511811023623" bottom="0.3937007874015748" header="0" footer="0"/>
  <pageSetup fitToHeight="0" fitToWidth="1" horizontalDpi="600" verticalDpi="600" orientation="landscape" paperSize="8" scale="78" r:id="rId1"/>
</worksheet>
</file>

<file path=xl/worksheets/sheet8.xml><?xml version="1.0" encoding="utf-8"?>
<worksheet xmlns="http://schemas.openxmlformats.org/spreadsheetml/2006/main" xmlns:r="http://schemas.openxmlformats.org/officeDocument/2006/relationships">
  <sheetPr>
    <pageSetUpPr fitToPage="1"/>
  </sheetPr>
  <dimension ref="A1:V105"/>
  <sheetViews>
    <sheetView tabSelected="1" zoomScalePageLayoutView="0" workbookViewId="0" topLeftCell="A1">
      <selection activeCell="A1" sqref="A1"/>
    </sheetView>
  </sheetViews>
  <sheetFormatPr defaultColWidth="9.00390625" defaultRowHeight="13.5"/>
  <cols>
    <col min="1" max="1" width="4.25390625" style="88" customWidth="1"/>
    <col min="2" max="2" width="4.875" style="88" customWidth="1"/>
    <col min="3" max="3" width="34.625" style="88" customWidth="1"/>
    <col min="4" max="21" width="11.625" style="88" customWidth="1"/>
    <col min="22" max="16384" width="9.00390625" style="88" customWidth="1"/>
  </cols>
  <sheetData>
    <row r="1" spans="1:21" s="25" customFormat="1" ht="13.5" customHeight="1">
      <c r="A1" s="121" t="s">
        <v>288</v>
      </c>
      <c r="U1" s="122" t="s">
        <v>289</v>
      </c>
    </row>
    <row r="2" s="25" customFormat="1" ht="31.5" customHeight="1">
      <c r="U2" s="26"/>
    </row>
    <row r="3" s="25" customFormat="1" ht="31.5" customHeight="1">
      <c r="U3" s="26"/>
    </row>
    <row r="4" spans="1:21" s="14" customFormat="1" ht="19.5" customHeight="1">
      <c r="A4" s="531" t="s">
        <v>414</v>
      </c>
      <c r="B4" s="531"/>
      <c r="C4" s="531"/>
      <c r="D4" s="531"/>
      <c r="E4" s="531"/>
      <c r="F4" s="531"/>
      <c r="G4" s="531"/>
      <c r="H4" s="531"/>
      <c r="I4" s="531"/>
      <c r="J4" s="531"/>
      <c r="K4" s="531"/>
      <c r="L4" s="531"/>
      <c r="M4" s="531"/>
      <c r="N4" s="531"/>
      <c r="O4" s="531"/>
      <c r="P4" s="531"/>
      <c r="Q4" s="531"/>
      <c r="R4" s="531"/>
      <c r="S4" s="531"/>
      <c r="T4" s="531"/>
      <c r="U4" s="531"/>
    </row>
    <row r="5" spans="2:21" s="14" customFormat="1" ht="18" customHeight="1" thickBot="1">
      <c r="B5" s="15"/>
      <c r="C5" s="15"/>
      <c r="D5" s="16"/>
      <c r="E5" s="16"/>
      <c r="F5" s="16"/>
      <c r="G5" s="16"/>
      <c r="H5" s="16"/>
      <c r="I5" s="16"/>
      <c r="J5" s="16"/>
      <c r="K5" s="16"/>
      <c r="L5" s="16"/>
      <c r="M5" s="16"/>
      <c r="N5" s="16"/>
      <c r="O5" s="16"/>
      <c r="P5" s="16"/>
      <c r="Q5" s="16"/>
      <c r="R5" s="16"/>
      <c r="S5" s="16"/>
      <c r="T5" s="17"/>
      <c r="U5" s="17"/>
    </row>
    <row r="6" spans="1:22" s="14" customFormat="1" ht="18" customHeight="1">
      <c r="A6" s="340" t="s">
        <v>78</v>
      </c>
      <c r="B6" s="340"/>
      <c r="C6" s="341"/>
      <c r="D6" s="346" t="s">
        <v>290</v>
      </c>
      <c r="E6" s="347"/>
      <c r="F6" s="346" t="s">
        <v>287</v>
      </c>
      <c r="G6" s="347"/>
      <c r="H6" s="335" t="s">
        <v>79</v>
      </c>
      <c r="I6" s="337"/>
      <c r="J6" s="335" t="s">
        <v>291</v>
      </c>
      <c r="K6" s="337"/>
      <c r="L6" s="335" t="s">
        <v>80</v>
      </c>
      <c r="M6" s="337"/>
      <c r="N6" s="335" t="s">
        <v>81</v>
      </c>
      <c r="O6" s="337"/>
      <c r="P6" s="335" t="s">
        <v>82</v>
      </c>
      <c r="Q6" s="337"/>
      <c r="R6" s="335" t="s">
        <v>83</v>
      </c>
      <c r="S6" s="336"/>
      <c r="T6" s="350" t="s">
        <v>286</v>
      </c>
      <c r="U6" s="351"/>
      <c r="V6" s="19"/>
    </row>
    <row r="7" spans="1:21" s="14" customFormat="1" ht="18" customHeight="1">
      <c r="A7" s="342"/>
      <c r="B7" s="342"/>
      <c r="C7" s="343"/>
      <c r="D7" s="338" t="s">
        <v>284</v>
      </c>
      <c r="E7" s="338" t="s">
        <v>285</v>
      </c>
      <c r="F7" s="338" t="s">
        <v>284</v>
      </c>
      <c r="G7" s="338" t="s">
        <v>285</v>
      </c>
      <c r="H7" s="338" t="s">
        <v>284</v>
      </c>
      <c r="I7" s="338" t="s">
        <v>285</v>
      </c>
      <c r="J7" s="338" t="s">
        <v>284</v>
      </c>
      <c r="K7" s="338" t="s">
        <v>285</v>
      </c>
      <c r="L7" s="338" t="s">
        <v>284</v>
      </c>
      <c r="M7" s="338" t="s">
        <v>285</v>
      </c>
      <c r="N7" s="338" t="s">
        <v>284</v>
      </c>
      <c r="O7" s="338" t="s">
        <v>285</v>
      </c>
      <c r="P7" s="338" t="s">
        <v>284</v>
      </c>
      <c r="Q7" s="338" t="s">
        <v>285</v>
      </c>
      <c r="R7" s="338" t="s">
        <v>284</v>
      </c>
      <c r="S7" s="359" t="s">
        <v>285</v>
      </c>
      <c r="T7" s="360" t="s">
        <v>284</v>
      </c>
      <c r="U7" s="355" t="s">
        <v>285</v>
      </c>
    </row>
    <row r="8" spans="1:21" s="14" customFormat="1" ht="18" customHeight="1">
      <c r="A8" s="344"/>
      <c r="B8" s="344"/>
      <c r="C8" s="345"/>
      <c r="D8" s="339"/>
      <c r="E8" s="339"/>
      <c r="F8" s="339"/>
      <c r="G8" s="339"/>
      <c r="H8" s="339"/>
      <c r="I8" s="339"/>
      <c r="J8" s="339"/>
      <c r="K8" s="339"/>
      <c r="L8" s="339"/>
      <c r="M8" s="339"/>
      <c r="N8" s="339"/>
      <c r="O8" s="339"/>
      <c r="P8" s="339"/>
      <c r="Q8" s="339"/>
      <c r="R8" s="339"/>
      <c r="S8" s="356"/>
      <c r="T8" s="339"/>
      <c r="U8" s="356"/>
    </row>
    <row r="9" spans="1:22" ht="18" customHeight="1">
      <c r="A9" s="203"/>
      <c r="B9" s="203"/>
      <c r="C9" s="209"/>
      <c r="D9" s="203"/>
      <c r="E9" s="208" t="s">
        <v>40</v>
      </c>
      <c r="F9" s="203"/>
      <c r="G9" s="208" t="s">
        <v>40</v>
      </c>
      <c r="H9" s="203"/>
      <c r="I9" s="208" t="s">
        <v>40</v>
      </c>
      <c r="J9" s="203"/>
      <c r="K9" s="208" t="s">
        <v>40</v>
      </c>
      <c r="L9" s="203"/>
      <c r="M9" s="208" t="s">
        <v>40</v>
      </c>
      <c r="N9" s="203"/>
      <c r="O9" s="208" t="s">
        <v>40</v>
      </c>
      <c r="P9" s="203"/>
      <c r="Q9" s="208" t="s">
        <v>40</v>
      </c>
      <c r="R9" s="203"/>
      <c r="S9" s="208" t="s">
        <v>40</v>
      </c>
      <c r="T9" s="203"/>
      <c r="U9" s="208" t="s">
        <v>40</v>
      </c>
      <c r="V9" s="203"/>
    </row>
    <row r="10" spans="1:22" s="87" customFormat="1" ht="18" customHeight="1">
      <c r="A10" s="123"/>
      <c r="B10" s="123"/>
      <c r="C10" s="97" t="s">
        <v>212</v>
      </c>
      <c r="D10" s="92">
        <f aca="true" t="shared" si="0" ref="D10:U10">SUM(D11:D20)</f>
        <v>32060</v>
      </c>
      <c r="E10" s="92">
        <f t="shared" si="0"/>
        <v>144295</v>
      </c>
      <c r="F10" s="92">
        <f t="shared" si="0"/>
        <v>16123</v>
      </c>
      <c r="G10" s="92">
        <f t="shared" si="0"/>
        <v>26417</v>
      </c>
      <c r="H10" s="92">
        <f t="shared" si="0"/>
        <v>8348</v>
      </c>
      <c r="I10" s="92">
        <f t="shared" si="0"/>
        <v>28263</v>
      </c>
      <c r="J10" s="92">
        <f t="shared" si="0"/>
        <v>4967</v>
      </c>
      <c r="K10" s="92">
        <f t="shared" si="0"/>
        <v>31332</v>
      </c>
      <c r="L10" s="92">
        <f t="shared" si="0"/>
        <v>2189</v>
      </c>
      <c r="M10" s="92">
        <f t="shared" si="0"/>
        <v>32886</v>
      </c>
      <c r="N10" s="92">
        <f t="shared" si="0"/>
        <v>282</v>
      </c>
      <c r="O10" s="92">
        <f t="shared" si="0"/>
        <v>10508</v>
      </c>
      <c r="P10" s="92">
        <f t="shared" si="0"/>
        <v>108</v>
      </c>
      <c r="Q10" s="92">
        <f t="shared" si="0"/>
        <v>7348</v>
      </c>
      <c r="R10" s="92">
        <f t="shared" si="0"/>
        <v>40</v>
      </c>
      <c r="S10" s="92">
        <f t="shared" si="0"/>
        <v>6005</v>
      </c>
      <c r="T10" s="92">
        <f t="shared" si="0"/>
        <v>3</v>
      </c>
      <c r="U10" s="92">
        <f t="shared" si="0"/>
        <v>1536</v>
      </c>
      <c r="V10" s="123"/>
    </row>
    <row r="11" spans="1:22" ht="18" customHeight="1">
      <c r="A11" s="203"/>
      <c r="B11" s="203"/>
      <c r="C11" s="24" t="s">
        <v>108</v>
      </c>
      <c r="D11" s="32">
        <f aca="true" t="shared" si="1" ref="D11:E15">SUM(F11,H11,J11,L11,N11,P11,R11,T11)</f>
        <v>4860</v>
      </c>
      <c r="E11" s="32">
        <f t="shared" si="1"/>
        <v>42990</v>
      </c>
      <c r="F11" s="32">
        <v>1055</v>
      </c>
      <c r="G11" s="32">
        <v>1843</v>
      </c>
      <c r="H11" s="32">
        <v>1131</v>
      </c>
      <c r="I11" s="32">
        <v>3918</v>
      </c>
      <c r="J11" s="32">
        <v>1468</v>
      </c>
      <c r="K11" s="32">
        <v>9611</v>
      </c>
      <c r="L11" s="32">
        <v>985</v>
      </c>
      <c r="M11" s="32">
        <v>15030</v>
      </c>
      <c r="N11" s="32">
        <v>143</v>
      </c>
      <c r="O11" s="32">
        <v>5419</v>
      </c>
      <c r="P11" s="32">
        <v>60</v>
      </c>
      <c r="Q11" s="32">
        <v>4157</v>
      </c>
      <c r="R11" s="32">
        <v>17</v>
      </c>
      <c r="S11" s="32">
        <v>2452</v>
      </c>
      <c r="T11" s="32">
        <v>1</v>
      </c>
      <c r="U11" s="32">
        <v>560</v>
      </c>
      <c r="V11" s="203"/>
    </row>
    <row r="12" spans="1:22" ht="18" customHeight="1">
      <c r="A12" s="203"/>
      <c r="B12" s="203"/>
      <c r="C12" s="24" t="s">
        <v>109</v>
      </c>
      <c r="D12" s="32">
        <f t="shared" si="1"/>
        <v>37</v>
      </c>
      <c r="E12" s="32">
        <f t="shared" si="1"/>
        <v>149</v>
      </c>
      <c r="F12" s="30">
        <v>19</v>
      </c>
      <c r="G12" s="30">
        <v>29</v>
      </c>
      <c r="H12" s="30">
        <v>7</v>
      </c>
      <c r="I12" s="32">
        <v>24</v>
      </c>
      <c r="J12" s="32">
        <v>7</v>
      </c>
      <c r="K12" s="32">
        <v>46</v>
      </c>
      <c r="L12" s="32">
        <v>4</v>
      </c>
      <c r="M12" s="32">
        <v>50</v>
      </c>
      <c r="N12" s="32" t="s">
        <v>227</v>
      </c>
      <c r="O12" s="32" t="s">
        <v>227</v>
      </c>
      <c r="P12" s="32" t="s">
        <v>227</v>
      </c>
      <c r="Q12" s="32" t="s">
        <v>227</v>
      </c>
      <c r="R12" s="32" t="s">
        <v>227</v>
      </c>
      <c r="S12" s="32" t="s">
        <v>227</v>
      </c>
      <c r="T12" s="32" t="s">
        <v>227</v>
      </c>
      <c r="U12" s="32" t="s">
        <v>227</v>
      </c>
      <c r="V12" s="203"/>
    </row>
    <row r="13" spans="1:22" ht="18" customHeight="1">
      <c r="A13" s="203"/>
      <c r="B13" s="203"/>
      <c r="C13" s="24" t="s">
        <v>110</v>
      </c>
      <c r="D13" s="32">
        <f t="shared" si="1"/>
        <v>37</v>
      </c>
      <c r="E13" s="32">
        <f t="shared" si="1"/>
        <v>2923</v>
      </c>
      <c r="F13" s="30">
        <v>5</v>
      </c>
      <c r="G13" s="30">
        <v>9</v>
      </c>
      <c r="H13" s="30">
        <v>3</v>
      </c>
      <c r="I13" s="32">
        <v>11</v>
      </c>
      <c r="J13" s="32">
        <v>1</v>
      </c>
      <c r="K13" s="32">
        <v>8</v>
      </c>
      <c r="L13" s="32">
        <v>13</v>
      </c>
      <c r="M13" s="32">
        <v>258</v>
      </c>
      <c r="N13" s="32">
        <v>2</v>
      </c>
      <c r="O13" s="32">
        <v>71</v>
      </c>
      <c r="P13" s="32">
        <v>5</v>
      </c>
      <c r="Q13" s="32">
        <v>454</v>
      </c>
      <c r="R13" s="32">
        <v>6</v>
      </c>
      <c r="S13" s="32">
        <v>1136</v>
      </c>
      <c r="T13" s="32">
        <v>2</v>
      </c>
      <c r="U13" s="32">
        <v>976</v>
      </c>
      <c r="V13" s="203"/>
    </row>
    <row r="14" spans="1:22" ht="18" customHeight="1">
      <c r="A14" s="203"/>
      <c r="B14" s="203"/>
      <c r="C14" s="24" t="s">
        <v>111</v>
      </c>
      <c r="D14" s="32">
        <f t="shared" si="1"/>
        <v>2957</v>
      </c>
      <c r="E14" s="32">
        <f t="shared" si="1"/>
        <v>10217</v>
      </c>
      <c r="F14" s="30">
        <v>1659</v>
      </c>
      <c r="G14" s="30">
        <v>2727</v>
      </c>
      <c r="H14" s="30">
        <v>787</v>
      </c>
      <c r="I14" s="32">
        <v>2639</v>
      </c>
      <c r="J14" s="32">
        <v>379</v>
      </c>
      <c r="K14" s="32">
        <v>2343</v>
      </c>
      <c r="L14" s="32">
        <v>119</v>
      </c>
      <c r="M14" s="32">
        <v>1769</v>
      </c>
      <c r="N14" s="32">
        <v>5</v>
      </c>
      <c r="O14" s="32">
        <v>162</v>
      </c>
      <c r="P14" s="32">
        <v>6</v>
      </c>
      <c r="Q14" s="32">
        <v>365</v>
      </c>
      <c r="R14" s="32">
        <v>2</v>
      </c>
      <c r="S14" s="32">
        <v>212</v>
      </c>
      <c r="T14" s="32" t="s">
        <v>227</v>
      </c>
      <c r="U14" s="32" t="s">
        <v>227</v>
      </c>
      <c r="V14" s="203"/>
    </row>
    <row r="15" spans="1:22" ht="18" customHeight="1">
      <c r="A15" s="203"/>
      <c r="B15" s="203"/>
      <c r="C15" s="24" t="s">
        <v>213</v>
      </c>
      <c r="D15" s="32">
        <f t="shared" si="1"/>
        <v>7521</v>
      </c>
      <c r="E15" s="32">
        <f t="shared" si="1"/>
        <v>25658</v>
      </c>
      <c r="F15" s="30">
        <v>4510</v>
      </c>
      <c r="G15" s="30">
        <v>7320</v>
      </c>
      <c r="H15" s="30">
        <v>1906</v>
      </c>
      <c r="I15" s="32">
        <v>6424</v>
      </c>
      <c r="J15" s="32">
        <v>761</v>
      </c>
      <c r="K15" s="32">
        <v>4687</v>
      </c>
      <c r="L15" s="32">
        <v>274</v>
      </c>
      <c r="M15" s="32">
        <v>4102</v>
      </c>
      <c r="N15" s="32">
        <v>54</v>
      </c>
      <c r="O15" s="32">
        <v>1956</v>
      </c>
      <c r="P15" s="32">
        <v>13</v>
      </c>
      <c r="Q15" s="32">
        <v>792</v>
      </c>
      <c r="R15" s="32">
        <v>3</v>
      </c>
      <c r="S15" s="32">
        <v>377</v>
      </c>
      <c r="T15" s="32" t="s">
        <v>227</v>
      </c>
      <c r="U15" s="32" t="s">
        <v>227</v>
      </c>
      <c r="V15" s="203"/>
    </row>
    <row r="16" spans="1:22" ht="18" customHeight="1">
      <c r="A16" s="203"/>
      <c r="B16" s="203"/>
      <c r="C16" s="24"/>
      <c r="D16" s="32"/>
      <c r="E16" s="32"/>
      <c r="F16" s="32"/>
      <c r="G16" s="30"/>
      <c r="H16" s="30"/>
      <c r="I16" s="30"/>
      <c r="J16" s="30"/>
      <c r="K16" s="32"/>
      <c r="L16" s="32"/>
      <c r="M16" s="32"/>
      <c r="N16" s="32"/>
      <c r="O16" s="203"/>
      <c r="P16" s="32"/>
      <c r="Q16" s="203"/>
      <c r="R16" s="32"/>
      <c r="S16" s="32"/>
      <c r="T16" s="32"/>
      <c r="U16" s="32"/>
      <c r="V16" s="203"/>
    </row>
    <row r="17" spans="1:22" ht="18" customHeight="1">
      <c r="A17" s="203"/>
      <c r="B17" s="203"/>
      <c r="C17" s="24" t="s">
        <v>114</v>
      </c>
      <c r="D17" s="32">
        <f aca="true" t="shared" si="2" ref="D17:E20">SUM(F17,H17,J17,L17,N17,P17,R17,T17)</f>
        <v>8095</v>
      </c>
      <c r="E17" s="32">
        <f t="shared" si="2"/>
        <v>27217</v>
      </c>
      <c r="F17" s="30">
        <v>4383</v>
      </c>
      <c r="G17" s="30">
        <v>7255</v>
      </c>
      <c r="H17" s="30">
        <v>2377</v>
      </c>
      <c r="I17" s="32">
        <v>7968</v>
      </c>
      <c r="J17" s="32">
        <v>1027</v>
      </c>
      <c r="K17" s="32">
        <v>6348</v>
      </c>
      <c r="L17" s="32">
        <v>272</v>
      </c>
      <c r="M17" s="32">
        <v>3987</v>
      </c>
      <c r="N17" s="32">
        <v>27</v>
      </c>
      <c r="O17" s="32">
        <v>1040</v>
      </c>
      <c r="P17" s="32">
        <v>9</v>
      </c>
      <c r="Q17" s="32">
        <v>619</v>
      </c>
      <c r="R17" s="32" t="s">
        <v>227</v>
      </c>
      <c r="S17" s="32" t="s">
        <v>227</v>
      </c>
      <c r="T17" s="32" t="s">
        <v>227</v>
      </c>
      <c r="U17" s="32" t="s">
        <v>227</v>
      </c>
      <c r="V17" s="203"/>
    </row>
    <row r="18" spans="1:22" ht="18" customHeight="1">
      <c r="A18" s="203"/>
      <c r="B18" s="203"/>
      <c r="C18" s="24" t="s">
        <v>112</v>
      </c>
      <c r="D18" s="32">
        <f t="shared" si="2"/>
        <v>1140</v>
      </c>
      <c r="E18" s="32">
        <f t="shared" si="2"/>
        <v>8155</v>
      </c>
      <c r="F18" s="30">
        <v>441</v>
      </c>
      <c r="G18" s="30">
        <v>727</v>
      </c>
      <c r="H18" s="30">
        <v>271</v>
      </c>
      <c r="I18" s="32">
        <v>930</v>
      </c>
      <c r="J18" s="32">
        <v>225</v>
      </c>
      <c r="K18" s="32">
        <v>1451</v>
      </c>
      <c r="L18" s="32">
        <v>171</v>
      </c>
      <c r="M18" s="32">
        <v>2546</v>
      </c>
      <c r="N18" s="32">
        <v>19</v>
      </c>
      <c r="O18" s="32">
        <v>687</v>
      </c>
      <c r="P18" s="32">
        <v>3</v>
      </c>
      <c r="Q18" s="32">
        <v>219</v>
      </c>
      <c r="R18" s="32">
        <v>10</v>
      </c>
      <c r="S18" s="32">
        <v>1595</v>
      </c>
      <c r="T18" s="32" t="s">
        <v>227</v>
      </c>
      <c r="U18" s="32" t="s">
        <v>227</v>
      </c>
      <c r="V18" s="203"/>
    </row>
    <row r="19" spans="1:22" ht="18" customHeight="1">
      <c r="A19" s="203"/>
      <c r="B19" s="203"/>
      <c r="C19" s="8" t="s">
        <v>196</v>
      </c>
      <c r="D19" s="32">
        <f t="shared" si="2"/>
        <v>2486</v>
      </c>
      <c r="E19" s="32">
        <f t="shared" si="2"/>
        <v>8224</v>
      </c>
      <c r="F19" s="30">
        <v>1453</v>
      </c>
      <c r="G19" s="30">
        <v>2388</v>
      </c>
      <c r="H19" s="30">
        <v>620</v>
      </c>
      <c r="I19" s="32">
        <v>2082</v>
      </c>
      <c r="J19" s="32">
        <v>314</v>
      </c>
      <c r="K19" s="32">
        <v>1971</v>
      </c>
      <c r="L19" s="32">
        <v>91</v>
      </c>
      <c r="M19" s="32">
        <v>1379</v>
      </c>
      <c r="N19" s="32">
        <v>6</v>
      </c>
      <c r="O19" s="32">
        <v>246</v>
      </c>
      <c r="P19" s="32">
        <v>2</v>
      </c>
      <c r="Q19" s="32">
        <v>158</v>
      </c>
      <c r="R19" s="32" t="s">
        <v>227</v>
      </c>
      <c r="S19" s="32" t="s">
        <v>227</v>
      </c>
      <c r="T19" s="32" t="s">
        <v>227</v>
      </c>
      <c r="U19" s="32" t="s">
        <v>227</v>
      </c>
      <c r="V19" s="203"/>
    </row>
    <row r="20" spans="1:22" ht="18" customHeight="1">
      <c r="A20" s="203"/>
      <c r="B20" s="203"/>
      <c r="C20" s="24" t="s">
        <v>113</v>
      </c>
      <c r="D20" s="32">
        <f t="shared" si="2"/>
        <v>4927</v>
      </c>
      <c r="E20" s="32">
        <f t="shared" si="2"/>
        <v>18762</v>
      </c>
      <c r="F20" s="30">
        <v>2598</v>
      </c>
      <c r="G20" s="30">
        <v>4119</v>
      </c>
      <c r="H20" s="30">
        <v>1246</v>
      </c>
      <c r="I20" s="32">
        <v>4267</v>
      </c>
      <c r="J20" s="32">
        <v>785</v>
      </c>
      <c r="K20" s="32">
        <v>4867</v>
      </c>
      <c r="L20" s="32">
        <v>260</v>
      </c>
      <c r="M20" s="32">
        <v>3765</v>
      </c>
      <c r="N20" s="32">
        <v>26</v>
      </c>
      <c r="O20" s="32">
        <v>927</v>
      </c>
      <c r="P20" s="32">
        <v>10</v>
      </c>
      <c r="Q20" s="32">
        <v>584</v>
      </c>
      <c r="R20" s="32">
        <v>2</v>
      </c>
      <c r="S20" s="32">
        <v>233</v>
      </c>
      <c r="T20" s="32" t="s">
        <v>227</v>
      </c>
      <c r="U20" s="32" t="s">
        <v>227</v>
      </c>
      <c r="V20" s="203"/>
    </row>
    <row r="21" spans="1:22" ht="18" customHeight="1">
      <c r="A21" s="203"/>
      <c r="B21" s="203"/>
      <c r="C21" s="24"/>
      <c r="D21" s="195"/>
      <c r="E21" s="195"/>
      <c r="F21" s="30"/>
      <c r="G21" s="30"/>
      <c r="H21" s="30"/>
      <c r="I21" s="32"/>
      <c r="J21" s="32"/>
      <c r="K21" s="32"/>
      <c r="L21" s="32"/>
      <c r="M21" s="32"/>
      <c r="N21" s="32"/>
      <c r="O21" s="32"/>
      <c r="P21" s="32"/>
      <c r="Q21" s="203"/>
      <c r="R21" s="32"/>
      <c r="S21" s="32"/>
      <c r="T21" s="208"/>
      <c r="U21" s="32"/>
      <c r="V21" s="203"/>
    </row>
    <row r="22" spans="1:22" s="87" customFormat="1" ht="18" customHeight="1">
      <c r="A22" s="123"/>
      <c r="B22" s="123"/>
      <c r="C22" s="97" t="s">
        <v>115</v>
      </c>
      <c r="D22" s="92">
        <f aca="true" t="shared" si="3" ref="D22:D31">SUM(F22,H22,J22,L22,N22,P22,R22,T22)</f>
        <v>988</v>
      </c>
      <c r="E22" s="92">
        <f aca="true" t="shared" si="4" ref="E22:E31">SUM(G22,I22,K22,M22,O22,Q22,S22,U22)</f>
        <v>17204</v>
      </c>
      <c r="F22" s="118">
        <v>226</v>
      </c>
      <c r="G22" s="118">
        <v>342</v>
      </c>
      <c r="H22" s="118">
        <v>104</v>
      </c>
      <c r="I22" s="92">
        <v>356</v>
      </c>
      <c r="J22" s="92">
        <v>134</v>
      </c>
      <c r="K22" s="92">
        <v>910</v>
      </c>
      <c r="L22" s="92">
        <v>387</v>
      </c>
      <c r="M22" s="92">
        <v>6679</v>
      </c>
      <c r="N22" s="92">
        <v>79</v>
      </c>
      <c r="O22" s="92">
        <v>2900</v>
      </c>
      <c r="P22" s="92">
        <v>38</v>
      </c>
      <c r="Q22" s="92">
        <v>2495</v>
      </c>
      <c r="R22" s="92">
        <v>18</v>
      </c>
      <c r="S22" s="92">
        <v>2438</v>
      </c>
      <c r="T22" s="92">
        <v>2</v>
      </c>
      <c r="U22" s="92">
        <v>1084</v>
      </c>
      <c r="V22" s="123"/>
    </row>
    <row r="23" spans="1:22" s="87" customFormat="1" ht="18" customHeight="1">
      <c r="A23" s="123"/>
      <c r="B23" s="123"/>
      <c r="C23" s="97" t="s">
        <v>116</v>
      </c>
      <c r="D23" s="92">
        <f t="shared" si="3"/>
        <v>1898</v>
      </c>
      <c r="E23" s="92">
        <f t="shared" si="4"/>
        <v>4511</v>
      </c>
      <c r="F23" s="118">
        <v>1459</v>
      </c>
      <c r="G23" s="118">
        <v>1879</v>
      </c>
      <c r="H23" s="118">
        <v>274</v>
      </c>
      <c r="I23" s="92">
        <v>907</v>
      </c>
      <c r="J23" s="92">
        <v>116</v>
      </c>
      <c r="K23" s="92">
        <v>702</v>
      </c>
      <c r="L23" s="92">
        <v>41</v>
      </c>
      <c r="M23" s="92">
        <v>621</v>
      </c>
      <c r="N23" s="92">
        <v>6</v>
      </c>
      <c r="O23" s="92">
        <v>239</v>
      </c>
      <c r="P23" s="92">
        <v>2</v>
      </c>
      <c r="Q23" s="92">
        <v>163</v>
      </c>
      <c r="R23" s="92" t="s">
        <v>227</v>
      </c>
      <c r="S23" s="92" t="s">
        <v>227</v>
      </c>
      <c r="T23" s="92" t="s">
        <v>227</v>
      </c>
      <c r="U23" s="92" t="s">
        <v>227</v>
      </c>
      <c r="V23" s="123"/>
    </row>
    <row r="24" spans="1:22" s="87" customFormat="1" ht="18" customHeight="1">
      <c r="A24" s="123"/>
      <c r="B24" s="123"/>
      <c r="C24" s="97" t="s">
        <v>107</v>
      </c>
      <c r="D24" s="92">
        <f t="shared" si="3"/>
        <v>1515</v>
      </c>
      <c r="E24" s="92">
        <f t="shared" si="4"/>
        <v>19996</v>
      </c>
      <c r="F24" s="92">
        <v>687</v>
      </c>
      <c r="G24" s="92">
        <v>953</v>
      </c>
      <c r="H24" s="92">
        <v>138</v>
      </c>
      <c r="I24" s="92">
        <v>477</v>
      </c>
      <c r="J24" s="92">
        <v>217</v>
      </c>
      <c r="K24" s="92">
        <v>1501</v>
      </c>
      <c r="L24" s="92">
        <v>313</v>
      </c>
      <c r="M24" s="92">
        <v>5298</v>
      </c>
      <c r="N24" s="92">
        <v>85</v>
      </c>
      <c r="O24" s="92">
        <v>3223</v>
      </c>
      <c r="P24" s="92">
        <v>45</v>
      </c>
      <c r="Q24" s="92">
        <v>2855</v>
      </c>
      <c r="R24" s="92">
        <v>28</v>
      </c>
      <c r="S24" s="92">
        <v>4453</v>
      </c>
      <c r="T24" s="92">
        <v>2</v>
      </c>
      <c r="U24" s="92">
        <v>1236</v>
      </c>
      <c r="V24" s="123"/>
    </row>
    <row r="25" spans="1:22" s="87" customFormat="1" ht="18" customHeight="1">
      <c r="A25" s="123"/>
      <c r="B25" s="123"/>
      <c r="C25" s="97" t="s">
        <v>106</v>
      </c>
      <c r="D25" s="92">
        <f t="shared" si="3"/>
        <v>63</v>
      </c>
      <c r="E25" s="92">
        <f t="shared" si="4"/>
        <v>1509</v>
      </c>
      <c r="F25" s="92">
        <v>26</v>
      </c>
      <c r="G25" s="92">
        <v>39</v>
      </c>
      <c r="H25" s="92">
        <v>1</v>
      </c>
      <c r="I25" s="92">
        <v>3</v>
      </c>
      <c r="J25" s="92">
        <v>3</v>
      </c>
      <c r="K25" s="92">
        <v>18</v>
      </c>
      <c r="L25" s="92">
        <v>15</v>
      </c>
      <c r="M25" s="92">
        <v>255</v>
      </c>
      <c r="N25" s="92">
        <v>11</v>
      </c>
      <c r="O25" s="92">
        <v>416</v>
      </c>
      <c r="P25" s="92">
        <v>5</v>
      </c>
      <c r="Q25" s="92">
        <v>362</v>
      </c>
      <c r="R25" s="92">
        <v>2</v>
      </c>
      <c r="S25" s="92">
        <v>416</v>
      </c>
      <c r="T25" s="92" t="s">
        <v>227</v>
      </c>
      <c r="U25" s="92" t="s">
        <v>227</v>
      </c>
      <c r="V25" s="123"/>
    </row>
    <row r="26" spans="1:22" s="87" customFormat="1" ht="18" customHeight="1">
      <c r="A26" s="123"/>
      <c r="B26" s="123"/>
      <c r="C26" s="97" t="s">
        <v>117</v>
      </c>
      <c r="D26" s="92">
        <f t="shared" si="3"/>
        <v>15440</v>
      </c>
      <c r="E26" s="92">
        <f t="shared" si="4"/>
        <v>88645</v>
      </c>
      <c r="F26" s="92">
        <f aca="true" t="shared" si="5" ref="F26:U26">SUM(F27:F50)</f>
        <v>8862</v>
      </c>
      <c r="G26" s="92">
        <f t="shared" si="5"/>
        <v>12833</v>
      </c>
      <c r="H26" s="92">
        <f t="shared" si="5"/>
        <v>2938</v>
      </c>
      <c r="I26" s="92">
        <f t="shared" si="5"/>
        <v>9919</v>
      </c>
      <c r="J26" s="92">
        <f t="shared" si="5"/>
        <v>2035</v>
      </c>
      <c r="K26" s="92">
        <f t="shared" si="5"/>
        <v>13223</v>
      </c>
      <c r="L26" s="92">
        <f t="shared" si="5"/>
        <v>1193</v>
      </c>
      <c r="M26" s="92">
        <f t="shared" si="5"/>
        <v>18462</v>
      </c>
      <c r="N26" s="92">
        <f t="shared" si="5"/>
        <v>172</v>
      </c>
      <c r="O26" s="92">
        <f t="shared" si="5"/>
        <v>6501</v>
      </c>
      <c r="P26" s="92">
        <f t="shared" si="5"/>
        <v>150</v>
      </c>
      <c r="Q26" s="92">
        <f t="shared" si="5"/>
        <v>10318</v>
      </c>
      <c r="R26" s="92">
        <f t="shared" si="5"/>
        <v>80</v>
      </c>
      <c r="S26" s="92">
        <f t="shared" si="5"/>
        <v>12692</v>
      </c>
      <c r="T26" s="92">
        <f t="shared" si="5"/>
        <v>10</v>
      </c>
      <c r="U26" s="92">
        <f t="shared" si="5"/>
        <v>4697</v>
      </c>
      <c r="V26" s="123"/>
    </row>
    <row r="27" spans="1:22" ht="18" customHeight="1">
      <c r="A27" s="203"/>
      <c r="B27" s="203"/>
      <c r="C27" s="24" t="s">
        <v>118</v>
      </c>
      <c r="D27" s="32">
        <f t="shared" si="3"/>
        <v>159</v>
      </c>
      <c r="E27" s="32">
        <f t="shared" si="4"/>
        <v>939</v>
      </c>
      <c r="F27" s="30">
        <v>64</v>
      </c>
      <c r="G27" s="30">
        <v>100</v>
      </c>
      <c r="H27" s="30">
        <v>37</v>
      </c>
      <c r="I27" s="32">
        <v>127</v>
      </c>
      <c r="J27" s="32">
        <v>34</v>
      </c>
      <c r="K27" s="32">
        <v>234</v>
      </c>
      <c r="L27" s="32">
        <v>21</v>
      </c>
      <c r="M27" s="32">
        <v>334</v>
      </c>
      <c r="N27" s="32">
        <v>2</v>
      </c>
      <c r="O27" s="32">
        <v>60</v>
      </c>
      <c r="P27" s="32">
        <v>1</v>
      </c>
      <c r="Q27" s="32">
        <v>84</v>
      </c>
      <c r="R27" s="32" t="s">
        <v>227</v>
      </c>
      <c r="S27" s="32" t="s">
        <v>227</v>
      </c>
      <c r="T27" s="32" t="s">
        <v>227</v>
      </c>
      <c r="U27" s="32" t="s">
        <v>227</v>
      </c>
      <c r="V27" s="203"/>
    </row>
    <row r="28" spans="1:22" ht="18" customHeight="1">
      <c r="A28" s="203"/>
      <c r="B28" s="203"/>
      <c r="C28" s="24" t="s">
        <v>119</v>
      </c>
      <c r="D28" s="32">
        <f t="shared" si="3"/>
        <v>1548</v>
      </c>
      <c r="E28" s="32">
        <f t="shared" si="4"/>
        <v>17657</v>
      </c>
      <c r="F28" s="30">
        <v>679</v>
      </c>
      <c r="G28" s="30">
        <v>1105</v>
      </c>
      <c r="H28" s="30">
        <v>364</v>
      </c>
      <c r="I28" s="32">
        <v>1227</v>
      </c>
      <c r="J28" s="32">
        <v>246</v>
      </c>
      <c r="K28" s="32">
        <v>1625</v>
      </c>
      <c r="L28" s="32">
        <v>134</v>
      </c>
      <c r="M28" s="32">
        <v>2144</v>
      </c>
      <c r="N28" s="32">
        <v>39</v>
      </c>
      <c r="O28" s="32">
        <v>1530</v>
      </c>
      <c r="P28" s="32">
        <v>51</v>
      </c>
      <c r="Q28" s="32">
        <v>3571</v>
      </c>
      <c r="R28" s="32">
        <v>32</v>
      </c>
      <c r="S28" s="32">
        <v>5353</v>
      </c>
      <c r="T28" s="32">
        <v>3</v>
      </c>
      <c r="U28" s="32">
        <v>1102</v>
      </c>
      <c r="V28" s="203"/>
    </row>
    <row r="29" spans="1:22" ht="18" customHeight="1">
      <c r="A29" s="203"/>
      <c r="B29" s="203"/>
      <c r="C29" s="24" t="s">
        <v>120</v>
      </c>
      <c r="D29" s="32">
        <f t="shared" si="3"/>
        <v>4067</v>
      </c>
      <c r="E29" s="32">
        <f t="shared" si="4"/>
        <v>10064</v>
      </c>
      <c r="F29" s="30">
        <v>2916</v>
      </c>
      <c r="G29" s="30">
        <v>4426</v>
      </c>
      <c r="H29" s="30">
        <v>802</v>
      </c>
      <c r="I29" s="30">
        <v>2649</v>
      </c>
      <c r="J29" s="30">
        <v>274</v>
      </c>
      <c r="K29" s="32">
        <v>1644</v>
      </c>
      <c r="L29" s="32">
        <v>64</v>
      </c>
      <c r="M29" s="32">
        <v>844</v>
      </c>
      <c r="N29" s="32">
        <v>7</v>
      </c>
      <c r="O29" s="32">
        <v>250</v>
      </c>
      <c r="P29" s="32">
        <v>4</v>
      </c>
      <c r="Q29" s="32">
        <v>251</v>
      </c>
      <c r="R29" s="32" t="s">
        <v>227</v>
      </c>
      <c r="S29" s="32" t="s">
        <v>227</v>
      </c>
      <c r="T29" s="32" t="s">
        <v>227</v>
      </c>
      <c r="U29" s="32" t="s">
        <v>227</v>
      </c>
      <c r="V29" s="203"/>
    </row>
    <row r="30" spans="1:22" ht="18" customHeight="1">
      <c r="A30" s="203"/>
      <c r="B30" s="203"/>
      <c r="C30" s="24" t="s">
        <v>131</v>
      </c>
      <c r="D30" s="32">
        <f t="shared" si="3"/>
        <v>471</v>
      </c>
      <c r="E30" s="32">
        <f t="shared" si="4"/>
        <v>1858</v>
      </c>
      <c r="F30" s="30">
        <v>328</v>
      </c>
      <c r="G30" s="30">
        <v>473</v>
      </c>
      <c r="H30" s="30">
        <v>73</v>
      </c>
      <c r="I30" s="30">
        <v>241</v>
      </c>
      <c r="J30" s="30">
        <v>41</v>
      </c>
      <c r="K30" s="32">
        <v>265</v>
      </c>
      <c r="L30" s="32">
        <v>21</v>
      </c>
      <c r="M30" s="32">
        <v>337</v>
      </c>
      <c r="N30" s="32">
        <v>3</v>
      </c>
      <c r="O30" s="32">
        <v>107</v>
      </c>
      <c r="P30" s="32">
        <v>4</v>
      </c>
      <c r="Q30" s="32">
        <v>295</v>
      </c>
      <c r="R30" s="32">
        <v>1</v>
      </c>
      <c r="S30" s="32">
        <v>140</v>
      </c>
      <c r="T30" s="32" t="s">
        <v>227</v>
      </c>
      <c r="U30" s="32" t="s">
        <v>227</v>
      </c>
      <c r="V30" s="203"/>
    </row>
    <row r="31" spans="1:22" ht="18" customHeight="1">
      <c r="A31" s="203"/>
      <c r="B31" s="203"/>
      <c r="C31" s="24" t="s">
        <v>133</v>
      </c>
      <c r="D31" s="32">
        <f t="shared" si="3"/>
        <v>30</v>
      </c>
      <c r="E31" s="32">
        <f t="shared" si="4"/>
        <v>186</v>
      </c>
      <c r="F31" s="30">
        <v>4</v>
      </c>
      <c r="G31" s="30">
        <v>6</v>
      </c>
      <c r="H31" s="30">
        <v>12</v>
      </c>
      <c r="I31" s="30">
        <v>45</v>
      </c>
      <c r="J31" s="30">
        <v>8</v>
      </c>
      <c r="K31" s="32">
        <v>52</v>
      </c>
      <c r="L31" s="32">
        <v>6</v>
      </c>
      <c r="M31" s="32">
        <v>83</v>
      </c>
      <c r="N31" s="32" t="s">
        <v>227</v>
      </c>
      <c r="O31" s="32" t="s">
        <v>227</v>
      </c>
      <c r="P31" s="32" t="s">
        <v>227</v>
      </c>
      <c r="Q31" s="32" t="s">
        <v>227</v>
      </c>
      <c r="R31" s="32" t="s">
        <v>227</v>
      </c>
      <c r="S31" s="32" t="s">
        <v>227</v>
      </c>
      <c r="T31" s="32" t="s">
        <v>227</v>
      </c>
      <c r="U31" s="32" t="s">
        <v>227</v>
      </c>
      <c r="V31" s="203"/>
    </row>
    <row r="32" spans="1:22" ht="18" customHeight="1">
      <c r="A32" s="203"/>
      <c r="B32" s="203"/>
      <c r="C32" s="24"/>
      <c r="D32" s="32"/>
      <c r="E32" s="32"/>
      <c r="F32" s="32"/>
      <c r="G32" s="53"/>
      <c r="H32" s="30"/>
      <c r="I32" s="30"/>
      <c r="J32" s="30"/>
      <c r="K32" s="32"/>
      <c r="L32" s="32"/>
      <c r="M32" s="32"/>
      <c r="N32" s="32"/>
      <c r="O32" s="32"/>
      <c r="P32" s="32"/>
      <c r="Q32" s="32"/>
      <c r="R32" s="32"/>
      <c r="S32" s="32"/>
      <c r="T32" s="32"/>
      <c r="U32" s="32"/>
      <c r="V32" s="203"/>
    </row>
    <row r="33" spans="1:22" ht="18" customHeight="1">
      <c r="A33" s="203"/>
      <c r="B33" s="203"/>
      <c r="C33" s="24" t="s">
        <v>132</v>
      </c>
      <c r="D33" s="32">
        <f aca="true" t="shared" si="6" ref="D33:E37">SUM(F33,H33,J33,L33,N33,P33,R33,T33)</f>
        <v>506</v>
      </c>
      <c r="E33" s="32">
        <f t="shared" si="6"/>
        <v>3976</v>
      </c>
      <c r="F33" s="32">
        <v>238</v>
      </c>
      <c r="G33" s="30">
        <v>352</v>
      </c>
      <c r="H33" s="30">
        <v>92</v>
      </c>
      <c r="I33" s="30">
        <v>312</v>
      </c>
      <c r="J33" s="30">
        <v>101</v>
      </c>
      <c r="K33" s="32">
        <v>686</v>
      </c>
      <c r="L33" s="32">
        <v>54</v>
      </c>
      <c r="M33" s="32">
        <v>777</v>
      </c>
      <c r="N33" s="32">
        <v>7</v>
      </c>
      <c r="O33" s="32">
        <v>255</v>
      </c>
      <c r="P33" s="32">
        <v>8</v>
      </c>
      <c r="Q33" s="32">
        <v>549</v>
      </c>
      <c r="R33" s="32">
        <v>5</v>
      </c>
      <c r="S33" s="32">
        <v>713</v>
      </c>
      <c r="T33" s="32">
        <v>1</v>
      </c>
      <c r="U33" s="32">
        <v>332</v>
      </c>
      <c r="V33" s="203"/>
    </row>
    <row r="34" spans="1:22" ht="18" customHeight="1">
      <c r="A34" s="203"/>
      <c r="B34" s="203"/>
      <c r="C34" s="24" t="s">
        <v>121</v>
      </c>
      <c r="D34" s="32">
        <f t="shared" si="6"/>
        <v>11</v>
      </c>
      <c r="E34" s="32">
        <f t="shared" si="6"/>
        <v>581</v>
      </c>
      <c r="F34" s="32">
        <v>1</v>
      </c>
      <c r="G34" s="32">
        <v>2</v>
      </c>
      <c r="H34" s="32">
        <v>1</v>
      </c>
      <c r="I34" s="32">
        <v>3</v>
      </c>
      <c r="J34" s="32" t="s">
        <v>227</v>
      </c>
      <c r="K34" s="32" t="s">
        <v>227</v>
      </c>
      <c r="L34" s="32">
        <v>4</v>
      </c>
      <c r="M34" s="32">
        <v>65</v>
      </c>
      <c r="N34" s="32">
        <v>2</v>
      </c>
      <c r="O34" s="32">
        <v>70</v>
      </c>
      <c r="P34" s="32">
        <v>1</v>
      </c>
      <c r="Q34" s="32">
        <v>84</v>
      </c>
      <c r="R34" s="32">
        <v>2</v>
      </c>
      <c r="S34" s="32">
        <v>357</v>
      </c>
      <c r="T34" s="32" t="s">
        <v>227</v>
      </c>
      <c r="U34" s="32" t="s">
        <v>227</v>
      </c>
      <c r="V34" s="203"/>
    </row>
    <row r="35" spans="1:22" ht="18" customHeight="1">
      <c r="A35" s="203"/>
      <c r="B35" s="203"/>
      <c r="C35" s="24" t="s">
        <v>214</v>
      </c>
      <c r="D35" s="32">
        <f t="shared" si="6"/>
        <v>901</v>
      </c>
      <c r="E35" s="32">
        <f t="shared" si="6"/>
        <v>3374</v>
      </c>
      <c r="F35" s="32">
        <v>454</v>
      </c>
      <c r="G35" s="32">
        <v>617</v>
      </c>
      <c r="H35" s="32">
        <v>214</v>
      </c>
      <c r="I35" s="32">
        <v>735</v>
      </c>
      <c r="J35" s="32">
        <v>177</v>
      </c>
      <c r="K35" s="32">
        <v>1162</v>
      </c>
      <c r="L35" s="32">
        <v>55</v>
      </c>
      <c r="M35" s="32">
        <v>761</v>
      </c>
      <c r="N35" s="32" t="s">
        <v>227</v>
      </c>
      <c r="O35" s="32" t="s">
        <v>227</v>
      </c>
      <c r="P35" s="32">
        <v>1</v>
      </c>
      <c r="Q35" s="32">
        <v>99</v>
      </c>
      <c r="R35" s="32" t="s">
        <v>227</v>
      </c>
      <c r="S35" s="32" t="s">
        <v>227</v>
      </c>
      <c r="T35" s="32" t="s">
        <v>227</v>
      </c>
      <c r="U35" s="32" t="s">
        <v>227</v>
      </c>
      <c r="V35" s="203"/>
    </row>
    <row r="36" spans="1:22" ht="18" customHeight="1">
      <c r="A36" s="203"/>
      <c r="B36" s="203"/>
      <c r="C36" s="24" t="s">
        <v>122</v>
      </c>
      <c r="D36" s="32">
        <f t="shared" si="6"/>
        <v>454</v>
      </c>
      <c r="E36" s="32">
        <f t="shared" si="6"/>
        <v>1725</v>
      </c>
      <c r="F36" s="32">
        <v>279</v>
      </c>
      <c r="G36" s="32">
        <v>414</v>
      </c>
      <c r="H36" s="32">
        <v>82</v>
      </c>
      <c r="I36" s="32">
        <v>277</v>
      </c>
      <c r="J36" s="32">
        <v>63</v>
      </c>
      <c r="K36" s="32">
        <v>397</v>
      </c>
      <c r="L36" s="32">
        <v>25</v>
      </c>
      <c r="M36" s="32">
        <v>391</v>
      </c>
      <c r="N36" s="32">
        <v>4</v>
      </c>
      <c r="O36" s="32">
        <v>158</v>
      </c>
      <c r="P36" s="32">
        <v>1</v>
      </c>
      <c r="Q36" s="32">
        <v>88</v>
      </c>
      <c r="R36" s="32" t="s">
        <v>227</v>
      </c>
      <c r="S36" s="32" t="s">
        <v>227</v>
      </c>
      <c r="T36" s="32" t="s">
        <v>227</v>
      </c>
      <c r="U36" s="32" t="s">
        <v>227</v>
      </c>
      <c r="V36" s="203"/>
    </row>
    <row r="37" spans="1:22" ht="18" customHeight="1">
      <c r="A37" s="203"/>
      <c r="B37" s="203"/>
      <c r="C37" s="24" t="s">
        <v>215</v>
      </c>
      <c r="D37" s="32">
        <f t="shared" si="6"/>
        <v>569</v>
      </c>
      <c r="E37" s="32">
        <f t="shared" si="6"/>
        <v>6545</v>
      </c>
      <c r="F37" s="32">
        <v>151</v>
      </c>
      <c r="G37" s="32">
        <v>235</v>
      </c>
      <c r="H37" s="32">
        <v>123</v>
      </c>
      <c r="I37" s="32">
        <v>424</v>
      </c>
      <c r="J37" s="32">
        <v>128</v>
      </c>
      <c r="K37" s="32">
        <v>882</v>
      </c>
      <c r="L37" s="32">
        <v>127</v>
      </c>
      <c r="M37" s="32">
        <v>2082</v>
      </c>
      <c r="N37" s="32">
        <v>19</v>
      </c>
      <c r="O37" s="32">
        <v>752</v>
      </c>
      <c r="P37" s="32">
        <v>15</v>
      </c>
      <c r="Q37" s="32">
        <v>969</v>
      </c>
      <c r="R37" s="32">
        <v>5</v>
      </c>
      <c r="S37" s="32">
        <v>795</v>
      </c>
      <c r="T37" s="32">
        <v>1</v>
      </c>
      <c r="U37" s="32">
        <v>406</v>
      </c>
      <c r="V37" s="203"/>
    </row>
    <row r="38" spans="1:22" ht="18" customHeight="1">
      <c r="A38" s="203"/>
      <c r="B38" s="203"/>
      <c r="C38" s="24"/>
      <c r="D38" s="32"/>
      <c r="E38" s="32"/>
      <c r="F38" s="32"/>
      <c r="G38" s="32"/>
      <c r="H38" s="32"/>
      <c r="I38" s="32"/>
      <c r="J38" s="32"/>
      <c r="K38" s="32"/>
      <c r="L38" s="32"/>
      <c r="M38" s="32"/>
      <c r="N38" s="32"/>
      <c r="O38" s="32"/>
      <c r="P38" s="32"/>
      <c r="Q38" s="32"/>
      <c r="R38" s="32"/>
      <c r="S38" s="32"/>
      <c r="T38" s="32"/>
      <c r="U38" s="32"/>
      <c r="V38" s="203"/>
    </row>
    <row r="39" spans="1:22" ht="18" customHeight="1">
      <c r="A39" s="203"/>
      <c r="B39" s="203"/>
      <c r="C39" s="24" t="s">
        <v>123</v>
      </c>
      <c r="D39" s="32">
        <f aca="true" t="shared" si="7" ref="D39:E43">SUM(F39,H39,J39,L39,N39,P39,R39,T39)</f>
        <v>155</v>
      </c>
      <c r="E39" s="32">
        <f t="shared" si="7"/>
        <v>1439</v>
      </c>
      <c r="F39" s="32">
        <v>42</v>
      </c>
      <c r="G39" s="32">
        <v>61</v>
      </c>
      <c r="H39" s="32">
        <v>34</v>
      </c>
      <c r="I39" s="32">
        <v>116</v>
      </c>
      <c r="J39" s="32">
        <v>42</v>
      </c>
      <c r="K39" s="32">
        <v>275</v>
      </c>
      <c r="L39" s="32">
        <v>30</v>
      </c>
      <c r="M39" s="32">
        <v>481</v>
      </c>
      <c r="N39" s="32">
        <v>2</v>
      </c>
      <c r="O39" s="32">
        <v>63</v>
      </c>
      <c r="P39" s="32">
        <v>3</v>
      </c>
      <c r="Q39" s="32">
        <v>216</v>
      </c>
      <c r="R39" s="32">
        <v>2</v>
      </c>
      <c r="S39" s="32">
        <v>227</v>
      </c>
      <c r="T39" s="32" t="s">
        <v>227</v>
      </c>
      <c r="U39" s="32" t="s">
        <v>227</v>
      </c>
      <c r="V39" s="203"/>
    </row>
    <row r="40" spans="1:22" ht="18" customHeight="1">
      <c r="A40" s="203"/>
      <c r="B40" s="203"/>
      <c r="C40" s="24" t="s">
        <v>124</v>
      </c>
      <c r="D40" s="32">
        <f t="shared" si="7"/>
        <v>344</v>
      </c>
      <c r="E40" s="32">
        <f t="shared" si="7"/>
        <v>4319</v>
      </c>
      <c r="F40" s="32">
        <v>119</v>
      </c>
      <c r="G40" s="32">
        <v>186</v>
      </c>
      <c r="H40" s="32">
        <v>76</v>
      </c>
      <c r="I40" s="32">
        <v>266</v>
      </c>
      <c r="J40" s="32">
        <v>63</v>
      </c>
      <c r="K40" s="32">
        <v>400</v>
      </c>
      <c r="L40" s="32">
        <v>50</v>
      </c>
      <c r="M40" s="32">
        <v>814</v>
      </c>
      <c r="N40" s="32">
        <v>13</v>
      </c>
      <c r="O40" s="32">
        <v>470</v>
      </c>
      <c r="P40" s="32">
        <v>14</v>
      </c>
      <c r="Q40" s="32">
        <v>942</v>
      </c>
      <c r="R40" s="32">
        <v>9</v>
      </c>
      <c r="S40" s="32">
        <v>1241</v>
      </c>
      <c r="T40" s="32" t="s">
        <v>227</v>
      </c>
      <c r="U40" s="32" t="s">
        <v>227</v>
      </c>
      <c r="V40" s="203"/>
    </row>
    <row r="41" spans="1:22" ht="18" customHeight="1">
      <c r="A41" s="203"/>
      <c r="B41" s="203"/>
      <c r="C41" s="99" t="s">
        <v>216</v>
      </c>
      <c r="D41" s="32">
        <f t="shared" si="7"/>
        <v>2125</v>
      </c>
      <c r="E41" s="32">
        <f t="shared" si="7"/>
        <v>7126</v>
      </c>
      <c r="F41" s="32">
        <v>1382</v>
      </c>
      <c r="G41" s="32">
        <v>1735</v>
      </c>
      <c r="H41" s="32">
        <v>370</v>
      </c>
      <c r="I41" s="32">
        <v>1263</v>
      </c>
      <c r="J41" s="32">
        <v>253</v>
      </c>
      <c r="K41" s="32">
        <v>1633</v>
      </c>
      <c r="L41" s="32">
        <v>104</v>
      </c>
      <c r="M41" s="32">
        <v>1534</v>
      </c>
      <c r="N41" s="32">
        <v>9</v>
      </c>
      <c r="O41" s="32">
        <v>325</v>
      </c>
      <c r="P41" s="32">
        <v>5</v>
      </c>
      <c r="Q41" s="32">
        <v>356</v>
      </c>
      <c r="R41" s="32">
        <v>2</v>
      </c>
      <c r="S41" s="32">
        <v>280</v>
      </c>
      <c r="T41" s="32" t="s">
        <v>227</v>
      </c>
      <c r="U41" s="32" t="s">
        <v>227</v>
      </c>
      <c r="V41" s="203"/>
    </row>
    <row r="42" spans="1:22" ht="18" customHeight="1">
      <c r="A42" s="203"/>
      <c r="B42" s="203"/>
      <c r="C42" s="24" t="s">
        <v>198</v>
      </c>
      <c r="D42" s="32">
        <f t="shared" si="7"/>
        <v>1460</v>
      </c>
      <c r="E42" s="32">
        <f t="shared" si="7"/>
        <v>14866</v>
      </c>
      <c r="F42" s="32">
        <v>508</v>
      </c>
      <c r="G42" s="32">
        <v>768</v>
      </c>
      <c r="H42" s="32">
        <v>281</v>
      </c>
      <c r="I42" s="32">
        <v>969</v>
      </c>
      <c r="J42" s="32">
        <v>377</v>
      </c>
      <c r="K42" s="32">
        <v>2498</v>
      </c>
      <c r="L42" s="32">
        <v>220</v>
      </c>
      <c r="M42" s="32">
        <v>3552</v>
      </c>
      <c r="N42" s="32">
        <v>35</v>
      </c>
      <c r="O42" s="32">
        <v>1290</v>
      </c>
      <c r="P42" s="32">
        <v>21</v>
      </c>
      <c r="Q42" s="32">
        <v>1488</v>
      </c>
      <c r="R42" s="32">
        <v>15</v>
      </c>
      <c r="S42" s="32">
        <v>2486</v>
      </c>
      <c r="T42" s="32">
        <v>3</v>
      </c>
      <c r="U42" s="32">
        <v>1815</v>
      </c>
      <c r="V42" s="203"/>
    </row>
    <row r="43" spans="1:22" ht="18" customHeight="1">
      <c r="A43" s="203"/>
      <c r="B43" s="203"/>
      <c r="C43" s="24" t="s">
        <v>217</v>
      </c>
      <c r="D43" s="32">
        <f t="shared" si="7"/>
        <v>52</v>
      </c>
      <c r="E43" s="32">
        <f t="shared" si="7"/>
        <v>776</v>
      </c>
      <c r="F43" s="32">
        <v>9</v>
      </c>
      <c r="G43" s="32">
        <v>15</v>
      </c>
      <c r="H43" s="32">
        <v>8</v>
      </c>
      <c r="I43" s="32">
        <v>30</v>
      </c>
      <c r="J43" s="32">
        <v>13</v>
      </c>
      <c r="K43" s="32">
        <v>89</v>
      </c>
      <c r="L43" s="32">
        <v>14</v>
      </c>
      <c r="M43" s="32">
        <v>212</v>
      </c>
      <c r="N43" s="32">
        <v>5</v>
      </c>
      <c r="O43" s="32">
        <v>196</v>
      </c>
      <c r="P43" s="32">
        <v>2</v>
      </c>
      <c r="Q43" s="32">
        <v>109</v>
      </c>
      <c r="R43" s="32">
        <v>1</v>
      </c>
      <c r="S43" s="32">
        <v>125</v>
      </c>
      <c r="T43" s="32" t="s">
        <v>227</v>
      </c>
      <c r="U43" s="32" t="s">
        <v>227</v>
      </c>
      <c r="V43" s="203"/>
    </row>
    <row r="44" spans="1:22" ht="18" customHeight="1">
      <c r="A44" s="203"/>
      <c r="B44" s="203"/>
      <c r="C44" s="24"/>
      <c r="D44" s="32"/>
      <c r="E44" s="32"/>
      <c r="F44" s="32"/>
      <c r="G44" s="32"/>
      <c r="H44" s="32"/>
      <c r="I44" s="32"/>
      <c r="J44" s="203"/>
      <c r="K44" s="32"/>
      <c r="L44" s="32"/>
      <c r="M44" s="32"/>
      <c r="N44" s="32"/>
      <c r="O44" s="32"/>
      <c r="P44" s="32"/>
      <c r="Q44" s="203"/>
      <c r="R44" s="32"/>
      <c r="S44" s="32"/>
      <c r="T44" s="32"/>
      <c r="U44" s="32"/>
      <c r="V44" s="203"/>
    </row>
    <row r="45" spans="1:22" ht="18" customHeight="1">
      <c r="A45" s="203"/>
      <c r="B45" s="203"/>
      <c r="C45" s="24" t="s">
        <v>125</v>
      </c>
      <c r="D45" s="32">
        <f aca="true" t="shared" si="8" ref="D45:E50">SUM(F45,H45,J45,L45,N45,P45,R45,T45)</f>
        <v>1599</v>
      </c>
      <c r="E45" s="32">
        <f t="shared" si="8"/>
        <v>3103</v>
      </c>
      <c r="F45" s="32">
        <v>1316</v>
      </c>
      <c r="G45" s="32">
        <v>1827</v>
      </c>
      <c r="H45" s="32">
        <v>219</v>
      </c>
      <c r="I45" s="32">
        <v>709</v>
      </c>
      <c r="J45" s="32">
        <v>43</v>
      </c>
      <c r="K45" s="32">
        <v>257</v>
      </c>
      <c r="L45" s="32">
        <v>20</v>
      </c>
      <c r="M45" s="32">
        <v>272</v>
      </c>
      <c r="N45" s="32">
        <v>1</v>
      </c>
      <c r="O45" s="32">
        <v>38</v>
      </c>
      <c r="P45" s="32" t="s">
        <v>227</v>
      </c>
      <c r="Q45" s="32" t="s">
        <v>227</v>
      </c>
      <c r="R45" s="32" t="s">
        <v>227</v>
      </c>
      <c r="S45" s="32" t="s">
        <v>227</v>
      </c>
      <c r="T45" s="32" t="s">
        <v>227</v>
      </c>
      <c r="U45" s="32" t="s">
        <v>227</v>
      </c>
      <c r="V45" s="203"/>
    </row>
    <row r="46" spans="1:22" ht="18" customHeight="1">
      <c r="A46" s="203"/>
      <c r="B46" s="203"/>
      <c r="C46" s="24" t="s">
        <v>126</v>
      </c>
      <c r="D46" s="32">
        <f t="shared" si="8"/>
        <v>248</v>
      </c>
      <c r="E46" s="32">
        <f t="shared" si="8"/>
        <v>4202</v>
      </c>
      <c r="F46" s="32">
        <v>76</v>
      </c>
      <c r="G46" s="32">
        <v>114</v>
      </c>
      <c r="H46" s="32">
        <v>30</v>
      </c>
      <c r="I46" s="32">
        <v>106</v>
      </c>
      <c r="J46" s="32">
        <v>53</v>
      </c>
      <c r="K46" s="32">
        <v>340</v>
      </c>
      <c r="L46" s="32">
        <v>59</v>
      </c>
      <c r="M46" s="32">
        <v>896</v>
      </c>
      <c r="N46" s="32">
        <v>14</v>
      </c>
      <c r="O46" s="32">
        <v>546</v>
      </c>
      <c r="P46" s="32">
        <v>10</v>
      </c>
      <c r="Q46" s="32">
        <v>633</v>
      </c>
      <c r="R46" s="32">
        <v>4</v>
      </c>
      <c r="S46" s="32">
        <v>525</v>
      </c>
      <c r="T46" s="32">
        <v>2</v>
      </c>
      <c r="U46" s="32">
        <v>1042</v>
      </c>
      <c r="V46" s="203"/>
    </row>
    <row r="47" spans="1:22" ht="18" customHeight="1">
      <c r="A47" s="203"/>
      <c r="B47" s="203"/>
      <c r="C47" s="24" t="s">
        <v>127</v>
      </c>
      <c r="D47" s="32">
        <f t="shared" si="8"/>
        <v>287</v>
      </c>
      <c r="E47" s="32">
        <f t="shared" si="8"/>
        <v>3861</v>
      </c>
      <c r="F47" s="32">
        <v>46</v>
      </c>
      <c r="G47" s="32">
        <v>68</v>
      </c>
      <c r="H47" s="32">
        <v>36</v>
      </c>
      <c r="I47" s="32">
        <v>124</v>
      </c>
      <c r="J47" s="32">
        <v>43</v>
      </c>
      <c r="K47" s="32">
        <v>318</v>
      </c>
      <c r="L47" s="32">
        <v>149</v>
      </c>
      <c r="M47" s="32">
        <v>2331</v>
      </c>
      <c r="N47" s="32">
        <v>6</v>
      </c>
      <c r="O47" s="32">
        <v>231</v>
      </c>
      <c r="P47" s="32">
        <v>5</v>
      </c>
      <c r="Q47" s="32">
        <v>339</v>
      </c>
      <c r="R47" s="32">
        <v>2</v>
      </c>
      <c r="S47" s="32">
        <v>450</v>
      </c>
      <c r="T47" s="32" t="s">
        <v>227</v>
      </c>
      <c r="U47" s="32" t="s">
        <v>227</v>
      </c>
      <c r="V47" s="203"/>
    </row>
    <row r="48" spans="1:22" ht="18" customHeight="1">
      <c r="A48" s="203"/>
      <c r="B48" s="203"/>
      <c r="C48" s="24" t="s">
        <v>128</v>
      </c>
      <c r="D48" s="32">
        <f t="shared" si="8"/>
        <v>6</v>
      </c>
      <c r="E48" s="32">
        <f t="shared" si="8"/>
        <v>50</v>
      </c>
      <c r="F48" s="30">
        <v>1</v>
      </c>
      <c r="G48" s="30">
        <v>1</v>
      </c>
      <c r="H48" s="30">
        <v>3</v>
      </c>
      <c r="I48" s="30">
        <v>10</v>
      </c>
      <c r="J48" s="32">
        <v>1</v>
      </c>
      <c r="K48" s="30">
        <v>5</v>
      </c>
      <c r="L48" s="32" t="s">
        <v>227</v>
      </c>
      <c r="M48" s="32" t="s">
        <v>227</v>
      </c>
      <c r="N48" s="30">
        <v>1</v>
      </c>
      <c r="O48" s="30">
        <v>34</v>
      </c>
      <c r="P48" s="32" t="s">
        <v>227</v>
      </c>
      <c r="Q48" s="32" t="s">
        <v>227</v>
      </c>
      <c r="R48" s="32" t="s">
        <v>227</v>
      </c>
      <c r="S48" s="32" t="s">
        <v>227</v>
      </c>
      <c r="T48" s="32" t="s">
        <v>227</v>
      </c>
      <c r="U48" s="32" t="s">
        <v>227</v>
      </c>
      <c r="V48" s="203"/>
    </row>
    <row r="49" spans="1:22" ht="18" customHeight="1">
      <c r="A49" s="203"/>
      <c r="B49" s="203"/>
      <c r="C49" s="24" t="s">
        <v>129</v>
      </c>
      <c r="D49" s="32">
        <f t="shared" si="8"/>
        <v>429</v>
      </c>
      <c r="E49" s="32">
        <f t="shared" si="8"/>
        <v>1864</v>
      </c>
      <c r="F49" s="30">
        <v>240</v>
      </c>
      <c r="G49" s="30">
        <v>314</v>
      </c>
      <c r="H49" s="30">
        <v>80</v>
      </c>
      <c r="I49" s="30">
        <v>282</v>
      </c>
      <c r="J49" s="30">
        <v>72</v>
      </c>
      <c r="K49" s="30">
        <v>441</v>
      </c>
      <c r="L49" s="30">
        <v>30</v>
      </c>
      <c r="M49" s="30">
        <v>456</v>
      </c>
      <c r="N49" s="30">
        <v>3</v>
      </c>
      <c r="O49" s="30">
        <v>126</v>
      </c>
      <c r="P49" s="30">
        <v>4</v>
      </c>
      <c r="Q49" s="30">
        <v>245</v>
      </c>
      <c r="R49" s="32" t="s">
        <v>227</v>
      </c>
      <c r="S49" s="32" t="s">
        <v>227</v>
      </c>
      <c r="T49" s="32" t="s">
        <v>227</v>
      </c>
      <c r="U49" s="32" t="s">
        <v>227</v>
      </c>
      <c r="V49" s="203"/>
    </row>
    <row r="50" spans="1:22" ht="18" customHeight="1">
      <c r="A50" s="204"/>
      <c r="B50" s="204"/>
      <c r="C50" s="24" t="s">
        <v>130</v>
      </c>
      <c r="D50" s="60">
        <f t="shared" si="8"/>
        <v>19</v>
      </c>
      <c r="E50" s="30">
        <f t="shared" si="8"/>
        <v>134</v>
      </c>
      <c r="F50" s="30">
        <v>9</v>
      </c>
      <c r="G50" s="30">
        <v>14</v>
      </c>
      <c r="H50" s="30">
        <v>1</v>
      </c>
      <c r="I50" s="30">
        <v>4</v>
      </c>
      <c r="J50" s="30">
        <v>3</v>
      </c>
      <c r="K50" s="30">
        <v>20</v>
      </c>
      <c r="L50" s="30">
        <v>6</v>
      </c>
      <c r="M50" s="30">
        <v>96</v>
      </c>
      <c r="N50" s="32" t="s">
        <v>227</v>
      </c>
      <c r="O50" s="32" t="s">
        <v>227</v>
      </c>
      <c r="P50" s="32" t="s">
        <v>227</v>
      </c>
      <c r="Q50" s="32" t="s">
        <v>227</v>
      </c>
      <c r="R50" s="32" t="s">
        <v>227</v>
      </c>
      <c r="S50" s="32" t="s">
        <v>227</v>
      </c>
      <c r="T50" s="32" t="s">
        <v>227</v>
      </c>
      <c r="U50" s="32" t="s">
        <v>227</v>
      </c>
      <c r="V50" s="203"/>
    </row>
    <row r="51" spans="1:22" ht="18" customHeight="1">
      <c r="A51" s="204"/>
      <c r="B51" s="204"/>
      <c r="C51" s="207"/>
      <c r="D51" s="204"/>
      <c r="E51" s="5"/>
      <c r="F51" s="5"/>
      <c r="G51" s="204"/>
      <c r="H51" s="204"/>
      <c r="I51" s="204"/>
      <c r="J51" s="204"/>
      <c r="K51" s="204"/>
      <c r="L51" s="204"/>
      <c r="M51" s="204"/>
      <c r="N51" s="204"/>
      <c r="O51" s="204"/>
      <c r="P51" s="204"/>
      <c r="Q51" s="204"/>
      <c r="R51" s="204"/>
      <c r="S51" s="204"/>
      <c r="T51" s="204"/>
      <c r="U51" s="204"/>
      <c r="V51" s="203"/>
    </row>
    <row r="52" spans="1:22" ht="18" customHeight="1">
      <c r="A52" s="205"/>
      <c r="B52" s="205"/>
      <c r="C52" s="206"/>
      <c r="D52" s="205"/>
      <c r="E52" s="98"/>
      <c r="F52" s="98"/>
      <c r="G52" s="205"/>
      <c r="H52" s="205"/>
      <c r="I52" s="205"/>
      <c r="J52" s="205"/>
      <c r="K52" s="205"/>
      <c r="L52" s="205"/>
      <c r="M52" s="205"/>
      <c r="N52" s="205"/>
      <c r="O52" s="205"/>
      <c r="P52" s="205"/>
      <c r="Q52" s="205"/>
      <c r="R52" s="205"/>
      <c r="S52" s="205"/>
      <c r="T52" s="205"/>
      <c r="U52" s="205"/>
      <c r="V52" s="203"/>
    </row>
    <row r="53" spans="1:22" ht="14.25">
      <c r="A53" s="203"/>
      <c r="B53" s="203"/>
      <c r="C53" s="203"/>
      <c r="D53" s="203"/>
      <c r="E53" s="1"/>
      <c r="F53" s="1"/>
      <c r="G53" s="203"/>
      <c r="H53" s="203"/>
      <c r="I53" s="203"/>
      <c r="J53" s="203"/>
      <c r="K53" s="203"/>
      <c r="L53" s="203"/>
      <c r="M53" s="203"/>
      <c r="N53" s="203"/>
      <c r="O53" s="203"/>
      <c r="P53" s="203"/>
      <c r="Q53" s="203"/>
      <c r="R53" s="203"/>
      <c r="S53" s="203"/>
      <c r="T53" s="203"/>
      <c r="U53" s="203"/>
      <c r="V53" s="203"/>
    </row>
    <row r="54" spans="1:22" ht="14.25">
      <c r="A54" s="203"/>
      <c r="B54" s="203"/>
      <c r="C54" s="203"/>
      <c r="D54" s="204"/>
      <c r="E54" s="5"/>
      <c r="F54" s="5"/>
      <c r="G54" s="204"/>
      <c r="H54" s="204"/>
      <c r="I54" s="203"/>
      <c r="J54" s="203"/>
      <c r="K54" s="203"/>
      <c r="L54" s="203"/>
      <c r="M54" s="203"/>
      <c r="N54" s="203"/>
      <c r="O54" s="203"/>
      <c r="P54" s="203"/>
      <c r="Q54" s="203"/>
      <c r="R54" s="203"/>
      <c r="S54" s="203"/>
      <c r="T54" s="203"/>
      <c r="U54" s="203"/>
      <c r="V54" s="203"/>
    </row>
    <row r="55" spans="1:22" ht="14.25">
      <c r="A55" s="203"/>
      <c r="B55" s="203"/>
      <c r="C55" s="203"/>
      <c r="D55" s="204"/>
      <c r="E55" s="5"/>
      <c r="F55" s="5"/>
      <c r="G55" s="204"/>
      <c r="H55" s="204"/>
      <c r="I55" s="203"/>
      <c r="J55" s="203"/>
      <c r="K55" s="203"/>
      <c r="L55" s="203"/>
      <c r="M55" s="203"/>
      <c r="N55" s="203"/>
      <c r="O55" s="203"/>
      <c r="P55" s="203"/>
      <c r="Q55" s="203"/>
      <c r="R55" s="203"/>
      <c r="S55" s="203"/>
      <c r="T55" s="203"/>
      <c r="U55" s="203"/>
      <c r="V55" s="203"/>
    </row>
    <row r="56" spans="1:22" ht="13.5">
      <c r="A56" s="203"/>
      <c r="B56" s="203"/>
      <c r="C56" s="203"/>
      <c r="D56" s="204"/>
      <c r="E56" s="204"/>
      <c r="F56" s="204"/>
      <c r="G56" s="204"/>
      <c r="H56" s="204"/>
      <c r="I56" s="203"/>
      <c r="J56" s="203"/>
      <c r="K56" s="203"/>
      <c r="L56" s="203"/>
      <c r="M56" s="203"/>
      <c r="N56" s="203"/>
      <c r="O56" s="203"/>
      <c r="P56" s="203"/>
      <c r="Q56" s="203"/>
      <c r="R56" s="203"/>
      <c r="S56" s="203"/>
      <c r="T56" s="203"/>
      <c r="U56" s="203"/>
      <c r="V56" s="203"/>
    </row>
    <row r="57" spans="1:22" ht="13.5">
      <c r="A57" s="203"/>
      <c r="B57" s="203"/>
      <c r="C57" s="203"/>
      <c r="D57" s="204"/>
      <c r="E57" s="204"/>
      <c r="F57" s="204"/>
      <c r="G57" s="204"/>
      <c r="H57" s="204"/>
      <c r="I57" s="203"/>
      <c r="J57" s="203"/>
      <c r="K57" s="203"/>
      <c r="L57" s="203"/>
      <c r="M57" s="203"/>
      <c r="N57" s="203"/>
      <c r="O57" s="203"/>
      <c r="P57" s="203"/>
      <c r="Q57" s="203"/>
      <c r="R57" s="203"/>
      <c r="S57" s="203"/>
      <c r="T57" s="203"/>
      <c r="U57" s="203"/>
      <c r="V57" s="203"/>
    </row>
    <row r="58" spans="1:22" ht="13.5">
      <c r="A58" s="203"/>
      <c r="B58" s="203"/>
      <c r="C58" s="203"/>
      <c r="D58" s="204"/>
      <c r="E58" s="204"/>
      <c r="F58" s="204"/>
      <c r="G58" s="204"/>
      <c r="H58" s="204"/>
      <c r="I58" s="203"/>
      <c r="J58" s="203"/>
      <c r="K58" s="203"/>
      <c r="L58" s="203"/>
      <c r="M58" s="203"/>
      <c r="N58" s="203"/>
      <c r="O58" s="203"/>
      <c r="P58" s="203"/>
      <c r="Q58" s="203"/>
      <c r="R58" s="203"/>
      <c r="S58" s="203"/>
      <c r="T58" s="203"/>
      <c r="U58" s="203"/>
      <c r="V58" s="203"/>
    </row>
    <row r="59" spans="1:22" ht="13.5">
      <c r="A59" s="203"/>
      <c r="B59" s="203"/>
      <c r="C59" s="203"/>
      <c r="D59" s="203"/>
      <c r="E59" s="203"/>
      <c r="F59" s="203"/>
      <c r="G59" s="203"/>
      <c r="H59" s="203"/>
      <c r="I59" s="203"/>
      <c r="J59" s="203"/>
      <c r="K59" s="203"/>
      <c r="L59" s="203"/>
      <c r="M59" s="203"/>
      <c r="N59" s="203"/>
      <c r="O59" s="203"/>
      <c r="P59" s="203"/>
      <c r="Q59" s="203"/>
      <c r="R59" s="203"/>
      <c r="S59" s="203"/>
      <c r="T59" s="203"/>
      <c r="U59" s="203"/>
      <c r="V59" s="203"/>
    </row>
    <row r="60" spans="1:22" ht="13.5">
      <c r="A60" s="203"/>
      <c r="B60" s="203"/>
      <c r="C60" s="203"/>
      <c r="D60" s="203"/>
      <c r="E60" s="203"/>
      <c r="F60" s="203"/>
      <c r="G60" s="203"/>
      <c r="H60" s="203"/>
      <c r="I60" s="203"/>
      <c r="J60" s="203"/>
      <c r="K60" s="203"/>
      <c r="L60" s="203"/>
      <c r="M60" s="203"/>
      <c r="N60" s="203"/>
      <c r="O60" s="203"/>
      <c r="P60" s="203"/>
      <c r="Q60" s="203"/>
      <c r="R60" s="203"/>
      <c r="S60" s="203"/>
      <c r="T60" s="203"/>
      <c r="U60" s="203"/>
      <c r="V60" s="203"/>
    </row>
    <row r="61" spans="1:22" ht="13.5">
      <c r="A61" s="203"/>
      <c r="B61" s="203"/>
      <c r="C61" s="203"/>
      <c r="D61" s="203"/>
      <c r="E61" s="203"/>
      <c r="F61" s="203"/>
      <c r="G61" s="203"/>
      <c r="H61" s="203"/>
      <c r="I61" s="203"/>
      <c r="J61" s="203"/>
      <c r="K61" s="203"/>
      <c r="L61" s="203"/>
      <c r="M61" s="203"/>
      <c r="N61" s="203"/>
      <c r="O61" s="203"/>
      <c r="P61" s="203"/>
      <c r="Q61" s="203"/>
      <c r="R61" s="203"/>
      <c r="S61" s="203"/>
      <c r="T61" s="203"/>
      <c r="U61" s="203"/>
      <c r="V61" s="203"/>
    </row>
    <row r="62" spans="1:22" ht="13.5">
      <c r="A62" s="203"/>
      <c r="B62" s="203"/>
      <c r="C62" s="203"/>
      <c r="D62" s="203"/>
      <c r="E62" s="203"/>
      <c r="F62" s="203"/>
      <c r="G62" s="203"/>
      <c r="H62" s="203"/>
      <c r="I62" s="203"/>
      <c r="J62" s="203"/>
      <c r="K62" s="203"/>
      <c r="L62" s="203"/>
      <c r="M62" s="203"/>
      <c r="N62" s="203"/>
      <c r="O62" s="203"/>
      <c r="P62" s="203"/>
      <c r="Q62" s="203"/>
      <c r="R62" s="203"/>
      <c r="S62" s="203"/>
      <c r="T62" s="203"/>
      <c r="U62" s="203"/>
      <c r="V62" s="203"/>
    </row>
    <row r="63" spans="1:22" ht="13.5">
      <c r="A63" s="203"/>
      <c r="B63" s="203"/>
      <c r="C63" s="203"/>
      <c r="D63" s="203"/>
      <c r="E63" s="203"/>
      <c r="F63" s="203"/>
      <c r="G63" s="203"/>
      <c r="H63" s="203"/>
      <c r="I63" s="203"/>
      <c r="J63" s="203"/>
      <c r="K63" s="203"/>
      <c r="L63" s="203"/>
      <c r="M63" s="203"/>
      <c r="N63" s="203"/>
      <c r="O63" s="203"/>
      <c r="P63" s="203"/>
      <c r="Q63" s="203"/>
      <c r="R63" s="203"/>
      <c r="S63" s="203"/>
      <c r="T63" s="203"/>
      <c r="U63" s="203"/>
      <c r="V63" s="203"/>
    </row>
    <row r="64" spans="1:22" ht="13.5">
      <c r="A64" s="203"/>
      <c r="B64" s="203"/>
      <c r="C64" s="203"/>
      <c r="D64" s="203"/>
      <c r="E64" s="203"/>
      <c r="F64" s="203"/>
      <c r="G64" s="203"/>
      <c r="H64" s="203"/>
      <c r="I64" s="203"/>
      <c r="J64" s="203"/>
      <c r="K64" s="203"/>
      <c r="L64" s="203"/>
      <c r="M64" s="203"/>
      <c r="N64" s="203"/>
      <c r="O64" s="203"/>
      <c r="P64" s="203"/>
      <c r="Q64" s="203"/>
      <c r="R64" s="203"/>
      <c r="S64" s="203"/>
      <c r="T64" s="203"/>
      <c r="U64" s="203"/>
      <c r="V64" s="203"/>
    </row>
    <row r="65" spans="1:22" ht="13.5">
      <c r="A65" s="203"/>
      <c r="B65" s="203"/>
      <c r="C65" s="203"/>
      <c r="D65" s="203"/>
      <c r="E65" s="203"/>
      <c r="F65" s="203"/>
      <c r="G65" s="203"/>
      <c r="H65" s="203"/>
      <c r="I65" s="203"/>
      <c r="J65" s="203"/>
      <c r="K65" s="203"/>
      <c r="L65" s="203"/>
      <c r="M65" s="203"/>
      <c r="N65" s="203"/>
      <c r="O65" s="203"/>
      <c r="P65" s="203"/>
      <c r="Q65" s="203"/>
      <c r="R65" s="203"/>
      <c r="S65" s="203"/>
      <c r="T65" s="203"/>
      <c r="U65" s="203"/>
      <c r="V65" s="203"/>
    </row>
    <row r="66" spans="1:22" ht="13.5">
      <c r="A66" s="203"/>
      <c r="B66" s="203"/>
      <c r="C66" s="203"/>
      <c r="D66" s="203"/>
      <c r="E66" s="203"/>
      <c r="F66" s="203"/>
      <c r="G66" s="203"/>
      <c r="H66" s="203"/>
      <c r="I66" s="203"/>
      <c r="J66" s="203"/>
      <c r="K66" s="203"/>
      <c r="L66" s="203"/>
      <c r="M66" s="203"/>
      <c r="N66" s="203"/>
      <c r="O66" s="203"/>
      <c r="P66" s="203"/>
      <c r="Q66" s="203"/>
      <c r="R66" s="203"/>
      <c r="S66" s="203"/>
      <c r="T66" s="203"/>
      <c r="U66" s="203"/>
      <c r="V66" s="203"/>
    </row>
    <row r="67" spans="1:22" ht="13.5">
      <c r="A67" s="203"/>
      <c r="B67" s="203"/>
      <c r="C67" s="203"/>
      <c r="D67" s="203"/>
      <c r="E67" s="203"/>
      <c r="F67" s="203"/>
      <c r="G67" s="203"/>
      <c r="H67" s="203"/>
      <c r="I67" s="203"/>
      <c r="J67" s="203"/>
      <c r="K67" s="203"/>
      <c r="L67" s="203"/>
      <c r="M67" s="203"/>
      <c r="N67" s="203"/>
      <c r="O67" s="203"/>
      <c r="P67" s="203"/>
      <c r="Q67" s="203"/>
      <c r="R67" s="203"/>
      <c r="S67" s="203"/>
      <c r="T67" s="203"/>
      <c r="U67" s="203"/>
      <c r="V67" s="203"/>
    </row>
    <row r="68" spans="1:22" ht="13.5">
      <c r="A68" s="203"/>
      <c r="B68" s="203"/>
      <c r="C68" s="203"/>
      <c r="D68" s="203"/>
      <c r="E68" s="203"/>
      <c r="F68" s="203"/>
      <c r="G68" s="203"/>
      <c r="H68" s="203"/>
      <c r="I68" s="203"/>
      <c r="J68" s="203"/>
      <c r="K68" s="203"/>
      <c r="L68" s="203"/>
      <c r="M68" s="203"/>
      <c r="N68" s="203"/>
      <c r="O68" s="203"/>
      <c r="P68" s="203"/>
      <c r="Q68" s="203"/>
      <c r="R68" s="203"/>
      <c r="S68" s="203"/>
      <c r="T68" s="203"/>
      <c r="U68" s="203"/>
      <c r="V68" s="203"/>
    </row>
    <row r="69" spans="1:22" ht="13.5">
      <c r="A69" s="203"/>
      <c r="B69" s="203"/>
      <c r="C69" s="203"/>
      <c r="D69" s="203"/>
      <c r="E69" s="203"/>
      <c r="F69" s="203"/>
      <c r="G69" s="203"/>
      <c r="H69" s="203"/>
      <c r="I69" s="203"/>
      <c r="J69" s="203"/>
      <c r="K69" s="203"/>
      <c r="L69" s="203"/>
      <c r="M69" s="203"/>
      <c r="N69" s="203"/>
      <c r="O69" s="203"/>
      <c r="P69" s="203"/>
      <c r="Q69" s="203"/>
      <c r="R69" s="203"/>
      <c r="S69" s="203"/>
      <c r="T69" s="203"/>
      <c r="U69" s="203"/>
      <c r="V69" s="203"/>
    </row>
    <row r="70" spans="1:22" ht="13.5">
      <c r="A70" s="203"/>
      <c r="B70" s="203"/>
      <c r="C70" s="203"/>
      <c r="D70" s="203"/>
      <c r="E70" s="203"/>
      <c r="F70" s="203"/>
      <c r="G70" s="203"/>
      <c r="H70" s="203"/>
      <c r="I70" s="203"/>
      <c r="J70" s="203"/>
      <c r="K70" s="203"/>
      <c r="L70" s="203"/>
      <c r="M70" s="203"/>
      <c r="N70" s="203"/>
      <c r="O70" s="203"/>
      <c r="P70" s="203"/>
      <c r="Q70" s="203"/>
      <c r="R70" s="203"/>
      <c r="S70" s="203"/>
      <c r="T70" s="203"/>
      <c r="U70" s="203"/>
      <c r="V70" s="203"/>
    </row>
    <row r="71" spans="1:22" ht="13.5">
      <c r="A71" s="203"/>
      <c r="B71" s="203"/>
      <c r="C71" s="203"/>
      <c r="D71" s="203"/>
      <c r="E71" s="203"/>
      <c r="F71" s="203"/>
      <c r="G71" s="203"/>
      <c r="H71" s="203"/>
      <c r="I71" s="203"/>
      <c r="J71" s="203"/>
      <c r="K71" s="203"/>
      <c r="L71" s="203"/>
      <c r="M71" s="203"/>
      <c r="N71" s="203"/>
      <c r="O71" s="203"/>
      <c r="P71" s="203"/>
      <c r="Q71" s="203"/>
      <c r="R71" s="203"/>
      <c r="S71" s="203"/>
      <c r="T71" s="203"/>
      <c r="U71" s="203"/>
      <c r="V71" s="203"/>
    </row>
    <row r="72" spans="1:22" ht="13.5">
      <c r="A72" s="203"/>
      <c r="B72" s="203"/>
      <c r="C72" s="203"/>
      <c r="D72" s="203"/>
      <c r="E72" s="203"/>
      <c r="F72" s="203"/>
      <c r="G72" s="203"/>
      <c r="H72" s="203"/>
      <c r="I72" s="203"/>
      <c r="J72" s="203"/>
      <c r="K72" s="203"/>
      <c r="L72" s="203"/>
      <c r="M72" s="203"/>
      <c r="N72" s="203"/>
      <c r="O72" s="203"/>
      <c r="P72" s="203"/>
      <c r="Q72" s="203"/>
      <c r="R72" s="203"/>
      <c r="S72" s="203"/>
      <c r="T72" s="203"/>
      <c r="U72" s="203"/>
      <c r="V72" s="203"/>
    </row>
    <row r="73" spans="1:22" ht="13.5">
      <c r="A73" s="203"/>
      <c r="B73" s="203"/>
      <c r="C73" s="203"/>
      <c r="D73" s="203"/>
      <c r="E73" s="203"/>
      <c r="F73" s="203"/>
      <c r="G73" s="203"/>
      <c r="H73" s="203"/>
      <c r="I73" s="203"/>
      <c r="J73" s="203"/>
      <c r="K73" s="203"/>
      <c r="L73" s="203"/>
      <c r="M73" s="203"/>
      <c r="N73" s="203"/>
      <c r="O73" s="203"/>
      <c r="P73" s="203"/>
      <c r="Q73" s="203"/>
      <c r="R73" s="203"/>
      <c r="S73" s="203"/>
      <c r="T73" s="203"/>
      <c r="U73" s="203"/>
      <c r="V73" s="203"/>
    </row>
    <row r="74" spans="1:22" ht="13.5">
      <c r="A74" s="203"/>
      <c r="B74" s="203"/>
      <c r="C74" s="203"/>
      <c r="D74" s="203"/>
      <c r="E74" s="203"/>
      <c r="F74" s="203"/>
      <c r="G74" s="203"/>
      <c r="H74" s="203"/>
      <c r="I74" s="203"/>
      <c r="J74" s="203"/>
      <c r="K74" s="203"/>
      <c r="L74" s="203"/>
      <c r="M74" s="203"/>
      <c r="N74" s="203"/>
      <c r="O74" s="203"/>
      <c r="P74" s="203"/>
      <c r="Q74" s="203"/>
      <c r="R74" s="203"/>
      <c r="S74" s="203"/>
      <c r="T74" s="203"/>
      <c r="U74" s="203"/>
      <c r="V74" s="203"/>
    </row>
    <row r="75" spans="1:22" ht="13.5">
      <c r="A75" s="203"/>
      <c r="B75" s="203"/>
      <c r="C75" s="203"/>
      <c r="D75" s="203"/>
      <c r="E75" s="203"/>
      <c r="F75" s="203"/>
      <c r="G75" s="203"/>
      <c r="H75" s="203"/>
      <c r="I75" s="203"/>
      <c r="J75" s="203"/>
      <c r="K75" s="203"/>
      <c r="L75" s="203"/>
      <c r="M75" s="203"/>
      <c r="N75" s="203"/>
      <c r="O75" s="203"/>
      <c r="P75" s="203"/>
      <c r="Q75" s="203"/>
      <c r="R75" s="203"/>
      <c r="S75" s="203"/>
      <c r="T75" s="203"/>
      <c r="U75" s="203"/>
      <c r="V75" s="203"/>
    </row>
    <row r="76" spans="1:22" ht="13.5">
      <c r="A76" s="203"/>
      <c r="B76" s="203"/>
      <c r="C76" s="203"/>
      <c r="D76" s="203"/>
      <c r="E76" s="203"/>
      <c r="F76" s="203"/>
      <c r="G76" s="203"/>
      <c r="H76" s="203"/>
      <c r="I76" s="203"/>
      <c r="J76" s="203"/>
      <c r="K76" s="203"/>
      <c r="L76" s="203"/>
      <c r="M76" s="203"/>
      <c r="N76" s="203"/>
      <c r="O76" s="203"/>
      <c r="P76" s="203"/>
      <c r="Q76" s="203"/>
      <c r="R76" s="203"/>
      <c r="S76" s="203"/>
      <c r="T76" s="203"/>
      <c r="U76" s="203"/>
      <c r="V76" s="203"/>
    </row>
    <row r="77" spans="1:22" ht="13.5">
      <c r="A77" s="203"/>
      <c r="B77" s="203"/>
      <c r="C77" s="203"/>
      <c r="D77" s="203"/>
      <c r="E77" s="203"/>
      <c r="F77" s="203"/>
      <c r="G77" s="203"/>
      <c r="H77" s="203"/>
      <c r="I77" s="203"/>
      <c r="J77" s="203"/>
      <c r="K77" s="203"/>
      <c r="L77" s="203"/>
      <c r="M77" s="203"/>
      <c r="N77" s="203"/>
      <c r="O77" s="203"/>
      <c r="P77" s="203"/>
      <c r="Q77" s="203"/>
      <c r="R77" s="203"/>
      <c r="S77" s="203"/>
      <c r="T77" s="203"/>
      <c r="U77" s="203"/>
      <c r="V77" s="203"/>
    </row>
    <row r="78" spans="1:22" ht="13.5">
      <c r="A78" s="203"/>
      <c r="B78" s="203"/>
      <c r="C78" s="203"/>
      <c r="D78" s="203"/>
      <c r="E78" s="203"/>
      <c r="F78" s="203"/>
      <c r="G78" s="203"/>
      <c r="H78" s="203"/>
      <c r="I78" s="203"/>
      <c r="J78" s="203"/>
      <c r="K78" s="203"/>
      <c r="L78" s="203"/>
      <c r="M78" s="203"/>
      <c r="N78" s="203"/>
      <c r="O78" s="203"/>
      <c r="P78" s="203"/>
      <c r="Q78" s="203"/>
      <c r="R78" s="203"/>
      <c r="S78" s="203"/>
      <c r="T78" s="203"/>
      <c r="U78" s="203"/>
      <c r="V78" s="203"/>
    </row>
    <row r="79" spans="1:22" ht="13.5">
      <c r="A79" s="203"/>
      <c r="B79" s="203"/>
      <c r="C79" s="203"/>
      <c r="D79" s="203"/>
      <c r="E79" s="203"/>
      <c r="F79" s="203"/>
      <c r="G79" s="203"/>
      <c r="H79" s="203"/>
      <c r="I79" s="203"/>
      <c r="J79" s="203"/>
      <c r="K79" s="203"/>
      <c r="L79" s="203"/>
      <c r="M79" s="203"/>
      <c r="N79" s="203"/>
      <c r="O79" s="203"/>
      <c r="P79" s="203"/>
      <c r="Q79" s="203"/>
      <c r="R79" s="203"/>
      <c r="S79" s="203"/>
      <c r="T79" s="203"/>
      <c r="U79" s="203"/>
      <c r="V79" s="203"/>
    </row>
    <row r="80" spans="1:22" ht="13.5">
      <c r="A80" s="203"/>
      <c r="B80" s="203"/>
      <c r="C80" s="203"/>
      <c r="D80" s="203"/>
      <c r="E80" s="203"/>
      <c r="F80" s="203"/>
      <c r="G80" s="203"/>
      <c r="H80" s="203"/>
      <c r="I80" s="203"/>
      <c r="J80" s="203"/>
      <c r="K80" s="203"/>
      <c r="L80" s="203"/>
      <c r="M80" s="203"/>
      <c r="N80" s="203"/>
      <c r="O80" s="203"/>
      <c r="P80" s="203"/>
      <c r="Q80" s="203"/>
      <c r="R80" s="203"/>
      <c r="S80" s="203"/>
      <c r="T80" s="203"/>
      <c r="U80" s="203"/>
      <c r="V80" s="203"/>
    </row>
    <row r="81" spans="1:22" ht="13.5">
      <c r="A81" s="203"/>
      <c r="B81" s="203"/>
      <c r="C81" s="203"/>
      <c r="D81" s="203"/>
      <c r="E81" s="203"/>
      <c r="F81" s="203"/>
      <c r="G81" s="203"/>
      <c r="H81" s="203"/>
      <c r="I81" s="203"/>
      <c r="J81" s="203"/>
      <c r="K81" s="203"/>
      <c r="L81" s="203"/>
      <c r="M81" s="203"/>
      <c r="N81" s="203"/>
      <c r="O81" s="203"/>
      <c r="P81" s="203"/>
      <c r="Q81" s="203"/>
      <c r="R81" s="203"/>
      <c r="S81" s="203"/>
      <c r="T81" s="203"/>
      <c r="U81" s="203"/>
      <c r="V81" s="203"/>
    </row>
    <row r="82" spans="1:22" ht="13.5">
      <c r="A82" s="203"/>
      <c r="B82" s="203"/>
      <c r="C82" s="203"/>
      <c r="D82" s="203"/>
      <c r="E82" s="203"/>
      <c r="F82" s="203"/>
      <c r="G82" s="203"/>
      <c r="H82" s="203"/>
      <c r="I82" s="203"/>
      <c r="J82" s="203"/>
      <c r="K82" s="203"/>
      <c r="L82" s="203"/>
      <c r="M82" s="203"/>
      <c r="N82" s="203"/>
      <c r="O82" s="203"/>
      <c r="P82" s="203"/>
      <c r="Q82" s="203"/>
      <c r="R82" s="203"/>
      <c r="S82" s="203"/>
      <c r="T82" s="203"/>
      <c r="U82" s="203"/>
      <c r="V82" s="203"/>
    </row>
    <row r="83" spans="1:22" ht="13.5">
      <c r="A83" s="203"/>
      <c r="B83" s="203"/>
      <c r="C83" s="203"/>
      <c r="D83" s="203"/>
      <c r="E83" s="203"/>
      <c r="F83" s="203"/>
      <c r="G83" s="203"/>
      <c r="H83" s="203"/>
      <c r="I83" s="203"/>
      <c r="J83" s="203"/>
      <c r="K83" s="203"/>
      <c r="L83" s="203"/>
      <c r="M83" s="203"/>
      <c r="N83" s="203"/>
      <c r="O83" s="203"/>
      <c r="P83" s="203"/>
      <c r="Q83" s="203"/>
      <c r="R83" s="203"/>
      <c r="S83" s="203"/>
      <c r="T83" s="203"/>
      <c r="U83" s="203"/>
      <c r="V83" s="203"/>
    </row>
    <row r="84" spans="1:22" ht="13.5">
      <c r="A84" s="203"/>
      <c r="B84" s="203"/>
      <c r="C84" s="203"/>
      <c r="D84" s="203"/>
      <c r="E84" s="203"/>
      <c r="F84" s="203"/>
      <c r="G84" s="203"/>
      <c r="H84" s="203"/>
      <c r="I84" s="203"/>
      <c r="J84" s="203"/>
      <c r="K84" s="203"/>
      <c r="L84" s="203"/>
      <c r="M84" s="203"/>
      <c r="N84" s="203"/>
      <c r="O84" s="203"/>
      <c r="P84" s="203"/>
      <c r="Q84" s="203"/>
      <c r="R84" s="203"/>
      <c r="S84" s="203"/>
      <c r="T84" s="203"/>
      <c r="U84" s="203"/>
      <c r="V84" s="203"/>
    </row>
    <row r="85" spans="1:22" ht="13.5">
      <c r="A85" s="203"/>
      <c r="B85" s="203"/>
      <c r="C85" s="203"/>
      <c r="D85" s="203"/>
      <c r="E85" s="203"/>
      <c r="F85" s="203"/>
      <c r="G85" s="203"/>
      <c r="H85" s="203"/>
      <c r="I85" s="203"/>
      <c r="J85" s="203"/>
      <c r="K85" s="203"/>
      <c r="L85" s="203"/>
      <c r="M85" s="203"/>
      <c r="N85" s="203"/>
      <c r="O85" s="203"/>
      <c r="P85" s="203"/>
      <c r="Q85" s="203"/>
      <c r="R85" s="203"/>
      <c r="S85" s="203"/>
      <c r="T85" s="203"/>
      <c r="U85" s="203"/>
      <c r="V85" s="203"/>
    </row>
    <row r="86" spans="1:22" ht="13.5">
      <c r="A86" s="203"/>
      <c r="B86" s="203"/>
      <c r="C86" s="203"/>
      <c r="D86" s="203"/>
      <c r="E86" s="203"/>
      <c r="F86" s="203"/>
      <c r="G86" s="203"/>
      <c r="H86" s="203"/>
      <c r="I86" s="203"/>
      <c r="J86" s="203"/>
      <c r="K86" s="203"/>
      <c r="L86" s="203"/>
      <c r="M86" s="203"/>
      <c r="N86" s="203"/>
      <c r="O86" s="203"/>
      <c r="P86" s="203"/>
      <c r="Q86" s="203"/>
      <c r="R86" s="203"/>
      <c r="S86" s="203"/>
      <c r="T86" s="203"/>
      <c r="U86" s="203"/>
      <c r="V86" s="203"/>
    </row>
    <row r="87" spans="1:22" ht="13.5">
      <c r="A87" s="203"/>
      <c r="B87" s="203"/>
      <c r="C87" s="203"/>
      <c r="D87" s="203"/>
      <c r="E87" s="203"/>
      <c r="F87" s="203"/>
      <c r="G87" s="203"/>
      <c r="H87" s="203"/>
      <c r="I87" s="203"/>
      <c r="J87" s="203"/>
      <c r="K87" s="203"/>
      <c r="L87" s="203"/>
      <c r="M87" s="203"/>
      <c r="N87" s="203"/>
      <c r="O87" s="203"/>
      <c r="P87" s="203"/>
      <c r="Q87" s="203"/>
      <c r="R87" s="203"/>
      <c r="S87" s="203"/>
      <c r="T87" s="203"/>
      <c r="U87" s="203"/>
      <c r="V87" s="203"/>
    </row>
    <row r="88" spans="1:22" ht="13.5">
      <c r="A88" s="203"/>
      <c r="B88" s="203"/>
      <c r="C88" s="203"/>
      <c r="D88" s="203"/>
      <c r="E88" s="203"/>
      <c r="F88" s="203"/>
      <c r="G88" s="203"/>
      <c r="H88" s="203"/>
      <c r="I88" s="203"/>
      <c r="J88" s="203"/>
      <c r="K88" s="203"/>
      <c r="L88" s="203"/>
      <c r="M88" s="203"/>
      <c r="N88" s="203"/>
      <c r="O88" s="203"/>
      <c r="P88" s="203"/>
      <c r="Q88" s="203"/>
      <c r="R88" s="203"/>
      <c r="S88" s="203"/>
      <c r="T88" s="203"/>
      <c r="U88" s="203"/>
      <c r="V88" s="203"/>
    </row>
    <row r="89" spans="1:22" ht="13.5">
      <c r="A89" s="203"/>
      <c r="B89" s="203"/>
      <c r="C89" s="203"/>
      <c r="D89" s="203"/>
      <c r="E89" s="203"/>
      <c r="F89" s="203"/>
      <c r="G89" s="203"/>
      <c r="H89" s="203"/>
      <c r="I89" s="203"/>
      <c r="J89" s="203"/>
      <c r="K89" s="203"/>
      <c r="L89" s="203"/>
      <c r="M89" s="203"/>
      <c r="N89" s="203"/>
      <c r="O89" s="203"/>
      <c r="P89" s="203"/>
      <c r="Q89" s="203"/>
      <c r="R89" s="203"/>
      <c r="S89" s="203"/>
      <c r="T89" s="203"/>
      <c r="U89" s="203"/>
      <c r="V89" s="203"/>
    </row>
    <row r="90" spans="1:22" ht="13.5">
      <c r="A90" s="203"/>
      <c r="B90" s="203"/>
      <c r="C90" s="203"/>
      <c r="D90" s="203"/>
      <c r="E90" s="203"/>
      <c r="F90" s="203"/>
      <c r="G90" s="203"/>
      <c r="H90" s="203"/>
      <c r="I90" s="203"/>
      <c r="J90" s="203"/>
      <c r="K90" s="203"/>
      <c r="L90" s="203"/>
      <c r="M90" s="203"/>
      <c r="N90" s="203"/>
      <c r="O90" s="203"/>
      <c r="P90" s="203"/>
      <c r="Q90" s="203"/>
      <c r="R90" s="203"/>
      <c r="S90" s="203"/>
      <c r="T90" s="203"/>
      <c r="U90" s="203"/>
      <c r="V90" s="203"/>
    </row>
    <row r="91" spans="1:22" ht="13.5">
      <c r="A91" s="203"/>
      <c r="B91" s="203"/>
      <c r="C91" s="203"/>
      <c r="D91" s="203"/>
      <c r="E91" s="203"/>
      <c r="F91" s="203"/>
      <c r="G91" s="203"/>
      <c r="H91" s="203"/>
      <c r="I91" s="203"/>
      <c r="J91" s="203"/>
      <c r="K91" s="203"/>
      <c r="L91" s="203"/>
      <c r="M91" s="203"/>
      <c r="N91" s="203"/>
      <c r="O91" s="203"/>
      <c r="P91" s="203"/>
      <c r="Q91" s="203"/>
      <c r="R91" s="203"/>
      <c r="S91" s="203"/>
      <c r="T91" s="203"/>
      <c r="U91" s="203"/>
      <c r="V91" s="203"/>
    </row>
    <row r="92" spans="1:22" ht="13.5">
      <c r="A92" s="203"/>
      <c r="B92" s="203"/>
      <c r="C92" s="203"/>
      <c r="D92" s="203"/>
      <c r="E92" s="203"/>
      <c r="F92" s="203"/>
      <c r="G92" s="203"/>
      <c r="H92" s="203"/>
      <c r="I92" s="203"/>
      <c r="J92" s="203"/>
      <c r="K92" s="203"/>
      <c r="L92" s="203"/>
      <c r="M92" s="203"/>
      <c r="N92" s="203"/>
      <c r="O92" s="203"/>
      <c r="P92" s="203"/>
      <c r="Q92" s="203"/>
      <c r="R92" s="203"/>
      <c r="S92" s="203"/>
      <c r="T92" s="203"/>
      <c r="U92" s="203"/>
      <c r="V92" s="203"/>
    </row>
    <row r="93" spans="1:22" ht="13.5">
      <c r="A93" s="203"/>
      <c r="B93" s="203"/>
      <c r="C93" s="203"/>
      <c r="D93" s="203"/>
      <c r="E93" s="203"/>
      <c r="F93" s="203"/>
      <c r="G93" s="203"/>
      <c r="H93" s="203"/>
      <c r="I93" s="203"/>
      <c r="J93" s="203"/>
      <c r="K93" s="203"/>
      <c r="L93" s="203"/>
      <c r="M93" s="203"/>
      <c r="N93" s="203"/>
      <c r="O93" s="203"/>
      <c r="P93" s="203"/>
      <c r="Q93" s="203"/>
      <c r="R93" s="203"/>
      <c r="S93" s="203"/>
      <c r="T93" s="203"/>
      <c r="U93" s="203"/>
      <c r="V93" s="203"/>
    </row>
    <row r="94" spans="1:22" ht="13.5">
      <c r="A94" s="203"/>
      <c r="B94" s="203"/>
      <c r="C94" s="203"/>
      <c r="D94" s="203"/>
      <c r="E94" s="203"/>
      <c r="F94" s="203"/>
      <c r="G94" s="203"/>
      <c r="H94" s="203"/>
      <c r="I94" s="203"/>
      <c r="J94" s="203"/>
      <c r="K94" s="203"/>
      <c r="L94" s="203"/>
      <c r="M94" s="203"/>
      <c r="N94" s="203"/>
      <c r="O94" s="203"/>
      <c r="P94" s="203"/>
      <c r="Q94" s="203"/>
      <c r="R94" s="203"/>
      <c r="S94" s="203"/>
      <c r="T94" s="203"/>
      <c r="U94" s="203"/>
      <c r="V94" s="203"/>
    </row>
    <row r="95" spans="1:22" ht="13.5">
      <c r="A95" s="203"/>
      <c r="B95" s="203"/>
      <c r="C95" s="203"/>
      <c r="D95" s="203"/>
      <c r="E95" s="203"/>
      <c r="F95" s="203"/>
      <c r="G95" s="203"/>
      <c r="H95" s="203"/>
      <c r="I95" s="203"/>
      <c r="J95" s="203"/>
      <c r="K95" s="203"/>
      <c r="L95" s="203"/>
      <c r="M95" s="203"/>
      <c r="N95" s="203"/>
      <c r="O95" s="203"/>
      <c r="P95" s="203"/>
      <c r="Q95" s="203"/>
      <c r="R95" s="203"/>
      <c r="S95" s="203"/>
      <c r="T95" s="203"/>
      <c r="U95" s="203"/>
      <c r="V95" s="203"/>
    </row>
    <row r="96" spans="1:22" ht="13.5">
      <c r="A96" s="203"/>
      <c r="B96" s="203"/>
      <c r="C96" s="203"/>
      <c r="D96" s="203"/>
      <c r="E96" s="203"/>
      <c r="F96" s="203"/>
      <c r="G96" s="203"/>
      <c r="H96" s="203"/>
      <c r="I96" s="203"/>
      <c r="J96" s="203"/>
      <c r="K96" s="203"/>
      <c r="L96" s="203"/>
      <c r="M96" s="203"/>
      <c r="N96" s="203"/>
      <c r="O96" s="203"/>
      <c r="P96" s="203"/>
      <c r="Q96" s="203"/>
      <c r="R96" s="203"/>
      <c r="S96" s="203"/>
      <c r="T96" s="203"/>
      <c r="U96" s="203"/>
      <c r="V96" s="203"/>
    </row>
    <row r="97" spans="1:22" ht="13.5">
      <c r="A97" s="203"/>
      <c r="B97" s="203"/>
      <c r="C97" s="203"/>
      <c r="D97" s="203"/>
      <c r="E97" s="203"/>
      <c r="F97" s="203"/>
      <c r="G97" s="203"/>
      <c r="H97" s="203"/>
      <c r="I97" s="203"/>
      <c r="J97" s="203"/>
      <c r="K97" s="203"/>
      <c r="L97" s="203"/>
      <c r="M97" s="203"/>
      <c r="N97" s="203"/>
      <c r="O97" s="203"/>
      <c r="P97" s="203"/>
      <c r="Q97" s="203"/>
      <c r="R97" s="203"/>
      <c r="S97" s="203"/>
      <c r="T97" s="203"/>
      <c r="U97" s="203"/>
      <c r="V97" s="203"/>
    </row>
    <row r="98" spans="1:22" ht="13.5">
      <c r="A98" s="203"/>
      <c r="B98" s="203"/>
      <c r="C98" s="203"/>
      <c r="D98" s="203"/>
      <c r="E98" s="203"/>
      <c r="F98" s="203"/>
      <c r="G98" s="203"/>
      <c r="H98" s="203"/>
      <c r="I98" s="203"/>
      <c r="J98" s="203"/>
      <c r="K98" s="203"/>
      <c r="L98" s="203"/>
      <c r="M98" s="203"/>
      <c r="N98" s="203"/>
      <c r="O98" s="203"/>
      <c r="P98" s="203"/>
      <c r="Q98" s="203"/>
      <c r="R98" s="203"/>
      <c r="S98" s="203"/>
      <c r="T98" s="203"/>
      <c r="U98" s="203"/>
      <c r="V98" s="203"/>
    </row>
    <row r="99" spans="1:22" ht="13.5">
      <c r="A99" s="203"/>
      <c r="B99" s="203"/>
      <c r="C99" s="203"/>
      <c r="D99" s="203"/>
      <c r="E99" s="203"/>
      <c r="F99" s="203"/>
      <c r="G99" s="203"/>
      <c r="H99" s="203"/>
      <c r="I99" s="203"/>
      <c r="J99" s="203"/>
      <c r="K99" s="203"/>
      <c r="L99" s="203"/>
      <c r="M99" s="203"/>
      <c r="N99" s="203"/>
      <c r="O99" s="203"/>
      <c r="P99" s="203"/>
      <c r="Q99" s="203"/>
      <c r="R99" s="203"/>
      <c r="S99" s="203"/>
      <c r="T99" s="203"/>
      <c r="U99" s="203"/>
      <c r="V99" s="203"/>
    </row>
    <row r="100" spans="1:22" ht="13.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row>
    <row r="101" spans="1:22" ht="13.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row>
    <row r="102" spans="1:22" ht="13.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row>
    <row r="103" spans="1:22" ht="13.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row>
    <row r="104" spans="1:22" ht="13.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row>
    <row r="105" spans="1:22" ht="13.5">
      <c r="A105" s="184"/>
      <c r="B105" s="203"/>
      <c r="C105" s="203"/>
      <c r="D105" s="203"/>
      <c r="E105" s="203"/>
      <c r="F105" s="203"/>
      <c r="G105" s="203"/>
      <c r="H105" s="203"/>
      <c r="I105" s="203"/>
      <c r="J105" s="203"/>
      <c r="K105" s="203"/>
      <c r="L105" s="203"/>
      <c r="M105" s="203"/>
      <c r="N105" s="203"/>
      <c r="O105" s="203"/>
      <c r="P105" s="203"/>
      <c r="Q105" s="203"/>
      <c r="R105" s="203"/>
      <c r="S105" s="203"/>
      <c r="T105" s="203"/>
      <c r="U105" s="203"/>
      <c r="V105" s="203"/>
    </row>
  </sheetData>
  <sheetProtection/>
  <mergeCells count="29">
    <mergeCell ref="O7:O8"/>
    <mergeCell ref="R6:S6"/>
    <mergeCell ref="T6:U6"/>
    <mergeCell ref="T7:T8"/>
    <mergeCell ref="U7:U8"/>
    <mergeCell ref="P7:P8"/>
    <mergeCell ref="Q7:Q8"/>
    <mergeCell ref="R7:R8"/>
    <mergeCell ref="S7:S8"/>
    <mergeCell ref="P6:Q6"/>
    <mergeCell ref="D6:E6"/>
    <mergeCell ref="F6:G6"/>
    <mergeCell ref="H6:I6"/>
    <mergeCell ref="D7:D8"/>
    <mergeCell ref="E7:E8"/>
    <mergeCell ref="F7:F8"/>
    <mergeCell ref="G7:G8"/>
    <mergeCell ref="H7:H8"/>
    <mergeCell ref="I7:I8"/>
    <mergeCell ref="A4:U4"/>
    <mergeCell ref="J7:J8"/>
    <mergeCell ref="K7:K8"/>
    <mergeCell ref="J6:K6"/>
    <mergeCell ref="L6:M6"/>
    <mergeCell ref="N6:O6"/>
    <mergeCell ref="L7:L8"/>
    <mergeCell ref="M7:M8"/>
    <mergeCell ref="N7:N8"/>
    <mergeCell ref="A6:C8"/>
  </mergeCells>
  <printOptions horizontalCentered="1"/>
  <pageMargins left="0.5905511811023623" right="0.5905511811023623" top="0.5905511811023623" bottom="0.3937007874015748" header="0" footer="0"/>
  <pageSetup fitToHeight="1" fitToWidth="1" horizontalDpi="600" verticalDpi="600" orientation="landscape" paperSize="8" scale="79" r:id="rId1"/>
</worksheet>
</file>

<file path=xl/worksheets/sheet9.xml><?xml version="1.0" encoding="utf-8"?>
<worksheet xmlns="http://schemas.openxmlformats.org/spreadsheetml/2006/main" xmlns:r="http://schemas.openxmlformats.org/officeDocument/2006/relationships">
  <sheetPr>
    <pageSetUpPr fitToPage="1"/>
  </sheetPr>
  <dimension ref="A1:S105"/>
  <sheetViews>
    <sheetView tabSelected="1" zoomScalePageLayoutView="0" workbookViewId="0" topLeftCell="K28">
      <selection activeCell="A1" sqref="A1"/>
    </sheetView>
  </sheetViews>
  <sheetFormatPr defaultColWidth="9.00390625" defaultRowHeight="13.5"/>
  <cols>
    <col min="1" max="1" width="4.00390625" style="25" customWidth="1"/>
    <col min="2" max="2" width="18.625" style="25" customWidth="1"/>
    <col min="3" max="16" width="15.625" style="25" customWidth="1"/>
    <col min="17" max="18" width="18.625" style="25" customWidth="1"/>
    <col min="19" max="16384" width="9.00390625" style="25" customWidth="1"/>
  </cols>
  <sheetData>
    <row r="1" spans="1:18" ht="17.25" customHeight="1">
      <c r="A1" s="230" t="s">
        <v>292</v>
      </c>
      <c r="B1" s="28"/>
      <c r="C1" s="28"/>
      <c r="D1" s="28"/>
      <c r="E1" s="28"/>
      <c r="F1" s="28"/>
      <c r="G1" s="28"/>
      <c r="H1" s="28"/>
      <c r="I1" s="28"/>
      <c r="J1" s="28"/>
      <c r="K1" s="28"/>
      <c r="L1" s="28"/>
      <c r="M1" s="28"/>
      <c r="N1" s="28"/>
      <c r="O1" s="28"/>
      <c r="P1" s="28"/>
      <c r="Q1" s="28"/>
      <c r="R1" s="124" t="s">
        <v>293</v>
      </c>
    </row>
    <row r="2" spans="1:18" ht="17.25" customHeight="1">
      <c r="A2" s="28"/>
      <c r="B2" s="28"/>
      <c r="C2" s="28"/>
      <c r="D2" s="89"/>
      <c r="E2" s="89"/>
      <c r="F2" s="89"/>
      <c r="G2" s="89"/>
      <c r="H2" s="89"/>
      <c r="I2" s="89"/>
      <c r="J2" s="89"/>
      <c r="K2" s="89"/>
      <c r="L2" s="89"/>
      <c r="M2" s="89"/>
      <c r="N2" s="89"/>
      <c r="O2" s="89"/>
      <c r="P2" s="89"/>
      <c r="Q2" s="89"/>
      <c r="R2" s="89"/>
    </row>
    <row r="3" spans="1:18" ht="18" customHeight="1">
      <c r="A3" s="531" t="s">
        <v>359</v>
      </c>
      <c r="B3" s="421"/>
      <c r="C3" s="421"/>
      <c r="D3" s="421"/>
      <c r="E3" s="421"/>
      <c r="F3" s="421"/>
      <c r="G3" s="421"/>
      <c r="H3" s="421"/>
      <c r="I3" s="421"/>
      <c r="J3" s="421"/>
      <c r="K3" s="421"/>
      <c r="L3" s="421"/>
      <c r="M3" s="421"/>
      <c r="N3" s="421"/>
      <c r="O3" s="421"/>
      <c r="P3" s="421"/>
      <c r="Q3" s="421"/>
      <c r="R3" s="421"/>
    </row>
    <row r="4" spans="1:18" ht="17.25" customHeight="1">
      <c r="A4" s="28"/>
      <c r="B4" s="28"/>
      <c r="C4" s="28"/>
      <c r="D4" s="28"/>
      <c r="E4" s="28"/>
      <c r="F4" s="28"/>
      <c r="G4" s="28"/>
      <c r="H4" s="28"/>
      <c r="I4" s="28"/>
      <c r="J4" s="28"/>
      <c r="K4" s="28"/>
      <c r="L4" s="28"/>
      <c r="M4" s="28"/>
      <c r="N4" s="28"/>
      <c r="O4" s="28"/>
      <c r="P4" s="28"/>
      <c r="Q4" s="28"/>
      <c r="R4" s="28"/>
    </row>
    <row r="5" spans="1:18" ht="17.25" customHeight="1">
      <c r="A5" s="28" t="s">
        <v>294</v>
      </c>
      <c r="B5" s="28"/>
      <c r="C5" s="28"/>
      <c r="D5" s="28"/>
      <c r="E5" s="28"/>
      <c r="F5" s="28"/>
      <c r="G5" s="28"/>
      <c r="H5" s="28"/>
      <c r="I5" s="28"/>
      <c r="J5" s="28"/>
      <c r="K5" s="28"/>
      <c r="L5" s="28"/>
      <c r="M5" s="28"/>
      <c r="N5" s="28"/>
      <c r="O5" s="28"/>
      <c r="P5" s="28"/>
      <c r="Q5" s="28"/>
      <c r="R5" s="28"/>
    </row>
    <row r="6" spans="1:18" ht="17.25" customHeight="1">
      <c r="A6" s="28"/>
      <c r="B6" s="28"/>
      <c r="C6" s="28"/>
      <c r="D6" s="28"/>
      <c r="E6" s="28"/>
      <c r="F6" s="28"/>
      <c r="G6" s="28"/>
      <c r="H6" s="28"/>
      <c r="I6" s="28"/>
      <c r="J6" s="28"/>
      <c r="K6" s="28"/>
      <c r="L6" s="28"/>
      <c r="M6" s="28"/>
      <c r="N6" s="28"/>
      <c r="O6" s="28"/>
      <c r="P6" s="28"/>
      <c r="Q6" s="28"/>
      <c r="R6" s="28"/>
    </row>
    <row r="7" spans="1:18" s="14" customFormat="1" ht="17.25" customHeight="1">
      <c r="A7" s="422" t="s">
        <v>302</v>
      </c>
      <c r="B7" s="423"/>
      <c r="C7" s="423"/>
      <c r="D7" s="423"/>
      <c r="E7" s="423"/>
      <c r="F7" s="423"/>
      <c r="G7" s="423"/>
      <c r="H7" s="423"/>
      <c r="I7" s="423"/>
      <c r="J7" s="423"/>
      <c r="K7" s="423"/>
      <c r="L7" s="423"/>
      <c r="M7" s="423"/>
      <c r="N7" s="423"/>
      <c r="O7" s="423"/>
      <c r="P7" s="423"/>
      <c r="Q7" s="423"/>
      <c r="R7" s="423"/>
    </row>
    <row r="8" spans="1:19" s="14" customFormat="1" ht="17.25" customHeight="1" thickBot="1">
      <c r="A8" s="17"/>
      <c r="B8" s="17"/>
      <c r="C8" s="17"/>
      <c r="D8" s="17"/>
      <c r="E8" s="17"/>
      <c r="F8" s="17"/>
      <c r="G8" s="17"/>
      <c r="H8" s="17"/>
      <c r="I8" s="17"/>
      <c r="J8" s="17"/>
      <c r="K8" s="17"/>
      <c r="L8" s="17"/>
      <c r="M8" s="17"/>
      <c r="N8" s="17"/>
      <c r="O8" s="17"/>
      <c r="P8" s="17"/>
      <c r="Q8" s="17"/>
      <c r="R8" s="27" t="s">
        <v>134</v>
      </c>
      <c r="S8" s="19"/>
    </row>
    <row r="9" spans="1:19" s="14" customFormat="1" ht="17.25" customHeight="1">
      <c r="A9" s="372" t="s">
        <v>135</v>
      </c>
      <c r="B9" s="373"/>
      <c r="C9" s="378" t="s">
        <v>136</v>
      </c>
      <c r="D9" s="380" t="s">
        <v>137</v>
      </c>
      <c r="E9" s="381"/>
      <c r="F9" s="381"/>
      <c r="G9" s="381"/>
      <c r="H9" s="382"/>
      <c r="I9" s="380" t="s">
        <v>138</v>
      </c>
      <c r="J9" s="381"/>
      <c r="K9" s="381"/>
      <c r="L9" s="381"/>
      <c r="M9" s="381"/>
      <c r="N9" s="381"/>
      <c r="O9" s="381"/>
      <c r="P9" s="381"/>
      <c r="Q9" s="382"/>
      <c r="R9" s="365" t="s">
        <v>139</v>
      </c>
      <c r="S9" s="19"/>
    </row>
    <row r="10" spans="1:19" s="14" customFormat="1" ht="17.25" customHeight="1">
      <c r="A10" s="374"/>
      <c r="B10" s="375"/>
      <c r="C10" s="379"/>
      <c r="D10" s="368" t="s">
        <v>140</v>
      </c>
      <c r="E10" s="369" t="s">
        <v>141</v>
      </c>
      <c r="F10" s="369" t="s">
        <v>296</v>
      </c>
      <c r="G10" s="369" t="s">
        <v>142</v>
      </c>
      <c r="H10" s="369" t="s">
        <v>295</v>
      </c>
      <c r="I10" s="383" t="s">
        <v>140</v>
      </c>
      <c r="J10" s="383"/>
      <c r="K10" s="370" t="s">
        <v>143</v>
      </c>
      <c r="L10" s="367"/>
      <c r="M10" s="106"/>
      <c r="N10" s="107"/>
      <c r="O10" s="385" t="s">
        <v>386</v>
      </c>
      <c r="P10" s="386"/>
      <c r="Q10" s="364" t="s">
        <v>297</v>
      </c>
      <c r="R10" s="366"/>
      <c r="S10" s="19"/>
    </row>
    <row r="11" spans="1:19" s="14" customFormat="1" ht="17.25" customHeight="1">
      <c r="A11" s="376"/>
      <c r="B11" s="377"/>
      <c r="C11" s="370"/>
      <c r="D11" s="368"/>
      <c r="E11" s="369"/>
      <c r="F11" s="369"/>
      <c r="G11" s="369"/>
      <c r="H11" s="369"/>
      <c r="I11" s="384"/>
      <c r="J11" s="384"/>
      <c r="K11" s="364"/>
      <c r="L11" s="364"/>
      <c r="M11" s="370" t="s">
        <v>144</v>
      </c>
      <c r="N11" s="370"/>
      <c r="O11" s="387"/>
      <c r="P11" s="388"/>
      <c r="Q11" s="364"/>
      <c r="R11" s="367"/>
      <c r="S11" s="19"/>
    </row>
    <row r="12" spans="1:19" s="110" customFormat="1" ht="17.25" customHeight="1">
      <c r="A12" s="361" t="s">
        <v>145</v>
      </c>
      <c r="B12" s="111" t="s">
        <v>146</v>
      </c>
      <c r="C12" s="118">
        <v>3616318</v>
      </c>
      <c r="D12" s="225">
        <v>2361761</v>
      </c>
      <c r="E12" s="118">
        <v>698242</v>
      </c>
      <c r="F12" s="118">
        <v>962967</v>
      </c>
      <c r="G12" s="113">
        <v>456940</v>
      </c>
      <c r="H12" s="113">
        <v>243612</v>
      </c>
      <c r="I12" s="389">
        <v>1242035</v>
      </c>
      <c r="J12" s="390"/>
      <c r="K12" s="389">
        <v>1041878</v>
      </c>
      <c r="L12" s="390"/>
      <c r="M12" s="389">
        <v>8522</v>
      </c>
      <c r="N12" s="390"/>
      <c r="O12" s="389">
        <v>21273</v>
      </c>
      <c r="P12" s="390"/>
      <c r="Q12" s="118">
        <v>178885</v>
      </c>
      <c r="R12" s="118">
        <v>12522</v>
      </c>
      <c r="S12" s="112"/>
    </row>
    <row r="13" spans="1:19" s="14" customFormat="1" ht="17.25" customHeight="1">
      <c r="A13" s="362"/>
      <c r="B13" s="23" t="s">
        <v>218</v>
      </c>
      <c r="C13" s="30">
        <v>42247</v>
      </c>
      <c r="D13" s="227">
        <v>23154</v>
      </c>
      <c r="E13" s="30">
        <v>9794</v>
      </c>
      <c r="F13" s="30">
        <v>3007</v>
      </c>
      <c r="G13" s="19">
        <v>2002</v>
      </c>
      <c r="H13" s="19">
        <v>8351</v>
      </c>
      <c r="I13" s="371">
        <v>19046</v>
      </c>
      <c r="J13" s="371"/>
      <c r="K13" s="371">
        <v>16186</v>
      </c>
      <c r="L13" s="371"/>
      <c r="M13" s="371">
        <v>52</v>
      </c>
      <c r="N13" s="371"/>
      <c r="O13" s="371">
        <v>1032</v>
      </c>
      <c r="P13" s="371"/>
      <c r="Q13" s="30">
        <v>1828</v>
      </c>
      <c r="R13" s="30">
        <v>47</v>
      </c>
      <c r="S13" s="19"/>
    </row>
    <row r="14" spans="1:19" s="14" customFormat="1" ht="17.25" customHeight="1">
      <c r="A14" s="362"/>
      <c r="B14" s="23" t="s">
        <v>148</v>
      </c>
      <c r="C14" s="30">
        <v>23763</v>
      </c>
      <c r="D14" s="227">
        <v>13409</v>
      </c>
      <c r="E14" s="30">
        <v>5083</v>
      </c>
      <c r="F14" s="30">
        <v>4524</v>
      </c>
      <c r="G14" s="19">
        <v>1506</v>
      </c>
      <c r="H14" s="19">
        <v>2296</v>
      </c>
      <c r="I14" s="371">
        <v>10257</v>
      </c>
      <c r="J14" s="371"/>
      <c r="K14" s="371">
        <v>7746</v>
      </c>
      <c r="L14" s="371"/>
      <c r="M14" s="371" t="s">
        <v>383</v>
      </c>
      <c r="N14" s="371"/>
      <c r="O14" s="371">
        <v>264</v>
      </c>
      <c r="P14" s="371"/>
      <c r="Q14" s="30">
        <v>2247</v>
      </c>
      <c r="R14" s="30">
        <v>97</v>
      </c>
      <c r="S14" s="19"/>
    </row>
    <row r="15" spans="1:18" s="14" customFormat="1" ht="17.25" customHeight="1">
      <c r="A15" s="362"/>
      <c r="B15" s="23" t="s">
        <v>149</v>
      </c>
      <c r="C15" s="30">
        <v>443153</v>
      </c>
      <c r="D15" s="227">
        <v>353412</v>
      </c>
      <c r="E15" s="30">
        <v>108349</v>
      </c>
      <c r="F15" s="30">
        <v>110105</v>
      </c>
      <c r="G15" s="19">
        <v>75084</v>
      </c>
      <c r="H15" s="19">
        <v>59874</v>
      </c>
      <c r="I15" s="371">
        <v>89384</v>
      </c>
      <c r="J15" s="371"/>
      <c r="K15" s="371">
        <v>73942</v>
      </c>
      <c r="L15" s="371"/>
      <c r="M15" s="371">
        <v>320</v>
      </c>
      <c r="N15" s="371"/>
      <c r="O15" s="371">
        <v>549</v>
      </c>
      <c r="P15" s="371"/>
      <c r="Q15" s="30">
        <v>14892</v>
      </c>
      <c r="R15" s="30">
        <v>357</v>
      </c>
    </row>
    <row r="16" spans="1:18" s="14" customFormat="1" ht="17.25" customHeight="1">
      <c r="A16" s="362"/>
      <c r="B16" s="23" t="s">
        <v>150</v>
      </c>
      <c r="C16" s="30">
        <v>1281472</v>
      </c>
      <c r="D16" s="227">
        <v>801413</v>
      </c>
      <c r="E16" s="30">
        <v>237314</v>
      </c>
      <c r="F16" s="19">
        <v>307289</v>
      </c>
      <c r="G16" s="19">
        <v>185799</v>
      </c>
      <c r="H16" s="19">
        <v>71011</v>
      </c>
      <c r="I16" s="371">
        <v>476820</v>
      </c>
      <c r="J16" s="371"/>
      <c r="K16" s="371">
        <v>411193</v>
      </c>
      <c r="L16" s="371"/>
      <c r="M16" s="371">
        <v>6470</v>
      </c>
      <c r="N16" s="371"/>
      <c r="O16" s="371">
        <v>9342</v>
      </c>
      <c r="P16" s="371"/>
      <c r="Q16" s="30">
        <v>56284</v>
      </c>
      <c r="R16" s="30">
        <v>3240</v>
      </c>
    </row>
    <row r="17" spans="1:18" s="14" customFormat="1" ht="17.25" customHeight="1">
      <c r="A17" s="362"/>
      <c r="B17" s="117" t="s">
        <v>219</v>
      </c>
      <c r="C17" s="30">
        <v>1329292</v>
      </c>
      <c r="D17" s="227">
        <v>982501</v>
      </c>
      <c r="E17" s="30">
        <v>234834</v>
      </c>
      <c r="F17" s="30">
        <v>484941</v>
      </c>
      <c r="G17" s="19">
        <v>180090</v>
      </c>
      <c r="H17" s="19">
        <v>82636</v>
      </c>
      <c r="I17" s="371">
        <v>341928</v>
      </c>
      <c r="J17" s="371"/>
      <c r="K17" s="371">
        <v>271089</v>
      </c>
      <c r="L17" s="371"/>
      <c r="M17" s="371">
        <v>1204</v>
      </c>
      <c r="N17" s="371"/>
      <c r="O17" s="371">
        <v>5650</v>
      </c>
      <c r="P17" s="371"/>
      <c r="Q17" s="30">
        <v>65189</v>
      </c>
      <c r="R17" s="30">
        <v>4862</v>
      </c>
    </row>
    <row r="18" spans="1:18" s="14" customFormat="1" ht="17.25" customHeight="1">
      <c r="A18" s="362"/>
      <c r="B18" s="23" t="s">
        <v>152</v>
      </c>
      <c r="C18" s="30">
        <v>80661</v>
      </c>
      <c r="D18" s="227">
        <v>31602</v>
      </c>
      <c r="E18" s="30">
        <v>14854</v>
      </c>
      <c r="F18" s="30">
        <v>12190</v>
      </c>
      <c r="G18" s="19">
        <v>267</v>
      </c>
      <c r="H18" s="19">
        <v>4291</v>
      </c>
      <c r="I18" s="371">
        <v>49009</v>
      </c>
      <c r="J18" s="371"/>
      <c r="K18" s="371">
        <v>39087</v>
      </c>
      <c r="L18" s="371"/>
      <c r="M18" s="371">
        <v>72</v>
      </c>
      <c r="N18" s="371"/>
      <c r="O18" s="371">
        <v>237</v>
      </c>
      <c r="P18" s="371"/>
      <c r="Q18" s="19">
        <v>9685</v>
      </c>
      <c r="R18" s="30">
        <v>50</v>
      </c>
    </row>
    <row r="19" spans="1:18" s="14" customFormat="1" ht="17.25" customHeight="1">
      <c r="A19" s="362"/>
      <c r="B19" s="23" t="s">
        <v>151</v>
      </c>
      <c r="C19" s="30">
        <v>890</v>
      </c>
      <c r="D19" s="227">
        <v>235</v>
      </c>
      <c r="E19" s="30">
        <v>71</v>
      </c>
      <c r="F19" s="30">
        <v>110</v>
      </c>
      <c r="G19" s="19">
        <v>24</v>
      </c>
      <c r="H19" s="19">
        <v>30</v>
      </c>
      <c r="I19" s="371">
        <v>655</v>
      </c>
      <c r="J19" s="371"/>
      <c r="K19" s="371">
        <v>634</v>
      </c>
      <c r="L19" s="371"/>
      <c r="M19" s="371">
        <v>2</v>
      </c>
      <c r="N19" s="371"/>
      <c r="O19" s="371">
        <v>0</v>
      </c>
      <c r="P19" s="371"/>
      <c r="Q19" s="30">
        <v>21</v>
      </c>
      <c r="R19" s="30" t="s">
        <v>383</v>
      </c>
    </row>
    <row r="20" spans="1:18" s="14" customFormat="1" ht="17.25" customHeight="1">
      <c r="A20" s="362"/>
      <c r="B20" s="23" t="s">
        <v>153</v>
      </c>
      <c r="C20" s="30">
        <v>414841</v>
      </c>
      <c r="D20" s="227">
        <v>156036</v>
      </c>
      <c r="E20" s="30">
        <v>87945</v>
      </c>
      <c r="F20" s="30">
        <v>40800</v>
      </c>
      <c r="G20" s="19">
        <v>12168</v>
      </c>
      <c r="H20" s="19">
        <v>15123</v>
      </c>
      <c r="I20" s="371">
        <v>254936</v>
      </c>
      <c r="J20" s="371"/>
      <c r="K20" s="371">
        <v>222000</v>
      </c>
      <c r="L20" s="371"/>
      <c r="M20" s="371">
        <v>402</v>
      </c>
      <c r="N20" s="371"/>
      <c r="O20" s="371">
        <v>4198</v>
      </c>
      <c r="P20" s="371"/>
      <c r="Q20" s="30">
        <v>28739</v>
      </c>
      <c r="R20" s="30">
        <v>3869</v>
      </c>
    </row>
    <row r="21" spans="1:18" s="14" customFormat="1" ht="17.25" customHeight="1">
      <c r="A21" s="363"/>
      <c r="B21" s="104"/>
      <c r="C21" s="31"/>
      <c r="D21" s="109"/>
      <c r="E21" s="31"/>
      <c r="F21" s="31"/>
      <c r="G21" s="101"/>
      <c r="H21" s="101"/>
      <c r="I21" s="31"/>
      <c r="J21" s="31"/>
      <c r="K21" s="31"/>
      <c r="L21" s="31"/>
      <c r="M21" s="31"/>
      <c r="N21" s="31"/>
      <c r="O21" s="31"/>
      <c r="P21" s="31"/>
      <c r="Q21" s="31"/>
      <c r="R21" s="31"/>
    </row>
    <row r="22" spans="1:18" s="110" customFormat="1" ht="17.25" customHeight="1">
      <c r="A22" s="391" t="s">
        <v>382</v>
      </c>
      <c r="B22" s="93" t="s">
        <v>146</v>
      </c>
      <c r="C22" s="118">
        <v>3616318</v>
      </c>
      <c r="D22" s="118">
        <v>2361761</v>
      </c>
      <c r="E22" s="118">
        <v>698242</v>
      </c>
      <c r="F22" s="118">
        <v>962967</v>
      </c>
      <c r="G22" s="118">
        <v>456940</v>
      </c>
      <c r="H22" s="118">
        <v>243612</v>
      </c>
      <c r="I22" s="394">
        <v>1242035</v>
      </c>
      <c r="J22" s="395"/>
      <c r="K22" s="394">
        <v>1041878</v>
      </c>
      <c r="L22" s="395"/>
      <c r="M22" s="394">
        <v>8522</v>
      </c>
      <c r="N22" s="395"/>
      <c r="O22" s="394">
        <v>21273</v>
      </c>
      <c r="P22" s="395"/>
      <c r="Q22" s="118">
        <v>178884</v>
      </c>
      <c r="R22" s="118">
        <v>12522</v>
      </c>
    </row>
    <row r="23" spans="1:18" s="14" customFormat="1" ht="17.25" customHeight="1">
      <c r="A23" s="392"/>
      <c r="B23" s="23" t="s">
        <v>154</v>
      </c>
      <c r="C23" s="30">
        <v>255477</v>
      </c>
      <c r="D23" s="30">
        <v>150300</v>
      </c>
      <c r="E23" s="30">
        <v>49307</v>
      </c>
      <c r="F23" s="30">
        <v>65239</v>
      </c>
      <c r="G23" s="30">
        <v>32111</v>
      </c>
      <c r="H23" s="30">
        <v>3643</v>
      </c>
      <c r="I23" s="371">
        <v>104211</v>
      </c>
      <c r="J23" s="371"/>
      <c r="K23" s="371">
        <v>84314</v>
      </c>
      <c r="L23" s="371"/>
      <c r="M23" s="371">
        <v>52</v>
      </c>
      <c r="N23" s="371"/>
      <c r="O23" s="371">
        <v>8471</v>
      </c>
      <c r="P23" s="371"/>
      <c r="Q23" s="30">
        <v>11425</v>
      </c>
      <c r="R23" s="30">
        <v>967</v>
      </c>
    </row>
    <row r="24" spans="1:18" s="14" customFormat="1" ht="17.25" customHeight="1">
      <c r="A24" s="392"/>
      <c r="B24" s="102" t="s">
        <v>355</v>
      </c>
      <c r="C24" s="30">
        <v>360933</v>
      </c>
      <c r="D24" s="30">
        <v>246308</v>
      </c>
      <c r="E24" s="30">
        <v>89202</v>
      </c>
      <c r="F24" s="30">
        <v>91400</v>
      </c>
      <c r="G24" s="30">
        <v>35747</v>
      </c>
      <c r="H24" s="30">
        <v>29958</v>
      </c>
      <c r="I24" s="371">
        <v>113432</v>
      </c>
      <c r="J24" s="371"/>
      <c r="K24" s="371">
        <v>96982</v>
      </c>
      <c r="L24" s="371"/>
      <c r="M24" s="371">
        <v>4</v>
      </c>
      <c r="N24" s="371"/>
      <c r="O24" s="371">
        <v>1185</v>
      </c>
      <c r="P24" s="371"/>
      <c r="Q24" s="30">
        <v>15265</v>
      </c>
      <c r="R24" s="30">
        <v>1193</v>
      </c>
    </row>
    <row r="25" spans="1:18" s="14" customFormat="1" ht="17.25" customHeight="1">
      <c r="A25" s="392"/>
      <c r="B25" s="102" t="s">
        <v>199</v>
      </c>
      <c r="C25" s="30">
        <v>529356</v>
      </c>
      <c r="D25" s="30">
        <v>336824</v>
      </c>
      <c r="E25" s="30">
        <v>115345</v>
      </c>
      <c r="F25" s="30">
        <v>132499</v>
      </c>
      <c r="G25" s="30">
        <v>51141</v>
      </c>
      <c r="H25" s="30">
        <v>37840</v>
      </c>
      <c r="I25" s="371">
        <v>189035</v>
      </c>
      <c r="J25" s="371"/>
      <c r="K25" s="371">
        <v>168878</v>
      </c>
      <c r="L25" s="371"/>
      <c r="M25" s="371">
        <v>983</v>
      </c>
      <c r="N25" s="371"/>
      <c r="O25" s="371">
        <v>2822</v>
      </c>
      <c r="P25" s="371"/>
      <c r="Q25" s="30">
        <v>17336</v>
      </c>
      <c r="R25" s="30">
        <v>3496</v>
      </c>
    </row>
    <row r="26" spans="1:18" s="14" customFormat="1" ht="17.25" customHeight="1">
      <c r="A26" s="392"/>
      <c r="B26" s="23" t="s">
        <v>354</v>
      </c>
      <c r="C26" s="30">
        <v>470718</v>
      </c>
      <c r="D26" s="30">
        <v>321679</v>
      </c>
      <c r="E26" s="30">
        <v>101322</v>
      </c>
      <c r="F26" s="30">
        <v>127375</v>
      </c>
      <c r="G26" s="30">
        <v>62245</v>
      </c>
      <c r="H26" s="30">
        <v>30738</v>
      </c>
      <c r="I26" s="371">
        <v>148760</v>
      </c>
      <c r="J26" s="371"/>
      <c r="K26" s="371">
        <v>133706</v>
      </c>
      <c r="L26" s="371"/>
      <c r="M26" s="371">
        <v>99</v>
      </c>
      <c r="N26" s="371"/>
      <c r="O26" s="371">
        <v>1661</v>
      </c>
      <c r="P26" s="371"/>
      <c r="Q26" s="30">
        <v>13393</v>
      </c>
      <c r="R26" s="30">
        <v>279</v>
      </c>
    </row>
    <row r="27" spans="1:18" s="14" customFormat="1" ht="17.25" customHeight="1">
      <c r="A27" s="393"/>
      <c r="B27" s="100" t="s">
        <v>356</v>
      </c>
      <c r="C27" s="33">
        <v>1999834</v>
      </c>
      <c r="D27" s="31">
        <v>1306649</v>
      </c>
      <c r="E27" s="31">
        <v>343066</v>
      </c>
      <c r="F27" s="31">
        <v>546454</v>
      </c>
      <c r="G27" s="31">
        <v>275696</v>
      </c>
      <c r="H27" s="31">
        <v>141433</v>
      </c>
      <c r="I27" s="420">
        <v>686598</v>
      </c>
      <c r="J27" s="420"/>
      <c r="K27" s="420">
        <v>557999</v>
      </c>
      <c r="L27" s="420"/>
      <c r="M27" s="420">
        <v>7383</v>
      </c>
      <c r="N27" s="420"/>
      <c r="O27" s="420">
        <v>7134</v>
      </c>
      <c r="P27" s="420"/>
      <c r="Q27" s="31">
        <v>121466</v>
      </c>
      <c r="R27" s="31">
        <v>6586</v>
      </c>
    </row>
    <row r="28" spans="1:18" s="14" customFormat="1" ht="17.25" customHeight="1">
      <c r="A28" s="19"/>
      <c r="B28" s="19"/>
      <c r="C28" s="19"/>
      <c r="D28" s="19"/>
      <c r="E28" s="19"/>
      <c r="F28" s="19"/>
      <c r="G28" s="19"/>
      <c r="H28" s="19"/>
      <c r="I28" s="19"/>
      <c r="J28" s="19"/>
      <c r="K28" s="19"/>
      <c r="L28" s="19"/>
      <c r="M28" s="19"/>
      <c r="N28" s="19"/>
      <c r="O28" s="19"/>
      <c r="P28" s="19"/>
      <c r="Q28" s="19"/>
      <c r="R28" s="19"/>
    </row>
    <row r="29" spans="1:18" s="14" customFormat="1" ht="17.25" customHeight="1">
      <c r="A29" s="19"/>
      <c r="B29" s="19"/>
      <c r="C29" s="19"/>
      <c r="D29" s="19"/>
      <c r="E29" s="19"/>
      <c r="F29" s="19"/>
      <c r="G29" s="19"/>
      <c r="H29" s="19"/>
      <c r="I29" s="19"/>
      <c r="J29" s="19"/>
      <c r="K29" s="19"/>
      <c r="L29" s="19"/>
      <c r="M29" s="19"/>
      <c r="N29" s="19"/>
      <c r="O29" s="19"/>
      <c r="P29" s="19"/>
      <c r="Q29" s="19"/>
      <c r="R29" s="19"/>
    </row>
    <row r="30" spans="1:18" s="14" customFormat="1" ht="17.25" customHeight="1" thickBot="1">
      <c r="A30" s="17"/>
      <c r="B30" s="17"/>
      <c r="C30" s="17"/>
      <c r="D30" s="17"/>
      <c r="E30" s="17"/>
      <c r="F30" s="17"/>
      <c r="G30" s="17"/>
      <c r="H30" s="17"/>
      <c r="I30" s="17"/>
      <c r="J30" s="17"/>
      <c r="K30" s="17"/>
      <c r="L30" s="17"/>
      <c r="M30" s="17"/>
      <c r="N30" s="17"/>
      <c r="O30" s="17"/>
      <c r="P30" s="17"/>
      <c r="Q30" s="17"/>
      <c r="R30" s="27" t="s">
        <v>134</v>
      </c>
    </row>
    <row r="31" spans="1:19" s="14" customFormat="1" ht="17.25" customHeight="1">
      <c r="A31" s="372" t="s">
        <v>135</v>
      </c>
      <c r="B31" s="373"/>
      <c r="C31" s="105" t="s">
        <v>155</v>
      </c>
      <c r="D31" s="396" t="s">
        <v>156</v>
      </c>
      <c r="E31" s="370"/>
      <c r="F31" s="370"/>
      <c r="G31" s="370"/>
      <c r="H31" s="370"/>
      <c r="I31" s="370" t="s">
        <v>157</v>
      </c>
      <c r="J31" s="370"/>
      <c r="K31" s="370"/>
      <c r="L31" s="370"/>
      <c r="M31" s="370" t="s">
        <v>158</v>
      </c>
      <c r="N31" s="370"/>
      <c r="O31" s="370"/>
      <c r="P31" s="370"/>
      <c r="Q31" s="370"/>
      <c r="R31" s="367"/>
      <c r="S31" s="19"/>
    </row>
    <row r="32" spans="1:19" s="14" customFormat="1" ht="17.25" customHeight="1">
      <c r="A32" s="374"/>
      <c r="B32" s="375"/>
      <c r="C32" s="399" t="s">
        <v>298</v>
      </c>
      <c r="D32" s="401" t="s">
        <v>140</v>
      </c>
      <c r="E32" s="403" t="s">
        <v>301</v>
      </c>
      <c r="F32" s="368" t="s">
        <v>159</v>
      </c>
      <c r="G32" s="369" t="s">
        <v>160</v>
      </c>
      <c r="H32" s="369" t="s">
        <v>299</v>
      </c>
      <c r="I32" s="368" t="s">
        <v>140</v>
      </c>
      <c r="J32" s="368" t="s">
        <v>161</v>
      </c>
      <c r="K32" s="369" t="s">
        <v>160</v>
      </c>
      <c r="L32" s="369" t="s">
        <v>300</v>
      </c>
      <c r="M32" s="397" t="s">
        <v>140</v>
      </c>
      <c r="N32" s="398" t="s">
        <v>162</v>
      </c>
      <c r="O32" s="384" t="s">
        <v>163</v>
      </c>
      <c r="P32" s="384" t="s">
        <v>164</v>
      </c>
      <c r="Q32" s="59" t="s">
        <v>165</v>
      </c>
      <c r="R32" s="58" t="s">
        <v>200</v>
      </c>
      <c r="S32" s="19"/>
    </row>
    <row r="33" spans="1:19" s="14" customFormat="1" ht="17.25" customHeight="1">
      <c r="A33" s="376"/>
      <c r="B33" s="377"/>
      <c r="C33" s="400"/>
      <c r="D33" s="402"/>
      <c r="E33" s="404"/>
      <c r="F33" s="368"/>
      <c r="G33" s="369"/>
      <c r="H33" s="369"/>
      <c r="I33" s="368"/>
      <c r="J33" s="368"/>
      <c r="K33" s="369"/>
      <c r="L33" s="369"/>
      <c r="M33" s="397"/>
      <c r="N33" s="370"/>
      <c r="O33" s="384"/>
      <c r="P33" s="384"/>
      <c r="Q33" s="59" t="s">
        <v>166</v>
      </c>
      <c r="R33" s="58" t="s">
        <v>201</v>
      </c>
      <c r="S33" s="19"/>
    </row>
    <row r="34" spans="1:19" s="114" customFormat="1" ht="17.25" customHeight="1">
      <c r="A34" s="361" t="s">
        <v>145</v>
      </c>
      <c r="B34" s="405" t="s">
        <v>146</v>
      </c>
      <c r="C34" s="406">
        <v>3616318</v>
      </c>
      <c r="D34" s="389">
        <v>2132600</v>
      </c>
      <c r="E34" s="389">
        <v>988854</v>
      </c>
      <c r="F34" s="389">
        <v>799382</v>
      </c>
      <c r="G34" s="389">
        <v>50013</v>
      </c>
      <c r="H34" s="389">
        <v>294353</v>
      </c>
      <c r="I34" s="389">
        <v>975957</v>
      </c>
      <c r="J34" s="389">
        <v>790039</v>
      </c>
      <c r="K34" s="389">
        <v>66029</v>
      </c>
      <c r="L34" s="389">
        <v>119888</v>
      </c>
      <c r="M34" s="389">
        <v>507761</v>
      </c>
      <c r="N34" s="389">
        <v>196533</v>
      </c>
      <c r="O34" s="389">
        <v>39921</v>
      </c>
      <c r="P34" s="389">
        <v>313857</v>
      </c>
      <c r="Q34" s="228">
        <v>56991</v>
      </c>
      <c r="R34" s="228">
        <v>66459</v>
      </c>
      <c r="S34" s="113"/>
    </row>
    <row r="35" spans="1:19" s="114" customFormat="1" ht="17.25" customHeight="1">
      <c r="A35" s="362"/>
      <c r="B35" s="352"/>
      <c r="C35" s="407"/>
      <c r="D35" s="394"/>
      <c r="E35" s="394"/>
      <c r="F35" s="394"/>
      <c r="G35" s="394"/>
      <c r="H35" s="394"/>
      <c r="I35" s="394"/>
      <c r="J35" s="394"/>
      <c r="K35" s="394"/>
      <c r="L35" s="394"/>
      <c r="M35" s="394"/>
      <c r="N35" s="394"/>
      <c r="O35" s="394"/>
      <c r="P35" s="394"/>
      <c r="Q35" s="229">
        <v>-137784</v>
      </c>
      <c r="R35" s="229">
        <v>-28217</v>
      </c>
      <c r="S35" s="113"/>
    </row>
    <row r="36" spans="1:19" s="14" customFormat="1" ht="17.25" customHeight="1">
      <c r="A36" s="362"/>
      <c r="B36" s="408" t="s">
        <v>147</v>
      </c>
      <c r="C36" s="409">
        <v>42247</v>
      </c>
      <c r="D36" s="371">
        <v>28841</v>
      </c>
      <c r="E36" s="371">
        <v>3569</v>
      </c>
      <c r="F36" s="371">
        <v>11677</v>
      </c>
      <c r="G36" s="371">
        <v>157</v>
      </c>
      <c r="H36" s="371">
        <v>13439</v>
      </c>
      <c r="I36" s="371">
        <v>15165</v>
      </c>
      <c r="J36" s="371">
        <v>11928</v>
      </c>
      <c r="K36" s="371">
        <v>2568</v>
      </c>
      <c r="L36" s="371">
        <v>669</v>
      </c>
      <c r="M36" s="410">
        <v>-1761</v>
      </c>
      <c r="N36" s="371">
        <v>2184</v>
      </c>
      <c r="O36" s="371">
        <v>434</v>
      </c>
      <c r="P36" s="371">
        <v>770</v>
      </c>
      <c r="Q36" s="103">
        <v>177</v>
      </c>
      <c r="R36" s="103">
        <v>850</v>
      </c>
      <c r="S36" s="19"/>
    </row>
    <row r="37" spans="1:19" s="14" customFormat="1" ht="17.25" customHeight="1">
      <c r="A37" s="362"/>
      <c r="B37" s="408"/>
      <c r="C37" s="409"/>
      <c r="D37" s="371"/>
      <c r="E37" s="371"/>
      <c r="F37" s="371"/>
      <c r="G37" s="371"/>
      <c r="H37" s="371"/>
      <c r="I37" s="371"/>
      <c r="J37" s="371"/>
      <c r="K37" s="371"/>
      <c r="L37" s="371"/>
      <c r="M37" s="410"/>
      <c r="N37" s="371"/>
      <c r="O37" s="371"/>
      <c r="P37" s="371"/>
      <c r="Q37" s="103">
        <v>-4775</v>
      </c>
      <c r="R37" s="103">
        <v>-1401</v>
      </c>
      <c r="S37" s="19"/>
    </row>
    <row r="38" spans="1:19" s="14" customFormat="1" ht="17.25" customHeight="1">
      <c r="A38" s="362"/>
      <c r="B38" s="408" t="s">
        <v>148</v>
      </c>
      <c r="C38" s="409">
        <v>23763</v>
      </c>
      <c r="D38" s="371">
        <v>14184</v>
      </c>
      <c r="E38" s="371">
        <v>5914</v>
      </c>
      <c r="F38" s="371">
        <v>5059</v>
      </c>
      <c r="G38" s="371">
        <v>454</v>
      </c>
      <c r="H38" s="371">
        <v>2758</v>
      </c>
      <c r="I38" s="371">
        <v>4441</v>
      </c>
      <c r="J38" s="371">
        <v>3456</v>
      </c>
      <c r="K38" s="371">
        <v>786</v>
      </c>
      <c r="L38" s="371">
        <v>199</v>
      </c>
      <c r="M38" s="410">
        <v>5138</v>
      </c>
      <c r="N38" s="371">
        <v>957</v>
      </c>
      <c r="O38" s="371">
        <v>205</v>
      </c>
      <c r="P38" s="371">
        <v>3137</v>
      </c>
      <c r="Q38" s="103">
        <v>1213</v>
      </c>
      <c r="R38" s="103">
        <v>604</v>
      </c>
      <c r="S38" s="19"/>
    </row>
    <row r="39" spans="1:19" s="14" customFormat="1" ht="17.25" customHeight="1">
      <c r="A39" s="362"/>
      <c r="B39" s="408"/>
      <c r="C39" s="409"/>
      <c r="D39" s="371"/>
      <c r="E39" s="371"/>
      <c r="F39" s="371"/>
      <c r="G39" s="371"/>
      <c r="H39" s="371"/>
      <c r="I39" s="371"/>
      <c r="J39" s="371"/>
      <c r="K39" s="371"/>
      <c r="L39" s="371"/>
      <c r="M39" s="410"/>
      <c r="N39" s="371"/>
      <c r="O39" s="371"/>
      <c r="P39" s="371"/>
      <c r="Q39" s="103">
        <v>-731</v>
      </c>
      <c r="R39" s="103">
        <v>-247</v>
      </c>
      <c r="S39" s="19"/>
    </row>
    <row r="40" spans="1:19" s="14" customFormat="1" ht="17.25" customHeight="1">
      <c r="A40" s="362"/>
      <c r="B40" s="408" t="s">
        <v>149</v>
      </c>
      <c r="C40" s="409">
        <v>443153</v>
      </c>
      <c r="D40" s="371">
        <v>310442</v>
      </c>
      <c r="E40" s="371">
        <v>106192</v>
      </c>
      <c r="F40" s="371">
        <v>123771</v>
      </c>
      <c r="G40" s="371">
        <v>4401</v>
      </c>
      <c r="H40" s="371">
        <v>76077</v>
      </c>
      <c r="I40" s="371">
        <v>73304</v>
      </c>
      <c r="J40" s="371">
        <v>59385</v>
      </c>
      <c r="K40" s="371">
        <v>6052</v>
      </c>
      <c r="L40" s="371">
        <v>7867</v>
      </c>
      <c r="M40" s="410">
        <v>59408</v>
      </c>
      <c r="N40" s="371">
        <v>21953</v>
      </c>
      <c r="O40" s="371">
        <v>3392</v>
      </c>
      <c r="P40" s="371">
        <v>25597</v>
      </c>
      <c r="Q40" s="103">
        <v>9560</v>
      </c>
      <c r="R40" s="103">
        <v>5961</v>
      </c>
      <c r="S40" s="19"/>
    </row>
    <row r="41" spans="1:19" s="14" customFormat="1" ht="17.25" customHeight="1">
      <c r="A41" s="362"/>
      <c r="B41" s="408"/>
      <c r="C41" s="409"/>
      <c r="D41" s="371"/>
      <c r="E41" s="371"/>
      <c r="F41" s="371"/>
      <c r="G41" s="371"/>
      <c r="H41" s="371"/>
      <c r="I41" s="371"/>
      <c r="J41" s="371"/>
      <c r="K41" s="371"/>
      <c r="L41" s="371"/>
      <c r="M41" s="410"/>
      <c r="N41" s="371"/>
      <c r="O41" s="371"/>
      <c r="P41" s="371"/>
      <c r="Q41" s="103">
        <v>-4511</v>
      </c>
      <c r="R41" s="103">
        <v>-2544</v>
      </c>
      <c r="S41" s="19"/>
    </row>
    <row r="42" spans="1:18" s="14" customFormat="1" ht="17.25" customHeight="1">
      <c r="A42" s="362"/>
      <c r="B42" s="408" t="s">
        <v>150</v>
      </c>
      <c r="C42" s="409">
        <v>1281472</v>
      </c>
      <c r="D42" s="371">
        <v>674360</v>
      </c>
      <c r="E42" s="371">
        <v>315591</v>
      </c>
      <c r="F42" s="371">
        <v>257787</v>
      </c>
      <c r="G42" s="371">
        <v>22940</v>
      </c>
      <c r="H42" s="371">
        <v>78042</v>
      </c>
      <c r="I42" s="371">
        <v>380785</v>
      </c>
      <c r="J42" s="371">
        <v>296172</v>
      </c>
      <c r="K42" s="371">
        <v>33928</v>
      </c>
      <c r="L42" s="371">
        <v>50685</v>
      </c>
      <c r="M42" s="410">
        <v>226327</v>
      </c>
      <c r="N42" s="371">
        <v>69079</v>
      </c>
      <c r="O42" s="371">
        <v>24808</v>
      </c>
      <c r="P42" s="371">
        <v>152417</v>
      </c>
      <c r="Q42" s="103">
        <v>18612</v>
      </c>
      <c r="R42" s="103">
        <v>32777</v>
      </c>
    </row>
    <row r="43" spans="1:18" s="14" customFormat="1" ht="17.25" customHeight="1">
      <c r="A43" s="362"/>
      <c r="B43" s="408"/>
      <c r="C43" s="409"/>
      <c r="D43" s="371"/>
      <c r="E43" s="371"/>
      <c r="F43" s="371"/>
      <c r="G43" s="371"/>
      <c r="H43" s="371"/>
      <c r="I43" s="371"/>
      <c r="J43" s="371"/>
      <c r="K43" s="371"/>
      <c r="L43" s="371"/>
      <c r="M43" s="410"/>
      <c r="N43" s="371"/>
      <c r="O43" s="371"/>
      <c r="P43" s="371"/>
      <c r="Q43" s="103">
        <v>-60155</v>
      </c>
      <c r="R43" s="103">
        <v>-11210</v>
      </c>
    </row>
    <row r="44" spans="1:18" s="14" customFormat="1" ht="17.25" customHeight="1">
      <c r="A44" s="362"/>
      <c r="B44" s="408" t="s">
        <v>385</v>
      </c>
      <c r="C44" s="409">
        <v>1329292</v>
      </c>
      <c r="D44" s="371">
        <v>908256</v>
      </c>
      <c r="E44" s="371">
        <v>509926</v>
      </c>
      <c r="F44" s="371">
        <v>308827</v>
      </c>
      <c r="G44" s="371">
        <v>14403</v>
      </c>
      <c r="H44" s="371">
        <v>75100</v>
      </c>
      <c r="I44" s="371">
        <v>240910</v>
      </c>
      <c r="J44" s="371">
        <v>219777</v>
      </c>
      <c r="K44" s="371">
        <v>11148</v>
      </c>
      <c r="L44" s="371">
        <v>9984</v>
      </c>
      <c r="M44" s="410">
        <v>180126</v>
      </c>
      <c r="N44" s="371">
        <v>66618</v>
      </c>
      <c r="O44" s="371">
        <v>9176</v>
      </c>
      <c r="P44" s="371">
        <v>108923</v>
      </c>
      <c r="Q44" s="103">
        <v>20973</v>
      </c>
      <c r="R44" s="103">
        <v>17822</v>
      </c>
    </row>
    <row r="45" spans="1:18" s="14" customFormat="1" ht="17.25" customHeight="1">
      <c r="A45" s="362"/>
      <c r="B45" s="408"/>
      <c r="C45" s="409"/>
      <c r="D45" s="371"/>
      <c r="E45" s="371"/>
      <c r="F45" s="371"/>
      <c r="G45" s="371"/>
      <c r="H45" s="371"/>
      <c r="I45" s="371"/>
      <c r="J45" s="371"/>
      <c r="K45" s="371"/>
      <c r="L45" s="371"/>
      <c r="M45" s="410"/>
      <c r="N45" s="371"/>
      <c r="O45" s="371"/>
      <c r="P45" s="371"/>
      <c r="Q45" s="103">
        <v>-35533</v>
      </c>
      <c r="R45" s="103">
        <v>-7853</v>
      </c>
    </row>
    <row r="46" spans="1:18" s="14" customFormat="1" ht="17.25" customHeight="1">
      <c r="A46" s="362"/>
      <c r="B46" s="408" t="s">
        <v>152</v>
      </c>
      <c r="C46" s="409">
        <v>80661</v>
      </c>
      <c r="D46" s="371">
        <v>36974</v>
      </c>
      <c r="E46" s="371">
        <v>12765</v>
      </c>
      <c r="F46" s="371">
        <v>15333</v>
      </c>
      <c r="G46" s="371">
        <v>2610</v>
      </c>
      <c r="H46" s="371">
        <v>6267</v>
      </c>
      <c r="I46" s="371">
        <v>29383</v>
      </c>
      <c r="J46" s="371">
        <v>18420</v>
      </c>
      <c r="K46" s="371">
        <v>7634</v>
      </c>
      <c r="L46" s="371">
        <v>3329</v>
      </c>
      <c r="M46" s="410">
        <v>14304</v>
      </c>
      <c r="N46" s="371">
        <v>10322</v>
      </c>
      <c r="O46" s="371">
        <v>460</v>
      </c>
      <c r="P46" s="371">
        <v>5684</v>
      </c>
      <c r="Q46" s="103">
        <v>1808</v>
      </c>
      <c r="R46" s="103">
        <v>1990</v>
      </c>
    </row>
    <row r="47" spans="1:18" s="14" customFormat="1" ht="17.25" customHeight="1">
      <c r="A47" s="362"/>
      <c r="B47" s="408"/>
      <c r="C47" s="409"/>
      <c r="D47" s="371"/>
      <c r="E47" s="371"/>
      <c r="F47" s="371"/>
      <c r="G47" s="371"/>
      <c r="H47" s="371"/>
      <c r="I47" s="371"/>
      <c r="J47" s="371"/>
      <c r="K47" s="371"/>
      <c r="L47" s="371"/>
      <c r="M47" s="410"/>
      <c r="N47" s="371"/>
      <c r="O47" s="371"/>
      <c r="P47" s="371"/>
      <c r="Q47" s="103">
        <v>-5531</v>
      </c>
      <c r="R47" s="103">
        <v>-429</v>
      </c>
    </row>
    <row r="48" spans="1:18" s="14" customFormat="1" ht="17.25" customHeight="1">
      <c r="A48" s="362"/>
      <c r="B48" s="408" t="s">
        <v>151</v>
      </c>
      <c r="C48" s="409">
        <v>890</v>
      </c>
      <c r="D48" s="371">
        <v>310</v>
      </c>
      <c r="E48" s="371">
        <v>183</v>
      </c>
      <c r="F48" s="371" t="s">
        <v>384</v>
      </c>
      <c r="G48" s="371" t="s">
        <v>384</v>
      </c>
      <c r="H48" s="371">
        <v>127</v>
      </c>
      <c r="I48" s="371">
        <v>222</v>
      </c>
      <c r="J48" s="371">
        <v>103</v>
      </c>
      <c r="K48" s="371">
        <v>89</v>
      </c>
      <c r="L48" s="371">
        <v>31</v>
      </c>
      <c r="M48" s="410">
        <v>358</v>
      </c>
      <c r="N48" s="371">
        <v>40</v>
      </c>
      <c r="O48" s="371">
        <v>10</v>
      </c>
      <c r="P48" s="371">
        <v>227</v>
      </c>
      <c r="Q48" s="103">
        <v>23</v>
      </c>
      <c r="R48" s="103">
        <v>58</v>
      </c>
    </row>
    <row r="49" spans="1:18" s="14" customFormat="1" ht="17.25" customHeight="1">
      <c r="A49" s="362"/>
      <c r="B49" s="408"/>
      <c r="C49" s="409"/>
      <c r="D49" s="371"/>
      <c r="E49" s="371"/>
      <c r="F49" s="371"/>
      <c r="G49" s="371"/>
      <c r="H49" s="371"/>
      <c r="I49" s="371"/>
      <c r="J49" s="371"/>
      <c r="K49" s="371"/>
      <c r="L49" s="371"/>
      <c r="M49" s="410"/>
      <c r="N49" s="371"/>
      <c r="O49" s="371"/>
      <c r="P49" s="371"/>
      <c r="Q49" s="103" t="s">
        <v>383</v>
      </c>
      <c r="R49" s="103" t="s">
        <v>383</v>
      </c>
    </row>
    <row r="50" spans="1:18" s="14" customFormat="1" ht="17.25" customHeight="1">
      <c r="A50" s="362"/>
      <c r="B50" s="408" t="s">
        <v>153</v>
      </c>
      <c r="C50" s="409">
        <v>414841</v>
      </c>
      <c r="D50" s="371">
        <v>159233</v>
      </c>
      <c r="E50" s="371">
        <v>34713</v>
      </c>
      <c r="F50" s="371">
        <v>76928</v>
      </c>
      <c r="G50" s="371">
        <v>5048</v>
      </c>
      <c r="H50" s="371">
        <v>42544</v>
      </c>
      <c r="I50" s="371">
        <v>231747</v>
      </c>
      <c r="J50" s="371">
        <v>180798</v>
      </c>
      <c r="K50" s="371">
        <v>3824</v>
      </c>
      <c r="L50" s="371">
        <v>47125</v>
      </c>
      <c r="M50" s="410">
        <v>23860</v>
      </c>
      <c r="N50" s="371">
        <v>25380</v>
      </c>
      <c r="O50" s="371">
        <v>1437</v>
      </c>
      <c r="P50" s="371">
        <v>17101</v>
      </c>
      <c r="Q50" s="103">
        <v>4625</v>
      </c>
      <c r="R50" s="103">
        <v>6398</v>
      </c>
    </row>
    <row r="51" spans="1:18" s="14" customFormat="1" ht="17.25" customHeight="1">
      <c r="A51" s="362"/>
      <c r="B51" s="408"/>
      <c r="C51" s="409"/>
      <c r="D51" s="371"/>
      <c r="E51" s="371"/>
      <c r="F51" s="371"/>
      <c r="G51" s="371"/>
      <c r="H51" s="371"/>
      <c r="I51" s="371"/>
      <c r="J51" s="371"/>
      <c r="K51" s="371"/>
      <c r="L51" s="371"/>
      <c r="M51" s="410"/>
      <c r="N51" s="371"/>
      <c r="O51" s="371"/>
      <c r="P51" s="371"/>
      <c r="Q51" s="103">
        <v>-26548</v>
      </c>
      <c r="R51" s="103">
        <v>-4533</v>
      </c>
    </row>
    <row r="52" spans="1:18" s="14" customFormat="1" ht="17.25" customHeight="1">
      <c r="A52" s="363"/>
      <c r="B52" s="115"/>
      <c r="C52" s="33"/>
      <c r="D52" s="31"/>
      <c r="E52" s="31"/>
      <c r="F52" s="31"/>
      <c r="G52" s="31"/>
      <c r="H52" s="31"/>
      <c r="I52" s="31"/>
      <c r="J52" s="31"/>
      <c r="K52" s="31"/>
      <c r="L52" s="31"/>
      <c r="M52" s="108"/>
      <c r="N52" s="31"/>
      <c r="O52" s="31"/>
      <c r="P52" s="31"/>
      <c r="Q52" s="108"/>
      <c r="R52" s="108"/>
    </row>
    <row r="53" spans="1:18" s="114" customFormat="1" ht="17.25" customHeight="1">
      <c r="A53" s="411" t="s">
        <v>382</v>
      </c>
      <c r="B53" s="414" t="s">
        <v>146</v>
      </c>
      <c r="C53" s="389">
        <v>3616318</v>
      </c>
      <c r="D53" s="389">
        <v>2132600</v>
      </c>
      <c r="E53" s="389">
        <v>988854</v>
      </c>
      <c r="F53" s="389">
        <v>799382</v>
      </c>
      <c r="G53" s="389">
        <v>50012</v>
      </c>
      <c r="H53" s="389">
        <v>294353</v>
      </c>
      <c r="I53" s="389">
        <v>975957</v>
      </c>
      <c r="J53" s="389">
        <v>790039</v>
      </c>
      <c r="K53" s="389">
        <v>66029</v>
      </c>
      <c r="L53" s="389">
        <v>119888</v>
      </c>
      <c r="M53" s="389">
        <v>507761</v>
      </c>
      <c r="N53" s="389">
        <v>196533</v>
      </c>
      <c r="O53" s="389">
        <v>39921</v>
      </c>
      <c r="P53" s="389">
        <v>313857</v>
      </c>
      <c r="Q53" s="226">
        <v>56991</v>
      </c>
      <c r="R53" s="226">
        <v>66459</v>
      </c>
    </row>
    <row r="54" spans="1:18" s="114" customFormat="1" ht="17.25" customHeight="1">
      <c r="A54" s="412"/>
      <c r="B54" s="415"/>
      <c r="C54" s="394"/>
      <c r="D54" s="394"/>
      <c r="E54" s="394"/>
      <c r="F54" s="394"/>
      <c r="G54" s="394"/>
      <c r="H54" s="394"/>
      <c r="I54" s="394"/>
      <c r="J54" s="394"/>
      <c r="K54" s="394"/>
      <c r="L54" s="394"/>
      <c r="M54" s="394"/>
      <c r="N54" s="394"/>
      <c r="O54" s="394"/>
      <c r="P54" s="394"/>
      <c r="Q54" s="229">
        <v>-137784</v>
      </c>
      <c r="R54" s="229">
        <v>-28217</v>
      </c>
    </row>
    <row r="55" spans="1:18" s="14" customFormat="1" ht="17.25" customHeight="1">
      <c r="A55" s="412"/>
      <c r="B55" s="416" t="s">
        <v>154</v>
      </c>
      <c r="C55" s="409">
        <v>255477</v>
      </c>
      <c r="D55" s="371">
        <v>115860</v>
      </c>
      <c r="E55" s="371">
        <v>44524</v>
      </c>
      <c r="F55" s="371">
        <v>58204</v>
      </c>
      <c r="G55" s="371">
        <v>447</v>
      </c>
      <c r="H55" s="371">
        <v>12685</v>
      </c>
      <c r="I55" s="371">
        <v>132698</v>
      </c>
      <c r="J55" s="371">
        <v>130359</v>
      </c>
      <c r="K55" s="371">
        <v>743</v>
      </c>
      <c r="L55" s="371">
        <v>1596</v>
      </c>
      <c r="M55" s="371">
        <v>6919</v>
      </c>
      <c r="N55" s="371">
        <v>5974</v>
      </c>
      <c r="O55" s="371">
        <v>2034</v>
      </c>
      <c r="P55" s="371">
        <v>8333</v>
      </c>
      <c r="Q55" s="103">
        <v>2832</v>
      </c>
      <c r="R55" s="103">
        <v>5938</v>
      </c>
    </row>
    <row r="56" spans="1:18" s="14" customFormat="1" ht="17.25" customHeight="1">
      <c r="A56" s="412"/>
      <c r="B56" s="416"/>
      <c r="C56" s="409"/>
      <c r="D56" s="371"/>
      <c r="E56" s="371"/>
      <c r="F56" s="371"/>
      <c r="G56" s="371"/>
      <c r="H56" s="371"/>
      <c r="I56" s="371"/>
      <c r="J56" s="371"/>
      <c r="K56" s="371"/>
      <c r="L56" s="371"/>
      <c r="M56" s="371"/>
      <c r="N56" s="371"/>
      <c r="O56" s="371"/>
      <c r="P56" s="371"/>
      <c r="Q56" s="103">
        <v>-13717</v>
      </c>
      <c r="R56" s="103">
        <v>-4476</v>
      </c>
    </row>
    <row r="57" spans="1:18" s="14" customFormat="1" ht="17.25" customHeight="1">
      <c r="A57" s="412"/>
      <c r="B57" s="417" t="s">
        <v>357</v>
      </c>
      <c r="C57" s="409">
        <v>360933</v>
      </c>
      <c r="D57" s="371">
        <v>221636</v>
      </c>
      <c r="E57" s="371">
        <v>87756</v>
      </c>
      <c r="F57" s="371">
        <v>88277</v>
      </c>
      <c r="G57" s="371">
        <v>1972</v>
      </c>
      <c r="H57" s="371">
        <v>43631</v>
      </c>
      <c r="I57" s="371">
        <v>111190</v>
      </c>
      <c r="J57" s="371">
        <v>80259</v>
      </c>
      <c r="K57" s="371">
        <v>3089</v>
      </c>
      <c r="L57" s="371">
        <v>27841</v>
      </c>
      <c r="M57" s="371">
        <v>28107</v>
      </c>
      <c r="N57" s="371">
        <v>22118</v>
      </c>
      <c r="O57" s="371">
        <v>2063</v>
      </c>
      <c r="P57" s="371">
        <v>16015</v>
      </c>
      <c r="Q57" s="103">
        <v>9766</v>
      </c>
      <c r="R57" s="103">
        <v>5027</v>
      </c>
    </row>
    <row r="58" spans="1:18" s="14" customFormat="1" ht="17.25" customHeight="1">
      <c r="A58" s="412"/>
      <c r="B58" s="417"/>
      <c r="C58" s="409"/>
      <c r="D58" s="371"/>
      <c r="E58" s="371"/>
      <c r="F58" s="371"/>
      <c r="G58" s="371"/>
      <c r="H58" s="371"/>
      <c r="I58" s="371"/>
      <c r="J58" s="371"/>
      <c r="K58" s="371"/>
      <c r="L58" s="371"/>
      <c r="M58" s="371"/>
      <c r="N58" s="371"/>
      <c r="O58" s="371"/>
      <c r="P58" s="371"/>
      <c r="Q58" s="103">
        <v>-22265</v>
      </c>
      <c r="R58" s="103">
        <v>-4616</v>
      </c>
    </row>
    <row r="59" spans="1:18" s="14" customFormat="1" ht="17.25" customHeight="1">
      <c r="A59" s="412"/>
      <c r="B59" s="417" t="s">
        <v>358</v>
      </c>
      <c r="C59" s="409">
        <v>529356</v>
      </c>
      <c r="D59" s="371">
        <v>260797</v>
      </c>
      <c r="E59" s="371">
        <v>110652</v>
      </c>
      <c r="F59" s="371">
        <v>131962</v>
      </c>
      <c r="G59" s="371">
        <v>3255</v>
      </c>
      <c r="H59" s="371">
        <v>44929</v>
      </c>
      <c r="I59" s="371">
        <v>179496</v>
      </c>
      <c r="J59" s="371">
        <v>166713</v>
      </c>
      <c r="K59" s="371">
        <v>2844</v>
      </c>
      <c r="L59" s="371">
        <v>9939</v>
      </c>
      <c r="M59" s="371">
        <v>59063</v>
      </c>
      <c r="N59" s="371">
        <v>32214</v>
      </c>
      <c r="O59" s="371">
        <v>2475</v>
      </c>
      <c r="P59" s="371">
        <v>21508</v>
      </c>
      <c r="Q59" s="103">
        <v>21860</v>
      </c>
      <c r="R59" s="103">
        <v>6860</v>
      </c>
    </row>
    <row r="60" spans="1:18" s="14" customFormat="1" ht="17.25" customHeight="1">
      <c r="A60" s="412"/>
      <c r="B60" s="417"/>
      <c r="C60" s="409"/>
      <c r="D60" s="371"/>
      <c r="E60" s="371"/>
      <c r="F60" s="371"/>
      <c r="G60" s="371"/>
      <c r="H60" s="371"/>
      <c r="I60" s="371"/>
      <c r="J60" s="371"/>
      <c r="K60" s="371"/>
      <c r="L60" s="371"/>
      <c r="M60" s="371"/>
      <c r="N60" s="371"/>
      <c r="O60" s="371"/>
      <c r="P60" s="371"/>
      <c r="Q60" s="103">
        <v>-22752</v>
      </c>
      <c r="R60" s="103">
        <v>-3102</v>
      </c>
    </row>
    <row r="61" spans="1:18" s="14" customFormat="1" ht="17.25" customHeight="1">
      <c r="A61" s="412"/>
      <c r="B61" s="417" t="s">
        <v>354</v>
      </c>
      <c r="C61" s="409">
        <v>470718</v>
      </c>
      <c r="D61" s="371">
        <v>295695</v>
      </c>
      <c r="E61" s="371">
        <v>164629</v>
      </c>
      <c r="F61" s="371">
        <v>94759</v>
      </c>
      <c r="G61" s="371">
        <v>6856</v>
      </c>
      <c r="H61" s="371">
        <v>29451</v>
      </c>
      <c r="I61" s="371">
        <v>94318</v>
      </c>
      <c r="J61" s="371">
        <v>86003</v>
      </c>
      <c r="K61" s="371">
        <v>5067</v>
      </c>
      <c r="L61" s="371">
        <v>3248</v>
      </c>
      <c r="M61" s="371">
        <v>80705</v>
      </c>
      <c r="N61" s="371">
        <v>26290</v>
      </c>
      <c r="O61" s="371">
        <v>3145</v>
      </c>
      <c r="P61" s="371">
        <v>65119</v>
      </c>
      <c r="Q61" s="103">
        <v>5983</v>
      </c>
      <c r="R61" s="103">
        <v>10710</v>
      </c>
    </row>
    <row r="62" spans="1:18" s="14" customFormat="1" ht="17.25" customHeight="1">
      <c r="A62" s="412"/>
      <c r="B62" s="417"/>
      <c r="C62" s="409"/>
      <c r="D62" s="371"/>
      <c r="E62" s="371"/>
      <c r="F62" s="371"/>
      <c r="G62" s="371"/>
      <c r="H62" s="371"/>
      <c r="I62" s="371"/>
      <c r="J62" s="371"/>
      <c r="K62" s="371"/>
      <c r="L62" s="371"/>
      <c r="M62" s="371"/>
      <c r="N62" s="371"/>
      <c r="O62" s="371"/>
      <c r="P62" s="371"/>
      <c r="Q62" s="103">
        <v>-29014</v>
      </c>
      <c r="R62" s="103">
        <v>-1527</v>
      </c>
    </row>
    <row r="63" spans="1:18" s="14" customFormat="1" ht="17.25" customHeight="1">
      <c r="A63" s="412"/>
      <c r="B63" s="416" t="s">
        <v>356</v>
      </c>
      <c r="C63" s="409">
        <v>1999834</v>
      </c>
      <c r="D63" s="371">
        <v>1208611</v>
      </c>
      <c r="E63" s="371">
        <v>581293</v>
      </c>
      <c r="F63" s="371">
        <v>426180</v>
      </c>
      <c r="G63" s="371">
        <v>37482</v>
      </c>
      <c r="H63" s="371">
        <v>163656</v>
      </c>
      <c r="I63" s="371">
        <v>458255</v>
      </c>
      <c r="J63" s="371">
        <v>326705</v>
      </c>
      <c r="K63" s="371">
        <v>54286</v>
      </c>
      <c r="L63" s="371">
        <v>77263</v>
      </c>
      <c r="M63" s="371">
        <v>332968</v>
      </c>
      <c r="N63" s="371">
        <v>109937</v>
      </c>
      <c r="O63" s="371">
        <v>30204</v>
      </c>
      <c r="P63" s="371">
        <v>202882</v>
      </c>
      <c r="Q63" s="103">
        <v>16551</v>
      </c>
      <c r="R63" s="103">
        <v>37926</v>
      </c>
    </row>
    <row r="64" spans="1:18" s="14" customFormat="1" ht="17.25" customHeight="1">
      <c r="A64" s="413"/>
      <c r="B64" s="418"/>
      <c r="C64" s="419"/>
      <c r="D64" s="420"/>
      <c r="E64" s="420"/>
      <c r="F64" s="420"/>
      <c r="G64" s="420"/>
      <c r="H64" s="420"/>
      <c r="I64" s="420"/>
      <c r="J64" s="420"/>
      <c r="K64" s="420"/>
      <c r="L64" s="420"/>
      <c r="M64" s="420"/>
      <c r="N64" s="420"/>
      <c r="O64" s="420"/>
      <c r="P64" s="420"/>
      <c r="Q64" s="108">
        <v>-50036</v>
      </c>
      <c r="R64" s="108">
        <v>-14496</v>
      </c>
    </row>
    <row r="65" spans="1:18" s="14" customFormat="1" ht="17.25" customHeight="1">
      <c r="A65" s="19" t="s">
        <v>167</v>
      </c>
      <c r="B65" s="19"/>
      <c r="C65" s="19"/>
      <c r="D65" s="19"/>
      <c r="E65" s="19"/>
      <c r="F65" s="19"/>
      <c r="G65" s="19"/>
      <c r="H65" s="19"/>
      <c r="I65" s="19"/>
      <c r="J65" s="19"/>
      <c r="K65" s="19"/>
      <c r="L65" s="19"/>
      <c r="M65" s="19"/>
      <c r="N65" s="19"/>
      <c r="O65" s="19"/>
      <c r="P65" s="19"/>
      <c r="Q65" s="19"/>
      <c r="R65" s="19"/>
    </row>
    <row r="105" ht="13.5">
      <c r="A105" s="203"/>
    </row>
  </sheetData>
  <sheetProtection/>
  <mergeCells count="324">
    <mergeCell ref="A3:R3"/>
    <mergeCell ref="A7:R7"/>
    <mergeCell ref="K15:L15"/>
    <mergeCell ref="K16:L16"/>
    <mergeCell ref="O12:P12"/>
    <mergeCell ref="M13:N13"/>
    <mergeCell ref="M12:N12"/>
    <mergeCell ref="M14:N14"/>
    <mergeCell ref="I13:J13"/>
    <mergeCell ref="I14:J14"/>
    <mergeCell ref="K27:L27"/>
    <mergeCell ref="I18:J18"/>
    <mergeCell ref="I19:J19"/>
    <mergeCell ref="I20:J20"/>
    <mergeCell ref="K18:L18"/>
    <mergeCell ref="I26:J26"/>
    <mergeCell ref="I27:J27"/>
    <mergeCell ref="I23:J23"/>
    <mergeCell ref="I24:J24"/>
    <mergeCell ref="I25:J25"/>
    <mergeCell ref="K20:L20"/>
    <mergeCell ref="K23:L23"/>
    <mergeCell ref="I15:J15"/>
    <mergeCell ref="I16:J16"/>
    <mergeCell ref="K17:L17"/>
    <mergeCell ref="I17:J17"/>
    <mergeCell ref="M27:N27"/>
    <mergeCell ref="O27:P27"/>
    <mergeCell ref="O22:P22"/>
    <mergeCell ref="M22:N22"/>
    <mergeCell ref="M23:N23"/>
    <mergeCell ref="O25:P25"/>
    <mergeCell ref="O26:P26"/>
    <mergeCell ref="M24:N24"/>
    <mergeCell ref="M25:N25"/>
    <mergeCell ref="M16:N16"/>
    <mergeCell ref="O23:P23"/>
    <mergeCell ref="O24:P24"/>
    <mergeCell ref="M26:N26"/>
    <mergeCell ref="O17:P17"/>
    <mergeCell ref="M17:N17"/>
    <mergeCell ref="O20:P20"/>
    <mergeCell ref="M18:N18"/>
    <mergeCell ref="M19:N19"/>
    <mergeCell ref="M20:N20"/>
    <mergeCell ref="P63:P64"/>
    <mergeCell ref="O13:P13"/>
    <mergeCell ref="O14:P14"/>
    <mergeCell ref="O15:P15"/>
    <mergeCell ref="O16:P16"/>
    <mergeCell ref="O18:P18"/>
    <mergeCell ref="O19:P19"/>
    <mergeCell ref="O61:O62"/>
    <mergeCell ref="P61:P62"/>
    <mergeCell ref="O57:O58"/>
    <mergeCell ref="F63:F64"/>
    <mergeCell ref="G63:G64"/>
    <mergeCell ref="H63:H64"/>
    <mergeCell ref="I63:I64"/>
    <mergeCell ref="N63:N64"/>
    <mergeCell ref="O63:O64"/>
    <mergeCell ref="B63:B64"/>
    <mergeCell ref="C63:C64"/>
    <mergeCell ref="D63:D64"/>
    <mergeCell ref="E63:E64"/>
    <mergeCell ref="M61:M62"/>
    <mergeCell ref="N61:N62"/>
    <mergeCell ref="J63:J64"/>
    <mergeCell ref="K63:K64"/>
    <mergeCell ref="L63:L64"/>
    <mergeCell ref="M63:M64"/>
    <mergeCell ref="I61:I62"/>
    <mergeCell ref="J61:J62"/>
    <mergeCell ref="K61:K62"/>
    <mergeCell ref="L61:L62"/>
    <mergeCell ref="O59:O60"/>
    <mergeCell ref="P59:P60"/>
    <mergeCell ref="N59:N60"/>
    <mergeCell ref="F59:F60"/>
    <mergeCell ref="G59:G60"/>
    <mergeCell ref="H59:H60"/>
    <mergeCell ref="I59:I60"/>
    <mergeCell ref="B61:B62"/>
    <mergeCell ref="C61:C62"/>
    <mergeCell ref="D61:D62"/>
    <mergeCell ref="E61:E62"/>
    <mergeCell ref="F61:F62"/>
    <mergeCell ref="G61:G62"/>
    <mergeCell ref="N57:N58"/>
    <mergeCell ref="E57:E58"/>
    <mergeCell ref="F57:F58"/>
    <mergeCell ref="G57:G58"/>
    <mergeCell ref="H57:H58"/>
    <mergeCell ref="H61:H62"/>
    <mergeCell ref="J59:J60"/>
    <mergeCell ref="K59:K60"/>
    <mergeCell ref="L59:L60"/>
    <mergeCell ref="M59:M60"/>
    <mergeCell ref="M55:M56"/>
    <mergeCell ref="N55:N56"/>
    <mergeCell ref="O55:O56"/>
    <mergeCell ref="P55:P56"/>
    <mergeCell ref="I55:I56"/>
    <mergeCell ref="B59:B60"/>
    <mergeCell ref="C59:C60"/>
    <mergeCell ref="D59:D60"/>
    <mergeCell ref="E59:E60"/>
    <mergeCell ref="M57:M58"/>
    <mergeCell ref="L55:L56"/>
    <mergeCell ref="E55:E56"/>
    <mergeCell ref="F55:F56"/>
    <mergeCell ref="G55:G56"/>
    <mergeCell ref="H55:H56"/>
    <mergeCell ref="P57:P58"/>
    <mergeCell ref="I57:I58"/>
    <mergeCell ref="J57:J58"/>
    <mergeCell ref="K57:K58"/>
    <mergeCell ref="L57:L58"/>
    <mergeCell ref="E53:E54"/>
    <mergeCell ref="F53:F54"/>
    <mergeCell ref="G53:G54"/>
    <mergeCell ref="H53:H54"/>
    <mergeCell ref="J55:J56"/>
    <mergeCell ref="K55:K56"/>
    <mergeCell ref="O53:O54"/>
    <mergeCell ref="P53:P54"/>
    <mergeCell ref="I53:I54"/>
    <mergeCell ref="J53:J54"/>
    <mergeCell ref="K53:K54"/>
    <mergeCell ref="L53:L54"/>
    <mergeCell ref="M53:M54"/>
    <mergeCell ref="N53:N54"/>
    <mergeCell ref="A53:A64"/>
    <mergeCell ref="B53:B54"/>
    <mergeCell ref="C53:C54"/>
    <mergeCell ref="D53:D54"/>
    <mergeCell ref="B55:B56"/>
    <mergeCell ref="C55:C56"/>
    <mergeCell ref="D55:D56"/>
    <mergeCell ref="B57:B58"/>
    <mergeCell ref="C57:C58"/>
    <mergeCell ref="D57:D58"/>
    <mergeCell ref="G50:G51"/>
    <mergeCell ref="H50:H51"/>
    <mergeCell ref="M50:M51"/>
    <mergeCell ref="N50:N51"/>
    <mergeCell ref="O50:O51"/>
    <mergeCell ref="P50:P51"/>
    <mergeCell ref="I50:I51"/>
    <mergeCell ref="J50:J51"/>
    <mergeCell ref="K50:K51"/>
    <mergeCell ref="L50:L51"/>
    <mergeCell ref="H48:H49"/>
    <mergeCell ref="I48:I49"/>
    <mergeCell ref="N48:N49"/>
    <mergeCell ref="O48:O49"/>
    <mergeCell ref="P48:P49"/>
    <mergeCell ref="B50:B51"/>
    <mergeCell ref="C50:C51"/>
    <mergeCell ref="D50:D51"/>
    <mergeCell ref="E50:E51"/>
    <mergeCell ref="F50:F51"/>
    <mergeCell ref="M46:M47"/>
    <mergeCell ref="N46:N47"/>
    <mergeCell ref="J48:J49"/>
    <mergeCell ref="K48:K49"/>
    <mergeCell ref="L48:L49"/>
    <mergeCell ref="M48:M49"/>
    <mergeCell ref="I46:I47"/>
    <mergeCell ref="J46:J47"/>
    <mergeCell ref="K46:K47"/>
    <mergeCell ref="L46:L47"/>
    <mergeCell ref="B48:B49"/>
    <mergeCell ref="C48:C49"/>
    <mergeCell ref="D48:D49"/>
    <mergeCell ref="E48:E49"/>
    <mergeCell ref="F48:F49"/>
    <mergeCell ref="G48:G49"/>
    <mergeCell ref="P44:P45"/>
    <mergeCell ref="B46:B47"/>
    <mergeCell ref="C46:C47"/>
    <mergeCell ref="D46:D47"/>
    <mergeCell ref="E46:E47"/>
    <mergeCell ref="F46:F47"/>
    <mergeCell ref="G46:G47"/>
    <mergeCell ref="H46:H47"/>
    <mergeCell ref="O46:O47"/>
    <mergeCell ref="P46:P47"/>
    <mergeCell ref="F44:F45"/>
    <mergeCell ref="G44:G45"/>
    <mergeCell ref="H44:H45"/>
    <mergeCell ref="I44:I45"/>
    <mergeCell ref="N44:N45"/>
    <mergeCell ref="O44:O45"/>
    <mergeCell ref="B44:B45"/>
    <mergeCell ref="C44:C45"/>
    <mergeCell ref="D44:D45"/>
    <mergeCell ref="E44:E45"/>
    <mergeCell ref="M42:M43"/>
    <mergeCell ref="N42:N43"/>
    <mergeCell ref="J44:J45"/>
    <mergeCell ref="K44:K45"/>
    <mergeCell ref="L44:L45"/>
    <mergeCell ref="M44:M45"/>
    <mergeCell ref="O42:O43"/>
    <mergeCell ref="P42:P43"/>
    <mergeCell ref="I42:I43"/>
    <mergeCell ref="J42:J43"/>
    <mergeCell ref="K42:K43"/>
    <mergeCell ref="L42:L43"/>
    <mergeCell ref="N40:N41"/>
    <mergeCell ref="O40:O41"/>
    <mergeCell ref="P40:P41"/>
    <mergeCell ref="B42:B43"/>
    <mergeCell ref="C42:C43"/>
    <mergeCell ref="D42:D43"/>
    <mergeCell ref="E42:E43"/>
    <mergeCell ref="F42:F43"/>
    <mergeCell ref="G42:G43"/>
    <mergeCell ref="H42:H43"/>
    <mergeCell ref="J40:J41"/>
    <mergeCell ref="K40:K41"/>
    <mergeCell ref="L40:L41"/>
    <mergeCell ref="M40:M41"/>
    <mergeCell ref="F40:F41"/>
    <mergeCell ref="G40:G41"/>
    <mergeCell ref="H40:H41"/>
    <mergeCell ref="I40:I41"/>
    <mergeCell ref="B40:B41"/>
    <mergeCell ref="C40:C41"/>
    <mergeCell ref="D40:D41"/>
    <mergeCell ref="E40:E41"/>
    <mergeCell ref="M38:M39"/>
    <mergeCell ref="N38:N39"/>
    <mergeCell ref="E38:E39"/>
    <mergeCell ref="F38:F39"/>
    <mergeCell ref="G38:G39"/>
    <mergeCell ref="H38:H39"/>
    <mergeCell ref="O38:O39"/>
    <mergeCell ref="P38:P39"/>
    <mergeCell ref="I38:I39"/>
    <mergeCell ref="J38:J39"/>
    <mergeCell ref="K38:K39"/>
    <mergeCell ref="L38:L39"/>
    <mergeCell ref="N36:N37"/>
    <mergeCell ref="O36:O37"/>
    <mergeCell ref="P36:P37"/>
    <mergeCell ref="I36:I37"/>
    <mergeCell ref="J36:J37"/>
    <mergeCell ref="K36:K37"/>
    <mergeCell ref="L36:L37"/>
    <mergeCell ref="F36:F37"/>
    <mergeCell ref="G36:G37"/>
    <mergeCell ref="H36:H37"/>
    <mergeCell ref="M34:M35"/>
    <mergeCell ref="N34:N35"/>
    <mergeCell ref="E34:E35"/>
    <mergeCell ref="F34:F35"/>
    <mergeCell ref="G34:G35"/>
    <mergeCell ref="H34:H35"/>
    <mergeCell ref="M36:M37"/>
    <mergeCell ref="B38:B39"/>
    <mergeCell ref="C38:C39"/>
    <mergeCell ref="D38:D39"/>
    <mergeCell ref="O34:O35"/>
    <mergeCell ref="P34:P35"/>
    <mergeCell ref="I34:I35"/>
    <mergeCell ref="J34:J35"/>
    <mergeCell ref="K34:K35"/>
    <mergeCell ref="L34:L35"/>
    <mergeCell ref="E36:E37"/>
    <mergeCell ref="B34:B35"/>
    <mergeCell ref="C34:C35"/>
    <mergeCell ref="D34:D35"/>
    <mergeCell ref="B36:B37"/>
    <mergeCell ref="C36:C37"/>
    <mergeCell ref="D36:D37"/>
    <mergeCell ref="M32:M33"/>
    <mergeCell ref="N32:N33"/>
    <mergeCell ref="O32:O33"/>
    <mergeCell ref="P32:P33"/>
    <mergeCell ref="M31:R31"/>
    <mergeCell ref="C32:C33"/>
    <mergeCell ref="D32:D33"/>
    <mergeCell ref="E32:E33"/>
    <mergeCell ref="F32:F33"/>
    <mergeCell ref="G32:G33"/>
    <mergeCell ref="A12:A21"/>
    <mergeCell ref="H32:H33"/>
    <mergeCell ref="I32:I33"/>
    <mergeCell ref="J32:J33"/>
    <mergeCell ref="K32:K33"/>
    <mergeCell ref="A22:A27"/>
    <mergeCell ref="I22:J22"/>
    <mergeCell ref="K22:L22"/>
    <mergeCell ref="A31:B33"/>
    <mergeCell ref="D31:H31"/>
    <mergeCell ref="L32:L33"/>
    <mergeCell ref="K24:L24"/>
    <mergeCell ref="K25:L25"/>
    <mergeCell ref="K26:L26"/>
    <mergeCell ref="I12:J12"/>
    <mergeCell ref="K12:L12"/>
    <mergeCell ref="K13:L13"/>
    <mergeCell ref="K14:L14"/>
    <mergeCell ref="I31:L31"/>
    <mergeCell ref="K19:L19"/>
    <mergeCell ref="D9:H9"/>
    <mergeCell ref="I9:Q9"/>
    <mergeCell ref="G10:G11"/>
    <mergeCell ref="H10:H11"/>
    <mergeCell ref="I10:J11"/>
    <mergeCell ref="K10:L11"/>
    <mergeCell ref="O10:P11"/>
    <mergeCell ref="A34:A52"/>
    <mergeCell ref="Q10:Q11"/>
    <mergeCell ref="R9:R11"/>
    <mergeCell ref="D10:D11"/>
    <mergeCell ref="E10:E11"/>
    <mergeCell ref="F10:F11"/>
    <mergeCell ref="M11:N11"/>
    <mergeCell ref="M15:N15"/>
    <mergeCell ref="A9:B11"/>
    <mergeCell ref="C9:C11"/>
  </mergeCells>
  <printOptions horizontalCentered="1"/>
  <pageMargins left="0.5905511811023623" right="0.5905511811023623" top="0.5905511811023623" bottom="0.3937007874015748" header="0" footer="0"/>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2013-07-01T06:31:51Z</cp:lastPrinted>
  <dcterms:created xsi:type="dcterms:W3CDTF">2004-02-06T01:39:50Z</dcterms:created>
  <dcterms:modified xsi:type="dcterms:W3CDTF">2013-07-01T06:32:24Z</dcterms:modified>
  <cp:category/>
  <cp:version/>
  <cp:contentType/>
  <cp:contentStatus/>
</cp:coreProperties>
</file>