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870" windowWidth="7800" windowHeight="3330" tabRatio="654" activeTab="11"/>
  </bookViews>
  <sheets>
    <sheet name="114" sheetId="1" r:id="rId1"/>
    <sheet name="116" sheetId="2" r:id="rId2"/>
    <sheet name="118" sheetId="3" r:id="rId3"/>
    <sheet name="120" sheetId="4" r:id="rId4"/>
    <sheet name="122" sheetId="5" r:id="rId5"/>
    <sheet name="124" sheetId="6" r:id="rId6"/>
    <sheet name="126" sheetId="7" r:id="rId7"/>
    <sheet name="128" sheetId="8" r:id="rId8"/>
    <sheet name="130" sheetId="9" r:id="rId9"/>
    <sheet name="132" sheetId="10" r:id="rId10"/>
    <sheet name="134" sheetId="11" r:id="rId11"/>
    <sheet name="136" sheetId="12" r:id="rId12"/>
  </sheets>
  <definedNames>
    <definedName name="_xlnm.Print_Area" localSheetId="0">'114'!$A$1:$W$63</definedName>
    <definedName name="_xlnm.Print_Area" localSheetId="1">'116'!$A$1:$P$65</definedName>
    <definedName name="_xlnm.Print_Area" localSheetId="2">'118'!$A$1:$S$64</definedName>
    <definedName name="_xlnm.Print_Area" localSheetId="3">'120'!$A$1:$M$61</definedName>
    <definedName name="_xlnm.Print_Area" localSheetId="4">'122'!$A$1:$AA$69</definedName>
    <definedName name="_xlnm.Print_Area" localSheetId="5">'124'!$A$1:$Q$66</definedName>
    <definedName name="_xlnm.Print_Area" localSheetId="6">'126'!$A$1:$Q$65</definedName>
    <definedName name="_xlnm.Print_Area" localSheetId="8">'130'!$A$1:$Q$73</definedName>
    <definedName name="_xlnm.Print_Area" localSheetId="9">'132'!$A$1:$Q$65</definedName>
    <definedName name="_xlnm.Print_Area" localSheetId="10">'134'!$A$1:$O$70</definedName>
    <definedName name="_xlnm.Print_Area" localSheetId="11">'136'!$A$1:$W$65</definedName>
  </definedNames>
  <calcPr fullCalcOnLoad="1"/>
</workbook>
</file>

<file path=xl/sharedStrings.xml><?xml version="1.0" encoding="utf-8"?>
<sst xmlns="http://schemas.openxmlformats.org/spreadsheetml/2006/main" count="2181" uniqueCount="498">
  <si>
    <t>―</t>
  </si>
  <si>
    <t>事業所数</t>
  </si>
  <si>
    <t>従　　　　業　　　　者　　　　数　（人）</t>
  </si>
  <si>
    <t>製　　造　　品　　出　　荷　　額　　等（万円）</t>
  </si>
  <si>
    <t>合　　計</t>
  </si>
  <si>
    <t>計</t>
  </si>
  <si>
    <t>男</t>
  </si>
  <si>
    <t>女</t>
  </si>
  <si>
    <t>繊維工業</t>
  </si>
  <si>
    <t>鉄鋼業</t>
  </si>
  <si>
    <t>事業所数</t>
  </si>
  <si>
    <t>公共水道</t>
  </si>
  <si>
    <t>化     学     工     業</t>
  </si>
  <si>
    <t>鉄       鋼       業</t>
  </si>
  <si>
    <t>x</t>
  </si>
  <si>
    <t>純</t>
  </si>
  <si>
    <t>その他</t>
  </si>
  <si>
    <t>ポリエステル</t>
  </si>
  <si>
    <t>計</t>
  </si>
  <si>
    <t>食料品製造業</t>
  </si>
  <si>
    <t>木材・木製品製造業</t>
  </si>
  <si>
    <t>家具・装備品製造業</t>
  </si>
  <si>
    <t>出版・印刷・同関連産業</t>
  </si>
  <si>
    <t>化学工業</t>
  </si>
  <si>
    <t>プラスチック製品製造業</t>
  </si>
  <si>
    <t>ゴム製品製造業</t>
  </si>
  <si>
    <t>窯業・土石製品製造業</t>
  </si>
  <si>
    <t>非鉄金属製造業</t>
  </si>
  <si>
    <t>一般機械器具製造業</t>
  </si>
  <si>
    <t>電気機械器具製造業</t>
  </si>
  <si>
    <t>輸送用機械器具製造業</t>
  </si>
  <si>
    <t>精密機械器具製造業</t>
  </si>
  <si>
    <t>繊維工業</t>
  </si>
  <si>
    <t>衣服・その他の繊維製品製造業</t>
  </si>
  <si>
    <t>木材・木製品製造業</t>
  </si>
  <si>
    <t>家具 ・ 装備品製造業</t>
  </si>
  <si>
    <t>パルプ・紙・紙加工品製造業</t>
  </si>
  <si>
    <t>石油製品・石炭製品製造業</t>
  </si>
  <si>
    <t>プラスチック製品製造業</t>
  </si>
  <si>
    <t>非鉄金属製造業</t>
  </si>
  <si>
    <t>金属製品製造業</t>
  </si>
  <si>
    <t>輸送機械器具製造業</t>
  </si>
  <si>
    <t>武器製造業</t>
  </si>
  <si>
    <t>その他の製造業</t>
  </si>
  <si>
    <t>総計</t>
  </si>
  <si>
    <t>綿織物</t>
  </si>
  <si>
    <t>交織</t>
  </si>
  <si>
    <t>羽二重類</t>
  </si>
  <si>
    <t>クレープ類</t>
  </si>
  <si>
    <t>その他の後練</t>
  </si>
  <si>
    <t>（後染）</t>
  </si>
  <si>
    <t>先練</t>
  </si>
  <si>
    <t>（先染）</t>
  </si>
  <si>
    <t>ちりめん類</t>
  </si>
  <si>
    <t>（後染）</t>
  </si>
  <si>
    <t>小幅</t>
  </si>
  <si>
    <t>広幅</t>
  </si>
  <si>
    <t>絹織物</t>
  </si>
  <si>
    <t>月平均</t>
  </si>
  <si>
    <t>小幅</t>
  </si>
  <si>
    <t>交織</t>
  </si>
  <si>
    <t>アセテート織物</t>
  </si>
  <si>
    <t>人平・塩瀬</t>
  </si>
  <si>
    <t>ビスコース人絹織物</t>
  </si>
  <si>
    <t>資料　石川県統計情報課「鉄工業生産統計」による。</t>
  </si>
  <si>
    <t>（単位＝平方メートル）</t>
  </si>
  <si>
    <t>合計</t>
  </si>
  <si>
    <t>タフタ</t>
  </si>
  <si>
    <t>ビニロン</t>
  </si>
  <si>
    <t>ナイロン</t>
  </si>
  <si>
    <t>デシン</t>
  </si>
  <si>
    <t>ポンジー</t>
  </si>
  <si>
    <t>長繊維</t>
  </si>
  <si>
    <t>合成繊維織物</t>
  </si>
  <si>
    <t>加工糸織物</t>
  </si>
  <si>
    <t>アクリル</t>
  </si>
  <si>
    <t>その他の服地</t>
  </si>
  <si>
    <t>短繊維</t>
  </si>
  <si>
    <t>ゴム入り織物</t>
  </si>
  <si>
    <t>リボン・マーク</t>
  </si>
  <si>
    <t>その他の織物</t>
  </si>
  <si>
    <t>編レース</t>
  </si>
  <si>
    <t>刺しゅうレース</t>
  </si>
  <si>
    <t>レース生地（平方メートル）</t>
  </si>
  <si>
    <t>トワイン</t>
  </si>
  <si>
    <t>コード</t>
  </si>
  <si>
    <t>ローブ</t>
  </si>
  <si>
    <t>織機</t>
  </si>
  <si>
    <t>準備機械</t>
  </si>
  <si>
    <t>飲料・飼料・たばこ製造業</t>
  </si>
  <si>
    <t>なめしがわ・同製品・毛皮製造業</t>
  </si>
  <si>
    <t>前年対比</t>
  </si>
  <si>
    <t>実数</t>
  </si>
  <si>
    <t>構成比（％）</t>
  </si>
  <si>
    <t>従業者数</t>
  </si>
  <si>
    <t>規模別</t>
  </si>
  <si>
    <t>資料　石川県統計情報課「工業統計」による。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</si>
  <si>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</si>
  <si>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</si>
  <si>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</si>
  <si>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</si>
  <si>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</si>
  <si>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</si>
  <si>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</si>
  <si>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</si>
  <si>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用地取得のあった事業所数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</si>
  <si>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</si>
  <si>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</si>
  <si>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</si>
  <si>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</si>
  <si>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</si>
  <si>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</si>
  <si>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</si>
  <si>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</si>
  <si>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実数（人）</t>
  </si>
  <si>
    <t>実数（万円）</t>
  </si>
  <si>
    <t>事業所数</t>
  </si>
  <si>
    <t>製造品出荷額等</t>
  </si>
  <si>
    <t>規模別</t>
  </si>
  <si>
    <t>10人～19人</t>
  </si>
  <si>
    <t>20人～29人</t>
  </si>
  <si>
    <t>30人～49人</t>
  </si>
  <si>
    <t>50人～99人</t>
  </si>
  <si>
    <t>100人～199人</t>
  </si>
  <si>
    <t>200人～299人</t>
  </si>
  <si>
    <t>300人以上</t>
  </si>
  <si>
    <t>構成比</t>
  </si>
  <si>
    <t>生産額</t>
  </si>
  <si>
    <t>付加価値額</t>
  </si>
  <si>
    <t>製造品出荷額等</t>
  </si>
  <si>
    <t>鉱山名</t>
  </si>
  <si>
    <t>鉱種</t>
  </si>
  <si>
    <t>鉱業権者</t>
  </si>
  <si>
    <t>所在地</t>
  </si>
  <si>
    <t>服部</t>
  </si>
  <si>
    <t>河合</t>
  </si>
  <si>
    <t>手取</t>
  </si>
  <si>
    <t>古花坂</t>
  </si>
  <si>
    <t>ろう石、長石</t>
  </si>
  <si>
    <t>ろう石、けい石、長石</t>
  </si>
  <si>
    <t>服部鉱業㈱</t>
  </si>
  <si>
    <t>河合鉱山㈱</t>
  </si>
  <si>
    <t>㈱常崎鉱業所</t>
  </si>
  <si>
    <t>倶利伽羅開発㈱</t>
  </si>
  <si>
    <t>能美郡辰口町</t>
  </si>
  <si>
    <t>石川郡鳥越村</t>
  </si>
  <si>
    <t>金沢市新神田</t>
  </si>
  <si>
    <t>地区</t>
  </si>
  <si>
    <t>珪藻土の種類</t>
  </si>
  <si>
    <t>分布範囲</t>
  </si>
  <si>
    <t>陸上露出</t>
  </si>
  <si>
    <t>最大</t>
  </si>
  <si>
    <t>平均</t>
  </si>
  <si>
    <t>海面上</t>
  </si>
  <si>
    <t>層厚（ｍ）</t>
  </si>
  <si>
    <t>50ｍ以深</t>
  </si>
  <si>
    <t>和倉珪藻土</t>
  </si>
  <si>
    <t>和倉・奥原</t>
  </si>
  <si>
    <t>石崎</t>
  </si>
  <si>
    <t>田鶴浜</t>
  </si>
  <si>
    <t>須曽西方</t>
  </si>
  <si>
    <t>島別所</t>
  </si>
  <si>
    <t>向田</t>
  </si>
  <si>
    <t>和倉地区</t>
  </si>
  <si>
    <t>能登島地区</t>
  </si>
  <si>
    <t>山戸田珪藻土</t>
  </si>
  <si>
    <t>（72海成）</t>
  </si>
  <si>
    <t>山戸田、土川</t>
  </si>
  <si>
    <t>田尻近傍</t>
  </si>
  <si>
    <t>町居近傍</t>
  </si>
  <si>
    <t>飯塚珪藻土</t>
  </si>
  <si>
    <t>飯田珪藻土</t>
  </si>
  <si>
    <t>飯塚、正院、蛸島</t>
  </si>
  <si>
    <t>鵜飼近傍</t>
  </si>
  <si>
    <t>飯田、上戸</t>
  </si>
  <si>
    <t>岡田北方</t>
  </si>
  <si>
    <t>法住寺珪藻土（海成）法住寺近傍</t>
  </si>
  <si>
    <t>塚田珪藻土（海成）輪島、塚田</t>
  </si>
  <si>
    <t>面積</t>
  </si>
  <si>
    <t>重量</t>
  </si>
  <si>
    <t>金額</t>
  </si>
  <si>
    <t>数量</t>
  </si>
  <si>
    <t>口付</t>
  </si>
  <si>
    <t>両切</t>
  </si>
  <si>
    <t>刻</t>
  </si>
  <si>
    <t>総金額</t>
  </si>
  <si>
    <t>葉たばこ買入</t>
  </si>
  <si>
    <t>塩輸入</t>
  </si>
  <si>
    <t>公社輸入</t>
  </si>
  <si>
    <t>自己輸入</t>
  </si>
  <si>
    <t>事項</t>
  </si>
  <si>
    <t>単位</t>
  </si>
  <si>
    <t>金沢</t>
  </si>
  <si>
    <t>小松</t>
  </si>
  <si>
    <t>七尾</t>
  </si>
  <si>
    <t>石川県計</t>
  </si>
  <si>
    <t>福井県計</t>
  </si>
  <si>
    <t>富山県計</t>
  </si>
  <si>
    <t>千円</t>
  </si>
  <si>
    <t>千本</t>
  </si>
  <si>
    <t>製造工業</t>
  </si>
  <si>
    <t>鉄鋼業</t>
  </si>
  <si>
    <t>繊維工業</t>
  </si>
  <si>
    <t>（昭和55年＝100）</t>
  </si>
  <si>
    <t>昭和59年</t>
  </si>
  <si>
    <t>ボイラー用水</t>
  </si>
  <si>
    <t>けい石、長石</t>
  </si>
  <si>
    <t>小松市花坂町</t>
  </si>
  <si>
    <t>絹紡織物</t>
  </si>
  <si>
    <t>合成繊維織物</t>
  </si>
  <si>
    <t>（2）規模別事業所数、従業者数、製造品出荷額等、生産額、付加価値額及びその構成比（全事業所）（昭和61年）</t>
  </si>
  <si>
    <t>ジョーゼット</t>
  </si>
  <si>
    <t>その他の製品製造業</t>
  </si>
  <si>
    <t>石川県九谷窯元工業協組</t>
  </si>
  <si>
    <t>葉巻、パイプたばこ</t>
  </si>
  <si>
    <t>数　　量</t>
  </si>
  <si>
    <t>朱子</t>
  </si>
  <si>
    <t>51　　製　　　　　　　　　　　造　　　　　　　　　　　業（昭和61年）</t>
  </si>
  <si>
    <t>資料　石川県商工課調</t>
  </si>
  <si>
    <t>資料　日本たばこ産業㈱金沢支社調</t>
  </si>
  <si>
    <t>鉱　工　業　123</t>
  </si>
  <si>
    <t>金属製
品工業</t>
  </si>
  <si>
    <t>年次及び　　　　
月　　次</t>
  </si>
  <si>
    <t>ビスコース　　　　　　　
スフ織物</t>
  </si>
  <si>
    <t>長繊維</t>
  </si>
  <si>
    <t>短繊維</t>
  </si>
  <si>
    <t>織　　　　　　　　　　　　　　　　　　　　物  （つづき）</t>
  </si>
  <si>
    <t>キ ュ プ ラ （ベンベルグ） 織　物</t>
  </si>
  <si>
    <t>ポプリン・
ブロード</t>
  </si>
  <si>
    <t>サージ・
キャバジン</t>
  </si>
  <si>
    <t>織　　　　　　　　　　　　　　　　　　　　物　　（つづき）</t>
  </si>
  <si>
    <t>（2）　  そ　の　他　の　繊　維　製　品、　繊　維　機　械、雑　貨　等</t>
  </si>
  <si>
    <t>そ　の　他　の　繊　維　製　品、繊　維　機　械、雑　貨　等　（つづき）</t>
  </si>
  <si>
    <t>染　　色　　　　　　　　　
（千㎡）</t>
  </si>
  <si>
    <t>縫　製　品　　　　　
（点）</t>
  </si>
  <si>
    <t>漁　　鋼
（㎏）</t>
  </si>
  <si>
    <t>組　ひ　も　　　　
（㎏）</t>
  </si>
  <si>
    <t>陶  磁  器　　　　　
（kg）</t>
  </si>
  <si>
    <t>銑 鉄 鋳 物　　　　
（ｔ）</t>
  </si>
  <si>
    <t>チ ェ ー ン　　　　
（kg）</t>
  </si>
  <si>
    <t>繊  　維    機    械 （台）</t>
  </si>
  <si>
    <t>製    綿　　　　　　　　
（kg）</t>
  </si>
  <si>
    <r>
      <t>昭和5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</si>
  <si>
    <t>総数</t>
  </si>
  <si>
    <t>付　加
価値率</t>
  </si>
  <si>
    <t>従　　業　　者　　数　（人）</t>
  </si>
  <si>
    <t>製　　造　　品　　出　　荷　　額　　等　（万円）</t>
  </si>
  <si>
    <t>生　　　　　　産　　　　　　額　(万円）</t>
  </si>
  <si>
    <t>産業別</t>
  </si>
  <si>
    <t>総合計</t>
  </si>
  <si>
    <t>現　　金
給与総額
（万円）</t>
  </si>
  <si>
    <t>内　　国
消費税額
（万円）</t>
  </si>
  <si>
    <t>用地取得面積
（㎡）</t>
  </si>
  <si>
    <t>（人）</t>
  </si>
  <si>
    <t>製造品出荷額等</t>
  </si>
  <si>
    <t>（万円）</t>
  </si>
  <si>
    <t>(㎡)</t>
  </si>
  <si>
    <t>敷地面積</t>
  </si>
  <si>
    <t>建築面積</t>
  </si>
  <si>
    <t>延建築面積</t>
  </si>
  <si>
    <t>a</t>
  </si>
  <si>
    <r>
      <t>k</t>
    </r>
    <r>
      <rPr>
        <sz val="12"/>
        <rFont val="ＭＳ 明朝"/>
        <family val="1"/>
      </rPr>
      <t>g</t>
    </r>
  </si>
  <si>
    <t>フィルター</t>
  </si>
  <si>
    <t>kg</t>
  </si>
  <si>
    <t>クリカラ</t>
  </si>
  <si>
    <t>t</t>
  </si>
  <si>
    <t>〃</t>
  </si>
  <si>
    <t>0～50ｍ</t>
  </si>
  <si>
    <t>･･･</t>
  </si>
  <si>
    <t>従業員数</t>
  </si>
  <si>
    <t>（人）</t>
  </si>
  <si>
    <t>（トン）</t>
  </si>
  <si>
    <r>
      <t>6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年生産量</t>
    </r>
  </si>
  <si>
    <t>53　　専　　売　　品　　及　　び　　た　　ば　　こ</t>
  </si>
  <si>
    <t>（海  成）</t>
  </si>
  <si>
    <t>（海　成）</t>
  </si>
  <si>
    <t>1)</t>
  </si>
  <si>
    <t>2)</t>
  </si>
  <si>
    <t>3)</t>
  </si>
  <si>
    <t>4)</t>
  </si>
  <si>
    <t>（k㎡）</t>
  </si>
  <si>
    <t>（1）　　　稼動鉱山一覧表（昭和61年12月31日現在）</t>
  </si>
  <si>
    <t>10本当たり単価</t>
  </si>
  <si>
    <t>製　　　　　　　造</t>
  </si>
  <si>
    <t>た　　　ば　　　こ</t>
  </si>
  <si>
    <t>売　　　　　　　渡</t>
  </si>
  <si>
    <t>塩　　　　　　売　　　　　　渡</t>
  </si>
  <si>
    <t>塩　　　　　　購　　　　　　入</t>
  </si>
  <si>
    <t>人口1人当たり年間消費</t>
  </si>
  <si>
    <t>支所名</t>
  </si>
  <si>
    <t>小売人数</t>
  </si>
  <si>
    <t>（円・銭）</t>
  </si>
  <si>
    <t>（千円）</t>
  </si>
  <si>
    <t>（千本）</t>
  </si>
  <si>
    <t>49　　業　種　別　鉱　工　業　生　産　指　数    (昭和52～61年）</t>
  </si>
  <si>
    <t>年次及び月別</t>
  </si>
  <si>
    <t>鉱業</t>
  </si>
  <si>
    <t>非金属
鉱業</t>
  </si>
  <si>
    <t>非鉄金
属工業</t>
  </si>
  <si>
    <t>機械
工業</t>
  </si>
  <si>
    <t>一般
機械</t>
  </si>
  <si>
    <t>電気
機械</t>
  </si>
  <si>
    <t>輸送
機械</t>
  </si>
  <si>
    <t>精密
機械</t>
  </si>
  <si>
    <t>窯業
土石製
品工業</t>
  </si>
  <si>
    <t>化学
工業</t>
  </si>
  <si>
    <t>石油
石炭製
品工業</t>
  </si>
  <si>
    <t>パルプ・
紙・紙加
工品工業</t>
  </si>
  <si>
    <t>プラスチッ
ク製品工業</t>
  </si>
  <si>
    <t>そ の 地
製品工業</t>
  </si>
  <si>
    <t>木　材
木製品
工　業</t>
  </si>
  <si>
    <t>食料品
たばこ
工　業</t>
  </si>
  <si>
    <t>その他
工　業</t>
  </si>
  <si>
    <t>昭和52年平均</t>
  </si>
  <si>
    <t>　　　54</t>
  </si>
  <si>
    <t>　　　55</t>
  </si>
  <si>
    <t>　　　56</t>
  </si>
  <si>
    <t>　　　57</t>
  </si>
  <si>
    <t>　　　58</t>
  </si>
  <si>
    <t>　　　59</t>
  </si>
  <si>
    <t>　　　60</t>
  </si>
  <si>
    <t>　　　61</t>
  </si>
  <si>
    <t>昭和59年１月</t>
  </si>
  <si>
    <t>３</t>
  </si>
  <si>
    <t>４</t>
  </si>
  <si>
    <t>５</t>
  </si>
  <si>
    <t>６</t>
  </si>
  <si>
    <t>７</t>
  </si>
  <si>
    <t>８</t>
  </si>
  <si>
    <t>９</t>
  </si>
  <si>
    <t>11</t>
  </si>
  <si>
    <t>12</t>
  </si>
  <si>
    <t>昭和60年１月</t>
  </si>
  <si>
    <t>昭和61年１月</t>
  </si>
  <si>
    <t>年次及び　　　　
月　　次</t>
  </si>
  <si>
    <t>麻織物</t>
  </si>
  <si>
    <t>―</t>
  </si>
  <si>
    <t>　　60</t>
  </si>
  <si>
    <t>　　61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</si>
  <si>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</si>
  <si>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</si>
  <si>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</si>
  <si>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</si>
  <si>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</si>
  <si>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</si>
  <si>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</si>
  <si>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</si>
  <si>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　　　10</t>
  </si>
  <si>
    <t>　　　　11</t>
  </si>
  <si>
    <t>　　　　12</t>
  </si>
  <si>
    <t>　資料　石川県統計情報課「鉱工業生産統計」による。</t>
  </si>
  <si>
    <t>小幅</t>
  </si>
  <si>
    <r>
      <t>ポ</t>
    </r>
    <r>
      <rPr>
        <sz val="12"/>
        <rFont val="ＭＳ 明朝"/>
        <family val="1"/>
      </rPr>
      <t>リ</t>
    </r>
    <r>
      <rPr>
        <sz val="12"/>
        <rFont val="ＭＳ 明朝"/>
        <family val="1"/>
      </rPr>
      <t>エ</t>
    </r>
    <r>
      <rPr>
        <sz val="12"/>
        <rFont val="ＭＳ 明朝"/>
        <family val="1"/>
      </rPr>
      <t>ス</t>
    </r>
    <r>
      <rPr>
        <sz val="12"/>
        <rFont val="ＭＳ 明朝"/>
        <family val="1"/>
      </rPr>
      <t>テ</t>
    </r>
    <r>
      <rPr>
        <sz val="12"/>
        <rFont val="ＭＳ 明朝"/>
        <family val="1"/>
      </rPr>
      <t>ル</t>
    </r>
  </si>
  <si>
    <t>細幅織物(kg)</t>
  </si>
  <si>
    <t>麻鋼(kg)</t>
  </si>
  <si>
    <t>(1)　産業別事業所数、従業者数、製造品出 荷 額 等及びその構成比（全事業所）（昭和61年）</t>
  </si>
  <si>
    <t>昭和61年12月31日現在で実施した「昭和61年工業統計」の結果による。（事業所数、従業者数は年末現在数を、その他のものは１カ年の累計額を示す。）</t>
  </si>
  <si>
    <t>なめしかわ・同製品・毛皮製造業</t>
  </si>
  <si>
    <t>　資料　石川県統計情報課「工業統計」による。</t>
  </si>
  <si>
    <t>　注　生産額≂製造品出荷額等＋（製造品年末在庫額-製造品年初在庫額）＋（半製品、仕掛品年末在庫額‐半製品、仕掛品年初在庫額）</t>
  </si>
  <si>
    <t>１人～３人</t>
  </si>
  <si>
    <t>４人～９人</t>
  </si>
  <si>
    <t>―</t>
  </si>
  <si>
    <t>60年</t>
  </si>
  <si>
    <t>61年</t>
  </si>
  <si>
    <t>昭和59年</t>
  </si>
  <si>
    <t>（4）　産業、規模別事業所数、従業者数、現金給与総額、原材料使用額等、製造品出荷額等及び内国消費税額　（昭和61年）</t>
  </si>
  <si>
    <t>修理料
収入額</t>
  </si>
  <si>
    <t>加工賃
収入額</t>
  </si>
  <si>
    <t>出荷額</t>
  </si>
  <si>
    <t>原 材 料
使用額等
（万円）</t>
  </si>
  <si>
    <t>家族従業者</t>
  </si>
  <si>
    <t>常用労働者</t>
  </si>
  <si>
    <t>合計</t>
  </si>
  <si>
    <t>衣　　　　　　　　 服、
その他の繊維製品製造業</t>
  </si>
  <si>
    <t>パ　　　ル　　　プ、
紙・紙加工品製造業</t>
  </si>
  <si>
    <t>飲料、飼料、たばこ
製造業</t>
  </si>
  <si>
    <t>１人～３人</t>
  </si>
  <si>
    <t>４人～９人</t>
  </si>
  <si>
    <t>10人～19人</t>
  </si>
  <si>
    <t>20人～29人</t>
  </si>
  <si>
    <t>30人 以 上</t>
  </si>
  <si>
    <t>産業、規模別事業所数、従業者数、現金給与総額、原材料使用額等、製造品出荷額等及び内国消費税額（昭和61年）　（つづき）</t>
  </si>
  <si>
    <t>石油製品・
石炭製品製造業</t>
  </si>
  <si>
    <t>なめしがわ・同製品・
毛皮製造業</t>
  </si>
  <si>
    <t>計</t>
  </si>
  <si>
    <t>128　鉱　工　業</t>
  </si>
  <si>
    <t>鉱　工　業　129</t>
  </si>
  <si>
    <t>市郡別</t>
  </si>
  <si>
    <t>（5）　　市郡、規模別事業所数、従業者数、現金給与総額、原材料使用額等、製造品出荷額等及び内国消費税額　（昭和61年）</t>
  </si>
  <si>
    <t>市郡、規模別事業所数、従業者数、現金給与総額、原材料使用額等、製造品出荷額等及び内国消費税　（昭和61年）　（つづき）</t>
  </si>
  <si>
    <t>計</t>
  </si>
  <si>
    <t>(6)　　　産業別事業所数、従業者数、製造品出荷額等、事業所敷地面積、建築面積、延建築面積及び用地取得面積 （従業者30人以上の事業所）　　(昭和61年）</t>
  </si>
  <si>
    <t>産業別</t>
  </si>
  <si>
    <t>合計</t>
  </si>
  <si>
    <t>化学工業</t>
  </si>
  <si>
    <t>(7)　　　産 業 別 事 業 所 数、水 源 別 及 び 用 途 別 工 業 用 水 量　（従業員30人以上の事業所）　　（昭和61年）</t>
  </si>
  <si>
    <t>事業
所数</t>
  </si>
  <si>
    <t>地表水・
伏 流 水</t>
  </si>
  <si>
    <t>井戸水</t>
  </si>
  <si>
    <t>その他</t>
  </si>
  <si>
    <t>回収水</t>
  </si>
  <si>
    <t>原料用水</t>
  </si>
  <si>
    <t>製品処理用水及
び洗じょう用水</t>
  </si>
  <si>
    <r>
      <t>冷却用</t>
    </r>
    <r>
      <rPr>
        <sz val="12"/>
        <rFont val="ＭＳ 明朝"/>
        <family val="1"/>
      </rPr>
      <t>水</t>
    </r>
  </si>
  <si>
    <r>
      <t>温</t>
    </r>
    <r>
      <rPr>
        <sz val="12"/>
        <rFont val="ＭＳ 明朝"/>
        <family val="1"/>
      </rPr>
      <t>調</t>
    </r>
    <r>
      <rPr>
        <sz val="12"/>
        <rFont val="ＭＳ 明朝"/>
        <family val="1"/>
      </rPr>
      <t>用</t>
    </r>
    <r>
      <rPr>
        <sz val="12"/>
        <rFont val="ＭＳ 明朝"/>
        <family val="1"/>
      </rPr>
      <t>水</t>
    </r>
  </si>
  <si>
    <t>（2）　　能登半島における珪藻泥岩の地区別推定埋蔵量</t>
  </si>
  <si>
    <t>面積(k㎡)</t>
  </si>
  <si>
    <r>
      <t>体　　　　積　　(×10</t>
    </r>
    <r>
      <rPr>
        <vertAlign val="superscript"/>
        <sz val="12"/>
        <rFont val="ＭＳ 明朝"/>
        <family val="1"/>
      </rPr>
      <t>⁶</t>
    </r>
    <r>
      <rPr>
        <sz val="12"/>
        <rFont val="ＭＳ 明朝"/>
        <family val="1"/>
      </rPr>
      <t>㎥)</t>
    </r>
  </si>
  <si>
    <t>注　１）洪積層におおわれた部分および沿岸の一部を含む。</t>
  </si>
  <si>
    <t>　　３）地表より採堀可能な範囲での厚さを示す場合もある。</t>
  </si>
  <si>
    <t>２）　うすい洪積層におおわれた部分を含む。</t>
  </si>
  <si>
    <t>４）　一部海面下を含めた場合もある。</t>
  </si>
  <si>
    <t>（1）　　葉たばこ収納、製造たばこ売渡、塩収納、売渡額　（昭和57～61年度）</t>
  </si>
  <si>
    <t>57年度</t>
  </si>
  <si>
    <t>58年度</t>
  </si>
  <si>
    <t>59年度</t>
  </si>
  <si>
    <t>60年度</t>
  </si>
  <si>
    <t>61年度</t>
  </si>
  <si>
    <t>（2）　たばこ販売関係現勢表（昭和61年）</t>
  </si>
  <si>
    <t>注　昭和60年から、たばこ製造本数及びたばこ売渡の輸入たばこ欄を削除。</t>
  </si>
  <si>
    <t>数量（本）</t>
  </si>
  <si>
    <t>金額（円）</t>
  </si>
  <si>
    <t xml:space="preserve">円  </t>
  </si>
  <si>
    <t>52　　　鉱　　　　　　　　　　　　　業</t>
  </si>
  <si>
    <t>―</t>
  </si>
  <si>
    <t>50　　製　品　別　工　業　生　産　動　態　(昭和59～61年）</t>
  </si>
  <si>
    <t>x</t>
  </si>
  <si>
    <t>―</t>
  </si>
  <si>
    <t>―</t>
  </si>
  <si>
    <t>x</t>
  </si>
  <si>
    <t>x</t>
  </si>
  <si>
    <t>水　　源　　別（淡水）　　（㎥／日）</t>
  </si>
  <si>
    <t>用　　　　　途　　　　　別　（淡水）　　（㎥／日）</t>
  </si>
  <si>
    <t>116　鉱　工　業</t>
  </si>
  <si>
    <t>鉱　工　業　117</t>
  </si>
  <si>
    <t>118　鉱　工　業</t>
  </si>
  <si>
    <t>鉱　工　業　119</t>
  </si>
  <si>
    <t>120　鉱　工　業</t>
  </si>
  <si>
    <t>鉱工業 121</t>
  </si>
  <si>
    <t>124　鉱　工　業</t>
  </si>
  <si>
    <t>鉱　工　業　125</t>
  </si>
  <si>
    <t>126　鉱　工　業</t>
  </si>
  <si>
    <t>鉱　工　業　127</t>
  </si>
  <si>
    <t>132　鉱　工　業</t>
  </si>
  <si>
    <t>鉱　工　業　133</t>
  </si>
  <si>
    <t>134　鉱　工　業</t>
  </si>
  <si>
    <t>鉱　工　業　135</t>
  </si>
  <si>
    <t>136　鉱　工　業</t>
  </si>
  <si>
    <t>鉱　工　業　137</t>
  </si>
  <si>
    <t>x</t>
  </si>
  <si>
    <t>122　鉱　工　業</t>
  </si>
  <si>
    <t>産　  業 　 別</t>
  </si>
  <si>
    <t>飲料・飼料・たばこ製造業</t>
  </si>
  <si>
    <t>繊維工業</t>
  </si>
  <si>
    <t>木材・木製品製造業</t>
  </si>
  <si>
    <t>家具・装備品製造業</t>
  </si>
  <si>
    <t>化学工業</t>
  </si>
  <si>
    <t>プラスチック製品製造業</t>
  </si>
  <si>
    <t>ゴム製品製造業</t>
  </si>
  <si>
    <t>鉄鋼業</t>
  </si>
  <si>
    <t>非鉄金属製造業</t>
  </si>
  <si>
    <t>金属製品製造業</t>
  </si>
  <si>
    <t>武器製造業</t>
  </si>
  <si>
    <t>―</t>
  </si>
  <si>
    <t>（3）　産 業 別 事 業 所 数、従 業 者 数、製 造 品 出 荷 額 等、生 産 額 の 歴 年 比 較 （全事業所）（昭和59～61年）</t>
  </si>
  <si>
    <t>産業別</t>
  </si>
  <si>
    <t>家具 ・ 装備品製造業</t>
  </si>
  <si>
    <t>x</t>
  </si>
  <si>
    <t>130　鉱　工　業</t>
  </si>
  <si>
    <t>鉱　工　業　131</t>
  </si>
  <si>
    <t>常用労働者</t>
  </si>
  <si>
    <t>家族従業者</t>
  </si>
  <si>
    <t>出荷額</t>
  </si>
  <si>
    <t>総合計</t>
  </si>
  <si>
    <t>１人～３人</t>
  </si>
  <si>
    <t>４人～９人</t>
  </si>
  <si>
    <t>10人～19人</t>
  </si>
  <si>
    <t>20人～29人</t>
  </si>
  <si>
    <t>30人 以 上</t>
  </si>
  <si>
    <t>―</t>
  </si>
  <si>
    <t>-</t>
  </si>
  <si>
    <t>1 人 ～  3 人</t>
  </si>
  <si>
    <t>4 人 ～  9 人</t>
  </si>
  <si>
    <t>10 人 ～ 19 人</t>
  </si>
  <si>
    <t>20 人 ～ 29 人</t>
  </si>
  <si>
    <t>30 人   以  上</t>
  </si>
  <si>
    <t xml:space="preserve"> </t>
  </si>
  <si>
    <t>114　鉱　工　業</t>
  </si>
  <si>
    <t>鉱　工　業　115</t>
  </si>
  <si>
    <t>8　　　鉱　　　　　　　　　　工　　　　　　　　　　業</t>
  </si>
  <si>
    <t>鉱工業
総合</t>
  </si>
  <si>
    <t>ウェイト</t>
  </si>
  <si>
    <t>　　　53</t>
  </si>
  <si>
    <t>２</t>
  </si>
  <si>
    <t>10</t>
  </si>
  <si>
    <t>資料　石川県統計情報課「鉱工業生産統計」による。</t>
  </si>
  <si>
    <t>(1)　　　　　織　　　　　　　　　　　　　　　物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</si>
</sst>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.0;&quot;¥&quot;\!\-#,##0.0"/>
    <numFmt numFmtId="201" formatCode="0.0"/>
    <numFmt numFmtId="202" formatCode="#,##0.0;[Red]&quot;¥&quot;\!\-#,##0.0"/>
    <numFmt numFmtId="203" formatCode="#,##0.0;[Red]\-#,##0.0"/>
    <numFmt numFmtId="204" formatCode="#,##0.0;\-#,##0.0"/>
    <numFmt numFmtId="205" formatCode="0_ "/>
    <numFmt numFmtId="206" formatCode="0.0_ "/>
    <numFmt numFmtId="207" formatCode="0.0;[Red]0.0"/>
    <numFmt numFmtId="208" formatCode="0;&quot;△ &quot;0"/>
    <numFmt numFmtId="209" formatCode="#,##0;&quot;△ &quot;#,##0"/>
    <numFmt numFmtId="210" formatCode="0.0_);[Red]\(0.0\)"/>
    <numFmt numFmtId="211" formatCode="#,##0_ "/>
    <numFmt numFmtId="212" formatCode="#,##0_);[Red]\(#,##0\)"/>
    <numFmt numFmtId="213" formatCode="0_);[Red]\(0\)"/>
    <numFmt numFmtId="214" formatCode="0.00_);[Red]\(0.00\)"/>
    <numFmt numFmtId="215" formatCode="[&lt;=999]000;[&lt;=99999]000\-00;000\-0000"/>
    <numFmt numFmtId="216" formatCode="0.0%"/>
    <numFmt numFmtId="217" formatCode="0.00_ "/>
    <numFmt numFmtId="218" formatCode="#,##0.0_ ;[Red]\-#,##0.0\ "/>
    <numFmt numFmtId="219" formatCode="#,##0.0"/>
    <numFmt numFmtId="220" formatCode="#,##0.0_);[Red]\(#,##0.0\)"/>
    <numFmt numFmtId="221" formatCode="#,##0.0;&quot;△ &quot;#,##0.0"/>
    <numFmt numFmtId="222" formatCode="0.0;&quot;△ &quot;0.0"/>
  </numFmts>
  <fonts count="5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2"/>
      <color indexed="12"/>
      <name val="ＭＳ 明朝"/>
      <family val="1"/>
    </font>
    <font>
      <b/>
      <sz val="14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vertAlign val="superscript"/>
      <sz val="12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0" fillId="31" borderId="4" applyNumberFormat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0" fontId="51" fillId="32" borderId="0" applyNumberFormat="0" applyBorder="0" applyAlignment="0" applyProtection="0"/>
  </cellStyleXfs>
  <cellXfs count="672">
    <xf numFmtId="0" fontId="0" fillId="0" borderId="0" xfId="0" applyAlignment="1">
      <alignment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38" fontId="6" fillId="0" borderId="0" xfId="0" applyNumberFormat="1" applyFont="1" applyFill="1" applyAlignment="1">
      <alignment vertical="top"/>
    </xf>
    <xf numFmtId="207" fontId="11" fillId="0" borderId="0" xfId="42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38" fontId="9" fillId="0" borderId="0" xfId="49" applyFont="1" applyFill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distributed" vertical="center"/>
      <protection/>
    </xf>
    <xf numFmtId="212" fontId="0" fillId="0" borderId="0" xfId="0" applyNumberFormat="1" applyFont="1" applyFill="1" applyAlignment="1">
      <alignment horizontal="right" vertical="center"/>
    </xf>
    <xf numFmtId="212" fontId="0" fillId="0" borderId="0" xfId="0" applyNumberFormat="1" applyFont="1" applyFill="1" applyBorder="1" applyAlignment="1">
      <alignment horizontal="right" vertical="center"/>
    </xf>
    <xf numFmtId="212" fontId="0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 horizontal="right"/>
      <protection/>
    </xf>
    <xf numFmtId="38" fontId="1" fillId="0" borderId="0" xfId="49" applyFont="1" applyFill="1" applyAlignment="1">
      <alignment vertical="center"/>
    </xf>
    <xf numFmtId="40" fontId="1" fillId="0" borderId="0" xfId="49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top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219" fontId="0" fillId="0" borderId="0" xfId="0" applyNumberFormat="1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vertical="center"/>
      <protection/>
    </xf>
    <xf numFmtId="205" fontId="0" fillId="0" borderId="10" xfId="0" applyNumberFormat="1" applyFont="1" applyFill="1" applyBorder="1" applyAlignment="1" applyProtection="1">
      <alignment horizontal="center" vertical="center"/>
      <protection/>
    </xf>
    <xf numFmtId="207" fontId="0" fillId="0" borderId="0" xfId="42" applyNumberFormat="1" applyFont="1" applyFill="1" applyAlignment="1" applyProtection="1">
      <alignment vertical="center"/>
      <protection/>
    </xf>
    <xf numFmtId="205" fontId="0" fillId="0" borderId="10" xfId="0" applyNumberFormat="1" applyFont="1" applyFill="1" applyBorder="1" applyAlignment="1" applyProtection="1">
      <alignment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7" fontId="0" fillId="0" borderId="13" xfId="42" applyNumberFormat="1" applyFont="1" applyFill="1" applyBorder="1" applyAlignment="1" applyProtection="1">
      <alignment vertical="center"/>
      <protection/>
    </xf>
    <xf numFmtId="207" fontId="0" fillId="0" borderId="0" xfId="42" applyNumberFormat="1" applyFont="1" applyFill="1" applyBorder="1" applyAlignment="1" applyProtection="1">
      <alignment vertical="center"/>
      <protection/>
    </xf>
    <xf numFmtId="207" fontId="0" fillId="0" borderId="14" xfId="42" applyNumberFormat="1" applyFont="1" applyFill="1" applyBorder="1" applyAlignment="1" applyProtection="1">
      <alignment vertical="center"/>
      <protection/>
    </xf>
    <xf numFmtId="207" fontId="0" fillId="0" borderId="15" xfId="42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212" fontId="0" fillId="0" borderId="0" xfId="0" applyNumberFormat="1" applyFont="1" applyFill="1" applyAlignment="1">
      <alignment horizontal="left" vertical="top"/>
    </xf>
    <xf numFmtId="0" fontId="0" fillId="0" borderId="17" xfId="0" applyFont="1" applyFill="1" applyBorder="1" applyAlignment="1">
      <alignment vertical="center"/>
    </xf>
    <xf numFmtId="212" fontId="0" fillId="0" borderId="18" xfId="0" applyNumberFormat="1" applyFont="1" applyFill="1" applyBorder="1" applyAlignment="1">
      <alignment horizontal="distributed" vertical="center" wrapText="1"/>
    </xf>
    <xf numFmtId="212" fontId="0" fillId="0" borderId="19" xfId="0" applyNumberFormat="1" applyFont="1" applyFill="1" applyBorder="1" applyAlignment="1">
      <alignment horizontal="distributed" vertical="center" wrapText="1"/>
    </xf>
    <xf numFmtId="212" fontId="0" fillId="0" borderId="20" xfId="0" applyNumberFormat="1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212" fontId="0" fillId="0" borderId="0" xfId="0" applyNumberFormat="1" applyFont="1" applyFill="1" applyAlignment="1">
      <alignment horizontal="left" vertical="center"/>
    </xf>
    <xf numFmtId="212" fontId="0" fillId="0" borderId="17" xfId="0" applyNumberFormat="1" applyFont="1" applyFill="1" applyBorder="1" applyAlignment="1">
      <alignment horizontal="distributed" vertical="center"/>
    </xf>
    <xf numFmtId="212" fontId="0" fillId="0" borderId="0" xfId="0" applyNumberFormat="1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212" fontId="0" fillId="0" borderId="0" xfId="0" applyNumberFormat="1" applyFont="1" applyFill="1" applyBorder="1" applyAlignment="1">
      <alignment horizontal="left" vertical="center"/>
    </xf>
    <xf numFmtId="212" fontId="0" fillId="0" borderId="11" xfId="0" applyNumberFormat="1" applyFont="1" applyFill="1" applyBorder="1" applyAlignment="1">
      <alignment horizontal="left" vertical="center"/>
    </xf>
    <xf numFmtId="212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212" fontId="7" fillId="0" borderId="0" xfId="0" applyNumberFormat="1" applyFont="1" applyFill="1" applyBorder="1" applyAlignment="1">
      <alignment horizontal="right" vertical="center"/>
    </xf>
    <xf numFmtId="212" fontId="0" fillId="0" borderId="0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212" fontId="0" fillId="0" borderId="18" xfId="0" applyNumberFormat="1" applyFont="1" applyFill="1" applyBorder="1" applyAlignment="1">
      <alignment horizontal="distributed" vertical="center"/>
    </xf>
    <xf numFmtId="38" fontId="0" fillId="0" borderId="0" xfId="49" applyFont="1" applyFill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212" fontId="7" fillId="0" borderId="0" xfId="0" applyNumberFormat="1" applyFont="1" applyFill="1" applyBorder="1" applyAlignment="1">
      <alignment horizontal="left" vertical="center"/>
    </xf>
    <xf numFmtId="212" fontId="0" fillId="0" borderId="16" xfId="0" applyNumberFormat="1" applyFont="1" applyFill="1" applyBorder="1" applyAlignment="1">
      <alignment horizontal="left" vertical="center"/>
    </xf>
    <xf numFmtId="212" fontId="0" fillId="0" borderId="16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4" fillId="0" borderId="25" xfId="0" applyFont="1" applyFill="1" applyBorder="1" applyAlignment="1" applyProtection="1">
      <alignment horizontal="center" vertical="center"/>
      <protection/>
    </xf>
    <xf numFmtId="212" fontId="0" fillId="0" borderId="25" xfId="0" applyNumberFormat="1" applyFont="1" applyFill="1" applyBorder="1" applyAlignment="1">
      <alignment horizontal="left" vertical="center"/>
    </xf>
    <xf numFmtId="0" fontId="4" fillId="0" borderId="25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>
      <alignment vertical="center"/>
    </xf>
    <xf numFmtId="38" fontId="0" fillId="0" borderId="0" xfId="0" applyNumberFormat="1" applyFont="1" applyFill="1" applyAlignment="1">
      <alignment vertical="top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25" xfId="0" applyNumberFormat="1" applyFont="1" applyFill="1" applyBorder="1" applyAlignment="1">
      <alignment vertical="center"/>
    </xf>
    <xf numFmtId="38" fontId="0" fillId="0" borderId="18" xfId="0" applyNumberFormat="1" applyFont="1" applyFill="1" applyBorder="1" applyAlignment="1">
      <alignment horizontal="distributed" vertical="center"/>
    </xf>
    <xf numFmtId="38" fontId="0" fillId="0" borderId="21" xfId="0" applyNumberFormat="1" applyFont="1" applyFill="1" applyBorder="1" applyAlignment="1" applyProtection="1">
      <alignment vertical="center"/>
      <protection/>
    </xf>
    <xf numFmtId="38" fontId="0" fillId="0" borderId="16" xfId="0" applyNumberFormat="1" applyFont="1" applyFill="1" applyBorder="1" applyAlignment="1">
      <alignment vertical="center"/>
    </xf>
    <xf numFmtId="38" fontId="0" fillId="0" borderId="21" xfId="0" applyNumberFormat="1" applyFont="1" applyFill="1" applyBorder="1" applyAlignment="1">
      <alignment vertical="center"/>
    </xf>
    <xf numFmtId="203" fontId="0" fillId="0" borderId="0" xfId="0" applyNumberFormat="1" applyFont="1" applyFill="1" applyAlignment="1">
      <alignment vertical="center"/>
    </xf>
    <xf numFmtId="38" fontId="0" fillId="0" borderId="26" xfId="0" applyNumberFormat="1" applyFont="1" applyFill="1" applyBorder="1" applyAlignment="1">
      <alignment vertical="center"/>
    </xf>
    <xf numFmtId="38" fontId="0" fillId="0" borderId="11" xfId="0" applyNumberFormat="1" applyFont="1" applyFill="1" applyBorder="1" applyAlignment="1">
      <alignment vertical="center"/>
    </xf>
    <xf numFmtId="38" fontId="0" fillId="0" borderId="27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horizontal="right" vertical="center"/>
    </xf>
    <xf numFmtId="0" fontId="0" fillId="0" borderId="28" xfId="0" applyFont="1" applyFill="1" applyBorder="1" applyAlignment="1" applyProtection="1">
      <alignment horizontal="distributed" vertical="center"/>
      <protection/>
    </xf>
    <xf numFmtId="38" fontId="0" fillId="0" borderId="29" xfId="0" applyNumberFormat="1" applyFont="1" applyFill="1" applyBorder="1" applyAlignment="1">
      <alignment vertical="center"/>
    </xf>
    <xf numFmtId="38" fontId="0" fillId="0" borderId="18" xfId="0" applyNumberFormat="1" applyFont="1" applyFill="1" applyBorder="1" applyAlignment="1">
      <alignment horizontal="center" vertical="center"/>
    </xf>
    <xf numFmtId="38" fontId="0" fillId="0" borderId="30" xfId="0" applyNumberFormat="1" applyFont="1" applyFill="1" applyBorder="1" applyAlignment="1">
      <alignment horizontal="center" vertical="center"/>
    </xf>
    <xf numFmtId="21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Alignment="1" applyProtection="1">
      <alignment vertical="center"/>
      <protection/>
    </xf>
    <xf numFmtId="38" fontId="4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 applyProtection="1">
      <alignment horizontal="center" vertical="center"/>
      <protection/>
    </xf>
    <xf numFmtId="38" fontId="1" fillId="0" borderId="0" xfId="0" applyNumberFormat="1" applyFont="1" applyFill="1" applyBorder="1" applyAlignment="1" applyProtection="1">
      <alignment horizontal="center" vertical="center"/>
      <protection/>
    </xf>
    <xf numFmtId="38" fontId="7" fillId="0" borderId="0" xfId="0" applyNumberFormat="1" applyFont="1" applyFill="1" applyAlignment="1">
      <alignment vertical="center"/>
    </xf>
    <xf numFmtId="218" fontId="0" fillId="0" borderId="0" xfId="0" applyNumberFormat="1" applyFont="1" applyFill="1" applyBorder="1" applyAlignment="1">
      <alignment horizontal="right" vertical="center"/>
    </xf>
    <xf numFmtId="203" fontId="0" fillId="0" borderId="0" xfId="0" applyNumberFormat="1" applyFont="1" applyFill="1" applyAlignment="1">
      <alignment horizontal="right" vertical="center"/>
    </xf>
    <xf numFmtId="38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quotePrefix="1">
      <alignment horizontal="right" vertical="center"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37" fontId="0" fillId="0" borderId="29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quotePrefix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0" fillId="0" borderId="11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>
      <alignment vertical="center"/>
    </xf>
    <xf numFmtId="0" fontId="12" fillId="0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38" fontId="0" fillId="0" borderId="0" xfId="49" applyFont="1" applyFill="1" applyAlignment="1" applyProtection="1">
      <alignment horizontal="left" vertical="center"/>
      <protection/>
    </xf>
    <xf numFmtId="38" fontId="0" fillId="0" borderId="0" xfId="49" applyFont="1" applyFill="1" applyAlignment="1" applyProtection="1">
      <alignment horizontal="right" vertical="center"/>
      <protection/>
    </xf>
    <xf numFmtId="38" fontId="0" fillId="0" borderId="0" xfId="49" applyFont="1" applyFill="1" applyAlignment="1">
      <alignment vertical="center"/>
    </xf>
    <xf numFmtId="38" fontId="0" fillId="0" borderId="11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38" fontId="0" fillId="0" borderId="0" xfId="49" applyFont="1" applyFill="1" applyBorder="1" applyAlignment="1" applyProtection="1">
      <alignment horizontal="center" vertical="center" wrapText="1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7" fillId="0" borderId="0" xfId="49" applyFont="1" applyFill="1" applyAlignment="1" applyProtection="1">
      <alignment horizontal="right" vertical="center"/>
      <protection/>
    </xf>
    <xf numFmtId="0" fontId="12" fillId="0" borderId="33" xfId="0" applyFont="1" applyFill="1" applyBorder="1" applyAlignment="1" applyProtection="1">
      <alignment horizontal="distributed" vertical="center" indent="1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vertical="center"/>
    </xf>
    <xf numFmtId="203" fontId="0" fillId="0" borderId="0" xfId="49" applyNumberFormat="1" applyFont="1" applyFill="1" applyAlignment="1">
      <alignment vertical="center"/>
    </xf>
    <xf numFmtId="0" fontId="0" fillId="0" borderId="22" xfId="0" applyFont="1" applyFill="1" applyBorder="1" applyAlignment="1">
      <alignment horizontal="distributed" vertical="center"/>
    </xf>
    <xf numFmtId="40" fontId="0" fillId="0" borderId="0" xfId="49" applyNumberFormat="1" applyFont="1" applyFill="1" applyAlignment="1">
      <alignment vertical="center"/>
    </xf>
    <xf numFmtId="203" fontId="0" fillId="0" borderId="0" xfId="49" applyNumberFormat="1" applyFont="1" applyFill="1" applyAlignment="1">
      <alignment horizontal="right" vertical="center"/>
    </xf>
    <xf numFmtId="40" fontId="0" fillId="0" borderId="11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34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25" xfId="0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distributed" vertical="center" wrapText="1"/>
    </xf>
    <xf numFmtId="0" fontId="0" fillId="0" borderId="35" xfId="0" applyFill="1" applyBorder="1" applyAlignment="1">
      <alignment horizontal="distributed" vertical="center" wrapText="1" indent="1"/>
    </xf>
    <xf numFmtId="49" fontId="12" fillId="0" borderId="10" xfId="0" applyNumberFormat="1" applyFont="1" applyFill="1" applyBorder="1" applyAlignment="1">
      <alignment horizontal="left"/>
    </xf>
    <xf numFmtId="221" fontId="0" fillId="0" borderId="0" xfId="0" applyNumberFormat="1" applyFont="1" applyFill="1" applyAlignment="1" applyProtection="1">
      <alignment vertical="center"/>
      <protection/>
    </xf>
    <xf numFmtId="221" fontId="0" fillId="0" borderId="0" xfId="0" applyNumberFormat="1" applyFont="1" applyFill="1" applyAlignment="1">
      <alignment vertical="center"/>
    </xf>
    <xf numFmtId="221" fontId="0" fillId="0" borderId="0" xfId="0" applyNumberFormat="1" applyFont="1" applyFill="1" applyAlignment="1" applyProtection="1">
      <alignment horizontal="right" vertical="center"/>
      <protection/>
    </xf>
    <xf numFmtId="221" fontId="0" fillId="0" borderId="0" xfId="0" applyNumberFormat="1" applyFont="1" applyFill="1" applyBorder="1" applyAlignment="1" applyProtection="1">
      <alignment vertical="center"/>
      <protection/>
    </xf>
    <xf numFmtId="22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209" fontId="0" fillId="0" borderId="0" xfId="0" applyNumberFormat="1" applyFont="1" applyFill="1" applyAlignment="1">
      <alignment horizontal="right" vertical="center"/>
    </xf>
    <xf numFmtId="209" fontId="0" fillId="0" borderId="0" xfId="0" applyNumberFormat="1" applyFont="1" applyFill="1" applyAlignment="1">
      <alignment vertical="center"/>
    </xf>
    <xf numFmtId="209" fontId="0" fillId="0" borderId="0" xfId="0" applyNumberFormat="1" applyFont="1" applyFill="1" applyBorder="1" applyAlignment="1">
      <alignment horizontal="right" vertical="center"/>
    </xf>
    <xf numFmtId="209" fontId="0" fillId="0" borderId="0" xfId="0" applyNumberFormat="1" applyFont="1" applyFill="1" applyAlignment="1">
      <alignment horizontal="left" vertical="center"/>
    </xf>
    <xf numFmtId="209" fontId="12" fillId="0" borderId="0" xfId="0" applyNumberFormat="1" applyFont="1" applyFill="1" applyAlignment="1">
      <alignment horizontal="right" vertical="center"/>
    </xf>
    <xf numFmtId="209" fontId="0" fillId="0" borderId="11" xfId="0" applyNumberFormat="1" applyFont="1" applyFill="1" applyBorder="1" applyAlignment="1">
      <alignment horizontal="left" vertical="center"/>
    </xf>
    <xf numFmtId="209" fontId="0" fillId="0" borderId="11" xfId="0" applyNumberFormat="1" applyFont="1" applyFill="1" applyBorder="1" applyAlignment="1">
      <alignment vertical="center"/>
    </xf>
    <xf numFmtId="209" fontId="0" fillId="0" borderId="0" xfId="0" applyNumberFormat="1" applyFont="1" applyFill="1" applyBorder="1" applyAlignment="1">
      <alignment horizontal="left" vertical="center"/>
    </xf>
    <xf numFmtId="209" fontId="12" fillId="0" borderId="0" xfId="0" applyNumberFormat="1" applyFont="1" applyFill="1" applyBorder="1" applyAlignment="1">
      <alignment horizontal="right" vertical="center"/>
    </xf>
    <xf numFmtId="209" fontId="12" fillId="0" borderId="0" xfId="49" applyNumberFormat="1" applyFont="1" applyFill="1" applyAlignment="1">
      <alignment horizontal="right" vertical="center"/>
    </xf>
    <xf numFmtId="209" fontId="0" fillId="0" borderId="11" xfId="0" applyNumberFormat="1" applyFont="1" applyFill="1" applyBorder="1" applyAlignment="1">
      <alignment horizontal="right" vertical="center"/>
    </xf>
    <xf numFmtId="203" fontId="12" fillId="0" borderId="0" xfId="0" applyNumberFormat="1" applyFont="1" applyFill="1" applyAlignment="1">
      <alignment vertical="center"/>
    </xf>
    <xf numFmtId="38" fontId="0" fillId="0" borderId="18" xfId="0" applyNumberFormat="1" applyFont="1" applyFill="1" applyBorder="1" applyAlignment="1">
      <alignment horizontal="distributed" vertical="center" shrinkToFit="1"/>
    </xf>
    <xf numFmtId="221" fontId="0" fillId="0" borderId="0" xfId="0" applyNumberFormat="1" applyFont="1" applyFill="1" applyBorder="1" applyAlignment="1">
      <alignment horizontal="right" vertical="center"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38" fontId="0" fillId="0" borderId="13" xfId="49" applyFont="1" applyFill="1" applyBorder="1" applyAlignment="1">
      <alignment horizontal="right" vertical="center"/>
    </xf>
    <xf numFmtId="0" fontId="0" fillId="0" borderId="34" xfId="0" applyFill="1" applyBorder="1" applyAlignment="1">
      <alignment horizontal="center" vertical="center"/>
    </xf>
    <xf numFmtId="38" fontId="12" fillId="0" borderId="0" xfId="49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3" fontId="0" fillId="0" borderId="0" xfId="0" applyNumberFormat="1" applyFill="1" applyAlignment="1">
      <alignment horizontal="right" vertical="center"/>
    </xf>
    <xf numFmtId="0" fontId="1" fillId="0" borderId="0" xfId="0" applyFont="1" applyFill="1" applyBorder="1" applyAlignment="1">
      <alignment horizontal="distributed" vertical="center" indent="1"/>
    </xf>
    <xf numFmtId="0" fontId="1" fillId="0" borderId="22" xfId="0" applyFont="1" applyFill="1" applyBorder="1" applyAlignment="1">
      <alignment horizontal="distributed" vertical="center" indent="1"/>
    </xf>
    <xf numFmtId="0" fontId="0" fillId="0" borderId="18" xfId="0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203" fontId="0" fillId="0" borderId="0" xfId="49" applyNumberFormat="1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0" xfId="49" applyFont="1" applyFill="1" applyAlignment="1">
      <alignment vertical="center"/>
    </xf>
    <xf numFmtId="203" fontId="12" fillId="0" borderId="0" xfId="49" applyNumberFormat="1" applyFont="1" applyFill="1" applyBorder="1" applyAlignment="1">
      <alignment vertical="center"/>
    </xf>
    <xf numFmtId="209" fontId="12" fillId="0" borderId="0" xfId="49" applyNumberFormat="1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40" fontId="12" fillId="0" borderId="0" xfId="49" applyNumberFormat="1" applyFont="1" applyFill="1" applyAlignment="1">
      <alignment vertical="center"/>
    </xf>
    <xf numFmtId="40" fontId="0" fillId="0" borderId="0" xfId="49" applyNumberFormat="1" applyFont="1" applyFill="1" applyAlignment="1">
      <alignment vertical="center"/>
    </xf>
    <xf numFmtId="209" fontId="12" fillId="0" borderId="0" xfId="0" applyNumberFormat="1" applyFont="1" applyFill="1" applyAlignment="1">
      <alignment vertical="center"/>
    </xf>
    <xf numFmtId="209" fontId="12" fillId="0" borderId="0" xfId="0" applyNumberFormat="1" applyFont="1" applyFill="1" applyBorder="1" applyAlignment="1">
      <alignment vertical="center"/>
    </xf>
    <xf numFmtId="209" fontId="12" fillId="0" borderId="0" xfId="49" applyNumberFormat="1" applyFont="1" applyFill="1" applyBorder="1" applyAlignment="1">
      <alignment horizontal="right" vertical="center"/>
    </xf>
    <xf numFmtId="203" fontId="0" fillId="0" borderId="0" xfId="0" applyNumberFormat="1" applyFont="1" applyFill="1" applyBorder="1" applyAlignment="1">
      <alignment horizontal="right" vertical="center"/>
    </xf>
    <xf numFmtId="38" fontId="12" fillId="0" borderId="0" xfId="0" applyNumberFormat="1" applyFont="1" applyFill="1" applyAlignment="1">
      <alignment vertical="center"/>
    </xf>
    <xf numFmtId="218" fontId="12" fillId="0" borderId="0" xfId="0" applyNumberFormat="1" applyFont="1" applyFill="1" applyAlignment="1">
      <alignment vertical="center"/>
    </xf>
    <xf numFmtId="222" fontId="0" fillId="0" borderId="0" xfId="0" applyNumberFormat="1" applyFont="1" applyFill="1" applyAlignment="1">
      <alignment vertical="center"/>
    </xf>
    <xf numFmtId="222" fontId="0" fillId="0" borderId="0" xfId="0" applyNumberFormat="1" applyFont="1" applyFill="1" applyBorder="1" applyAlignment="1">
      <alignment horizontal="right" vertical="center"/>
    </xf>
    <xf numFmtId="37" fontId="0" fillId="0" borderId="26" xfId="0" applyNumberFormat="1" applyFont="1" applyFill="1" applyBorder="1" applyAlignment="1" applyProtection="1">
      <alignment/>
      <protection/>
    </xf>
    <xf numFmtId="37" fontId="0" fillId="0" borderId="26" xfId="0" applyNumberFormat="1" applyFont="1" applyFill="1" applyBorder="1" applyAlignment="1" applyProtection="1">
      <alignment horizontal="right"/>
      <protection/>
    </xf>
    <xf numFmtId="37" fontId="0" fillId="0" borderId="11" xfId="0" applyNumberFormat="1" applyFont="1" applyFill="1" applyBorder="1" applyAlignment="1" applyProtection="1">
      <alignment/>
      <protection/>
    </xf>
    <xf numFmtId="37" fontId="12" fillId="0" borderId="37" xfId="0" applyNumberFormat="1" applyFont="1" applyFill="1" applyBorder="1" applyAlignment="1" applyProtection="1">
      <alignment/>
      <protection/>
    </xf>
    <xf numFmtId="37" fontId="12" fillId="0" borderId="26" xfId="0" applyNumberFormat="1" applyFont="1" applyFill="1" applyBorder="1" applyAlignment="1" applyProtection="1">
      <alignment horizontal="right"/>
      <protection/>
    </xf>
    <xf numFmtId="37" fontId="12" fillId="0" borderId="38" xfId="0" applyNumberFormat="1" applyFont="1" applyFill="1" applyBorder="1" applyAlignment="1" applyProtection="1">
      <alignment horizontal="right"/>
      <protection/>
    </xf>
    <xf numFmtId="37" fontId="0" fillId="0" borderId="13" xfId="0" applyNumberFormat="1" applyFont="1" applyFill="1" applyBorder="1" applyAlignment="1" applyProtection="1">
      <alignment/>
      <protection/>
    </xf>
    <xf numFmtId="37" fontId="0" fillId="0" borderId="13" xfId="0" applyNumberFormat="1" applyFont="1" applyFill="1" applyBorder="1" applyAlignment="1" applyProtection="1">
      <alignment horizontal="right"/>
      <protection/>
    </xf>
    <xf numFmtId="37" fontId="0" fillId="0" borderId="15" xfId="0" applyNumberFormat="1" applyFont="1" applyFill="1" applyBorder="1" applyAlignment="1" applyProtection="1">
      <alignment/>
      <protection/>
    </xf>
    <xf numFmtId="37" fontId="0" fillId="0" borderId="15" xfId="0" applyNumberFormat="1" applyFont="1" applyFill="1" applyBorder="1" applyAlignment="1" applyProtection="1">
      <alignment horizontal="right"/>
      <protection/>
    </xf>
    <xf numFmtId="37" fontId="12" fillId="0" borderId="13" xfId="0" applyNumberFormat="1" applyFont="1" applyFill="1" applyBorder="1" applyAlignment="1" applyProtection="1">
      <alignment/>
      <protection/>
    </xf>
    <xf numFmtId="38" fontId="12" fillId="0" borderId="0" xfId="49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horizontal="right" vertical="top"/>
    </xf>
    <xf numFmtId="203" fontId="0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top"/>
    </xf>
    <xf numFmtId="38" fontId="6" fillId="0" borderId="0" xfId="0" applyNumberFormat="1" applyFont="1" applyFill="1" applyAlignment="1">
      <alignment horizontal="left" vertical="top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212" fontId="0" fillId="0" borderId="0" xfId="42" applyNumberFormat="1" applyFont="1" applyFill="1" applyAlignment="1" applyProtection="1">
      <alignment horizontal="left" vertical="center"/>
      <protection/>
    </xf>
    <xf numFmtId="209" fontId="0" fillId="0" borderId="0" xfId="49" applyNumberFormat="1" applyFont="1" applyFill="1" applyAlignment="1">
      <alignment horizontal="right" vertical="center"/>
    </xf>
    <xf numFmtId="209" fontId="0" fillId="0" borderId="0" xfId="0" applyNumberFormat="1" applyFont="1" applyFill="1" applyBorder="1" applyAlignment="1">
      <alignment vertical="center"/>
    </xf>
    <xf numFmtId="209" fontId="0" fillId="0" borderId="0" xfId="49" applyNumberFormat="1" applyFont="1" applyFill="1" applyBorder="1" applyAlignment="1">
      <alignment horizontal="right" vertical="center"/>
    </xf>
    <xf numFmtId="38" fontId="0" fillId="0" borderId="30" xfId="0" applyNumberFormat="1" applyFont="1" applyFill="1" applyBorder="1" applyAlignment="1">
      <alignment horizontal="center" vertical="center" wrapText="1"/>
    </xf>
    <xf numFmtId="218" fontId="0" fillId="0" borderId="0" xfId="0" applyNumberFormat="1" applyFont="1" applyFill="1" applyBorder="1" applyAlignment="1">
      <alignment vertical="center"/>
    </xf>
    <xf numFmtId="218" fontId="0" fillId="0" borderId="11" xfId="0" applyNumberFormat="1" applyFont="1" applyFill="1" applyBorder="1" applyAlignment="1">
      <alignment vertical="center"/>
    </xf>
    <xf numFmtId="203" fontId="0" fillId="0" borderId="11" xfId="0" applyNumberFormat="1" applyFont="1" applyFill="1" applyBorder="1" applyAlignment="1">
      <alignment vertical="center"/>
    </xf>
    <xf numFmtId="222" fontId="12" fillId="0" borderId="0" xfId="0" applyNumberFormat="1" applyFont="1" applyFill="1" applyAlignment="1">
      <alignment vertical="center"/>
    </xf>
    <xf numFmtId="221" fontId="12" fillId="0" borderId="0" xfId="0" applyNumberFormat="1" applyFont="1" applyFill="1" applyAlignment="1">
      <alignment vertical="center"/>
    </xf>
    <xf numFmtId="222" fontId="0" fillId="0" borderId="11" xfId="0" applyNumberFormat="1" applyFont="1" applyFill="1" applyBorder="1" applyAlignment="1">
      <alignment vertical="center"/>
    </xf>
    <xf numFmtId="221" fontId="0" fillId="0" borderId="11" xfId="0" applyNumberFormat="1" applyFont="1" applyFill="1" applyBorder="1" applyAlignment="1">
      <alignment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distributed" vertical="center"/>
      <protection/>
    </xf>
    <xf numFmtId="37" fontId="12" fillId="0" borderId="16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7" fontId="10" fillId="0" borderId="0" xfId="0" applyNumberFormat="1" applyFont="1" applyFill="1" applyBorder="1" applyAlignment="1" applyProtection="1">
      <alignment horizontal="right"/>
      <protection/>
    </xf>
    <xf numFmtId="37" fontId="1" fillId="0" borderId="0" xfId="0" applyNumberFormat="1" applyFont="1" applyFill="1" applyBorder="1" applyAlignment="1" applyProtection="1">
      <alignment horizontal="right"/>
      <protection/>
    </xf>
    <xf numFmtId="37" fontId="0" fillId="0" borderId="29" xfId="0" applyNumberFormat="1" applyFont="1" applyFill="1" applyBorder="1" applyAlignment="1" applyProtection="1">
      <alignment horizontal="right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37" fontId="1" fillId="0" borderId="0" xfId="0" applyNumberFormat="1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37" fontId="12" fillId="0" borderId="42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distributed"/>
    </xf>
    <xf numFmtId="49" fontId="0" fillId="0" borderId="10" xfId="0" applyNumberFormat="1" applyFont="1" applyFill="1" applyBorder="1" applyAlignment="1">
      <alignment horizontal="left"/>
    </xf>
    <xf numFmtId="210" fontId="1" fillId="0" borderId="0" xfId="0" applyNumberFormat="1" applyFont="1" applyFill="1" applyAlignment="1" applyProtection="1">
      <alignment vertical="center"/>
      <protection/>
    </xf>
    <xf numFmtId="205" fontId="0" fillId="0" borderId="10" xfId="0" applyNumberFormat="1" applyFont="1" applyFill="1" applyBorder="1" applyAlignment="1" applyProtection="1">
      <alignment horizontal="distributed" vertical="center"/>
      <protection/>
    </xf>
    <xf numFmtId="205" fontId="0" fillId="0" borderId="10" xfId="0" applyNumberFormat="1" applyFont="1" applyFill="1" applyBorder="1" applyAlignment="1" applyProtection="1" quotePrefix="1">
      <alignment horizontal="right" vertical="center" indent="1"/>
      <protection/>
    </xf>
    <xf numFmtId="205" fontId="0" fillId="0" borderId="12" xfId="0" applyNumberFormat="1" applyFont="1" applyFill="1" applyBorder="1" applyAlignment="1" applyProtection="1" quotePrefix="1">
      <alignment horizontal="right" vertical="center" indent="1"/>
      <protection/>
    </xf>
    <xf numFmtId="221" fontId="12" fillId="0" borderId="0" xfId="0" applyNumberFormat="1" applyFont="1" applyFill="1" applyAlignment="1" applyProtection="1">
      <alignment vertical="center"/>
      <protection/>
    </xf>
    <xf numFmtId="0" fontId="0" fillId="0" borderId="4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>
      <alignment horizontal="distributed" vertical="center" wrapText="1"/>
    </xf>
    <xf numFmtId="0" fontId="0" fillId="0" borderId="39" xfId="0" applyFont="1" applyFill="1" applyBorder="1" applyAlignment="1">
      <alignment horizontal="distributed" vertical="center" wrapText="1"/>
    </xf>
    <xf numFmtId="0" fontId="0" fillId="0" borderId="36" xfId="0" applyFont="1" applyFill="1" applyBorder="1" applyAlignment="1">
      <alignment horizontal="distributed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 applyProtection="1">
      <alignment horizontal="distributed" vertical="center" wrapText="1"/>
      <protection/>
    </xf>
    <xf numFmtId="0" fontId="6" fillId="0" borderId="39" xfId="0" applyFont="1" applyFill="1" applyBorder="1" applyAlignment="1" applyProtection="1">
      <alignment horizontal="distributed" vertical="center"/>
      <protection/>
    </xf>
    <xf numFmtId="0" fontId="6" fillId="0" borderId="36" xfId="0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46" xfId="0" applyFont="1" applyFill="1" applyBorder="1" applyAlignment="1" applyProtection="1">
      <alignment horizontal="distributed" vertical="center" wrapText="1"/>
      <protection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49" xfId="0" applyFont="1" applyFill="1" applyBorder="1" applyAlignment="1" applyProtection="1">
      <alignment horizontal="distributed" vertical="center" wrapText="1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 quotePrefix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212" fontId="0" fillId="0" borderId="19" xfId="0" applyNumberFormat="1" applyFont="1" applyFill="1" applyBorder="1" applyAlignment="1">
      <alignment horizontal="distributed" vertical="center"/>
    </xf>
    <xf numFmtId="212" fontId="0" fillId="0" borderId="20" xfId="0" applyNumberFormat="1" applyFont="1" applyFill="1" applyBorder="1" applyAlignment="1">
      <alignment horizontal="distributed" vertical="center"/>
    </xf>
    <xf numFmtId="212" fontId="0" fillId="0" borderId="34" xfId="0" applyNumberFormat="1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212" fontId="0" fillId="0" borderId="18" xfId="0" applyNumberFormat="1" applyFont="1" applyFill="1" applyBorder="1" applyAlignment="1">
      <alignment horizontal="distributed" vertical="center" wrapText="1"/>
    </xf>
    <xf numFmtId="212" fontId="0" fillId="0" borderId="35" xfId="0" applyNumberFormat="1" applyFont="1" applyFill="1" applyBorder="1" applyAlignment="1">
      <alignment horizontal="distributed" vertical="center" wrapText="1"/>
    </xf>
    <xf numFmtId="212" fontId="0" fillId="0" borderId="34" xfId="0" applyNumberFormat="1" applyFont="1" applyFill="1" applyBorder="1" applyAlignment="1">
      <alignment horizontal="distributed" vertical="center" wrapText="1"/>
    </xf>
    <xf numFmtId="212" fontId="0" fillId="0" borderId="20" xfId="0" applyNumberFormat="1" applyFont="1" applyFill="1" applyBorder="1" applyAlignment="1">
      <alignment horizontal="distributed" vertical="center" wrapText="1"/>
    </xf>
    <xf numFmtId="212" fontId="0" fillId="0" borderId="51" xfId="0" applyNumberFormat="1" applyFont="1" applyFill="1" applyBorder="1" applyAlignment="1">
      <alignment horizontal="distributed" vertical="center" wrapText="1"/>
    </xf>
    <xf numFmtId="0" fontId="0" fillId="0" borderId="52" xfId="0" applyFont="1" applyFill="1" applyBorder="1" applyAlignment="1">
      <alignment/>
    </xf>
    <xf numFmtId="212" fontId="0" fillId="0" borderId="30" xfId="0" applyNumberFormat="1" applyFont="1" applyFill="1" applyBorder="1" applyAlignment="1">
      <alignment horizontal="distributed" vertical="center" wrapText="1"/>
    </xf>
    <xf numFmtId="49" fontId="0" fillId="0" borderId="0" xfId="0" applyNumberFormat="1" applyFont="1" applyFill="1" applyBorder="1" applyAlignment="1">
      <alignment horizontal="right" vertical="center" indent="1"/>
    </xf>
    <xf numFmtId="49" fontId="0" fillId="0" borderId="22" xfId="0" applyNumberFormat="1" applyFont="1" applyFill="1" applyBorder="1" applyAlignment="1">
      <alignment horizontal="right" vertical="center" inden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212" fontId="0" fillId="0" borderId="0" xfId="0" applyNumberFormat="1" applyFont="1" applyFill="1" applyAlignment="1">
      <alignment horizontal="center" vertical="center"/>
    </xf>
    <xf numFmtId="212" fontId="0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212" fontId="0" fillId="0" borderId="53" xfId="0" applyNumberFormat="1" applyFont="1" applyFill="1" applyBorder="1" applyAlignment="1">
      <alignment horizontal="distributed" vertical="center" wrapText="1"/>
    </xf>
    <xf numFmtId="212" fontId="0" fillId="0" borderId="21" xfId="0" applyNumberFormat="1" applyFont="1" applyFill="1" applyBorder="1" applyAlignment="1">
      <alignment horizontal="distributed" vertical="center" wrapText="1"/>
    </xf>
    <xf numFmtId="212" fontId="0" fillId="0" borderId="26" xfId="0" applyNumberFormat="1" applyFont="1" applyFill="1" applyBorder="1" applyAlignment="1">
      <alignment horizontal="distributed" vertical="center" wrapText="1"/>
    </xf>
    <xf numFmtId="212" fontId="0" fillId="0" borderId="22" xfId="0" applyNumberFormat="1" applyFont="1" applyFill="1" applyBorder="1" applyAlignment="1">
      <alignment horizontal="distributed" vertical="center" wrapText="1"/>
    </xf>
    <xf numFmtId="212" fontId="0" fillId="0" borderId="27" xfId="0" applyNumberFormat="1" applyFont="1" applyFill="1" applyBorder="1" applyAlignment="1">
      <alignment horizontal="distributed" vertical="center" wrapText="1"/>
    </xf>
    <xf numFmtId="212" fontId="0" fillId="0" borderId="23" xfId="0" applyNumberFormat="1" applyFont="1" applyFill="1" applyBorder="1" applyAlignment="1">
      <alignment horizontal="distributed" vertical="center" wrapText="1"/>
    </xf>
    <xf numFmtId="212" fontId="0" fillId="0" borderId="19" xfId="0" applyNumberFormat="1" applyFont="1" applyFill="1" applyBorder="1" applyAlignment="1">
      <alignment horizontal="center" vertical="center"/>
    </xf>
    <xf numFmtId="212" fontId="0" fillId="0" borderId="2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212" fontId="0" fillId="0" borderId="53" xfId="0" applyNumberFormat="1" applyFont="1" applyFill="1" applyBorder="1" applyAlignment="1">
      <alignment horizontal="center" vertical="center"/>
    </xf>
    <xf numFmtId="212" fontId="0" fillId="0" borderId="21" xfId="0" applyNumberFormat="1" applyFont="1" applyFill="1" applyBorder="1" applyAlignment="1">
      <alignment horizontal="center" vertical="center"/>
    </xf>
    <xf numFmtId="212" fontId="0" fillId="0" borderId="26" xfId="0" applyNumberFormat="1" applyFont="1" applyFill="1" applyBorder="1" applyAlignment="1">
      <alignment horizontal="center" vertical="center"/>
    </xf>
    <xf numFmtId="212" fontId="0" fillId="0" borderId="22" xfId="0" applyNumberFormat="1" applyFont="1" applyFill="1" applyBorder="1" applyAlignment="1">
      <alignment horizontal="center" vertical="center"/>
    </xf>
    <xf numFmtId="212" fontId="0" fillId="0" borderId="27" xfId="0" applyNumberFormat="1" applyFont="1" applyFill="1" applyBorder="1" applyAlignment="1">
      <alignment horizontal="center" vertical="center"/>
    </xf>
    <xf numFmtId="212" fontId="0" fillId="0" borderId="23" xfId="0" applyNumberFormat="1" applyFont="1" applyFill="1" applyBorder="1" applyAlignment="1">
      <alignment horizontal="center" vertical="center"/>
    </xf>
    <xf numFmtId="212" fontId="0" fillId="0" borderId="53" xfId="0" applyNumberFormat="1" applyFont="1" applyFill="1" applyBorder="1" applyAlignment="1">
      <alignment horizontal="center" vertical="center" wrapText="1"/>
    </xf>
    <xf numFmtId="212" fontId="0" fillId="0" borderId="21" xfId="0" applyNumberFormat="1" applyFont="1" applyFill="1" applyBorder="1" applyAlignment="1">
      <alignment horizontal="center" vertical="center" wrapText="1"/>
    </xf>
    <xf numFmtId="212" fontId="0" fillId="0" borderId="26" xfId="0" applyNumberFormat="1" applyFont="1" applyFill="1" applyBorder="1" applyAlignment="1">
      <alignment horizontal="center" vertical="center" wrapText="1"/>
    </xf>
    <xf numFmtId="212" fontId="0" fillId="0" borderId="22" xfId="0" applyNumberFormat="1" applyFont="1" applyFill="1" applyBorder="1" applyAlignment="1">
      <alignment horizontal="center" vertical="center" wrapText="1"/>
    </xf>
    <xf numFmtId="212" fontId="0" fillId="0" borderId="27" xfId="0" applyNumberFormat="1" applyFont="1" applyFill="1" applyBorder="1" applyAlignment="1">
      <alignment horizontal="center" vertical="center" wrapText="1"/>
    </xf>
    <xf numFmtId="212" fontId="0" fillId="0" borderId="23" xfId="0" applyNumberFormat="1" applyFont="1" applyFill="1" applyBorder="1" applyAlignment="1">
      <alignment horizontal="center" vertical="center" wrapText="1"/>
    </xf>
    <xf numFmtId="212" fontId="0" fillId="0" borderId="34" xfId="0" applyNumberFormat="1" applyFont="1" applyFill="1" applyBorder="1" applyAlignment="1">
      <alignment horizontal="center" vertical="center"/>
    </xf>
    <xf numFmtId="212" fontId="0" fillId="0" borderId="30" xfId="0" applyNumberFormat="1" applyFont="1" applyFill="1" applyBorder="1" applyAlignment="1">
      <alignment horizontal="distributed" vertical="center" indent="4"/>
    </xf>
    <xf numFmtId="212" fontId="0" fillId="0" borderId="54" xfId="0" applyNumberFormat="1" applyFont="1" applyFill="1" applyBorder="1" applyAlignment="1">
      <alignment horizontal="distributed" vertical="center" indent="4"/>
    </xf>
    <xf numFmtId="212" fontId="0" fillId="0" borderId="17" xfId="0" applyNumberFormat="1" applyFont="1" applyFill="1" applyBorder="1" applyAlignment="1">
      <alignment horizontal="distributed" vertical="center" indent="4"/>
    </xf>
    <xf numFmtId="212" fontId="0" fillId="0" borderId="51" xfId="0" applyNumberFormat="1" applyFont="1" applyFill="1" applyBorder="1" applyAlignment="1">
      <alignment horizontal="center" vertical="center" wrapText="1"/>
    </xf>
    <xf numFmtId="212" fontId="0" fillId="0" borderId="52" xfId="0" applyNumberFormat="1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212" fontId="0" fillId="0" borderId="19" xfId="0" applyNumberFormat="1" applyFont="1" applyFill="1" applyBorder="1" applyAlignment="1">
      <alignment horizontal="center" vertical="center" wrapText="1"/>
    </xf>
    <xf numFmtId="212" fontId="0" fillId="0" borderId="20" xfId="0" applyNumberFormat="1" applyFont="1" applyFill="1" applyBorder="1" applyAlignment="1">
      <alignment horizontal="center" vertical="center" wrapText="1"/>
    </xf>
    <xf numFmtId="212" fontId="0" fillId="0" borderId="51" xfId="0" applyNumberFormat="1" applyFont="1" applyFill="1" applyBorder="1" applyAlignment="1">
      <alignment horizontal="distributed" vertical="center" indent="6"/>
    </xf>
    <xf numFmtId="212" fontId="0" fillId="0" borderId="52" xfId="0" applyNumberFormat="1" applyFont="1" applyFill="1" applyBorder="1" applyAlignment="1">
      <alignment horizontal="distributed" vertical="center" indent="6"/>
    </xf>
    <xf numFmtId="212" fontId="0" fillId="0" borderId="24" xfId="0" applyNumberFormat="1" applyFont="1" applyFill="1" applyBorder="1" applyAlignment="1">
      <alignment horizontal="distributed" vertical="center" indent="6"/>
    </xf>
    <xf numFmtId="212" fontId="0" fillId="0" borderId="27" xfId="0" applyNumberFormat="1" applyFont="1" applyFill="1" applyBorder="1" applyAlignment="1">
      <alignment horizontal="distributed" vertical="distributed" indent="13"/>
    </xf>
    <xf numFmtId="212" fontId="0" fillId="0" borderId="11" xfId="0" applyNumberFormat="1" applyFont="1" applyFill="1" applyBorder="1" applyAlignment="1">
      <alignment horizontal="distributed" vertical="distributed" indent="13"/>
    </xf>
    <xf numFmtId="212" fontId="0" fillId="0" borderId="53" xfId="0" applyNumberFormat="1" applyFont="1" applyFill="1" applyBorder="1" applyAlignment="1">
      <alignment horizontal="distributed" vertical="center" wrapText="1" indent="2"/>
    </xf>
    <xf numFmtId="212" fontId="0" fillId="0" borderId="21" xfId="0" applyNumberFormat="1" applyFont="1" applyFill="1" applyBorder="1" applyAlignment="1">
      <alignment horizontal="distributed" vertical="center" wrapText="1" indent="2"/>
    </xf>
    <xf numFmtId="212" fontId="0" fillId="0" borderId="26" xfId="0" applyNumberFormat="1" applyFont="1" applyFill="1" applyBorder="1" applyAlignment="1">
      <alignment horizontal="distributed" vertical="center" wrapText="1" indent="2"/>
    </xf>
    <xf numFmtId="212" fontId="0" fillId="0" borderId="22" xfId="0" applyNumberFormat="1" applyFont="1" applyFill="1" applyBorder="1" applyAlignment="1">
      <alignment horizontal="distributed" vertical="center" wrapText="1" indent="2"/>
    </xf>
    <xf numFmtId="212" fontId="0" fillId="0" borderId="27" xfId="0" applyNumberFormat="1" applyFont="1" applyFill="1" applyBorder="1" applyAlignment="1">
      <alignment horizontal="distributed" vertical="center" wrapText="1" indent="2"/>
    </xf>
    <xf numFmtId="212" fontId="0" fillId="0" borderId="23" xfId="0" applyNumberFormat="1" applyFont="1" applyFill="1" applyBorder="1" applyAlignment="1">
      <alignment horizontal="distributed" vertical="center" wrapText="1" indent="2"/>
    </xf>
    <xf numFmtId="212" fontId="0" fillId="0" borderId="27" xfId="0" applyNumberFormat="1" applyFont="1" applyFill="1" applyBorder="1" applyAlignment="1">
      <alignment horizontal="distributed" vertical="distributed" indent="11"/>
    </xf>
    <xf numFmtId="212" fontId="0" fillId="0" borderId="11" xfId="0" applyNumberFormat="1" applyFont="1" applyFill="1" applyBorder="1" applyAlignment="1">
      <alignment horizontal="distributed" vertical="distributed" indent="11"/>
    </xf>
    <xf numFmtId="212" fontId="0" fillId="0" borderId="27" xfId="0" applyNumberFormat="1" applyFont="1" applyFill="1" applyBorder="1" applyAlignment="1">
      <alignment horizontal="distributed" vertical="center" indent="6"/>
    </xf>
    <xf numFmtId="212" fontId="0" fillId="0" borderId="11" xfId="0" applyNumberFormat="1" applyFont="1" applyFill="1" applyBorder="1" applyAlignment="1">
      <alignment horizontal="distributed" vertical="center" indent="6"/>
    </xf>
    <xf numFmtId="212" fontId="0" fillId="0" borderId="27" xfId="0" applyNumberFormat="1" applyFont="1" applyFill="1" applyBorder="1" applyAlignment="1">
      <alignment horizontal="distributed" vertical="center" wrapText="1" indent="8"/>
    </xf>
    <xf numFmtId="212" fontId="0" fillId="0" borderId="11" xfId="0" applyNumberFormat="1" applyFont="1" applyFill="1" applyBorder="1" applyAlignment="1">
      <alignment horizontal="distributed" vertical="center" wrapText="1" indent="8"/>
    </xf>
    <xf numFmtId="212" fontId="0" fillId="0" borderId="23" xfId="0" applyNumberFormat="1" applyFont="1" applyFill="1" applyBorder="1" applyAlignment="1">
      <alignment horizontal="distributed" vertical="center" wrapText="1" indent="8"/>
    </xf>
    <xf numFmtId="212" fontId="0" fillId="0" borderId="17" xfId="0" applyNumberFormat="1" applyFont="1" applyFill="1" applyBorder="1" applyAlignment="1">
      <alignment horizontal="distributed" vertical="center" indent="7"/>
    </xf>
    <xf numFmtId="212" fontId="0" fillId="0" borderId="18" xfId="0" applyNumberFormat="1" applyFont="1" applyFill="1" applyBorder="1" applyAlignment="1">
      <alignment horizontal="distributed" vertical="center" indent="7"/>
    </xf>
    <xf numFmtId="212" fontId="0" fillId="0" borderId="30" xfId="0" applyNumberFormat="1" applyFont="1" applyFill="1" applyBorder="1" applyAlignment="1">
      <alignment horizontal="distributed" vertical="center" indent="7"/>
    </xf>
    <xf numFmtId="212" fontId="0" fillId="0" borderId="53" xfId="0" applyNumberFormat="1" applyFont="1" applyFill="1" applyBorder="1" applyAlignment="1">
      <alignment horizontal="distributed" vertical="center" wrapText="1"/>
    </xf>
    <xf numFmtId="212" fontId="0" fillId="0" borderId="27" xfId="0" applyNumberFormat="1" applyFont="1" applyFill="1" applyBorder="1" applyAlignment="1">
      <alignment horizontal="distributed" vertical="center" wrapText="1"/>
    </xf>
    <xf numFmtId="212" fontId="0" fillId="0" borderId="18" xfId="0" applyNumberFormat="1" applyFont="1" applyFill="1" applyBorder="1" applyAlignment="1">
      <alignment horizontal="distributed" vertical="center" wrapText="1" indent="3"/>
    </xf>
    <xf numFmtId="212" fontId="0" fillId="0" borderId="30" xfId="0" applyNumberFormat="1" applyFont="1" applyFill="1" applyBorder="1" applyAlignment="1">
      <alignment horizontal="distributed" vertical="center"/>
    </xf>
    <xf numFmtId="212" fontId="0" fillId="0" borderId="54" xfId="0" applyNumberFormat="1" applyFont="1" applyFill="1" applyBorder="1" applyAlignment="1">
      <alignment horizontal="distributed" vertical="center"/>
    </xf>
    <xf numFmtId="0" fontId="0" fillId="0" borderId="54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212" fontId="0" fillId="0" borderId="30" xfId="0" applyNumberFormat="1" applyFont="1" applyFill="1" applyBorder="1" applyAlignment="1">
      <alignment horizontal="distributed" vertical="center" wrapText="1" indent="11"/>
    </xf>
    <xf numFmtId="212" fontId="0" fillId="0" borderId="54" xfId="0" applyNumberFormat="1" applyFont="1" applyFill="1" applyBorder="1" applyAlignment="1">
      <alignment horizontal="distributed" vertical="center" wrapText="1" indent="11"/>
    </xf>
    <xf numFmtId="212" fontId="0" fillId="0" borderId="17" xfId="0" applyNumberFormat="1" applyFont="1" applyFill="1" applyBorder="1" applyAlignment="1">
      <alignment horizontal="distributed" vertical="center" wrapText="1" indent="11"/>
    </xf>
    <xf numFmtId="212" fontId="0" fillId="0" borderId="30" xfId="0" applyNumberFormat="1" applyFont="1" applyFill="1" applyBorder="1" applyAlignment="1">
      <alignment horizontal="distributed" vertical="distributed" indent="10"/>
    </xf>
    <xf numFmtId="212" fontId="0" fillId="0" borderId="54" xfId="0" applyNumberFormat="1" applyFont="1" applyFill="1" applyBorder="1" applyAlignment="1">
      <alignment horizontal="distributed" vertical="distributed" indent="10"/>
    </xf>
    <xf numFmtId="212" fontId="0" fillId="0" borderId="17" xfId="0" applyNumberFormat="1" applyFont="1" applyFill="1" applyBorder="1" applyAlignment="1">
      <alignment horizontal="distributed" vertical="distributed" indent="10"/>
    </xf>
    <xf numFmtId="212" fontId="0" fillId="0" borderId="53" xfId="0" applyNumberFormat="1" applyFont="1" applyFill="1" applyBorder="1" applyAlignment="1">
      <alignment horizontal="distributed" vertical="center"/>
    </xf>
    <xf numFmtId="212" fontId="0" fillId="0" borderId="27" xfId="0" applyNumberFormat="1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23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/>
    </xf>
    <xf numFmtId="212" fontId="0" fillId="0" borderId="34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38" fontId="0" fillId="0" borderId="0" xfId="0" applyNumberFormat="1" applyFont="1" applyFill="1" applyBorder="1" applyAlignment="1">
      <alignment horizontal="center" vertical="center"/>
    </xf>
    <xf numFmtId="38" fontId="0" fillId="0" borderId="0" xfId="0" applyNumberFormat="1" applyFont="1" applyFill="1" applyAlignment="1">
      <alignment horizontal="center" vertical="center"/>
    </xf>
    <xf numFmtId="49" fontId="16" fillId="0" borderId="16" xfId="0" applyNumberFormat="1" applyFont="1" applyFill="1" applyBorder="1" applyAlignment="1">
      <alignment horizontal="left" vertical="center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56" xfId="0" applyNumberFormat="1" applyFont="1" applyFill="1" applyBorder="1" applyAlignment="1" applyProtection="1">
      <alignment horizontal="distributed" vertical="center" indent="1"/>
      <protection/>
    </xf>
    <xf numFmtId="0" fontId="0" fillId="0" borderId="23" xfId="0" applyFont="1" applyFill="1" applyBorder="1" applyAlignment="1">
      <alignment horizontal="distributed" vertical="center" indent="1"/>
    </xf>
    <xf numFmtId="38" fontId="0" fillId="0" borderId="18" xfId="0" applyNumberFormat="1" applyFont="1" applyFill="1" applyBorder="1" applyAlignment="1">
      <alignment horizontal="distributed" vertical="center"/>
    </xf>
    <xf numFmtId="38" fontId="0" fillId="0" borderId="30" xfId="0" applyNumberFormat="1" applyFont="1" applyFill="1" applyBorder="1" applyAlignment="1">
      <alignment horizontal="distributed" vertical="center"/>
    </xf>
    <xf numFmtId="38" fontId="0" fillId="0" borderId="20" xfId="0" applyNumberFormat="1" applyFont="1" applyFill="1" applyBorder="1" applyAlignment="1">
      <alignment horizontal="distributed" vertical="center"/>
    </xf>
    <xf numFmtId="38" fontId="0" fillId="0" borderId="51" xfId="0" applyNumberFormat="1" applyFont="1" applyFill="1" applyBorder="1" applyAlignment="1">
      <alignment horizontal="center" vertical="center"/>
    </xf>
    <xf numFmtId="38" fontId="0" fillId="0" borderId="52" xfId="0" applyNumberFormat="1" applyFont="1" applyFill="1" applyBorder="1" applyAlignment="1">
      <alignment horizontal="center" vertical="center"/>
    </xf>
    <xf numFmtId="38" fontId="0" fillId="0" borderId="17" xfId="0" applyNumberFormat="1" applyFont="1" applyFill="1" applyBorder="1" applyAlignment="1">
      <alignment horizontal="distributed" vertical="center"/>
    </xf>
    <xf numFmtId="38" fontId="0" fillId="0" borderId="13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12" fillId="0" borderId="0" xfId="0" applyNumberFormat="1" applyFont="1" applyFill="1" applyAlignment="1">
      <alignment vertical="center"/>
    </xf>
    <xf numFmtId="38" fontId="0" fillId="0" borderId="27" xfId="0" applyNumberFormat="1" applyFont="1" applyFill="1" applyBorder="1" applyAlignment="1">
      <alignment horizontal="distributed" vertical="center"/>
    </xf>
    <xf numFmtId="38" fontId="0" fillId="0" borderId="11" xfId="0" applyNumberFormat="1" applyFont="1" applyFill="1" applyBorder="1" applyAlignment="1">
      <alignment horizontal="distributed" vertical="center"/>
    </xf>
    <xf numFmtId="38" fontId="0" fillId="0" borderId="23" xfId="0" applyNumberFormat="1" applyFont="1" applyFill="1" applyBorder="1" applyAlignment="1">
      <alignment horizontal="distributed" vertical="center"/>
    </xf>
    <xf numFmtId="38" fontId="0" fillId="0" borderId="27" xfId="0" applyNumberFormat="1" applyFont="1" applyFill="1" applyBorder="1" applyAlignment="1">
      <alignment horizontal="center" vertical="center"/>
    </xf>
    <xf numFmtId="38" fontId="0" fillId="0" borderId="11" xfId="0" applyNumberFormat="1" applyFont="1" applyFill="1" applyBorder="1" applyAlignment="1">
      <alignment horizontal="center" vertical="center"/>
    </xf>
    <xf numFmtId="38" fontId="0" fillId="0" borderId="2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203" fontId="0" fillId="0" borderId="0" xfId="0" applyNumberFormat="1" applyFont="1" applyFill="1" applyBorder="1" applyAlignment="1">
      <alignment vertical="center"/>
    </xf>
    <xf numFmtId="38" fontId="0" fillId="0" borderId="29" xfId="0" applyNumberFormat="1" applyFont="1" applyFill="1" applyBorder="1" applyAlignment="1">
      <alignment vertical="center"/>
    </xf>
    <xf numFmtId="38" fontId="0" fillId="0" borderId="11" xfId="0" applyNumberFormat="1" applyFont="1" applyFill="1" applyBorder="1" applyAlignment="1">
      <alignment vertical="center"/>
    </xf>
    <xf numFmtId="203" fontId="12" fillId="0" borderId="0" xfId="0" applyNumberFormat="1" applyFont="1" applyFill="1" applyBorder="1" applyAlignment="1">
      <alignment vertical="center"/>
    </xf>
    <xf numFmtId="38" fontId="12" fillId="0" borderId="26" xfId="0" applyNumberFormat="1" applyFont="1" applyFill="1" applyBorder="1" applyAlignment="1">
      <alignment vertical="center"/>
    </xf>
    <xf numFmtId="38" fontId="12" fillId="0" borderId="0" xfId="0" applyNumberFormat="1" applyFont="1" applyFill="1" applyBorder="1" applyAlignment="1">
      <alignment vertical="center"/>
    </xf>
    <xf numFmtId="203" fontId="0" fillId="0" borderId="11" xfId="0" applyNumberFormat="1" applyFont="1" applyFill="1" applyBorder="1" applyAlignment="1">
      <alignment vertical="center"/>
    </xf>
    <xf numFmtId="203" fontId="0" fillId="0" borderId="0" xfId="0" applyNumberFormat="1" applyFont="1" applyFill="1" applyBorder="1" applyAlignment="1">
      <alignment horizontal="right" vertical="center"/>
    </xf>
    <xf numFmtId="38" fontId="0" fillId="0" borderId="13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Alignment="1">
      <alignment horizontal="right" vertical="center"/>
    </xf>
    <xf numFmtId="203" fontId="0" fillId="0" borderId="0" xfId="0" applyNumberFormat="1" applyFont="1" applyFill="1" applyAlignment="1">
      <alignment horizontal="right" vertical="center"/>
    </xf>
    <xf numFmtId="38" fontId="12" fillId="0" borderId="0" xfId="0" applyNumberFormat="1" applyFont="1" applyFill="1" applyBorder="1" applyAlignment="1">
      <alignment horizontal="distributed" vertical="center"/>
    </xf>
    <xf numFmtId="38" fontId="12" fillId="0" borderId="22" xfId="0" applyNumberFormat="1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>
      <alignment horizontal="distributed" vertical="center"/>
    </xf>
    <xf numFmtId="38" fontId="0" fillId="0" borderId="22" xfId="0" applyNumberFormat="1" applyFont="1" applyFill="1" applyBorder="1" applyAlignment="1">
      <alignment horizontal="distributed" vertical="center"/>
    </xf>
    <xf numFmtId="38" fontId="0" fillId="0" borderId="23" xfId="0" applyNumberFormat="1" applyFont="1" applyFill="1" applyBorder="1" applyAlignment="1">
      <alignment vertical="center"/>
    </xf>
    <xf numFmtId="38" fontId="0" fillId="0" borderId="24" xfId="0" applyNumberFormat="1" applyFont="1" applyFill="1" applyBorder="1" applyAlignment="1">
      <alignment horizontal="center" vertical="center"/>
    </xf>
    <xf numFmtId="38" fontId="0" fillId="0" borderId="26" xfId="0" applyNumberFormat="1" applyFont="1" applyFill="1" applyBorder="1" applyAlignment="1">
      <alignment horizontal="distributed" vertical="center"/>
    </xf>
    <xf numFmtId="38" fontId="1" fillId="0" borderId="0" xfId="0" applyNumberFormat="1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0" fillId="0" borderId="18" xfId="0" applyNumberFormat="1" applyFont="1" applyFill="1" applyBorder="1" applyAlignment="1">
      <alignment horizontal="distributed" vertical="center" shrinkToFit="1"/>
    </xf>
    <xf numFmtId="38" fontId="0" fillId="0" borderId="2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38" fontId="0" fillId="0" borderId="18" xfId="0" applyNumberFormat="1" applyFont="1" applyFill="1" applyBorder="1" applyAlignment="1">
      <alignment horizontal="center" vertical="center"/>
    </xf>
    <xf numFmtId="38" fontId="6" fillId="0" borderId="0" xfId="0" applyNumberFormat="1" applyFont="1" applyFill="1" applyAlignment="1">
      <alignment horizontal="right" vertical="top"/>
    </xf>
    <xf numFmtId="0" fontId="12" fillId="0" borderId="40" xfId="0" applyFont="1" applyFill="1" applyBorder="1" applyAlignment="1" applyProtection="1">
      <alignment horizontal="distributed" vertical="center"/>
      <protection/>
    </xf>
    <xf numFmtId="0" fontId="12" fillId="0" borderId="10" xfId="0" applyFont="1" applyFill="1" applyBorder="1" applyAlignment="1" applyProtection="1">
      <alignment horizontal="distributed" vertical="center"/>
      <protection/>
    </xf>
    <xf numFmtId="0" fontId="0" fillId="0" borderId="5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0" fillId="0" borderId="45" xfId="0" applyFont="1" applyFill="1" applyBorder="1" applyAlignment="1" applyProtection="1">
      <alignment horizontal="distributed" vertical="center" indent="1"/>
      <protection/>
    </xf>
    <xf numFmtId="0" fontId="0" fillId="0" borderId="10" xfId="0" applyFont="1" applyFill="1" applyBorder="1" applyAlignment="1">
      <alignment horizontal="distributed" vertical="center" indent="1"/>
    </xf>
    <xf numFmtId="0" fontId="0" fillId="0" borderId="12" xfId="0" applyFont="1" applyFill="1" applyBorder="1" applyAlignment="1">
      <alignment horizontal="distributed" vertical="center" indent="1"/>
    </xf>
    <xf numFmtId="0" fontId="0" fillId="0" borderId="46" xfId="0" applyFont="1" applyFill="1" applyBorder="1" applyAlignment="1" applyProtection="1">
      <alignment horizontal="distributed" vertical="center" wrapText="1"/>
      <protection/>
    </xf>
    <xf numFmtId="0" fontId="0" fillId="0" borderId="39" xfId="0" applyFont="1" applyFill="1" applyBorder="1" applyAlignment="1">
      <alignment horizontal="distributed" vertical="center" wrapText="1"/>
    </xf>
    <xf numFmtId="0" fontId="0" fillId="0" borderId="36" xfId="0" applyFont="1" applyFill="1" applyBorder="1" applyAlignment="1">
      <alignment horizontal="distributed" vertical="center" wrapText="1"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distributed" vertical="center" wrapText="1"/>
      <protection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distributed" vertical="center" wrapText="1"/>
      <protection/>
    </xf>
    <xf numFmtId="0" fontId="0" fillId="0" borderId="60" xfId="0" applyFont="1" applyFill="1" applyBorder="1" applyAlignment="1" applyProtection="1">
      <alignment horizontal="distributed" vertical="center"/>
      <protection/>
    </xf>
    <xf numFmtId="0" fontId="0" fillId="0" borderId="61" xfId="0" applyFont="1" applyFill="1" applyBorder="1" applyAlignment="1" applyProtection="1">
      <alignment horizontal="distributed" vertical="center"/>
      <protection/>
    </xf>
    <xf numFmtId="0" fontId="0" fillId="0" borderId="62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55" xfId="0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distributed" vertical="center" indent="1"/>
      <protection/>
    </xf>
    <xf numFmtId="0" fontId="0" fillId="0" borderId="43" xfId="0" applyFill="1" applyBorder="1" applyAlignment="1" applyProtection="1">
      <alignment horizontal="distributed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distributed" vertical="center" wrapText="1"/>
      <protection/>
    </xf>
    <xf numFmtId="0" fontId="0" fillId="0" borderId="36" xfId="0" applyFont="1" applyFill="1" applyBorder="1" applyAlignment="1">
      <alignment horizontal="distributed" vertical="center" wrapText="1"/>
    </xf>
    <xf numFmtId="0" fontId="0" fillId="0" borderId="47" xfId="0" applyFill="1" applyBorder="1" applyAlignment="1" applyProtection="1">
      <alignment horizontal="distributed" vertical="center" wrapText="1"/>
      <protection/>
    </xf>
    <xf numFmtId="0" fontId="0" fillId="0" borderId="60" xfId="0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distributed" vertical="center" wrapText="1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distributed" vertical="center" wrapText="1"/>
      <protection/>
    </xf>
    <xf numFmtId="0" fontId="0" fillId="0" borderId="36" xfId="0" applyFont="1" applyFill="1" applyBorder="1" applyAlignment="1" applyProtection="1">
      <alignment horizontal="distributed" vertical="center" wrapText="1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63" xfId="0" applyFont="1" applyFill="1" applyBorder="1" applyAlignment="1" applyProtection="1">
      <alignment horizontal="distributed" vertical="center" wrapText="1"/>
      <protection/>
    </xf>
    <xf numFmtId="0" fontId="0" fillId="0" borderId="64" xfId="0" applyFont="1" applyFill="1" applyBorder="1" applyAlignment="1" applyProtection="1">
      <alignment horizontal="distributed" vertical="center" wrapText="1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6" fillId="0" borderId="67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 applyProtection="1">
      <alignment horizontal="distributed" vertical="center" wrapText="1" indent="1"/>
      <protection/>
    </xf>
    <xf numFmtId="0" fontId="0" fillId="0" borderId="45" xfId="0" applyFont="1" applyFill="1" applyBorder="1" applyAlignment="1" applyProtection="1">
      <alignment horizontal="distributed" vertical="center" wrapText="1" indent="1"/>
      <protection/>
    </xf>
    <xf numFmtId="0" fontId="0" fillId="0" borderId="68" xfId="0" applyFont="1" applyFill="1" applyBorder="1" applyAlignment="1" applyProtection="1">
      <alignment horizontal="distributed" vertical="center" wrapText="1" indent="1"/>
      <protection/>
    </xf>
    <xf numFmtId="0" fontId="0" fillId="0" borderId="69" xfId="0" applyFont="1" applyFill="1" applyBorder="1" applyAlignment="1" applyProtection="1">
      <alignment horizontal="distributed" vertical="center" wrapText="1" indent="1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8" fontId="0" fillId="0" borderId="0" xfId="49" applyFont="1" applyFill="1" applyAlignment="1">
      <alignment horizontal="right" vertical="center"/>
    </xf>
    <xf numFmtId="38" fontId="0" fillId="0" borderId="47" xfId="49" applyFont="1" applyFill="1" applyBorder="1" applyAlignment="1" applyProtection="1">
      <alignment horizontal="center" vertical="center"/>
      <protection/>
    </xf>
    <xf numFmtId="38" fontId="0" fillId="0" borderId="70" xfId="49" applyFont="1" applyFill="1" applyBorder="1" applyAlignment="1" applyProtection="1">
      <alignment horizontal="center" vertical="center"/>
      <protection/>
    </xf>
    <xf numFmtId="38" fontId="0" fillId="0" borderId="47" xfId="49" applyFont="1" applyFill="1" applyBorder="1" applyAlignment="1" applyProtection="1">
      <alignment horizontal="center" vertical="center" wrapText="1"/>
      <protection/>
    </xf>
    <xf numFmtId="38" fontId="0" fillId="0" borderId="70" xfId="49" applyFont="1" applyFill="1" applyBorder="1" applyAlignment="1" applyProtection="1">
      <alignment horizontal="center" vertical="center" wrapText="1"/>
      <protection/>
    </xf>
    <xf numFmtId="38" fontId="0" fillId="0" borderId="47" xfId="49" applyFont="1" applyFill="1" applyBorder="1" applyAlignment="1" applyProtection="1">
      <alignment horizontal="distributed" vertical="center"/>
      <protection/>
    </xf>
    <xf numFmtId="38" fontId="0" fillId="0" borderId="70" xfId="49" applyFont="1" applyFill="1" applyBorder="1" applyAlignment="1" applyProtection="1">
      <alignment horizontal="distributed" vertical="center"/>
      <protection/>
    </xf>
    <xf numFmtId="38" fontId="0" fillId="0" borderId="36" xfId="49" applyFont="1" applyFill="1" applyBorder="1" applyAlignment="1" applyProtection="1">
      <alignment horizontal="distributed" vertical="center"/>
      <protection/>
    </xf>
    <xf numFmtId="37" fontId="0" fillId="0" borderId="11" xfId="0" applyNumberFormat="1" applyFont="1" applyFill="1" applyBorder="1" applyAlignment="1" applyProtection="1">
      <alignment horizontal="right"/>
      <protection/>
    </xf>
    <xf numFmtId="0" fontId="0" fillId="0" borderId="71" xfId="0" applyFont="1" applyFill="1" applyBorder="1" applyAlignment="1" applyProtection="1">
      <alignment horizontal="distributed" vertical="center" wrapText="1" indent="1"/>
      <protection/>
    </xf>
    <xf numFmtId="38" fontId="0" fillId="0" borderId="47" xfId="49" applyFont="1" applyFill="1" applyBorder="1" applyAlignment="1" applyProtection="1">
      <alignment horizontal="distributed" vertical="center" wrapText="1"/>
      <protection/>
    </xf>
    <xf numFmtId="38" fontId="0" fillId="0" borderId="36" xfId="49" applyFont="1" applyFill="1" applyBorder="1" applyAlignment="1" applyProtection="1">
      <alignment horizontal="distributed" vertical="center" wrapText="1"/>
      <protection/>
    </xf>
    <xf numFmtId="38" fontId="0" fillId="0" borderId="43" xfId="49" applyFont="1" applyFill="1" applyBorder="1" applyAlignment="1" applyProtection="1">
      <alignment horizontal="distributed" vertical="center"/>
      <protection/>
    </xf>
    <xf numFmtId="38" fontId="0" fillId="0" borderId="14" xfId="49" applyFont="1" applyFill="1" applyBorder="1" applyAlignment="1" applyProtection="1">
      <alignment horizontal="distributed" vertical="center"/>
      <protection/>
    </xf>
    <xf numFmtId="38" fontId="0" fillId="0" borderId="72" xfId="49" applyFont="1" applyFill="1" applyBorder="1" applyAlignment="1" applyProtection="1">
      <alignment horizontal="center" vertical="center"/>
      <protection/>
    </xf>
    <xf numFmtId="38" fontId="0" fillId="0" borderId="58" xfId="49" applyFont="1" applyFill="1" applyBorder="1" applyAlignment="1" applyProtection="1">
      <alignment horizontal="center" vertical="center"/>
      <protection/>
    </xf>
    <xf numFmtId="37" fontId="12" fillId="0" borderId="16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 applyProtection="1">
      <alignment horizontal="distributed" vertical="center" indent="1"/>
      <protection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68" xfId="0" applyFont="1" applyFill="1" applyBorder="1" applyAlignment="1" applyProtection="1">
      <alignment horizontal="center" vertical="center" wrapText="1"/>
      <protection/>
    </xf>
    <xf numFmtId="0" fontId="0" fillId="0" borderId="69" xfId="0" applyFont="1" applyFill="1" applyBorder="1" applyAlignment="1" applyProtection="1">
      <alignment horizontal="center" vertical="center" wrapText="1"/>
      <protection/>
    </xf>
    <xf numFmtId="38" fontId="0" fillId="0" borderId="0" xfId="49" applyFont="1" applyFill="1" applyBorder="1" applyAlignment="1" applyProtection="1">
      <alignment horizontal="center" vertical="center" wrapText="1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 indent="1"/>
      <protection/>
    </xf>
    <xf numFmtId="0" fontId="0" fillId="0" borderId="12" xfId="0" applyFont="1" applyFill="1" applyBorder="1" applyAlignment="1" applyProtection="1">
      <alignment horizontal="distributed" vertical="center" indent="1"/>
      <protection/>
    </xf>
    <xf numFmtId="38" fontId="0" fillId="0" borderId="49" xfId="49" applyFont="1" applyFill="1" applyBorder="1" applyAlignment="1" applyProtection="1">
      <alignment horizontal="distributed" vertical="center" wrapText="1"/>
      <protection/>
    </xf>
    <xf numFmtId="38" fontId="0" fillId="0" borderId="13" xfId="49" applyFont="1" applyFill="1" applyBorder="1" applyAlignment="1" applyProtection="1">
      <alignment horizontal="distributed" vertical="center" wrapText="1"/>
      <protection/>
    </xf>
    <xf numFmtId="38" fontId="0" fillId="0" borderId="73" xfId="49" applyFont="1" applyFill="1" applyBorder="1" applyAlignment="1" applyProtection="1">
      <alignment horizontal="distributed" vertical="center" wrapText="1"/>
      <protection/>
    </xf>
    <xf numFmtId="38" fontId="0" fillId="0" borderId="42" xfId="49" applyFont="1" applyFill="1" applyBorder="1" applyAlignment="1" applyProtection="1">
      <alignment horizontal="distributed" vertical="center"/>
      <protection/>
    </xf>
    <xf numFmtId="38" fontId="0" fillId="0" borderId="74" xfId="49" applyFont="1" applyFill="1" applyBorder="1" applyAlignment="1" applyProtection="1">
      <alignment horizontal="distributed" vertical="center"/>
      <protection/>
    </xf>
    <xf numFmtId="38" fontId="0" fillId="0" borderId="36" xfId="49" applyFont="1" applyFill="1" applyBorder="1" applyAlignment="1" applyProtection="1">
      <alignment horizontal="center" vertical="center"/>
      <protection/>
    </xf>
    <xf numFmtId="38" fontId="0" fillId="0" borderId="75" xfId="49" applyFont="1" applyFill="1" applyBorder="1" applyAlignment="1" applyProtection="1">
      <alignment horizontal="center" vertical="center"/>
      <protection/>
    </xf>
    <xf numFmtId="38" fontId="0" fillId="0" borderId="76" xfId="49" applyFont="1" applyFill="1" applyBorder="1" applyAlignment="1" applyProtection="1">
      <alignment horizontal="center" vertical="center"/>
      <protection/>
    </xf>
    <xf numFmtId="38" fontId="0" fillId="0" borderId="36" xfId="49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 indent="1"/>
    </xf>
    <xf numFmtId="0" fontId="0" fillId="0" borderId="22" xfId="0" applyFont="1" applyFill="1" applyBorder="1" applyAlignment="1">
      <alignment horizontal="distributed" vertical="center" indent="1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38" fontId="0" fillId="0" borderId="0" xfId="49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49" fontId="0" fillId="0" borderId="51" xfId="0" applyNumberFormat="1" applyFill="1" applyBorder="1" applyAlignment="1">
      <alignment horizontal="center" vertical="center"/>
    </xf>
    <xf numFmtId="0" fontId="0" fillId="0" borderId="52" xfId="0" applyBorder="1" applyAlignment="1">
      <alignment/>
    </xf>
    <xf numFmtId="0" fontId="7" fillId="0" borderId="11" xfId="0" applyFont="1" applyFill="1" applyBorder="1" applyAlignment="1">
      <alignment vertical="center"/>
    </xf>
    <xf numFmtId="38" fontId="12" fillId="0" borderId="11" xfId="49" applyFont="1" applyFill="1" applyBorder="1" applyAlignment="1">
      <alignment vertical="center"/>
    </xf>
    <xf numFmtId="0" fontId="0" fillId="0" borderId="53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distributed" vertical="center"/>
    </xf>
    <xf numFmtId="0" fontId="12" fillId="0" borderId="23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top" textRotation="255"/>
    </xf>
    <xf numFmtId="0" fontId="0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 indent="2"/>
    </xf>
    <xf numFmtId="0" fontId="12" fillId="0" borderId="0" xfId="0" applyFont="1" applyBorder="1" applyAlignment="1">
      <alignment horizontal="distributed" vertical="center" indent="2"/>
    </xf>
    <xf numFmtId="0" fontId="0" fillId="0" borderId="27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Fill="1" applyAlignment="1">
      <alignment horizontal="distributed" vertical="top" textRotation="255"/>
    </xf>
    <xf numFmtId="38" fontId="12" fillId="0" borderId="0" xfId="49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11" xfId="0" applyFont="1" applyBorder="1" applyAlignment="1">
      <alignment vertical="center"/>
    </xf>
    <xf numFmtId="0" fontId="0" fillId="0" borderId="22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71" xfId="0" applyFill="1" applyBorder="1" applyAlignment="1">
      <alignment horizontal="distributed" vertical="center" wrapText="1" indent="2"/>
    </xf>
    <xf numFmtId="0" fontId="0" fillId="0" borderId="77" xfId="0" applyFont="1" applyFill="1" applyBorder="1" applyAlignment="1">
      <alignment horizontal="distributed" vertical="center" wrapText="1" indent="2"/>
    </xf>
    <xf numFmtId="0" fontId="0" fillId="0" borderId="11" xfId="0" applyFont="1" applyFill="1" applyBorder="1" applyAlignment="1">
      <alignment horizontal="distributed" vertical="center" wrapText="1" indent="2"/>
    </xf>
    <xf numFmtId="0" fontId="0" fillId="0" borderId="23" xfId="0" applyFont="1" applyFill="1" applyBorder="1" applyAlignment="1">
      <alignment horizontal="distributed" vertical="center" wrapText="1" indent="2"/>
    </xf>
    <xf numFmtId="0" fontId="12" fillId="0" borderId="0" xfId="0" applyFont="1" applyFill="1" applyBorder="1" applyAlignment="1">
      <alignment horizontal="distributed" vertical="center" indent="1"/>
    </xf>
    <xf numFmtId="0" fontId="12" fillId="0" borderId="22" xfId="0" applyFont="1" applyFill="1" applyBorder="1" applyAlignment="1">
      <alignment horizontal="distributed" vertical="center" indent="1"/>
    </xf>
    <xf numFmtId="0" fontId="0" fillId="0" borderId="23" xfId="0" applyFont="1" applyFill="1" applyBorder="1" applyAlignment="1">
      <alignment vertical="center"/>
    </xf>
    <xf numFmtId="0" fontId="0" fillId="0" borderId="55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5" xfId="0" applyFill="1" applyBorder="1" applyAlignment="1">
      <alignment horizontal="distributed" vertical="center" indent="1"/>
    </xf>
    <xf numFmtId="0" fontId="0" fillId="0" borderId="71" xfId="0" applyFill="1" applyBorder="1" applyAlignment="1">
      <alignment horizontal="distributed" vertical="center" indent="1"/>
    </xf>
    <xf numFmtId="0" fontId="0" fillId="0" borderId="0" xfId="0" applyFont="1" applyFill="1" applyAlignment="1">
      <alignment horizontal="distributed" vertical="center" indent="1"/>
    </xf>
    <xf numFmtId="0" fontId="0" fillId="0" borderId="35" xfId="0" applyFill="1" applyBorder="1" applyAlignment="1">
      <alignment horizontal="distributed" vertical="center"/>
    </xf>
    <xf numFmtId="0" fontId="0" fillId="0" borderId="71" xfId="0" applyFont="1" applyFill="1" applyBorder="1" applyAlignment="1">
      <alignment horizontal="distributed" vertical="center" indent="2"/>
    </xf>
    <xf numFmtId="0" fontId="0" fillId="0" borderId="77" xfId="0" applyFont="1" applyFill="1" applyBorder="1" applyAlignment="1">
      <alignment horizontal="distributed" vertical="center" indent="2"/>
    </xf>
    <xf numFmtId="0" fontId="0" fillId="0" borderId="11" xfId="0" applyFont="1" applyFill="1" applyBorder="1" applyAlignment="1">
      <alignment horizontal="distributed" vertical="center" indent="2"/>
    </xf>
    <xf numFmtId="0" fontId="0" fillId="0" borderId="23" xfId="0" applyFont="1" applyFill="1" applyBorder="1" applyAlignment="1">
      <alignment horizontal="distributed" vertical="center" indent="2"/>
    </xf>
    <xf numFmtId="0" fontId="0" fillId="0" borderId="27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55" xfId="0" applyFill="1" applyBorder="1" applyAlignment="1">
      <alignment horizontal="distributed" vertical="center" wrapText="1"/>
    </xf>
    <xf numFmtId="0" fontId="0" fillId="0" borderId="77" xfId="0" applyFill="1" applyBorder="1" applyAlignment="1">
      <alignment horizontal="distributed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5" xfId="0" applyFill="1" applyBorder="1" applyAlignment="1">
      <alignment horizontal="distributed" vertical="center" wrapText="1" indent="1"/>
    </xf>
    <xf numFmtId="0" fontId="0" fillId="0" borderId="77" xfId="0" applyFont="1" applyFill="1" applyBorder="1" applyAlignment="1">
      <alignment horizontal="distributed" vertical="center" wrapText="1" indent="1"/>
    </xf>
    <xf numFmtId="0" fontId="0" fillId="0" borderId="55" xfId="0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1438275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AutoShape 5"/>
        <xdr:cNvSpPr>
          <a:spLocks/>
        </xdr:cNvSpPr>
      </xdr:nvSpPr>
      <xdr:spPr>
        <a:xfrm>
          <a:off x="1438275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438275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AutoShape 7"/>
        <xdr:cNvSpPr>
          <a:spLocks/>
        </xdr:cNvSpPr>
      </xdr:nvSpPr>
      <xdr:spPr>
        <a:xfrm>
          <a:off x="1438275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AutoShape 8"/>
        <xdr:cNvSpPr>
          <a:spLocks/>
        </xdr:cNvSpPr>
      </xdr:nvSpPr>
      <xdr:spPr>
        <a:xfrm>
          <a:off x="1438275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AutoShape 9"/>
        <xdr:cNvSpPr>
          <a:spLocks/>
        </xdr:cNvSpPr>
      </xdr:nvSpPr>
      <xdr:spPr>
        <a:xfrm>
          <a:off x="1438275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1438275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AutoShape 5"/>
        <xdr:cNvSpPr>
          <a:spLocks/>
        </xdr:cNvSpPr>
      </xdr:nvSpPr>
      <xdr:spPr>
        <a:xfrm>
          <a:off x="1438275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438275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AutoShape 7"/>
        <xdr:cNvSpPr>
          <a:spLocks/>
        </xdr:cNvSpPr>
      </xdr:nvSpPr>
      <xdr:spPr>
        <a:xfrm>
          <a:off x="1438275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AutoShape 8"/>
        <xdr:cNvSpPr>
          <a:spLocks/>
        </xdr:cNvSpPr>
      </xdr:nvSpPr>
      <xdr:spPr>
        <a:xfrm>
          <a:off x="1438275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AutoShape 9"/>
        <xdr:cNvSpPr>
          <a:spLocks/>
        </xdr:cNvSpPr>
      </xdr:nvSpPr>
      <xdr:spPr>
        <a:xfrm>
          <a:off x="1438275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31</xdr:row>
      <xdr:rowOff>0</xdr:rowOff>
    </xdr:from>
    <xdr:to>
      <xdr:col>2</xdr:col>
      <xdr:colOff>190500</xdr:colOff>
      <xdr:row>40</xdr:row>
      <xdr:rowOff>28575</xdr:rowOff>
    </xdr:to>
    <xdr:sp>
      <xdr:nvSpPr>
        <xdr:cNvPr id="1" name="AutoShape 3"/>
        <xdr:cNvSpPr>
          <a:spLocks/>
        </xdr:cNvSpPr>
      </xdr:nvSpPr>
      <xdr:spPr>
        <a:xfrm>
          <a:off x="1914525" y="7677150"/>
          <a:ext cx="295275" cy="2257425"/>
        </a:xfrm>
        <a:prstGeom prst="leftBrace">
          <a:avLst>
            <a:gd name="adj" fmla="val -4209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866775</xdr:colOff>
      <xdr:row>42</xdr:row>
      <xdr:rowOff>76200</xdr:rowOff>
    </xdr:from>
    <xdr:to>
      <xdr:col>1</xdr:col>
      <xdr:colOff>1000125</xdr:colOff>
      <xdr:row>46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876425" y="10477500"/>
          <a:ext cx="133350" cy="914400"/>
        </a:xfrm>
        <a:prstGeom prst="leftBrace">
          <a:avLst>
            <a:gd name="adj" fmla="val -446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914400</xdr:colOff>
      <xdr:row>47</xdr:row>
      <xdr:rowOff>38100</xdr:rowOff>
    </xdr:from>
    <xdr:to>
      <xdr:col>2</xdr:col>
      <xdr:colOff>9525</xdr:colOff>
      <xdr:row>50</xdr:row>
      <xdr:rowOff>9525</xdr:rowOff>
    </xdr:to>
    <xdr:sp>
      <xdr:nvSpPr>
        <xdr:cNvPr id="3" name="AutoShape 5"/>
        <xdr:cNvSpPr>
          <a:spLocks/>
        </xdr:cNvSpPr>
      </xdr:nvSpPr>
      <xdr:spPr>
        <a:xfrm>
          <a:off x="1924050" y="11677650"/>
          <a:ext cx="104775" cy="714375"/>
        </a:xfrm>
        <a:prstGeom prst="leftBrace">
          <a:avLst>
            <a:gd name="adj" fmla="val -438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847725</xdr:colOff>
      <xdr:row>51</xdr:row>
      <xdr:rowOff>76200</xdr:rowOff>
    </xdr:from>
    <xdr:to>
      <xdr:col>1</xdr:col>
      <xdr:colOff>1000125</xdr:colOff>
      <xdr:row>54</xdr:row>
      <xdr:rowOff>219075</xdr:rowOff>
    </xdr:to>
    <xdr:sp>
      <xdr:nvSpPr>
        <xdr:cNvPr id="4" name="AutoShape 6"/>
        <xdr:cNvSpPr>
          <a:spLocks/>
        </xdr:cNvSpPr>
      </xdr:nvSpPr>
      <xdr:spPr>
        <a:xfrm>
          <a:off x="1857375" y="12706350"/>
          <a:ext cx="152400" cy="885825"/>
        </a:xfrm>
        <a:prstGeom prst="leftBrace">
          <a:avLst>
            <a:gd name="adj1" fmla="val -46157"/>
            <a:gd name="adj2" fmla="val 1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647700</xdr:colOff>
      <xdr:row>14</xdr:row>
      <xdr:rowOff>28575</xdr:rowOff>
    </xdr:from>
    <xdr:to>
      <xdr:col>14</xdr:col>
      <xdr:colOff>885825</xdr:colOff>
      <xdr:row>19</xdr:row>
      <xdr:rowOff>200025</xdr:rowOff>
    </xdr:to>
    <xdr:sp>
      <xdr:nvSpPr>
        <xdr:cNvPr id="5" name="AutoShape 7"/>
        <xdr:cNvSpPr>
          <a:spLocks/>
        </xdr:cNvSpPr>
      </xdr:nvSpPr>
      <xdr:spPr>
        <a:xfrm>
          <a:off x="15649575" y="3495675"/>
          <a:ext cx="238125" cy="1409700"/>
        </a:xfrm>
        <a:prstGeom prst="leftBrace">
          <a:avLst>
            <a:gd name="adj" fmla="val -3056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57150</xdr:colOff>
      <xdr:row>24</xdr:row>
      <xdr:rowOff>9525</xdr:rowOff>
    </xdr:from>
    <xdr:to>
      <xdr:col>14</xdr:col>
      <xdr:colOff>276225</xdr:colOff>
      <xdr:row>25</xdr:row>
      <xdr:rowOff>209550</xdr:rowOff>
    </xdr:to>
    <xdr:sp>
      <xdr:nvSpPr>
        <xdr:cNvPr id="6" name="AutoShape 10"/>
        <xdr:cNvSpPr>
          <a:spLocks/>
        </xdr:cNvSpPr>
      </xdr:nvSpPr>
      <xdr:spPr>
        <a:xfrm>
          <a:off x="15059025" y="5953125"/>
          <a:ext cx="209550" cy="447675"/>
        </a:xfrm>
        <a:prstGeom prst="leftBrace">
          <a:avLst>
            <a:gd name="adj" fmla="val -34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1143000</xdr:colOff>
      <xdr:row>22</xdr:row>
      <xdr:rowOff>47625</xdr:rowOff>
    </xdr:from>
    <xdr:to>
      <xdr:col>15</xdr:col>
      <xdr:colOff>1276350</xdr:colOff>
      <xdr:row>23</xdr:row>
      <xdr:rowOff>180975</xdr:rowOff>
    </xdr:to>
    <xdr:sp>
      <xdr:nvSpPr>
        <xdr:cNvPr id="7" name="AutoShape 11"/>
        <xdr:cNvSpPr>
          <a:spLocks/>
        </xdr:cNvSpPr>
      </xdr:nvSpPr>
      <xdr:spPr>
        <a:xfrm>
          <a:off x="17068800" y="5495925"/>
          <a:ext cx="133350" cy="381000"/>
        </a:xfrm>
        <a:prstGeom prst="leftBrace">
          <a:avLst>
            <a:gd name="adj" fmla="val -388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1171575</xdr:colOff>
      <xdr:row>26</xdr:row>
      <xdr:rowOff>28575</xdr:rowOff>
    </xdr:from>
    <xdr:to>
      <xdr:col>15</xdr:col>
      <xdr:colOff>1276350</xdr:colOff>
      <xdr:row>28</xdr:row>
      <xdr:rowOff>38100</xdr:rowOff>
    </xdr:to>
    <xdr:sp>
      <xdr:nvSpPr>
        <xdr:cNvPr id="8" name="AutoShape 12"/>
        <xdr:cNvSpPr>
          <a:spLocks/>
        </xdr:cNvSpPr>
      </xdr:nvSpPr>
      <xdr:spPr>
        <a:xfrm>
          <a:off x="17097375" y="6467475"/>
          <a:ext cx="104775" cy="504825"/>
        </a:xfrm>
        <a:prstGeom prst="leftBrace">
          <a:avLst>
            <a:gd name="adj" fmla="val -428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1190625</xdr:colOff>
      <xdr:row>11</xdr:row>
      <xdr:rowOff>47625</xdr:rowOff>
    </xdr:from>
    <xdr:to>
      <xdr:col>15</xdr:col>
      <xdr:colOff>1276350</xdr:colOff>
      <xdr:row>13</xdr:row>
      <xdr:rowOff>142875</xdr:rowOff>
    </xdr:to>
    <xdr:sp>
      <xdr:nvSpPr>
        <xdr:cNvPr id="9" name="AutoShape 13"/>
        <xdr:cNvSpPr>
          <a:spLocks/>
        </xdr:cNvSpPr>
      </xdr:nvSpPr>
      <xdr:spPr>
        <a:xfrm>
          <a:off x="17116425" y="2771775"/>
          <a:ext cx="85725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1219200</xdr:colOff>
      <xdr:row>14</xdr:row>
      <xdr:rowOff>38100</xdr:rowOff>
    </xdr:from>
    <xdr:to>
      <xdr:col>15</xdr:col>
      <xdr:colOff>1323975</xdr:colOff>
      <xdr:row>17</xdr:row>
      <xdr:rowOff>200025</xdr:rowOff>
    </xdr:to>
    <xdr:sp>
      <xdr:nvSpPr>
        <xdr:cNvPr id="10" name="AutoShape 15"/>
        <xdr:cNvSpPr>
          <a:spLocks/>
        </xdr:cNvSpPr>
      </xdr:nvSpPr>
      <xdr:spPr>
        <a:xfrm>
          <a:off x="17145000" y="3505200"/>
          <a:ext cx="104775" cy="904875"/>
        </a:xfrm>
        <a:prstGeom prst="leftBrace">
          <a:avLst>
            <a:gd name="adj" fmla="val -428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419100</xdr:colOff>
      <xdr:row>31</xdr:row>
      <xdr:rowOff>104775</xdr:rowOff>
    </xdr:from>
    <xdr:to>
      <xdr:col>3</xdr:col>
      <xdr:colOff>38100</xdr:colOff>
      <xdr:row>35</xdr:row>
      <xdr:rowOff>0</xdr:rowOff>
    </xdr:to>
    <xdr:sp>
      <xdr:nvSpPr>
        <xdr:cNvPr id="11" name="AutoShape 4"/>
        <xdr:cNvSpPr>
          <a:spLocks/>
        </xdr:cNvSpPr>
      </xdr:nvSpPr>
      <xdr:spPr>
        <a:xfrm>
          <a:off x="2438400" y="7781925"/>
          <a:ext cx="200025" cy="885825"/>
        </a:xfrm>
        <a:prstGeom prst="leftBrace">
          <a:avLst>
            <a:gd name="adj" fmla="val -411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371475</xdr:colOff>
      <xdr:row>36</xdr:row>
      <xdr:rowOff>85725</xdr:rowOff>
    </xdr:from>
    <xdr:to>
      <xdr:col>2</xdr:col>
      <xdr:colOff>571500</xdr:colOff>
      <xdr:row>39</xdr:row>
      <xdr:rowOff>238125</xdr:rowOff>
    </xdr:to>
    <xdr:sp>
      <xdr:nvSpPr>
        <xdr:cNvPr id="12" name="AutoShape 4"/>
        <xdr:cNvSpPr>
          <a:spLocks/>
        </xdr:cNvSpPr>
      </xdr:nvSpPr>
      <xdr:spPr>
        <a:xfrm>
          <a:off x="2390775" y="9001125"/>
          <a:ext cx="200025" cy="895350"/>
        </a:xfrm>
        <a:prstGeom prst="leftBrace">
          <a:avLst>
            <a:gd name="adj" fmla="val -411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view="pageBreakPreview" zoomScale="75" zoomScaleNormal="70" zoomScaleSheetLayoutView="75" zoomScalePageLayoutView="0" workbookViewId="0" topLeftCell="A1">
      <selection activeCell="A1" sqref="A1"/>
    </sheetView>
  </sheetViews>
  <sheetFormatPr defaultColWidth="10.59765625" defaultRowHeight="18.75" customHeight="1"/>
  <cols>
    <col min="1" max="1" width="17.69921875" style="17" customWidth="1"/>
    <col min="2" max="12" width="10.09765625" style="17" customWidth="1"/>
    <col min="13" max="13" width="10.59765625" style="17" customWidth="1"/>
    <col min="14" max="19" width="10.09765625" style="17" customWidth="1"/>
    <col min="20" max="21" width="10.59765625" style="17" customWidth="1"/>
    <col min="22" max="22" width="12.69921875" style="17" customWidth="1"/>
    <col min="23" max="16384" width="10.59765625" style="17" customWidth="1"/>
  </cols>
  <sheetData>
    <row r="1" spans="1:23" s="32" customFormat="1" ht="18.75" customHeight="1">
      <c r="A1" s="237" t="s">
        <v>488</v>
      </c>
      <c r="C1" s="43"/>
      <c r="S1" s="2"/>
      <c r="W1" s="2" t="s">
        <v>489</v>
      </c>
    </row>
    <row r="2" spans="1:23" s="32" customFormat="1" ht="18.75" customHeight="1">
      <c r="A2" s="1"/>
      <c r="C2" s="43"/>
      <c r="S2" s="2"/>
      <c r="W2" s="2"/>
    </row>
    <row r="3" spans="1:23" s="32" customFormat="1" ht="18.75" customHeight="1">
      <c r="A3" s="1"/>
      <c r="C3" s="43"/>
      <c r="S3" s="2"/>
      <c r="W3" s="2"/>
    </row>
    <row r="4" spans="1:23" ht="18.75" customHeight="1">
      <c r="A4" s="281" t="s">
        <v>490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</row>
    <row r="5" spans="1:23" ht="18.75" customHeight="1">
      <c r="A5" s="280" t="s">
        <v>294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</row>
    <row r="6" spans="1:22" ht="18.75" customHeight="1" thickBot="1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U6" s="298" t="s">
        <v>203</v>
      </c>
      <c r="V6" s="298"/>
    </row>
    <row r="7" spans="1:23" ht="18.75" customHeight="1">
      <c r="A7" s="284" t="s">
        <v>295</v>
      </c>
      <c r="B7" s="302" t="s">
        <v>491</v>
      </c>
      <c r="C7" s="320" t="s">
        <v>296</v>
      </c>
      <c r="D7" s="308" t="s">
        <v>297</v>
      </c>
      <c r="E7" s="294" t="s">
        <v>200</v>
      </c>
      <c r="F7" s="320" t="s">
        <v>201</v>
      </c>
      <c r="G7" s="288" t="s">
        <v>298</v>
      </c>
      <c r="H7" s="308" t="s">
        <v>221</v>
      </c>
      <c r="I7" s="311" t="s">
        <v>299</v>
      </c>
      <c r="J7" s="279"/>
      <c r="K7" s="279"/>
      <c r="L7" s="279"/>
      <c r="M7" s="284"/>
      <c r="N7" s="285" t="s">
        <v>304</v>
      </c>
      <c r="O7" s="308" t="s">
        <v>305</v>
      </c>
      <c r="P7" s="288" t="s">
        <v>306</v>
      </c>
      <c r="Q7" s="291" t="s">
        <v>307</v>
      </c>
      <c r="R7" s="305" t="s">
        <v>202</v>
      </c>
      <c r="S7" s="294" t="s">
        <v>310</v>
      </c>
      <c r="T7" s="294" t="s">
        <v>311</v>
      </c>
      <c r="U7" s="314" t="s">
        <v>312</v>
      </c>
      <c r="V7" s="279"/>
      <c r="W7" s="279"/>
    </row>
    <row r="8" spans="1:23" ht="18.75" customHeight="1">
      <c r="A8" s="299"/>
      <c r="B8" s="303"/>
      <c r="C8" s="317"/>
      <c r="D8" s="317"/>
      <c r="E8" s="321"/>
      <c r="F8" s="317"/>
      <c r="G8" s="317"/>
      <c r="H8" s="309"/>
      <c r="I8" s="312"/>
      <c r="J8" s="301" t="s">
        <v>300</v>
      </c>
      <c r="K8" s="301" t="s">
        <v>301</v>
      </c>
      <c r="L8" s="282" t="s">
        <v>302</v>
      </c>
      <c r="M8" s="301" t="s">
        <v>303</v>
      </c>
      <c r="N8" s="286"/>
      <c r="O8" s="309"/>
      <c r="P8" s="289"/>
      <c r="Q8" s="292"/>
      <c r="R8" s="306"/>
      <c r="S8" s="295"/>
      <c r="T8" s="295"/>
      <c r="U8" s="315"/>
      <c r="V8" s="297" t="s">
        <v>308</v>
      </c>
      <c r="W8" s="277" t="s">
        <v>309</v>
      </c>
    </row>
    <row r="9" spans="1:23" ht="18.75" customHeight="1">
      <c r="A9" s="300"/>
      <c r="B9" s="304"/>
      <c r="C9" s="318"/>
      <c r="D9" s="318"/>
      <c r="E9" s="322"/>
      <c r="F9" s="318"/>
      <c r="G9" s="318"/>
      <c r="H9" s="310"/>
      <c r="I9" s="313"/>
      <c r="J9" s="319"/>
      <c r="K9" s="301"/>
      <c r="L9" s="283"/>
      <c r="M9" s="301"/>
      <c r="N9" s="287"/>
      <c r="O9" s="310"/>
      <c r="P9" s="290"/>
      <c r="Q9" s="293"/>
      <c r="R9" s="307"/>
      <c r="S9" s="296"/>
      <c r="T9" s="296"/>
      <c r="U9" s="316"/>
      <c r="V9" s="293"/>
      <c r="W9" s="278"/>
    </row>
    <row r="10" spans="1:23" ht="18.75" customHeight="1">
      <c r="A10" s="257" t="s">
        <v>492</v>
      </c>
      <c r="B10" s="173">
        <v>10000</v>
      </c>
      <c r="C10" s="173">
        <v>4.6</v>
      </c>
      <c r="D10" s="173">
        <v>4.6</v>
      </c>
      <c r="E10" s="173">
        <v>9995.4</v>
      </c>
      <c r="F10" s="173">
        <v>148.2</v>
      </c>
      <c r="G10" s="173">
        <v>25.4</v>
      </c>
      <c r="H10" s="173">
        <v>477</v>
      </c>
      <c r="I10" s="173">
        <v>3382.8</v>
      </c>
      <c r="J10" s="173">
        <v>2562</v>
      </c>
      <c r="K10" s="173">
        <v>506.5</v>
      </c>
      <c r="L10" s="173">
        <v>311.7</v>
      </c>
      <c r="M10" s="173">
        <v>2.6</v>
      </c>
      <c r="N10" s="173">
        <v>627.3</v>
      </c>
      <c r="O10" s="173">
        <v>63</v>
      </c>
      <c r="P10" s="173">
        <v>23.8</v>
      </c>
      <c r="Q10" s="173">
        <v>181.1</v>
      </c>
      <c r="R10" s="173">
        <v>3143.7</v>
      </c>
      <c r="S10" s="173">
        <v>305.9</v>
      </c>
      <c r="T10" s="174">
        <v>981.1</v>
      </c>
      <c r="U10" s="174">
        <v>636.1</v>
      </c>
      <c r="V10" s="174">
        <v>302.5</v>
      </c>
      <c r="W10" s="174">
        <v>333.6</v>
      </c>
    </row>
    <row r="11" spans="1:23" ht="18.75" customHeight="1">
      <c r="A11" s="38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4"/>
      <c r="U11" s="174"/>
      <c r="V11" s="174"/>
      <c r="W11" s="174"/>
    </row>
    <row r="12" spans="1:23" ht="18.75" customHeight="1">
      <c r="A12" s="270" t="s">
        <v>313</v>
      </c>
      <c r="B12" s="173">
        <v>88.9</v>
      </c>
      <c r="C12" s="173">
        <v>55.6</v>
      </c>
      <c r="D12" s="173">
        <v>55.3</v>
      </c>
      <c r="E12" s="173">
        <v>88.8</v>
      </c>
      <c r="F12" s="173">
        <v>85.1</v>
      </c>
      <c r="G12" s="173">
        <v>48.2</v>
      </c>
      <c r="H12" s="173">
        <v>94.4</v>
      </c>
      <c r="I12" s="173">
        <v>69.5</v>
      </c>
      <c r="J12" s="173">
        <v>68.4</v>
      </c>
      <c r="K12" s="173">
        <v>65.9</v>
      </c>
      <c r="L12" s="173">
        <v>84.7</v>
      </c>
      <c r="M12" s="173">
        <v>117.2</v>
      </c>
      <c r="N12" s="173">
        <v>83.8</v>
      </c>
      <c r="O12" s="173">
        <v>56.3</v>
      </c>
      <c r="P12" s="173">
        <v>92.1</v>
      </c>
      <c r="Q12" s="173">
        <v>87.4</v>
      </c>
      <c r="R12" s="173">
        <v>114</v>
      </c>
      <c r="S12" s="173">
        <v>125.8</v>
      </c>
      <c r="T12" s="174">
        <v>98.6</v>
      </c>
      <c r="U12" s="174">
        <v>59.3</v>
      </c>
      <c r="V12" s="174">
        <v>75.4</v>
      </c>
      <c r="W12" s="174">
        <v>41.8</v>
      </c>
    </row>
    <row r="13" spans="1:23" ht="18.75" customHeight="1">
      <c r="A13" s="271" t="s">
        <v>493</v>
      </c>
      <c r="B13" s="173">
        <v>96.8</v>
      </c>
      <c r="C13" s="173">
        <v>90</v>
      </c>
      <c r="D13" s="173">
        <v>90</v>
      </c>
      <c r="E13" s="173">
        <v>96.8</v>
      </c>
      <c r="F13" s="173">
        <v>102.4</v>
      </c>
      <c r="G13" s="173">
        <v>82.6</v>
      </c>
      <c r="H13" s="173">
        <v>93.7</v>
      </c>
      <c r="I13" s="173">
        <v>82.7</v>
      </c>
      <c r="J13" s="173">
        <v>83.9</v>
      </c>
      <c r="K13" s="173">
        <v>75.7</v>
      </c>
      <c r="L13" s="173">
        <v>83.7</v>
      </c>
      <c r="M13" s="173">
        <v>97</v>
      </c>
      <c r="N13" s="175">
        <v>88.6</v>
      </c>
      <c r="O13" s="175">
        <v>129.5</v>
      </c>
      <c r="P13" s="175">
        <v>141.4</v>
      </c>
      <c r="Q13" s="175">
        <v>96.7</v>
      </c>
      <c r="R13" s="175">
        <v>114.7</v>
      </c>
      <c r="S13" s="175">
        <v>118.1</v>
      </c>
      <c r="T13" s="174">
        <v>101.3</v>
      </c>
      <c r="U13" s="174">
        <v>71.2</v>
      </c>
      <c r="V13" s="174">
        <v>82.6</v>
      </c>
      <c r="W13" s="174">
        <v>60.9</v>
      </c>
    </row>
    <row r="14" spans="1:23" ht="18.75" customHeight="1">
      <c r="A14" s="271" t="s">
        <v>314</v>
      </c>
      <c r="B14" s="173">
        <v>100.3</v>
      </c>
      <c r="C14" s="173">
        <v>90.6</v>
      </c>
      <c r="D14" s="173">
        <v>90.6</v>
      </c>
      <c r="E14" s="173">
        <v>100.3</v>
      </c>
      <c r="F14" s="173">
        <v>98.1</v>
      </c>
      <c r="G14" s="173">
        <v>94.7</v>
      </c>
      <c r="H14" s="173">
        <v>89.5</v>
      </c>
      <c r="I14" s="173">
        <v>98.3</v>
      </c>
      <c r="J14" s="173">
        <v>98.3</v>
      </c>
      <c r="K14" s="173">
        <v>96.1</v>
      </c>
      <c r="L14" s="173">
        <v>101.1</v>
      </c>
      <c r="M14" s="173">
        <v>109.5</v>
      </c>
      <c r="N14" s="175">
        <v>101</v>
      </c>
      <c r="O14" s="175">
        <v>105.9</v>
      </c>
      <c r="P14" s="175">
        <v>119.1</v>
      </c>
      <c r="Q14" s="175">
        <v>111</v>
      </c>
      <c r="R14" s="175">
        <v>100.5</v>
      </c>
      <c r="S14" s="175">
        <v>136.5</v>
      </c>
      <c r="T14" s="174">
        <v>103.9</v>
      </c>
      <c r="U14" s="174">
        <v>90.7</v>
      </c>
      <c r="V14" s="174">
        <v>96.6</v>
      </c>
      <c r="W14" s="174">
        <v>85.4</v>
      </c>
    </row>
    <row r="15" spans="1:23" ht="18.75" customHeight="1">
      <c r="A15" s="271" t="s">
        <v>315</v>
      </c>
      <c r="B15" s="173">
        <v>100</v>
      </c>
      <c r="C15" s="173">
        <v>100</v>
      </c>
      <c r="D15" s="173">
        <v>100</v>
      </c>
      <c r="E15" s="173">
        <v>100</v>
      </c>
      <c r="F15" s="173">
        <v>100</v>
      </c>
      <c r="G15" s="173">
        <v>100</v>
      </c>
      <c r="H15" s="173">
        <v>100</v>
      </c>
      <c r="I15" s="173">
        <v>100</v>
      </c>
      <c r="J15" s="173">
        <v>100</v>
      </c>
      <c r="K15" s="173">
        <v>100</v>
      </c>
      <c r="L15" s="173">
        <v>100</v>
      </c>
      <c r="M15" s="173">
        <v>100</v>
      </c>
      <c r="N15" s="175">
        <v>100</v>
      </c>
      <c r="O15" s="175">
        <v>100</v>
      </c>
      <c r="P15" s="175">
        <v>100</v>
      </c>
      <c r="Q15" s="175">
        <v>100</v>
      </c>
      <c r="R15" s="175">
        <v>100</v>
      </c>
      <c r="S15" s="175">
        <v>100</v>
      </c>
      <c r="T15" s="174">
        <v>100</v>
      </c>
      <c r="U15" s="174">
        <v>100</v>
      </c>
      <c r="V15" s="174">
        <v>100</v>
      </c>
      <c r="W15" s="174">
        <v>100</v>
      </c>
    </row>
    <row r="16" spans="1:23" ht="18.75" customHeight="1">
      <c r="A16" s="271" t="s">
        <v>316</v>
      </c>
      <c r="B16" s="173">
        <v>102.1</v>
      </c>
      <c r="C16" s="173">
        <v>85.5</v>
      </c>
      <c r="D16" s="173">
        <v>85.5</v>
      </c>
      <c r="E16" s="173">
        <v>102.1</v>
      </c>
      <c r="F16" s="173">
        <v>85.5</v>
      </c>
      <c r="G16" s="173">
        <v>112.4</v>
      </c>
      <c r="H16" s="173">
        <v>101.1</v>
      </c>
      <c r="I16" s="173">
        <v>104.2</v>
      </c>
      <c r="J16" s="173">
        <v>102.6</v>
      </c>
      <c r="K16" s="173">
        <v>122.1</v>
      </c>
      <c r="L16" s="173">
        <v>88.9</v>
      </c>
      <c r="M16" s="173">
        <v>93.8</v>
      </c>
      <c r="N16" s="175">
        <v>94.5</v>
      </c>
      <c r="O16" s="175">
        <v>103.9</v>
      </c>
      <c r="P16" s="175">
        <v>101.7</v>
      </c>
      <c r="Q16" s="175">
        <v>87.4</v>
      </c>
      <c r="R16" s="175">
        <v>102.2</v>
      </c>
      <c r="S16" s="175">
        <v>108.6</v>
      </c>
      <c r="T16" s="174">
        <v>103.6</v>
      </c>
      <c r="U16" s="174">
        <v>100.6</v>
      </c>
      <c r="V16" s="174">
        <v>103.5</v>
      </c>
      <c r="W16" s="174">
        <v>97.9</v>
      </c>
    </row>
    <row r="17" spans="1:23" ht="18.75" customHeight="1">
      <c r="A17" s="271" t="s">
        <v>317</v>
      </c>
      <c r="B17" s="173">
        <v>98.5</v>
      </c>
      <c r="C17" s="173">
        <v>78.5</v>
      </c>
      <c r="D17" s="173">
        <v>78.5</v>
      </c>
      <c r="E17" s="173">
        <v>98.5</v>
      </c>
      <c r="F17" s="173">
        <v>80.9</v>
      </c>
      <c r="G17" s="173">
        <v>100.7</v>
      </c>
      <c r="H17" s="173">
        <v>98.7</v>
      </c>
      <c r="I17" s="173">
        <v>95.8</v>
      </c>
      <c r="J17" s="173">
        <v>93.8</v>
      </c>
      <c r="K17" s="173">
        <v>116.3</v>
      </c>
      <c r="L17" s="173">
        <v>79.3</v>
      </c>
      <c r="M17" s="173">
        <v>99.2</v>
      </c>
      <c r="N17" s="175">
        <v>86.4</v>
      </c>
      <c r="O17" s="175">
        <v>117.7</v>
      </c>
      <c r="P17" s="175">
        <v>94.8</v>
      </c>
      <c r="Q17" s="175">
        <v>100</v>
      </c>
      <c r="R17" s="175">
        <v>99</v>
      </c>
      <c r="S17" s="175">
        <v>103.2</v>
      </c>
      <c r="T17" s="174">
        <v>108.3</v>
      </c>
      <c r="U17" s="174">
        <v>106</v>
      </c>
      <c r="V17" s="174">
        <v>103.5</v>
      </c>
      <c r="W17" s="174">
        <v>108.3</v>
      </c>
    </row>
    <row r="18" spans="1:23" ht="18.75" customHeight="1">
      <c r="A18" s="271" t="s">
        <v>318</v>
      </c>
      <c r="B18" s="176">
        <v>106</v>
      </c>
      <c r="C18" s="176">
        <v>78.2</v>
      </c>
      <c r="D18" s="176">
        <v>78.2</v>
      </c>
      <c r="E18" s="176">
        <v>106</v>
      </c>
      <c r="F18" s="176">
        <v>78.6</v>
      </c>
      <c r="G18" s="177">
        <v>84.5</v>
      </c>
      <c r="H18" s="177">
        <v>100.2</v>
      </c>
      <c r="I18" s="177">
        <v>112.6</v>
      </c>
      <c r="J18" s="177">
        <v>110.2</v>
      </c>
      <c r="K18" s="177">
        <v>146.9</v>
      </c>
      <c r="L18" s="177">
        <v>76.3</v>
      </c>
      <c r="M18" s="177">
        <v>109.7</v>
      </c>
      <c r="N18" s="177">
        <v>77</v>
      </c>
      <c r="O18" s="177">
        <v>132.5</v>
      </c>
      <c r="P18" s="177">
        <v>95</v>
      </c>
      <c r="Q18" s="177">
        <v>103.1</v>
      </c>
      <c r="R18" s="177">
        <v>101.9</v>
      </c>
      <c r="S18" s="177">
        <v>110.9</v>
      </c>
      <c r="T18" s="174">
        <v>116</v>
      </c>
      <c r="U18" s="174">
        <v>112.2</v>
      </c>
      <c r="V18" s="174">
        <v>113</v>
      </c>
      <c r="W18" s="174">
        <v>111.5</v>
      </c>
    </row>
    <row r="19" spans="1:23" ht="18.75" customHeight="1">
      <c r="A19" s="271" t="s">
        <v>319</v>
      </c>
      <c r="B19" s="173">
        <f>AVERAGE(B24:B35)</f>
        <v>114.01666666666667</v>
      </c>
      <c r="C19" s="173">
        <v>76.1</v>
      </c>
      <c r="D19" s="173">
        <v>76.1</v>
      </c>
      <c r="E19" s="173">
        <v>114.1</v>
      </c>
      <c r="F19" s="173">
        <v>86.7</v>
      </c>
      <c r="G19" s="173">
        <v>103.1</v>
      </c>
      <c r="H19" s="173">
        <v>126.6</v>
      </c>
      <c r="I19" s="173">
        <f>AVERAGE(I24:I35)</f>
        <v>128.41666666666666</v>
      </c>
      <c r="J19" s="173">
        <v>125.7</v>
      </c>
      <c r="K19" s="173">
        <v>175.7</v>
      </c>
      <c r="L19" s="173">
        <v>73.6</v>
      </c>
      <c r="M19" s="173">
        <v>107.7</v>
      </c>
      <c r="N19" s="173">
        <v>76.3</v>
      </c>
      <c r="O19" s="173">
        <v>135.3</v>
      </c>
      <c r="P19" s="173">
        <v>85.9</v>
      </c>
      <c r="Q19" s="173">
        <v>110</v>
      </c>
      <c r="R19" s="173">
        <f>AVERAGE(R24:R35)</f>
        <v>101.93333333333335</v>
      </c>
      <c r="S19" s="173">
        <v>97.9</v>
      </c>
      <c r="T19" s="173">
        <v>122.7</v>
      </c>
      <c r="U19" s="173">
        <v>127</v>
      </c>
      <c r="V19" s="173">
        <v>134.7</v>
      </c>
      <c r="W19" s="173">
        <v>119.9</v>
      </c>
    </row>
    <row r="20" spans="1:23" ht="18.75" customHeight="1">
      <c r="A20" s="271" t="s">
        <v>320</v>
      </c>
      <c r="B20" s="173">
        <f>AVERAGE(B37:B48)</f>
        <v>115.125</v>
      </c>
      <c r="C20" s="173">
        <v>75.6</v>
      </c>
      <c r="D20" s="173">
        <v>75.6</v>
      </c>
      <c r="E20" s="173">
        <v>115.1</v>
      </c>
      <c r="F20" s="173">
        <v>86.2</v>
      </c>
      <c r="G20" s="173">
        <v>94.2</v>
      </c>
      <c r="H20" s="173">
        <v>148.3</v>
      </c>
      <c r="I20" s="173">
        <v>130.6</v>
      </c>
      <c r="J20" s="173">
        <v>122</v>
      </c>
      <c r="K20" s="173">
        <v>210</v>
      </c>
      <c r="L20" s="173">
        <v>72.9</v>
      </c>
      <c r="M20" s="173">
        <v>115.3</v>
      </c>
      <c r="N20" s="173">
        <v>73.7</v>
      </c>
      <c r="O20" s="173">
        <v>162.4</v>
      </c>
      <c r="P20" s="173">
        <v>81.1</v>
      </c>
      <c r="Q20" s="173">
        <v>107.5</v>
      </c>
      <c r="R20" s="173">
        <f>AVERAGE(R37:R48)</f>
        <v>98.85000000000001</v>
      </c>
      <c r="S20" s="173">
        <v>97.4</v>
      </c>
      <c r="T20" s="173">
        <v>125.3</v>
      </c>
      <c r="U20" s="173">
        <v>127.9</v>
      </c>
      <c r="V20" s="173">
        <f>AVERAGE(V37:V48)</f>
        <v>126.60000000000001</v>
      </c>
      <c r="W20" s="173">
        <v>129.1</v>
      </c>
    </row>
    <row r="21" spans="1:23" s="53" customFormat="1" ht="18.75" customHeight="1">
      <c r="A21" s="172" t="s">
        <v>321</v>
      </c>
      <c r="B21" s="276">
        <f>AVERAGE(B50:B61)</f>
        <v>117.76666666666667</v>
      </c>
      <c r="C21" s="276">
        <v>76.7</v>
      </c>
      <c r="D21" s="276">
        <v>76.7</v>
      </c>
      <c r="E21" s="276">
        <v>117.8</v>
      </c>
      <c r="F21" s="276">
        <v>79.8</v>
      </c>
      <c r="G21" s="276">
        <v>85</v>
      </c>
      <c r="H21" s="276">
        <v>161.2</v>
      </c>
      <c r="I21" s="276">
        <v>130.9</v>
      </c>
      <c r="J21" s="276">
        <v>115.4</v>
      </c>
      <c r="K21" s="276">
        <v>243.6</v>
      </c>
      <c r="L21" s="276">
        <v>76.3</v>
      </c>
      <c r="M21" s="276">
        <v>67.9</v>
      </c>
      <c r="N21" s="276">
        <v>71.6</v>
      </c>
      <c r="O21" s="276">
        <v>159.4</v>
      </c>
      <c r="P21" s="276">
        <v>99.7</v>
      </c>
      <c r="Q21" s="276">
        <v>103</v>
      </c>
      <c r="R21" s="276">
        <v>103</v>
      </c>
      <c r="S21" s="276">
        <v>107.1</v>
      </c>
      <c r="T21" s="276">
        <v>129.1</v>
      </c>
      <c r="U21" s="276">
        <v>132</v>
      </c>
      <c r="V21" s="276">
        <v>132</v>
      </c>
      <c r="W21" s="276">
        <v>132.1</v>
      </c>
    </row>
    <row r="22" spans="1:23" ht="18.75" customHeight="1">
      <c r="A22" s="40"/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39"/>
      <c r="U22" s="39"/>
      <c r="V22" s="39"/>
      <c r="W22" s="39"/>
    </row>
    <row r="23" spans="1:23" ht="18.75" customHeight="1">
      <c r="A23" s="41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45"/>
      <c r="M23" s="45"/>
      <c r="N23" s="45"/>
      <c r="O23" s="45"/>
      <c r="P23" s="45"/>
      <c r="Q23" s="45"/>
      <c r="R23" s="45"/>
      <c r="S23" s="45"/>
      <c r="T23" s="39"/>
      <c r="U23" s="39"/>
      <c r="W23" s="39"/>
    </row>
    <row r="24" spans="1:23" ht="18.75" customHeight="1">
      <c r="A24" s="273" t="s">
        <v>322</v>
      </c>
      <c r="B24" s="43">
        <v>110.9</v>
      </c>
      <c r="C24" s="43">
        <v>59.1</v>
      </c>
      <c r="D24" s="43">
        <v>59.1</v>
      </c>
      <c r="E24" s="43">
        <v>110.9</v>
      </c>
      <c r="F24" s="43">
        <v>88.7</v>
      </c>
      <c r="G24" s="43">
        <v>101.2</v>
      </c>
      <c r="H24" s="43">
        <v>118.6</v>
      </c>
      <c r="I24" s="43">
        <v>120.3</v>
      </c>
      <c r="J24" s="43">
        <v>122</v>
      </c>
      <c r="K24" s="43">
        <v>144.3</v>
      </c>
      <c r="L24" s="43">
        <v>65.3</v>
      </c>
      <c r="M24" s="43">
        <v>106.2</v>
      </c>
      <c r="N24" s="43">
        <v>76.14</v>
      </c>
      <c r="O24" s="39">
        <v>119</v>
      </c>
      <c r="P24" s="43">
        <v>61</v>
      </c>
      <c r="Q24" s="43">
        <v>106.2</v>
      </c>
      <c r="R24" s="43">
        <v>101</v>
      </c>
      <c r="S24" s="43">
        <v>102.1</v>
      </c>
      <c r="T24" s="39">
        <v>131.8</v>
      </c>
      <c r="U24" s="39">
        <v>125.1</v>
      </c>
      <c r="V24" s="39">
        <v>128</v>
      </c>
      <c r="W24" s="39">
        <v>121.7</v>
      </c>
    </row>
    <row r="25" spans="1:23" ht="18.75" customHeight="1">
      <c r="A25" s="274" t="s">
        <v>494</v>
      </c>
      <c r="B25" s="43">
        <v>113.2</v>
      </c>
      <c r="C25" s="43">
        <v>74</v>
      </c>
      <c r="D25" s="43">
        <v>74</v>
      </c>
      <c r="E25" s="43">
        <v>113.2</v>
      </c>
      <c r="F25" s="43">
        <v>85.3</v>
      </c>
      <c r="G25" s="43">
        <v>104.4</v>
      </c>
      <c r="H25" s="43">
        <v>122.2</v>
      </c>
      <c r="I25" s="43">
        <v>127.7</v>
      </c>
      <c r="J25" s="43">
        <v>125.8</v>
      </c>
      <c r="K25" s="43">
        <v>170.3</v>
      </c>
      <c r="L25" s="43">
        <v>73.3</v>
      </c>
      <c r="M25" s="43">
        <v>124.9</v>
      </c>
      <c r="N25" s="43">
        <v>63.8</v>
      </c>
      <c r="O25" s="39">
        <v>118.5</v>
      </c>
      <c r="P25" s="43">
        <v>45.1</v>
      </c>
      <c r="Q25" s="43">
        <v>106.7</v>
      </c>
      <c r="R25" s="43">
        <v>102.5</v>
      </c>
      <c r="S25" s="43">
        <v>94.6</v>
      </c>
      <c r="T25" s="39">
        <v>115.9</v>
      </c>
      <c r="U25" s="39">
        <v>131.3</v>
      </c>
      <c r="V25" s="39">
        <v>139.4</v>
      </c>
      <c r="W25" s="39">
        <v>121.5</v>
      </c>
    </row>
    <row r="26" spans="1:23" ht="18.75" customHeight="1">
      <c r="A26" s="274" t="s">
        <v>323</v>
      </c>
      <c r="B26" s="43">
        <v>113.8</v>
      </c>
      <c r="C26" s="43">
        <v>54.6</v>
      </c>
      <c r="D26" s="43">
        <v>54.6</v>
      </c>
      <c r="E26" s="43">
        <v>113.8</v>
      </c>
      <c r="F26" s="43">
        <v>87.9</v>
      </c>
      <c r="G26" s="43">
        <v>117.5</v>
      </c>
      <c r="H26" s="43">
        <v>129.4</v>
      </c>
      <c r="I26" s="43">
        <v>128.4</v>
      </c>
      <c r="J26" s="43">
        <v>134.9</v>
      </c>
      <c r="K26" s="43">
        <v>125.7</v>
      </c>
      <c r="L26" s="43">
        <v>76.3</v>
      </c>
      <c r="M26" s="43">
        <v>123.7</v>
      </c>
      <c r="N26" s="43">
        <v>68.8</v>
      </c>
      <c r="O26" s="39">
        <v>121.7</v>
      </c>
      <c r="P26" s="43">
        <v>76.7</v>
      </c>
      <c r="Q26" s="43">
        <v>109.6</v>
      </c>
      <c r="R26" s="43">
        <v>102</v>
      </c>
      <c r="S26" s="43">
        <v>93</v>
      </c>
      <c r="T26" s="39">
        <v>122.5</v>
      </c>
      <c r="U26" s="39">
        <v>127.6</v>
      </c>
      <c r="V26" s="39">
        <v>134.9</v>
      </c>
      <c r="W26" s="39">
        <v>121.8</v>
      </c>
    </row>
    <row r="27" spans="1:23" ht="18.75" customHeight="1">
      <c r="A27" s="274" t="s">
        <v>324</v>
      </c>
      <c r="B27" s="43">
        <v>112.3</v>
      </c>
      <c r="C27" s="43">
        <v>70.9</v>
      </c>
      <c r="D27" s="43">
        <v>70.9</v>
      </c>
      <c r="E27" s="43">
        <v>112.2</v>
      </c>
      <c r="F27" s="43">
        <v>87.4</v>
      </c>
      <c r="G27" s="43">
        <v>118.8</v>
      </c>
      <c r="H27" s="43">
        <v>161.5</v>
      </c>
      <c r="I27" s="43">
        <v>120.3</v>
      </c>
      <c r="J27" s="43">
        <v>121.7</v>
      </c>
      <c r="K27" s="43">
        <v>135.9</v>
      </c>
      <c r="L27" s="43">
        <v>78.7</v>
      </c>
      <c r="M27" s="43">
        <v>91.8</v>
      </c>
      <c r="N27" s="43">
        <v>78.4</v>
      </c>
      <c r="O27" s="39">
        <v>136.7</v>
      </c>
      <c r="P27" s="43">
        <v>102.3</v>
      </c>
      <c r="Q27" s="43">
        <v>113.1</v>
      </c>
      <c r="R27" s="43">
        <v>100.8</v>
      </c>
      <c r="S27" s="43">
        <v>105.5</v>
      </c>
      <c r="T27" s="39">
        <v>118.3</v>
      </c>
      <c r="U27" s="39">
        <v>129.9</v>
      </c>
      <c r="V27" s="39">
        <v>136.3</v>
      </c>
      <c r="W27" s="39">
        <v>124.3</v>
      </c>
    </row>
    <row r="28" spans="1:23" ht="18.75" customHeight="1">
      <c r="A28" s="274" t="s">
        <v>325</v>
      </c>
      <c r="B28" s="43">
        <v>113.9</v>
      </c>
      <c r="C28" s="43">
        <v>85.5</v>
      </c>
      <c r="D28" s="43">
        <v>85.5</v>
      </c>
      <c r="E28" s="43">
        <v>113.9</v>
      </c>
      <c r="F28" s="43">
        <v>87.8</v>
      </c>
      <c r="G28" s="43">
        <v>107.3</v>
      </c>
      <c r="H28" s="43">
        <v>125.8</v>
      </c>
      <c r="I28" s="43">
        <v>125.6</v>
      </c>
      <c r="J28" s="43">
        <v>130.1</v>
      </c>
      <c r="K28" s="43">
        <v>140</v>
      </c>
      <c r="L28" s="43">
        <v>66</v>
      </c>
      <c r="M28" s="43">
        <v>97.6</v>
      </c>
      <c r="N28" s="43">
        <v>80.5</v>
      </c>
      <c r="O28" s="39">
        <v>141.4</v>
      </c>
      <c r="P28" s="43">
        <v>86.7</v>
      </c>
      <c r="Q28" s="43">
        <v>111.6</v>
      </c>
      <c r="R28" s="43">
        <v>103.1</v>
      </c>
      <c r="S28" s="43">
        <v>109.2</v>
      </c>
      <c r="T28" s="39">
        <v>120.2</v>
      </c>
      <c r="U28" s="39">
        <v>127.8</v>
      </c>
      <c r="V28" s="39">
        <v>133.9</v>
      </c>
      <c r="W28" s="39">
        <v>122.1</v>
      </c>
    </row>
    <row r="29" spans="1:23" ht="18.75" customHeight="1">
      <c r="A29" s="274" t="s">
        <v>326</v>
      </c>
      <c r="B29" s="43">
        <v>112.1</v>
      </c>
      <c r="C29" s="43">
        <v>69.7</v>
      </c>
      <c r="D29" s="43">
        <v>69.7</v>
      </c>
      <c r="E29" s="43">
        <v>112.1</v>
      </c>
      <c r="F29" s="43">
        <v>87.6</v>
      </c>
      <c r="G29" s="43">
        <v>103.3</v>
      </c>
      <c r="H29" s="43">
        <v>140.1</v>
      </c>
      <c r="I29" s="43">
        <v>118.4</v>
      </c>
      <c r="J29" s="43">
        <v>118.6</v>
      </c>
      <c r="K29" s="43">
        <v>147.8</v>
      </c>
      <c r="L29" s="43">
        <v>72.1</v>
      </c>
      <c r="M29" s="43">
        <v>103.1</v>
      </c>
      <c r="N29" s="43">
        <v>77.7</v>
      </c>
      <c r="O29" s="39">
        <v>150.4</v>
      </c>
      <c r="P29" s="43">
        <v>96.1</v>
      </c>
      <c r="Q29" s="43">
        <v>113.8</v>
      </c>
      <c r="R29" s="43">
        <v>103.1</v>
      </c>
      <c r="S29" s="43">
        <v>96.2</v>
      </c>
      <c r="T29" s="39">
        <v>119.9</v>
      </c>
      <c r="U29" s="39">
        <v>130.6</v>
      </c>
      <c r="V29" s="39">
        <v>133.8</v>
      </c>
      <c r="W29" s="39">
        <v>127</v>
      </c>
    </row>
    <row r="30" spans="1:23" ht="18.75" customHeight="1">
      <c r="A30" s="274" t="s">
        <v>327</v>
      </c>
      <c r="B30" s="43">
        <v>113.6</v>
      </c>
      <c r="C30" s="43">
        <v>81.7</v>
      </c>
      <c r="D30" s="43">
        <v>81.7</v>
      </c>
      <c r="E30" s="43">
        <v>113.6</v>
      </c>
      <c r="F30" s="43">
        <v>88.4</v>
      </c>
      <c r="G30" s="43">
        <v>98.3</v>
      </c>
      <c r="H30" s="43">
        <v>126.9</v>
      </c>
      <c r="I30" s="43">
        <v>124.2</v>
      </c>
      <c r="J30" s="43">
        <v>119.6</v>
      </c>
      <c r="K30" s="43">
        <v>178.1</v>
      </c>
      <c r="L30" s="43">
        <v>73.1</v>
      </c>
      <c r="M30" s="43">
        <v>92.9</v>
      </c>
      <c r="N30" s="43">
        <v>76.3</v>
      </c>
      <c r="O30" s="39">
        <v>135.5</v>
      </c>
      <c r="P30" s="43">
        <v>74.8</v>
      </c>
      <c r="Q30" s="43">
        <v>113.7</v>
      </c>
      <c r="R30" s="43">
        <v>102.5</v>
      </c>
      <c r="S30" s="43">
        <v>94.2</v>
      </c>
      <c r="T30" s="39">
        <v>123.6</v>
      </c>
      <c r="U30" s="39">
        <v>132.4</v>
      </c>
      <c r="V30" s="39">
        <v>142.6</v>
      </c>
      <c r="W30" s="39">
        <v>124.2</v>
      </c>
    </row>
    <row r="31" spans="1:23" ht="18.75" customHeight="1">
      <c r="A31" s="274" t="s">
        <v>328</v>
      </c>
      <c r="B31" s="43">
        <v>114.6</v>
      </c>
      <c r="C31" s="43">
        <v>84.5</v>
      </c>
      <c r="D31" s="43">
        <v>84.5</v>
      </c>
      <c r="E31" s="43">
        <v>114.6</v>
      </c>
      <c r="F31" s="43">
        <v>83.9</v>
      </c>
      <c r="G31" s="43">
        <v>106.9</v>
      </c>
      <c r="H31" s="43">
        <v>107</v>
      </c>
      <c r="I31" s="43">
        <v>128.7</v>
      </c>
      <c r="J31" s="43">
        <v>122.6</v>
      </c>
      <c r="K31" s="43">
        <v>196.5</v>
      </c>
      <c r="L31" s="43">
        <v>74.7</v>
      </c>
      <c r="M31" s="17">
        <v>91.8</v>
      </c>
      <c r="N31" s="43">
        <v>77.8</v>
      </c>
      <c r="O31" s="39">
        <v>143.3</v>
      </c>
      <c r="P31" s="43">
        <v>87.9</v>
      </c>
      <c r="Q31" s="43">
        <v>111.4</v>
      </c>
      <c r="R31" s="43">
        <v>102.1</v>
      </c>
      <c r="S31" s="43">
        <v>101.3</v>
      </c>
      <c r="T31" s="39">
        <v>134</v>
      </c>
      <c r="U31" s="39">
        <v>124.2</v>
      </c>
      <c r="V31" s="39">
        <v>133.7</v>
      </c>
      <c r="W31" s="39">
        <v>115.4</v>
      </c>
    </row>
    <row r="32" spans="1:23" ht="18.75" customHeight="1">
      <c r="A32" s="274" t="s">
        <v>329</v>
      </c>
      <c r="B32" s="43">
        <v>113.9</v>
      </c>
      <c r="C32" s="43">
        <v>80.1</v>
      </c>
      <c r="D32" s="43">
        <v>80.1</v>
      </c>
      <c r="E32" s="43">
        <v>114.1</v>
      </c>
      <c r="F32" s="43">
        <v>85.7</v>
      </c>
      <c r="G32" s="43">
        <v>85.8</v>
      </c>
      <c r="H32" s="43">
        <v>119</v>
      </c>
      <c r="I32" s="43">
        <v>127.3</v>
      </c>
      <c r="J32" s="43">
        <v>122.2</v>
      </c>
      <c r="K32" s="43">
        <v>199.8</v>
      </c>
      <c r="L32" s="43">
        <v>58.4</v>
      </c>
      <c r="M32" s="43">
        <v>93.9</v>
      </c>
      <c r="N32" s="43">
        <v>76.2</v>
      </c>
      <c r="O32" s="39">
        <v>118</v>
      </c>
      <c r="P32" s="43">
        <v>104.2</v>
      </c>
      <c r="Q32" s="43">
        <v>108.3</v>
      </c>
      <c r="R32" s="43">
        <v>102.1</v>
      </c>
      <c r="S32" s="43">
        <v>94.3</v>
      </c>
      <c r="T32" s="39">
        <v>128.9</v>
      </c>
      <c r="U32" s="39">
        <v>128.7</v>
      </c>
      <c r="V32" s="39">
        <v>134.2</v>
      </c>
      <c r="W32" s="39">
        <v>122.6</v>
      </c>
    </row>
    <row r="33" spans="1:23" ht="18.75" customHeight="1">
      <c r="A33" s="274" t="s">
        <v>495</v>
      </c>
      <c r="B33" s="43">
        <v>118.4</v>
      </c>
      <c r="C33" s="43">
        <v>89.2</v>
      </c>
      <c r="D33" s="43">
        <v>89.2</v>
      </c>
      <c r="E33" s="43">
        <v>118.4</v>
      </c>
      <c r="F33" s="43">
        <v>88.2</v>
      </c>
      <c r="G33" s="43">
        <v>89.2</v>
      </c>
      <c r="H33" s="43">
        <v>123.1</v>
      </c>
      <c r="I33" s="43">
        <v>139.6</v>
      </c>
      <c r="J33" s="43">
        <v>129.4</v>
      </c>
      <c r="K33" s="43">
        <v>224.2</v>
      </c>
      <c r="L33" s="43">
        <v>77.8</v>
      </c>
      <c r="M33" s="43">
        <v>112.7</v>
      </c>
      <c r="N33" s="43">
        <v>77.7</v>
      </c>
      <c r="O33" s="17">
        <v>148.1</v>
      </c>
      <c r="P33" s="43">
        <v>77.6</v>
      </c>
      <c r="Q33" s="43">
        <v>108.7</v>
      </c>
      <c r="R33" s="43">
        <v>103.2</v>
      </c>
      <c r="S33" s="43">
        <v>102.7</v>
      </c>
      <c r="T33" s="39">
        <v>128.3</v>
      </c>
      <c r="U33" s="39">
        <v>124.8</v>
      </c>
      <c r="V33" s="39">
        <v>136.1</v>
      </c>
      <c r="W33" s="39">
        <v>116.4</v>
      </c>
    </row>
    <row r="34" spans="1:23" ht="18.75" customHeight="1">
      <c r="A34" s="274" t="s">
        <v>330</v>
      </c>
      <c r="B34" s="43">
        <v>116.5</v>
      </c>
      <c r="C34" s="43">
        <v>72</v>
      </c>
      <c r="D34" s="43">
        <v>72</v>
      </c>
      <c r="E34" s="43">
        <v>116.5</v>
      </c>
      <c r="F34" s="43">
        <v>84</v>
      </c>
      <c r="G34" s="43">
        <v>101.4</v>
      </c>
      <c r="H34" s="43">
        <v>107.1</v>
      </c>
      <c r="I34" s="43">
        <v>141.8</v>
      </c>
      <c r="J34" s="43">
        <v>134.1</v>
      </c>
      <c r="K34" s="43">
        <v>212.2</v>
      </c>
      <c r="L34" s="43">
        <v>86</v>
      </c>
      <c r="M34" s="43">
        <v>128.5</v>
      </c>
      <c r="N34" s="43">
        <v>77.3</v>
      </c>
      <c r="O34" s="17">
        <v>151.9</v>
      </c>
      <c r="P34" s="43">
        <v>83.9</v>
      </c>
      <c r="Q34" s="43">
        <v>109</v>
      </c>
      <c r="R34" s="43">
        <v>100.9</v>
      </c>
      <c r="S34" s="43">
        <v>99.6</v>
      </c>
      <c r="T34" s="39">
        <v>119.1</v>
      </c>
      <c r="U34" s="39">
        <v>121.7</v>
      </c>
      <c r="V34" s="39">
        <v>125.8</v>
      </c>
      <c r="W34" s="39">
        <v>117.2</v>
      </c>
    </row>
    <row r="35" spans="1:23" ht="18.75" customHeight="1">
      <c r="A35" s="274" t="s">
        <v>331</v>
      </c>
      <c r="B35" s="43">
        <v>115</v>
      </c>
      <c r="C35" s="43">
        <v>65.1</v>
      </c>
      <c r="D35" s="43">
        <v>65.1</v>
      </c>
      <c r="E35" s="43">
        <v>115</v>
      </c>
      <c r="F35" s="43">
        <v>84.7</v>
      </c>
      <c r="G35" s="43">
        <v>102.2</v>
      </c>
      <c r="H35" s="43">
        <v>139.7</v>
      </c>
      <c r="I35" s="43">
        <v>138.7</v>
      </c>
      <c r="J35" s="43">
        <v>126.2</v>
      </c>
      <c r="K35" s="43">
        <v>229.3</v>
      </c>
      <c r="L35" s="43">
        <v>85.7</v>
      </c>
      <c r="M35" s="43">
        <v>130.3</v>
      </c>
      <c r="N35" s="43">
        <v>74.7</v>
      </c>
      <c r="O35" s="17">
        <v>136.4</v>
      </c>
      <c r="P35" s="43">
        <v>83.4</v>
      </c>
      <c r="Q35" s="43">
        <v>107.1</v>
      </c>
      <c r="R35" s="43">
        <v>99.9</v>
      </c>
      <c r="S35" s="43">
        <v>81.4</v>
      </c>
      <c r="T35" s="17">
        <v>113.1</v>
      </c>
      <c r="U35" s="39">
        <v>121.9</v>
      </c>
      <c r="V35" s="39">
        <v>138.8</v>
      </c>
      <c r="W35" s="39">
        <v>108.1</v>
      </c>
    </row>
    <row r="36" spans="1:23" ht="18.75" customHeight="1">
      <c r="A36" s="44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45"/>
      <c r="M36" s="45"/>
      <c r="N36" s="45"/>
      <c r="O36" s="45"/>
      <c r="P36" s="45"/>
      <c r="Q36" s="45"/>
      <c r="R36" s="45"/>
      <c r="S36" s="45"/>
      <c r="U36" s="39"/>
      <c r="V36" s="39"/>
      <c r="W36" s="39"/>
    </row>
    <row r="37" spans="1:23" ht="18.75" customHeight="1">
      <c r="A37" s="273" t="s">
        <v>332</v>
      </c>
      <c r="B37" s="43">
        <v>115</v>
      </c>
      <c r="C37" s="43">
        <v>88</v>
      </c>
      <c r="D37" s="43">
        <v>88</v>
      </c>
      <c r="E37" s="43">
        <v>115</v>
      </c>
      <c r="F37" s="43">
        <v>82.1</v>
      </c>
      <c r="G37" s="43">
        <v>67.5</v>
      </c>
      <c r="H37" s="43">
        <v>130.6</v>
      </c>
      <c r="I37" s="43">
        <v>141.1</v>
      </c>
      <c r="J37" s="43">
        <v>121.9</v>
      </c>
      <c r="K37" s="43">
        <v>282.3</v>
      </c>
      <c r="L37" s="43">
        <v>67.4</v>
      </c>
      <c r="M37" s="43">
        <v>116.8</v>
      </c>
      <c r="N37" s="43">
        <v>58</v>
      </c>
      <c r="O37" s="43">
        <v>123.7</v>
      </c>
      <c r="P37" s="43">
        <v>78.3</v>
      </c>
      <c r="Q37" s="43">
        <v>105.9</v>
      </c>
      <c r="R37" s="43">
        <v>99.2</v>
      </c>
      <c r="S37" s="43">
        <v>98.2</v>
      </c>
      <c r="T37" s="174">
        <v>108.7</v>
      </c>
      <c r="U37" s="39">
        <v>123.8</v>
      </c>
      <c r="V37" s="39">
        <v>126.6</v>
      </c>
      <c r="W37" s="39">
        <v>120.7</v>
      </c>
    </row>
    <row r="38" spans="1:23" ht="18.75" customHeight="1">
      <c r="A38" s="274" t="s">
        <v>494</v>
      </c>
      <c r="B38" s="43">
        <v>114.1</v>
      </c>
      <c r="C38" s="43">
        <v>93.6</v>
      </c>
      <c r="D38" s="43">
        <v>93.6</v>
      </c>
      <c r="E38" s="43">
        <v>114.1</v>
      </c>
      <c r="F38" s="43">
        <v>83.3</v>
      </c>
      <c r="G38" s="43">
        <v>81.3</v>
      </c>
      <c r="H38" s="43">
        <v>133.1</v>
      </c>
      <c r="I38" s="43">
        <v>129.4</v>
      </c>
      <c r="J38" s="43">
        <v>122.8</v>
      </c>
      <c r="K38" s="43">
        <v>198.5</v>
      </c>
      <c r="L38" s="43">
        <v>70.8</v>
      </c>
      <c r="M38" s="43">
        <v>113.5</v>
      </c>
      <c r="N38" s="43">
        <v>76.9</v>
      </c>
      <c r="O38" s="43">
        <v>108.1</v>
      </c>
      <c r="P38" s="43">
        <v>124.6</v>
      </c>
      <c r="Q38" s="43">
        <v>69.6</v>
      </c>
      <c r="R38" s="43">
        <v>100.2</v>
      </c>
      <c r="S38" s="43">
        <v>105</v>
      </c>
      <c r="T38" s="174">
        <v>114.5</v>
      </c>
      <c r="U38" s="39">
        <v>134.4</v>
      </c>
      <c r="V38" s="39">
        <v>137.7</v>
      </c>
      <c r="W38" s="39">
        <v>135.5</v>
      </c>
    </row>
    <row r="39" spans="1:23" ht="18.75" customHeight="1">
      <c r="A39" s="274" t="s">
        <v>323</v>
      </c>
      <c r="B39" s="43">
        <v>112.8</v>
      </c>
      <c r="C39" s="43">
        <v>102.7</v>
      </c>
      <c r="D39" s="43">
        <v>102.7</v>
      </c>
      <c r="E39" s="43">
        <v>112.9</v>
      </c>
      <c r="F39" s="43">
        <v>82.2</v>
      </c>
      <c r="G39" s="43">
        <v>105.6</v>
      </c>
      <c r="H39" s="43">
        <v>122.5</v>
      </c>
      <c r="I39" s="43">
        <v>127.4</v>
      </c>
      <c r="J39" s="43">
        <v>117</v>
      </c>
      <c r="K39" s="43">
        <v>216.8</v>
      </c>
      <c r="L39" s="43">
        <v>76.2</v>
      </c>
      <c r="M39" s="43">
        <v>82.8</v>
      </c>
      <c r="N39" s="43">
        <v>74.5</v>
      </c>
      <c r="O39" s="43">
        <v>154</v>
      </c>
      <c r="P39" s="43">
        <v>99.4</v>
      </c>
      <c r="Q39" s="43">
        <v>104.4</v>
      </c>
      <c r="R39" s="43">
        <v>100.3</v>
      </c>
      <c r="S39" s="43">
        <v>108.3</v>
      </c>
      <c r="T39" s="174">
        <v>121.4</v>
      </c>
      <c r="U39" s="39">
        <v>120</v>
      </c>
      <c r="V39" s="39">
        <v>115.9</v>
      </c>
      <c r="W39" s="39">
        <v>123.1</v>
      </c>
    </row>
    <row r="40" spans="1:23" ht="18.75" customHeight="1">
      <c r="A40" s="274" t="s">
        <v>324</v>
      </c>
      <c r="B40" s="43">
        <v>115.4</v>
      </c>
      <c r="C40" s="43">
        <v>84.7</v>
      </c>
      <c r="D40" s="43">
        <v>84.7</v>
      </c>
      <c r="E40" s="43">
        <v>115.5</v>
      </c>
      <c r="F40" s="43">
        <v>85.4</v>
      </c>
      <c r="G40" s="43">
        <v>100.4</v>
      </c>
      <c r="H40" s="43">
        <v>128.8</v>
      </c>
      <c r="I40" s="43">
        <v>129.6</v>
      </c>
      <c r="J40" s="43">
        <v>120.3</v>
      </c>
      <c r="K40" s="43">
        <v>214.1</v>
      </c>
      <c r="L40" s="43">
        <v>74</v>
      </c>
      <c r="M40" s="43">
        <v>101.9</v>
      </c>
      <c r="N40" s="43">
        <v>79.2</v>
      </c>
      <c r="O40" s="43">
        <v>164.3</v>
      </c>
      <c r="P40" s="43">
        <v>78.7</v>
      </c>
      <c r="Q40" s="43">
        <v>103.4</v>
      </c>
      <c r="R40" s="43">
        <v>101.7</v>
      </c>
      <c r="S40" s="43">
        <v>100</v>
      </c>
      <c r="T40" s="174">
        <v>123.3</v>
      </c>
      <c r="U40" s="39">
        <v>132.9</v>
      </c>
      <c r="V40" s="39">
        <v>143.9</v>
      </c>
      <c r="W40" s="39">
        <v>124.7</v>
      </c>
    </row>
    <row r="41" spans="1:23" ht="18.75" customHeight="1">
      <c r="A41" s="274" t="s">
        <v>325</v>
      </c>
      <c r="B41" s="43">
        <v>118.7</v>
      </c>
      <c r="C41" s="43">
        <v>78.5</v>
      </c>
      <c r="D41" s="43">
        <v>78.5</v>
      </c>
      <c r="E41" s="43">
        <v>118.7</v>
      </c>
      <c r="F41" s="43">
        <v>89.7</v>
      </c>
      <c r="G41" s="43">
        <v>109.9</v>
      </c>
      <c r="H41" s="43">
        <v>182.1</v>
      </c>
      <c r="I41" s="43">
        <v>130.3</v>
      </c>
      <c r="J41" s="43">
        <v>121.6</v>
      </c>
      <c r="K41" s="43">
        <v>215.7</v>
      </c>
      <c r="L41" s="43">
        <v>79</v>
      </c>
      <c r="M41" s="43">
        <v>113.1</v>
      </c>
      <c r="N41" s="43">
        <v>75.9</v>
      </c>
      <c r="O41" s="43">
        <v>175</v>
      </c>
      <c r="P41" s="43">
        <v>81.1</v>
      </c>
      <c r="Q41" s="43">
        <v>107.5</v>
      </c>
      <c r="R41" s="43">
        <v>99.5</v>
      </c>
      <c r="S41" s="43">
        <v>103.1</v>
      </c>
      <c r="T41" s="174">
        <v>138.4</v>
      </c>
      <c r="U41" s="39">
        <v>129</v>
      </c>
      <c r="V41" s="39">
        <v>131.8</v>
      </c>
      <c r="W41" s="39">
        <v>126.1</v>
      </c>
    </row>
    <row r="42" spans="1:23" ht="18.75" customHeight="1">
      <c r="A42" s="274" t="s">
        <v>326</v>
      </c>
      <c r="B42" s="43">
        <v>117.8</v>
      </c>
      <c r="C42" s="43">
        <v>74</v>
      </c>
      <c r="D42" s="43">
        <v>74</v>
      </c>
      <c r="E42" s="43">
        <v>117.8</v>
      </c>
      <c r="F42" s="43">
        <v>83.7</v>
      </c>
      <c r="G42" s="43">
        <v>104.5</v>
      </c>
      <c r="H42" s="43">
        <v>142.7</v>
      </c>
      <c r="I42" s="43">
        <v>132.4</v>
      </c>
      <c r="J42" s="43">
        <v>125.1</v>
      </c>
      <c r="K42" s="43">
        <v>209.3</v>
      </c>
      <c r="L42" s="43">
        <v>70.9</v>
      </c>
      <c r="M42" s="43">
        <v>103.3</v>
      </c>
      <c r="N42" s="43">
        <v>77.7</v>
      </c>
      <c r="O42" s="43">
        <v>162.9</v>
      </c>
      <c r="P42" s="43">
        <v>82.5</v>
      </c>
      <c r="Q42" s="43">
        <v>104.2</v>
      </c>
      <c r="R42" s="43">
        <v>102</v>
      </c>
      <c r="S42" s="43">
        <v>94.7</v>
      </c>
      <c r="T42" s="174">
        <v>135.3</v>
      </c>
      <c r="U42" s="39">
        <v>133</v>
      </c>
      <c r="V42" s="39">
        <v>133.2</v>
      </c>
      <c r="W42" s="39">
        <v>133.4</v>
      </c>
    </row>
    <row r="43" spans="1:23" ht="18.75" customHeight="1">
      <c r="A43" s="274" t="s">
        <v>327</v>
      </c>
      <c r="B43" s="43">
        <v>118.1</v>
      </c>
      <c r="C43" s="43">
        <v>80.3</v>
      </c>
      <c r="D43" s="43">
        <v>80.3</v>
      </c>
      <c r="E43" s="43">
        <v>118.3</v>
      </c>
      <c r="F43" s="43">
        <v>88.5</v>
      </c>
      <c r="G43" s="43">
        <v>105.9</v>
      </c>
      <c r="H43" s="43">
        <v>156.6</v>
      </c>
      <c r="I43" s="43">
        <v>134.4</v>
      </c>
      <c r="J43" s="43">
        <v>125.5</v>
      </c>
      <c r="K43" s="43">
        <v>212.4</v>
      </c>
      <c r="L43" s="43">
        <v>76.7</v>
      </c>
      <c r="M43" s="43">
        <v>139.9</v>
      </c>
      <c r="N43" s="43">
        <v>71.8</v>
      </c>
      <c r="O43" s="43">
        <v>180</v>
      </c>
      <c r="P43" s="43">
        <v>117.5</v>
      </c>
      <c r="Q43" s="43">
        <v>104.2</v>
      </c>
      <c r="R43" s="43">
        <v>97.1</v>
      </c>
      <c r="S43" s="43">
        <v>112.2</v>
      </c>
      <c r="T43" s="174">
        <v>140.1</v>
      </c>
      <c r="U43" s="39">
        <v>128.9</v>
      </c>
      <c r="V43" s="39">
        <v>121.4</v>
      </c>
      <c r="W43" s="39">
        <v>139.2</v>
      </c>
    </row>
    <row r="44" spans="1:23" ht="18.75" customHeight="1">
      <c r="A44" s="274" t="s">
        <v>328</v>
      </c>
      <c r="B44" s="43">
        <v>115.3</v>
      </c>
      <c r="C44" s="43">
        <v>63.9</v>
      </c>
      <c r="D44" s="43">
        <v>63.9</v>
      </c>
      <c r="E44" s="43">
        <v>115.3</v>
      </c>
      <c r="F44" s="17">
        <v>87.3</v>
      </c>
      <c r="G44" s="43">
        <v>85.7</v>
      </c>
      <c r="H44" s="43">
        <v>159.4</v>
      </c>
      <c r="I44" s="43">
        <v>130.4</v>
      </c>
      <c r="J44" s="43">
        <v>122.7</v>
      </c>
      <c r="K44" s="43">
        <v>203.9</v>
      </c>
      <c r="L44" s="43">
        <v>72.7</v>
      </c>
      <c r="M44" s="43">
        <v>131.3</v>
      </c>
      <c r="N44" s="43">
        <v>74.4</v>
      </c>
      <c r="O44" s="43">
        <v>162.8</v>
      </c>
      <c r="P44" s="43">
        <v>82.1</v>
      </c>
      <c r="Q44" s="43">
        <v>107.8</v>
      </c>
      <c r="R44" s="43">
        <v>96.7</v>
      </c>
      <c r="S44" s="43">
        <v>89.7</v>
      </c>
      <c r="T44" s="174">
        <v>130</v>
      </c>
      <c r="U44" s="39">
        <v>128.1</v>
      </c>
      <c r="V44" s="39">
        <v>120.8</v>
      </c>
      <c r="W44" s="39">
        <v>136.1</v>
      </c>
    </row>
    <row r="45" spans="1:23" ht="18.75" customHeight="1">
      <c r="A45" s="274" t="s">
        <v>329</v>
      </c>
      <c r="B45" s="43">
        <v>114.9</v>
      </c>
      <c r="C45" s="43">
        <v>67.9</v>
      </c>
      <c r="D45" s="43">
        <v>67.9</v>
      </c>
      <c r="E45" s="43">
        <v>114.9</v>
      </c>
      <c r="F45" s="43">
        <v>88.2</v>
      </c>
      <c r="G45" s="43">
        <v>92.4</v>
      </c>
      <c r="H45" s="43">
        <v>151.8</v>
      </c>
      <c r="I45" s="43">
        <v>133.4</v>
      </c>
      <c r="J45" s="43">
        <v>125.5</v>
      </c>
      <c r="K45" s="43">
        <v>209.3</v>
      </c>
      <c r="L45" s="43">
        <v>76.4</v>
      </c>
      <c r="M45" s="43">
        <v>111.3</v>
      </c>
      <c r="N45" s="43">
        <v>75.6</v>
      </c>
      <c r="O45" s="43">
        <v>191.1</v>
      </c>
      <c r="P45" s="43">
        <v>60.3</v>
      </c>
      <c r="Q45" s="43">
        <v>105.7</v>
      </c>
      <c r="R45" s="43">
        <v>96.8</v>
      </c>
      <c r="S45" s="43">
        <v>77.9</v>
      </c>
      <c r="T45" s="174">
        <v>127.1</v>
      </c>
      <c r="U45" s="39">
        <v>114.1</v>
      </c>
      <c r="V45" s="39">
        <v>123.5</v>
      </c>
      <c r="W45" s="39">
        <v>103.9</v>
      </c>
    </row>
    <row r="46" spans="1:23" ht="18.75" customHeight="1">
      <c r="A46" s="274" t="s">
        <v>495</v>
      </c>
      <c r="B46" s="43">
        <v>113.2</v>
      </c>
      <c r="C46" s="17">
        <v>68.5</v>
      </c>
      <c r="D46" s="43">
        <v>68.5</v>
      </c>
      <c r="E46" s="43">
        <v>113.2</v>
      </c>
      <c r="F46" s="43">
        <v>86.7</v>
      </c>
      <c r="G46" s="43">
        <v>86.1</v>
      </c>
      <c r="H46" s="43">
        <v>146.7</v>
      </c>
      <c r="I46" s="43">
        <v>127.6</v>
      </c>
      <c r="J46" s="43">
        <v>122.4</v>
      </c>
      <c r="K46" s="43">
        <v>183.8</v>
      </c>
      <c r="L46" s="43">
        <v>73.7</v>
      </c>
      <c r="M46" s="43">
        <v>124.6</v>
      </c>
      <c r="N46" s="43">
        <v>73.6</v>
      </c>
      <c r="O46" s="43">
        <v>172.7</v>
      </c>
      <c r="P46" s="43">
        <v>83.4</v>
      </c>
      <c r="Q46" s="43">
        <v>104.4</v>
      </c>
      <c r="R46" s="43">
        <v>97</v>
      </c>
      <c r="S46" s="43">
        <v>83.5</v>
      </c>
      <c r="T46" s="174">
        <v>127</v>
      </c>
      <c r="U46" s="39">
        <v>128.9</v>
      </c>
      <c r="V46" s="39">
        <v>122.5</v>
      </c>
      <c r="W46" s="39">
        <v>132.8</v>
      </c>
    </row>
    <row r="47" spans="1:23" ht="18.75" customHeight="1">
      <c r="A47" s="274" t="s">
        <v>330</v>
      </c>
      <c r="B47" s="43">
        <v>114.9</v>
      </c>
      <c r="C47" s="43">
        <v>68.5</v>
      </c>
      <c r="D47" s="43">
        <v>68.5</v>
      </c>
      <c r="E47" s="43">
        <v>114.9</v>
      </c>
      <c r="F47" s="43">
        <v>85.9</v>
      </c>
      <c r="G47" s="43">
        <v>82</v>
      </c>
      <c r="H47" s="43">
        <v>167.1</v>
      </c>
      <c r="I47" s="43">
        <v>129.8</v>
      </c>
      <c r="J47" s="43">
        <v>121.8</v>
      </c>
      <c r="K47" s="43">
        <v>205</v>
      </c>
      <c r="L47" s="43">
        <v>69.1</v>
      </c>
      <c r="M47" s="43">
        <v>129.4</v>
      </c>
      <c r="N47" s="43">
        <v>71.1</v>
      </c>
      <c r="O47" s="43">
        <v>163.7</v>
      </c>
      <c r="P47" s="43">
        <v>64</v>
      </c>
      <c r="Q47" s="43">
        <v>103.8</v>
      </c>
      <c r="R47" s="43">
        <v>98</v>
      </c>
      <c r="S47" s="43">
        <v>92.8</v>
      </c>
      <c r="T47" s="174">
        <v>121.4</v>
      </c>
      <c r="U47" s="39">
        <v>128.8</v>
      </c>
      <c r="V47" s="39">
        <v>117.4</v>
      </c>
      <c r="W47" s="39">
        <v>135.6</v>
      </c>
    </row>
    <row r="48" spans="1:23" ht="18.75" customHeight="1">
      <c r="A48" s="274" t="s">
        <v>331</v>
      </c>
      <c r="B48" s="43">
        <v>111.3</v>
      </c>
      <c r="C48" s="43">
        <v>85</v>
      </c>
      <c r="D48" s="43">
        <v>85</v>
      </c>
      <c r="E48" s="43">
        <v>111.3</v>
      </c>
      <c r="F48" s="43">
        <v>91.2</v>
      </c>
      <c r="G48" s="43">
        <v>97.3</v>
      </c>
      <c r="H48" s="43">
        <v>157.4</v>
      </c>
      <c r="I48" s="43">
        <v>122.5</v>
      </c>
      <c r="J48" s="43">
        <v>118.4</v>
      </c>
      <c r="K48" s="43">
        <v>171.9</v>
      </c>
      <c r="L48" s="43">
        <v>64.5</v>
      </c>
      <c r="M48" s="43">
        <v>122.9</v>
      </c>
      <c r="N48" s="43">
        <v>72.5</v>
      </c>
      <c r="O48" s="43">
        <v>183.5</v>
      </c>
      <c r="P48" s="43">
        <v>56.5</v>
      </c>
      <c r="Q48" s="43">
        <v>110.7</v>
      </c>
      <c r="R48" s="43">
        <v>97.7</v>
      </c>
      <c r="S48" s="43">
        <v>103.2</v>
      </c>
      <c r="T48" s="174">
        <v>113.7</v>
      </c>
      <c r="U48" s="39">
        <v>132.4</v>
      </c>
      <c r="V48" s="39">
        <v>124.5</v>
      </c>
      <c r="W48" s="39">
        <v>137.8</v>
      </c>
    </row>
    <row r="49" spans="1:23" ht="18.75" customHeight="1">
      <c r="A49" s="42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45"/>
      <c r="M49" s="45"/>
      <c r="N49" s="45"/>
      <c r="O49" s="45"/>
      <c r="P49" s="45"/>
      <c r="Q49" s="45"/>
      <c r="R49" s="45"/>
      <c r="S49" s="45"/>
      <c r="T49" s="174"/>
      <c r="U49" s="39"/>
      <c r="V49" s="39"/>
      <c r="W49" s="39"/>
    </row>
    <row r="50" spans="1:23" ht="18.75" customHeight="1">
      <c r="A50" s="273" t="s">
        <v>333</v>
      </c>
      <c r="B50" s="46">
        <v>115.4</v>
      </c>
      <c r="C50" s="47">
        <v>97.8</v>
      </c>
      <c r="D50" s="47">
        <v>97.8</v>
      </c>
      <c r="E50" s="47">
        <v>115.4</v>
      </c>
      <c r="F50" s="47">
        <v>87.6</v>
      </c>
      <c r="G50" s="47">
        <v>93.9</v>
      </c>
      <c r="H50" s="47">
        <v>141.8</v>
      </c>
      <c r="I50" s="47">
        <v>126.3</v>
      </c>
      <c r="J50" s="47">
        <v>122.7</v>
      </c>
      <c r="K50" s="47">
        <v>186</v>
      </c>
      <c r="L50" s="47">
        <v>73.9</v>
      </c>
      <c r="M50" s="47">
        <v>86.6</v>
      </c>
      <c r="N50" s="47">
        <v>75.4</v>
      </c>
      <c r="O50" s="47">
        <v>178.7</v>
      </c>
      <c r="P50" s="47">
        <v>69.8</v>
      </c>
      <c r="Q50" s="47">
        <v>105.4</v>
      </c>
      <c r="R50" s="47">
        <v>102.9</v>
      </c>
      <c r="S50" s="47">
        <v>82.3</v>
      </c>
      <c r="T50" s="174">
        <v>132.2</v>
      </c>
      <c r="U50" s="39">
        <v>128.5</v>
      </c>
      <c r="V50" s="39">
        <v>131.1</v>
      </c>
      <c r="W50" s="39">
        <v>127.1</v>
      </c>
    </row>
    <row r="51" spans="1:23" ht="18.75" customHeight="1">
      <c r="A51" s="274" t="s">
        <v>494</v>
      </c>
      <c r="B51" s="46">
        <v>116.3</v>
      </c>
      <c r="C51" s="47">
        <v>67.2</v>
      </c>
      <c r="D51" s="47">
        <v>67.2</v>
      </c>
      <c r="E51" s="47">
        <v>116.2</v>
      </c>
      <c r="F51" s="47">
        <v>89.2</v>
      </c>
      <c r="G51" s="47">
        <v>94.5</v>
      </c>
      <c r="H51" s="47">
        <v>148.2</v>
      </c>
      <c r="I51" s="47">
        <v>127.4</v>
      </c>
      <c r="J51" s="47">
        <v>115.6</v>
      </c>
      <c r="K51" s="47">
        <v>217.4</v>
      </c>
      <c r="L51" s="47">
        <v>70.4</v>
      </c>
      <c r="M51" s="47">
        <v>71.9</v>
      </c>
      <c r="N51" s="47">
        <v>75.4</v>
      </c>
      <c r="O51" s="47">
        <v>165.2</v>
      </c>
      <c r="P51" s="47">
        <v>55.9</v>
      </c>
      <c r="Q51" s="47">
        <v>110.9</v>
      </c>
      <c r="R51" s="47">
        <v>103.2</v>
      </c>
      <c r="S51" s="47">
        <v>101.7</v>
      </c>
      <c r="T51" s="174">
        <v>129.2</v>
      </c>
      <c r="U51" s="39">
        <v>135.5</v>
      </c>
      <c r="V51" s="39">
        <v>142.3</v>
      </c>
      <c r="W51" s="39">
        <v>130.3</v>
      </c>
    </row>
    <row r="52" spans="1:23" ht="18.75" customHeight="1">
      <c r="A52" s="274" t="s">
        <v>323</v>
      </c>
      <c r="B52" s="46">
        <v>117.6</v>
      </c>
      <c r="C52" s="47">
        <v>78</v>
      </c>
      <c r="D52" s="47">
        <v>78</v>
      </c>
      <c r="E52" s="47">
        <v>117.6</v>
      </c>
      <c r="F52" s="47">
        <v>90.5</v>
      </c>
      <c r="G52" s="47">
        <v>81.1</v>
      </c>
      <c r="H52" s="47">
        <v>151.8</v>
      </c>
      <c r="I52" s="47">
        <v>128.5</v>
      </c>
      <c r="J52" s="47">
        <v>116.8</v>
      </c>
      <c r="K52" s="47">
        <v>234.5</v>
      </c>
      <c r="L52" s="47">
        <v>66.5</v>
      </c>
      <c r="M52" s="47">
        <v>65.5</v>
      </c>
      <c r="N52" s="47">
        <v>75.4</v>
      </c>
      <c r="O52" s="47">
        <v>155</v>
      </c>
      <c r="P52" s="47">
        <v>130</v>
      </c>
      <c r="Q52" s="47">
        <v>106.9</v>
      </c>
      <c r="R52" s="47">
        <v>103</v>
      </c>
      <c r="S52" s="47">
        <v>108.6</v>
      </c>
      <c r="T52" s="174">
        <v>132.2</v>
      </c>
      <c r="U52" s="39">
        <v>137</v>
      </c>
      <c r="V52" s="39">
        <v>135.7</v>
      </c>
      <c r="W52" s="39">
        <v>135.9</v>
      </c>
    </row>
    <row r="53" spans="1:23" ht="18.75" customHeight="1">
      <c r="A53" s="274" t="s">
        <v>324</v>
      </c>
      <c r="B53" s="46">
        <v>116.2</v>
      </c>
      <c r="C53" s="47">
        <v>70</v>
      </c>
      <c r="D53" s="47">
        <v>70</v>
      </c>
      <c r="E53" s="47">
        <v>116.2</v>
      </c>
      <c r="F53" s="47">
        <v>87.4</v>
      </c>
      <c r="G53" s="47">
        <v>92.6</v>
      </c>
      <c r="H53" s="47">
        <v>162</v>
      </c>
      <c r="I53" s="47">
        <v>125.4</v>
      </c>
      <c r="J53" s="47">
        <v>108.5</v>
      </c>
      <c r="K53" s="47">
        <v>257.5</v>
      </c>
      <c r="L53" s="47">
        <v>68</v>
      </c>
      <c r="M53" s="47">
        <v>75.6</v>
      </c>
      <c r="N53" s="47">
        <v>73</v>
      </c>
      <c r="O53" s="47">
        <v>150.2</v>
      </c>
      <c r="P53" s="47">
        <v>113.3</v>
      </c>
      <c r="Q53" s="47">
        <v>110.2</v>
      </c>
      <c r="R53" s="47">
        <v>103.9</v>
      </c>
      <c r="S53" s="47">
        <v>86.1</v>
      </c>
      <c r="T53" s="174">
        <v>132.5</v>
      </c>
      <c r="U53" s="39">
        <v>129.9</v>
      </c>
      <c r="V53" s="39">
        <v>128</v>
      </c>
      <c r="W53" s="39">
        <v>131.2</v>
      </c>
    </row>
    <row r="54" spans="1:23" ht="18.75" customHeight="1">
      <c r="A54" s="274" t="s">
        <v>325</v>
      </c>
      <c r="B54" s="46">
        <v>116.2</v>
      </c>
      <c r="C54" s="47">
        <v>76.7</v>
      </c>
      <c r="D54" s="47">
        <v>76.7</v>
      </c>
      <c r="E54" s="47">
        <v>116.2</v>
      </c>
      <c r="F54" s="47">
        <v>81.9</v>
      </c>
      <c r="G54" s="47">
        <v>89.7</v>
      </c>
      <c r="H54" s="47">
        <v>152.2</v>
      </c>
      <c r="I54" s="47">
        <v>129.7</v>
      </c>
      <c r="J54" s="47">
        <v>112.9</v>
      </c>
      <c r="K54" s="47">
        <v>252.2</v>
      </c>
      <c r="L54" s="47">
        <v>82.6</v>
      </c>
      <c r="M54" s="47">
        <v>76.4</v>
      </c>
      <c r="N54" s="47">
        <v>69.3</v>
      </c>
      <c r="O54" s="47">
        <v>147.4</v>
      </c>
      <c r="P54" s="47">
        <v>102.9</v>
      </c>
      <c r="Q54" s="47">
        <v>107.5</v>
      </c>
      <c r="R54" s="47">
        <v>103.2</v>
      </c>
      <c r="S54" s="47">
        <v>106.6</v>
      </c>
      <c r="T54" s="174">
        <v>125.6</v>
      </c>
      <c r="U54" s="39">
        <v>129</v>
      </c>
      <c r="V54" s="39">
        <v>130.3</v>
      </c>
      <c r="W54" s="39">
        <v>126</v>
      </c>
    </row>
    <row r="55" spans="1:23" ht="18.75" customHeight="1">
      <c r="A55" s="274" t="s">
        <v>326</v>
      </c>
      <c r="B55" s="46">
        <v>123</v>
      </c>
      <c r="C55" s="47">
        <v>78.5</v>
      </c>
      <c r="D55" s="47">
        <v>78.5</v>
      </c>
      <c r="E55" s="47">
        <v>123</v>
      </c>
      <c r="F55" s="47">
        <v>78.9</v>
      </c>
      <c r="G55" s="47">
        <v>85.6</v>
      </c>
      <c r="H55" s="47">
        <v>187.1</v>
      </c>
      <c r="I55" s="47">
        <v>139.8</v>
      </c>
      <c r="J55" s="47">
        <v>121.2</v>
      </c>
      <c r="K55" s="47">
        <v>278.5</v>
      </c>
      <c r="L55" s="47">
        <v>71.7</v>
      </c>
      <c r="M55" s="47">
        <v>67.2</v>
      </c>
      <c r="N55" s="47">
        <v>70.7</v>
      </c>
      <c r="O55" s="47">
        <v>158.9</v>
      </c>
      <c r="P55" s="47">
        <v>90.4</v>
      </c>
      <c r="Q55" s="47">
        <v>104.8</v>
      </c>
      <c r="R55" s="47">
        <v>105.4</v>
      </c>
      <c r="S55" s="47">
        <v>110.3</v>
      </c>
      <c r="T55" s="174">
        <v>127.8</v>
      </c>
      <c r="U55" s="39">
        <v>129</v>
      </c>
      <c r="V55" s="39">
        <v>129</v>
      </c>
      <c r="W55" s="39">
        <v>128.5</v>
      </c>
    </row>
    <row r="56" spans="1:23" ht="18.75" customHeight="1">
      <c r="A56" s="274" t="s">
        <v>327</v>
      </c>
      <c r="B56" s="46">
        <v>121.4</v>
      </c>
      <c r="C56" s="47">
        <v>75.8</v>
      </c>
      <c r="D56" s="47">
        <v>75.8</v>
      </c>
      <c r="E56" s="47">
        <v>121.4</v>
      </c>
      <c r="F56" s="47">
        <v>77</v>
      </c>
      <c r="G56" s="47">
        <v>81.1</v>
      </c>
      <c r="H56" s="47">
        <v>184.7</v>
      </c>
      <c r="I56" s="47">
        <v>137.2</v>
      </c>
      <c r="J56" s="47">
        <v>113.4</v>
      </c>
      <c r="K56" s="47">
        <v>290</v>
      </c>
      <c r="L56" s="47">
        <v>79.3</v>
      </c>
      <c r="M56" s="47">
        <v>56.1</v>
      </c>
      <c r="N56" s="47">
        <v>72.1</v>
      </c>
      <c r="O56" s="47">
        <v>144.1</v>
      </c>
      <c r="P56" s="47">
        <v>94.5</v>
      </c>
      <c r="Q56" s="47">
        <v>108.8</v>
      </c>
      <c r="R56" s="47">
        <v>105.4</v>
      </c>
      <c r="S56" s="47">
        <v>104.8</v>
      </c>
      <c r="T56" s="174">
        <v>129.7</v>
      </c>
      <c r="U56" s="39">
        <v>128.5</v>
      </c>
      <c r="V56" s="39">
        <v>130</v>
      </c>
      <c r="W56" s="39">
        <v>128.5</v>
      </c>
    </row>
    <row r="57" spans="1:23" ht="18.75" customHeight="1">
      <c r="A57" s="274" t="s">
        <v>328</v>
      </c>
      <c r="B57" s="46">
        <v>115.9</v>
      </c>
      <c r="C57" s="47">
        <v>61.5</v>
      </c>
      <c r="D57" s="47">
        <v>61.5</v>
      </c>
      <c r="E57" s="47">
        <v>115.9</v>
      </c>
      <c r="F57" s="47">
        <v>73.7</v>
      </c>
      <c r="G57" s="47">
        <v>75.7</v>
      </c>
      <c r="H57" s="47">
        <v>150.6</v>
      </c>
      <c r="I57" s="47">
        <v>127.5</v>
      </c>
      <c r="J57" s="47">
        <v>104.8</v>
      </c>
      <c r="K57" s="47">
        <v>261.2</v>
      </c>
      <c r="L57" s="47">
        <v>76.4</v>
      </c>
      <c r="M57" s="47">
        <v>54.5</v>
      </c>
      <c r="N57" s="47">
        <v>74.8</v>
      </c>
      <c r="O57" s="47">
        <v>147.63</v>
      </c>
      <c r="P57" s="47">
        <v>103.6</v>
      </c>
      <c r="Q57" s="47">
        <v>106.6</v>
      </c>
      <c r="R57" s="47">
        <v>100.7</v>
      </c>
      <c r="S57" s="47">
        <v>115.1</v>
      </c>
      <c r="T57" s="174">
        <v>127</v>
      </c>
      <c r="U57" s="39">
        <v>136.7</v>
      </c>
      <c r="V57" s="39">
        <v>144.9</v>
      </c>
      <c r="W57" s="39">
        <v>129.4</v>
      </c>
    </row>
    <row r="58" spans="1:23" ht="18.75" customHeight="1">
      <c r="A58" s="274" t="s">
        <v>329</v>
      </c>
      <c r="B58" s="46">
        <v>117.9</v>
      </c>
      <c r="C58" s="47">
        <v>81.1</v>
      </c>
      <c r="D58" s="47">
        <v>81.1</v>
      </c>
      <c r="E58" s="47">
        <v>117.9</v>
      </c>
      <c r="F58" s="47">
        <v>75.9</v>
      </c>
      <c r="G58" s="47">
        <v>72.7</v>
      </c>
      <c r="H58" s="47">
        <v>158.2</v>
      </c>
      <c r="I58" s="47">
        <v>135.5</v>
      </c>
      <c r="J58" s="47">
        <v>120.6</v>
      </c>
      <c r="K58" s="47">
        <v>236.7</v>
      </c>
      <c r="L58" s="47">
        <v>90.9</v>
      </c>
      <c r="M58" s="47">
        <v>69.7</v>
      </c>
      <c r="N58" s="47">
        <v>68.1</v>
      </c>
      <c r="O58" s="47">
        <v>142.4</v>
      </c>
      <c r="P58" s="47">
        <v>84.2</v>
      </c>
      <c r="Q58" s="47">
        <v>108.4</v>
      </c>
      <c r="R58" s="47">
        <v>99.6</v>
      </c>
      <c r="S58" s="47">
        <v>122.2</v>
      </c>
      <c r="T58" s="174">
        <v>122.3</v>
      </c>
      <c r="U58" s="39">
        <v>130.5</v>
      </c>
      <c r="V58" s="39">
        <v>133.9</v>
      </c>
      <c r="W58" s="39">
        <v>126.6</v>
      </c>
    </row>
    <row r="59" spans="1:23" ht="18.75" customHeight="1">
      <c r="A59" s="274" t="s">
        <v>495</v>
      </c>
      <c r="B59" s="46">
        <v>118.7</v>
      </c>
      <c r="C59" s="47">
        <v>74.9</v>
      </c>
      <c r="D59" s="47">
        <v>74.9</v>
      </c>
      <c r="E59" s="47">
        <v>118.7</v>
      </c>
      <c r="F59" s="47">
        <v>69.8</v>
      </c>
      <c r="G59" s="47">
        <v>85.6</v>
      </c>
      <c r="H59" s="47">
        <v>152.1</v>
      </c>
      <c r="I59" s="47">
        <v>135.7</v>
      </c>
      <c r="J59" s="47">
        <v>120.2</v>
      </c>
      <c r="K59" s="47">
        <v>242.5</v>
      </c>
      <c r="L59" s="47">
        <v>86.6</v>
      </c>
      <c r="M59" s="47">
        <v>77.7</v>
      </c>
      <c r="N59" s="47">
        <v>69.9</v>
      </c>
      <c r="O59" s="47">
        <v>139.9</v>
      </c>
      <c r="P59" s="47">
        <v>81</v>
      </c>
      <c r="Q59" s="47">
        <v>108.3</v>
      </c>
      <c r="R59" s="47">
        <v>104</v>
      </c>
      <c r="S59" s="47">
        <v>115.8</v>
      </c>
      <c r="T59" s="173">
        <v>127.5</v>
      </c>
      <c r="U59" s="39">
        <v>133.6</v>
      </c>
      <c r="V59" s="39">
        <v>131.8</v>
      </c>
      <c r="W59" s="39">
        <v>134.7</v>
      </c>
    </row>
    <row r="60" spans="1:23" ht="18.75" customHeight="1">
      <c r="A60" s="274" t="s">
        <v>330</v>
      </c>
      <c r="B60" s="46">
        <v>116.7</v>
      </c>
      <c r="C60" s="47">
        <v>84.8</v>
      </c>
      <c r="D60" s="47">
        <v>84.8</v>
      </c>
      <c r="E60" s="47">
        <v>116.7</v>
      </c>
      <c r="F60" s="47">
        <v>71.3</v>
      </c>
      <c r="G60" s="47">
        <v>81</v>
      </c>
      <c r="H60" s="47">
        <v>160.7</v>
      </c>
      <c r="I60" s="47">
        <v>129</v>
      </c>
      <c r="J60" s="47">
        <v>115</v>
      </c>
      <c r="K60" s="47">
        <v>227.5</v>
      </c>
      <c r="L60" s="47">
        <v>75.2</v>
      </c>
      <c r="M60" s="47">
        <v>50.1</v>
      </c>
      <c r="N60" s="47">
        <v>69.1</v>
      </c>
      <c r="O60" s="47">
        <v>235.5</v>
      </c>
      <c r="P60" s="47">
        <v>85.8</v>
      </c>
      <c r="Q60" s="47">
        <v>108.4</v>
      </c>
      <c r="R60" s="47">
        <v>101.2</v>
      </c>
      <c r="S60" s="47">
        <v>105.8</v>
      </c>
      <c r="T60" s="174">
        <v>128.4</v>
      </c>
      <c r="U60" s="39">
        <v>134.9</v>
      </c>
      <c r="V60" s="39">
        <v>128.8</v>
      </c>
      <c r="W60" s="39">
        <v>139.4</v>
      </c>
    </row>
    <row r="61" spans="1:23" ht="18.75" customHeight="1">
      <c r="A61" s="275" t="s">
        <v>331</v>
      </c>
      <c r="B61" s="48">
        <v>117.9</v>
      </c>
      <c r="C61" s="49">
        <v>80.2</v>
      </c>
      <c r="D61" s="49">
        <v>80.2</v>
      </c>
      <c r="E61" s="49">
        <v>117.9</v>
      </c>
      <c r="F61" s="49">
        <v>74.5</v>
      </c>
      <c r="G61" s="49">
        <v>85.3</v>
      </c>
      <c r="H61" s="49">
        <v>177.2</v>
      </c>
      <c r="I61" s="49">
        <v>127.7</v>
      </c>
      <c r="J61" s="49">
        <v>112.5</v>
      </c>
      <c r="K61" s="49">
        <v>231.7</v>
      </c>
      <c r="L61" s="49">
        <v>76.6</v>
      </c>
      <c r="M61" s="49">
        <v>65.4</v>
      </c>
      <c r="N61" s="49">
        <v>69.2</v>
      </c>
      <c r="O61" s="49">
        <v>146</v>
      </c>
      <c r="P61" s="49">
        <v>110.9</v>
      </c>
      <c r="Q61" s="49">
        <v>103.5</v>
      </c>
      <c r="R61" s="49">
        <v>102.8</v>
      </c>
      <c r="S61" s="49">
        <v>123.9</v>
      </c>
      <c r="T61" s="17">
        <v>135.1</v>
      </c>
      <c r="U61" s="39">
        <v>130.1</v>
      </c>
      <c r="V61" s="39">
        <v>120.3</v>
      </c>
      <c r="W61" s="39">
        <v>139.2</v>
      </c>
    </row>
    <row r="62" spans="1:23" ht="18.75" customHeight="1">
      <c r="A62" s="17" t="s">
        <v>496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T62" s="51"/>
      <c r="U62" s="51"/>
      <c r="V62" s="51"/>
      <c r="W62" s="51"/>
    </row>
  </sheetData>
  <sheetProtection/>
  <mergeCells count="28">
    <mergeCell ref="T7:T9"/>
    <mergeCell ref="G7:G9"/>
    <mergeCell ref="H7:H9"/>
    <mergeCell ref="J8:J9"/>
    <mergeCell ref="C7:C9"/>
    <mergeCell ref="D7:D9"/>
    <mergeCell ref="E7:E9"/>
    <mergeCell ref="F7:F9"/>
    <mergeCell ref="V8:V9"/>
    <mergeCell ref="U6:V6"/>
    <mergeCell ref="A7:A9"/>
    <mergeCell ref="K8:K9"/>
    <mergeCell ref="M8:M9"/>
    <mergeCell ref="B7:B9"/>
    <mergeCell ref="R7:R9"/>
    <mergeCell ref="O7:O9"/>
    <mergeCell ref="I7:I9"/>
    <mergeCell ref="U7:U9"/>
    <mergeCell ref="W8:W9"/>
    <mergeCell ref="V7:W7"/>
    <mergeCell ref="A5:W5"/>
    <mergeCell ref="A4:W4"/>
    <mergeCell ref="L8:L9"/>
    <mergeCell ref="J7:M7"/>
    <mergeCell ref="N7:N9"/>
    <mergeCell ref="P7:P9"/>
    <mergeCell ref="Q7:Q9"/>
    <mergeCell ref="S7:S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75" zoomScaleNormal="70" zoomScaleSheetLayoutView="75" zoomScalePageLayoutView="0" workbookViewId="0" topLeftCell="A1">
      <selection activeCell="A1" sqref="A1"/>
    </sheetView>
  </sheetViews>
  <sheetFormatPr defaultColWidth="10.59765625" defaultRowHeight="16.5" customHeight="1"/>
  <cols>
    <col min="1" max="2" width="17.19921875" style="17" customWidth="1"/>
    <col min="3" max="10" width="13.5" style="17" customWidth="1"/>
    <col min="11" max="16" width="15.09765625" style="17" customWidth="1"/>
    <col min="17" max="17" width="11.59765625" style="17" bestFit="1" customWidth="1"/>
    <col min="18" max="16384" width="10.59765625" style="17" customWidth="1"/>
  </cols>
  <sheetData>
    <row r="1" spans="1:17" s="32" customFormat="1" ht="16.5" customHeight="1">
      <c r="A1" s="237" t="s">
        <v>444</v>
      </c>
      <c r="Q1" s="2" t="s">
        <v>445</v>
      </c>
    </row>
    <row r="2" spans="1:17" s="32" customFormat="1" ht="16.5" customHeight="1">
      <c r="A2" s="1"/>
      <c r="Q2" s="2"/>
    </row>
    <row r="3" spans="1:17" s="32" customFormat="1" ht="16.5" customHeight="1">
      <c r="A3" s="1"/>
      <c r="Q3" s="2"/>
    </row>
    <row r="4" spans="1:16" ht="16.5" customHeight="1">
      <c r="A4" s="502"/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</row>
    <row r="5" spans="1:17" ht="16.5" customHeight="1">
      <c r="A5" s="501" t="s">
        <v>390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</row>
    <row r="6" ht="16.5" customHeight="1" thickBot="1">
      <c r="A6" s="128"/>
    </row>
    <row r="7" spans="1:17" ht="16.5" customHeight="1">
      <c r="A7" s="542" t="s">
        <v>388</v>
      </c>
      <c r="B7" s="506" t="s">
        <v>95</v>
      </c>
      <c r="C7" s="509" t="s">
        <v>1</v>
      </c>
      <c r="D7" s="510" t="s">
        <v>2</v>
      </c>
      <c r="E7" s="511"/>
      <c r="F7" s="511"/>
      <c r="G7" s="511"/>
      <c r="H7" s="511"/>
      <c r="I7" s="511"/>
      <c r="J7" s="512"/>
      <c r="K7" s="294" t="s">
        <v>250</v>
      </c>
      <c r="L7" s="294" t="s">
        <v>370</v>
      </c>
      <c r="M7" s="510" t="s">
        <v>3</v>
      </c>
      <c r="N7" s="511"/>
      <c r="O7" s="511"/>
      <c r="P7" s="545"/>
      <c r="Q7" s="498" t="s">
        <v>251</v>
      </c>
    </row>
    <row r="8" spans="1:17" ht="16.5" customHeight="1">
      <c r="A8" s="286"/>
      <c r="B8" s="540"/>
      <c r="C8" s="295"/>
      <c r="D8" s="515" t="s">
        <v>4</v>
      </c>
      <c r="E8" s="517" t="s">
        <v>372</v>
      </c>
      <c r="F8" s="518"/>
      <c r="G8" s="519"/>
      <c r="H8" s="517" t="s">
        <v>371</v>
      </c>
      <c r="I8" s="518"/>
      <c r="J8" s="519"/>
      <c r="K8" s="538"/>
      <c r="L8" s="538"/>
      <c r="M8" s="515" t="s">
        <v>5</v>
      </c>
      <c r="N8" s="516" t="s">
        <v>369</v>
      </c>
      <c r="O8" s="516" t="s">
        <v>368</v>
      </c>
      <c r="P8" s="543" t="s">
        <v>367</v>
      </c>
      <c r="Q8" s="499"/>
    </row>
    <row r="9" spans="1:17" ht="16.5" customHeight="1">
      <c r="A9" s="287"/>
      <c r="B9" s="541"/>
      <c r="C9" s="296"/>
      <c r="D9" s="296"/>
      <c r="E9" s="37" t="s">
        <v>5</v>
      </c>
      <c r="F9" s="37" t="s">
        <v>6</v>
      </c>
      <c r="G9" s="37" t="s">
        <v>7</v>
      </c>
      <c r="H9" s="37" t="s">
        <v>5</v>
      </c>
      <c r="I9" s="37" t="s">
        <v>6</v>
      </c>
      <c r="J9" s="37" t="s">
        <v>7</v>
      </c>
      <c r="K9" s="539"/>
      <c r="L9" s="539"/>
      <c r="M9" s="296"/>
      <c r="N9" s="541"/>
      <c r="O9" s="541"/>
      <c r="P9" s="544"/>
      <c r="Q9" s="546"/>
    </row>
    <row r="10" spans="1:17" s="53" customFormat="1" ht="16.5" customHeight="1">
      <c r="A10" s="549" t="s">
        <v>106</v>
      </c>
      <c r="B10" s="13" t="s">
        <v>391</v>
      </c>
      <c r="C10" s="226">
        <f>SUM(C11:C15)</f>
        <v>540</v>
      </c>
      <c r="D10" s="27">
        <f aca="true" t="shared" si="0" ref="D10:Q10">SUM(D11:D15)</f>
        <v>1867</v>
      </c>
      <c r="E10" s="27">
        <f t="shared" si="0"/>
        <v>872</v>
      </c>
      <c r="F10" s="27">
        <f t="shared" si="0"/>
        <v>476</v>
      </c>
      <c r="G10" s="27">
        <f t="shared" si="0"/>
        <v>396</v>
      </c>
      <c r="H10" s="27">
        <f t="shared" si="0"/>
        <v>995</v>
      </c>
      <c r="I10" s="27">
        <f t="shared" si="0"/>
        <v>591</v>
      </c>
      <c r="J10" s="27">
        <f t="shared" si="0"/>
        <v>404</v>
      </c>
      <c r="K10" s="27">
        <f t="shared" si="0"/>
        <v>222440</v>
      </c>
      <c r="L10" s="27">
        <f t="shared" si="0"/>
        <v>746924</v>
      </c>
      <c r="M10" s="27">
        <f t="shared" si="0"/>
        <v>1527527</v>
      </c>
      <c r="N10" s="27">
        <f t="shared" si="0"/>
        <v>1200632</v>
      </c>
      <c r="O10" s="27">
        <f t="shared" si="0"/>
        <v>326545</v>
      </c>
      <c r="P10" s="27">
        <f t="shared" si="0"/>
        <v>350</v>
      </c>
      <c r="Q10" s="27">
        <f t="shared" si="0"/>
        <v>4053</v>
      </c>
    </row>
    <row r="11" spans="1:17" ht="16.5" customHeight="1">
      <c r="A11" s="286"/>
      <c r="B11" s="240" t="s">
        <v>377</v>
      </c>
      <c r="C11" s="223">
        <v>421</v>
      </c>
      <c r="D11" s="26">
        <f>SUM(E11,H11)</f>
        <v>866</v>
      </c>
      <c r="E11" s="26">
        <f>SUM(F11:G11)</f>
        <v>113</v>
      </c>
      <c r="F11" s="26">
        <v>43</v>
      </c>
      <c r="G11" s="26">
        <v>70</v>
      </c>
      <c r="H11" s="26">
        <f>SUM(I11:J11)</f>
        <v>753</v>
      </c>
      <c r="I11" s="26">
        <v>450</v>
      </c>
      <c r="J11" s="26">
        <v>303</v>
      </c>
      <c r="K11" s="26">
        <v>19465</v>
      </c>
      <c r="L11" s="26">
        <v>131018</v>
      </c>
      <c r="M11" s="26">
        <f>SUM(N11:P11)</f>
        <v>332621</v>
      </c>
      <c r="N11" s="26">
        <v>123713</v>
      </c>
      <c r="O11" s="26">
        <v>208758</v>
      </c>
      <c r="P11" s="26">
        <v>150</v>
      </c>
      <c r="Q11" s="24" t="s">
        <v>336</v>
      </c>
    </row>
    <row r="12" spans="1:18" ht="16.5" customHeight="1">
      <c r="A12" s="286"/>
      <c r="B12" s="240" t="s">
        <v>378</v>
      </c>
      <c r="C12" s="224">
        <v>103</v>
      </c>
      <c r="D12" s="26">
        <f>SUM(E12,H12)</f>
        <v>522</v>
      </c>
      <c r="E12" s="26">
        <f>SUM(F12:G12)</f>
        <v>289</v>
      </c>
      <c r="F12" s="130">
        <v>155</v>
      </c>
      <c r="G12" s="130">
        <v>134</v>
      </c>
      <c r="H12" s="26">
        <f>SUM(I12:J12)</f>
        <v>233</v>
      </c>
      <c r="I12" s="130">
        <v>136</v>
      </c>
      <c r="J12" s="130">
        <v>97</v>
      </c>
      <c r="K12" s="130">
        <v>59549</v>
      </c>
      <c r="L12" s="130">
        <v>155936</v>
      </c>
      <c r="M12" s="26">
        <f>SUM(N12:P12)</f>
        <v>335218</v>
      </c>
      <c r="N12" s="130">
        <v>249492</v>
      </c>
      <c r="O12" s="130">
        <v>85526</v>
      </c>
      <c r="P12" s="130">
        <v>200</v>
      </c>
      <c r="Q12" s="24">
        <v>4053</v>
      </c>
      <c r="R12" s="61"/>
    </row>
    <row r="13" spans="1:18" ht="16.5" customHeight="1">
      <c r="A13" s="286"/>
      <c r="B13" s="240" t="s">
        <v>379</v>
      </c>
      <c r="C13" s="224">
        <v>7</v>
      </c>
      <c r="D13" s="26">
        <f>SUM(E13,H13)</f>
        <v>93</v>
      </c>
      <c r="E13" s="26">
        <f>SUM(F13:G13)</f>
        <v>85</v>
      </c>
      <c r="F13" s="130">
        <v>50</v>
      </c>
      <c r="G13" s="130">
        <v>35</v>
      </c>
      <c r="H13" s="26">
        <f>SUM(I13:J13)</f>
        <v>8</v>
      </c>
      <c r="I13" s="130">
        <v>4</v>
      </c>
      <c r="J13" s="130">
        <v>4</v>
      </c>
      <c r="K13" s="130">
        <v>20039</v>
      </c>
      <c r="L13" s="130">
        <v>51330</v>
      </c>
      <c r="M13" s="26">
        <f>SUM(N13:P13)</f>
        <v>155781</v>
      </c>
      <c r="N13" s="130">
        <v>123520</v>
      </c>
      <c r="O13" s="130">
        <v>32261</v>
      </c>
      <c r="P13" s="24" t="s">
        <v>336</v>
      </c>
      <c r="Q13" s="24" t="s">
        <v>336</v>
      </c>
      <c r="R13" s="61"/>
    </row>
    <row r="14" spans="1:18" ht="16.5" customHeight="1">
      <c r="A14" s="286"/>
      <c r="B14" s="240" t="s">
        <v>380</v>
      </c>
      <c r="C14" s="224">
        <v>3</v>
      </c>
      <c r="D14" s="26">
        <f>SUM(E14,H14)</f>
        <v>78</v>
      </c>
      <c r="E14" s="26">
        <f>SUM(F14:G14)</f>
        <v>78</v>
      </c>
      <c r="F14" s="130">
        <v>43</v>
      </c>
      <c r="G14" s="130">
        <v>35</v>
      </c>
      <c r="H14" s="24" t="s">
        <v>336</v>
      </c>
      <c r="I14" s="24" t="s">
        <v>336</v>
      </c>
      <c r="J14" s="24" t="s">
        <v>336</v>
      </c>
      <c r="K14" s="130">
        <v>20253</v>
      </c>
      <c r="L14" s="130">
        <v>65220</v>
      </c>
      <c r="M14" s="26">
        <f>SUM(N14:P14)</f>
        <v>116745</v>
      </c>
      <c r="N14" s="130">
        <v>116745</v>
      </c>
      <c r="O14" s="24" t="s">
        <v>336</v>
      </c>
      <c r="P14" s="24" t="s">
        <v>336</v>
      </c>
      <c r="Q14" s="24" t="s">
        <v>336</v>
      </c>
      <c r="R14" s="61"/>
    </row>
    <row r="15" spans="1:18" ht="16.5" customHeight="1">
      <c r="A15" s="286"/>
      <c r="B15" s="240" t="s">
        <v>381</v>
      </c>
      <c r="C15" s="224">
        <v>6</v>
      </c>
      <c r="D15" s="26">
        <f>SUM(E15,H15)</f>
        <v>308</v>
      </c>
      <c r="E15" s="26">
        <f>SUM(F15:G15)</f>
        <v>307</v>
      </c>
      <c r="F15" s="130">
        <v>185</v>
      </c>
      <c r="G15" s="130">
        <v>122</v>
      </c>
      <c r="H15" s="26">
        <f>SUM(I15:J15)</f>
        <v>1</v>
      </c>
      <c r="I15" s="130">
        <v>1</v>
      </c>
      <c r="J15" s="24" t="s">
        <v>336</v>
      </c>
      <c r="K15" s="130">
        <v>103134</v>
      </c>
      <c r="L15" s="130">
        <v>343420</v>
      </c>
      <c r="M15" s="26">
        <f>SUM(N15:P15)</f>
        <v>587162</v>
      </c>
      <c r="N15" s="130">
        <v>587162</v>
      </c>
      <c r="O15" s="24" t="s">
        <v>336</v>
      </c>
      <c r="P15" s="24" t="s">
        <v>336</v>
      </c>
      <c r="Q15" s="24" t="s">
        <v>336</v>
      </c>
      <c r="R15" s="61"/>
    </row>
    <row r="16" spans="1:18" ht="16.5" customHeight="1">
      <c r="A16" s="38"/>
      <c r="B16" s="196"/>
      <c r="C16" s="224"/>
      <c r="D16" s="26"/>
      <c r="E16" s="26"/>
      <c r="F16" s="130"/>
      <c r="G16" s="130"/>
      <c r="H16" s="26"/>
      <c r="I16" s="130"/>
      <c r="J16" s="130"/>
      <c r="K16" s="130"/>
      <c r="L16" s="130"/>
      <c r="M16" s="26"/>
      <c r="N16" s="130"/>
      <c r="O16" s="130"/>
      <c r="P16" s="130"/>
      <c r="Q16" s="25"/>
      <c r="R16" s="61"/>
    </row>
    <row r="17" spans="1:18" s="53" customFormat="1" ht="16.5" customHeight="1">
      <c r="A17" s="286" t="s">
        <v>107</v>
      </c>
      <c r="B17" s="5" t="s">
        <v>5</v>
      </c>
      <c r="C17" s="227">
        <f>SUM(C18:C22)</f>
        <v>903</v>
      </c>
      <c r="D17" s="28">
        <f aca="true" t="shared" si="1" ref="D17:Q17">SUM(D18:D22)</f>
        <v>8770</v>
      </c>
      <c r="E17" s="28">
        <f t="shared" si="1"/>
        <v>7529</v>
      </c>
      <c r="F17" s="28">
        <f t="shared" si="1"/>
        <v>4646</v>
      </c>
      <c r="G17" s="28">
        <f t="shared" si="1"/>
        <v>2883</v>
      </c>
      <c r="H17" s="28">
        <f t="shared" si="1"/>
        <v>1241</v>
      </c>
      <c r="I17" s="28">
        <f t="shared" si="1"/>
        <v>712</v>
      </c>
      <c r="J17" s="28">
        <f t="shared" si="1"/>
        <v>529</v>
      </c>
      <c r="K17" s="28">
        <f t="shared" si="1"/>
        <v>2592899</v>
      </c>
      <c r="L17" s="28">
        <f t="shared" si="1"/>
        <v>7876185</v>
      </c>
      <c r="M17" s="28">
        <f t="shared" si="1"/>
        <v>13793030</v>
      </c>
      <c r="N17" s="28">
        <f t="shared" si="1"/>
        <v>9913917</v>
      </c>
      <c r="O17" s="28">
        <f t="shared" si="1"/>
        <v>3868771</v>
      </c>
      <c r="P17" s="28">
        <f t="shared" si="1"/>
        <v>10342</v>
      </c>
      <c r="Q17" s="28">
        <f t="shared" si="1"/>
        <v>3651</v>
      </c>
      <c r="R17" s="132"/>
    </row>
    <row r="18" spans="1:18" ht="16.5" customHeight="1">
      <c r="A18" s="286"/>
      <c r="B18" s="240" t="s">
        <v>377</v>
      </c>
      <c r="C18" s="224">
        <v>522</v>
      </c>
      <c r="D18" s="26">
        <f>SUM(E18,H18)</f>
        <v>1056</v>
      </c>
      <c r="E18" s="26">
        <f>SUM(F18:G18)</f>
        <v>203</v>
      </c>
      <c r="F18" s="130">
        <v>53</v>
      </c>
      <c r="G18" s="130">
        <v>150</v>
      </c>
      <c r="H18" s="26">
        <f>SUM(I18:J18)</f>
        <v>853</v>
      </c>
      <c r="I18" s="130">
        <v>486</v>
      </c>
      <c r="J18" s="130">
        <v>367</v>
      </c>
      <c r="K18" s="130">
        <v>33942</v>
      </c>
      <c r="L18" s="130">
        <v>175580</v>
      </c>
      <c r="M18" s="26">
        <f>SUM(N18:P18)</f>
        <v>433471</v>
      </c>
      <c r="N18" s="130">
        <v>169455</v>
      </c>
      <c r="O18" s="130">
        <v>263880</v>
      </c>
      <c r="P18" s="130">
        <v>136</v>
      </c>
      <c r="Q18" s="24" t="s">
        <v>336</v>
      </c>
      <c r="R18" s="61"/>
    </row>
    <row r="19" spans="1:18" ht="16.5" customHeight="1">
      <c r="A19" s="286"/>
      <c r="B19" s="240" t="s">
        <v>378</v>
      </c>
      <c r="C19" s="224">
        <v>240</v>
      </c>
      <c r="D19" s="26">
        <f>SUM(E19,H19)</f>
        <v>1325</v>
      </c>
      <c r="E19" s="26">
        <f>SUM(F19:G19)</f>
        <v>974</v>
      </c>
      <c r="F19" s="130">
        <v>388</v>
      </c>
      <c r="G19" s="130">
        <v>586</v>
      </c>
      <c r="H19" s="26">
        <f>SUM(I19:J19)</f>
        <v>351</v>
      </c>
      <c r="I19" s="130">
        <v>207</v>
      </c>
      <c r="J19" s="130">
        <v>144</v>
      </c>
      <c r="K19" s="130">
        <v>210659</v>
      </c>
      <c r="L19" s="130">
        <v>540652</v>
      </c>
      <c r="M19" s="26">
        <f>SUM(N19:P19)</f>
        <v>1139222</v>
      </c>
      <c r="N19" s="130">
        <v>771850</v>
      </c>
      <c r="O19" s="130">
        <v>363666</v>
      </c>
      <c r="P19" s="130">
        <v>3706</v>
      </c>
      <c r="Q19" s="24" t="s">
        <v>336</v>
      </c>
      <c r="R19" s="61"/>
    </row>
    <row r="20" spans="1:18" ht="16.5" customHeight="1">
      <c r="A20" s="286"/>
      <c r="B20" s="240" t="s">
        <v>379</v>
      </c>
      <c r="C20" s="224">
        <v>59</v>
      </c>
      <c r="D20" s="26">
        <f>SUM(E20,H20)</f>
        <v>784</v>
      </c>
      <c r="E20" s="26">
        <f>SUM(F20:G20)</f>
        <v>748</v>
      </c>
      <c r="F20" s="130">
        <v>383</v>
      </c>
      <c r="G20" s="130">
        <v>365</v>
      </c>
      <c r="H20" s="26">
        <f>SUM(I20:J20)</f>
        <v>36</v>
      </c>
      <c r="I20" s="130">
        <v>19</v>
      </c>
      <c r="J20" s="130">
        <v>17</v>
      </c>
      <c r="K20" s="130">
        <v>193584</v>
      </c>
      <c r="L20" s="130">
        <v>644615</v>
      </c>
      <c r="M20" s="26">
        <f>SUM(N20:P20)</f>
        <v>1248977</v>
      </c>
      <c r="N20" s="130">
        <v>1032135</v>
      </c>
      <c r="O20" s="130">
        <v>216842</v>
      </c>
      <c r="P20" s="24" t="s">
        <v>336</v>
      </c>
      <c r="Q20" s="24">
        <v>3651</v>
      </c>
      <c r="R20" s="61"/>
    </row>
    <row r="21" spans="1:18" ht="16.5" customHeight="1">
      <c r="A21" s="286"/>
      <c r="B21" s="240" t="s">
        <v>380</v>
      </c>
      <c r="C21" s="224">
        <v>32</v>
      </c>
      <c r="D21" s="26">
        <f>SUM(E21,H21)</f>
        <v>789</v>
      </c>
      <c r="E21" s="26">
        <f>SUM(F21:G21)</f>
        <v>788</v>
      </c>
      <c r="F21" s="130">
        <v>479</v>
      </c>
      <c r="G21" s="130">
        <v>309</v>
      </c>
      <c r="H21" s="26">
        <f>SUM(I21:J21)</f>
        <v>1</v>
      </c>
      <c r="I21" s="24" t="s">
        <v>336</v>
      </c>
      <c r="J21" s="130">
        <v>1</v>
      </c>
      <c r="K21" s="130">
        <v>245191</v>
      </c>
      <c r="L21" s="130">
        <v>874474</v>
      </c>
      <c r="M21" s="26">
        <f>SUM(N21:P21)</f>
        <v>1320258</v>
      </c>
      <c r="N21" s="130">
        <v>1090091</v>
      </c>
      <c r="O21" s="130">
        <v>229291</v>
      </c>
      <c r="P21" s="130">
        <v>876</v>
      </c>
      <c r="Q21" s="24" t="s">
        <v>336</v>
      </c>
      <c r="R21" s="61"/>
    </row>
    <row r="22" spans="1:18" ht="16.5" customHeight="1">
      <c r="A22" s="286"/>
      <c r="B22" s="240" t="s">
        <v>381</v>
      </c>
      <c r="C22" s="224">
        <v>50</v>
      </c>
      <c r="D22" s="26">
        <f>SUM(E22,H22)</f>
        <v>4816</v>
      </c>
      <c r="E22" s="26">
        <f>SUM(F22:G22)</f>
        <v>4816</v>
      </c>
      <c r="F22" s="130">
        <v>3343</v>
      </c>
      <c r="G22" s="130">
        <v>1473</v>
      </c>
      <c r="H22" s="24" t="s">
        <v>336</v>
      </c>
      <c r="I22" s="24" t="s">
        <v>336</v>
      </c>
      <c r="J22" s="24" t="s">
        <v>336</v>
      </c>
      <c r="K22" s="130">
        <v>1909523</v>
      </c>
      <c r="L22" s="130">
        <v>5640864</v>
      </c>
      <c r="M22" s="26">
        <f>SUM(N22:P22)</f>
        <v>9651102</v>
      </c>
      <c r="N22" s="130">
        <v>6850386</v>
      </c>
      <c r="O22" s="130">
        <v>2795092</v>
      </c>
      <c r="P22" s="130">
        <v>5624</v>
      </c>
      <c r="Q22" s="24" t="s">
        <v>336</v>
      </c>
      <c r="R22" s="61"/>
    </row>
    <row r="23" spans="1:18" ht="16.5" customHeight="1">
      <c r="A23" s="197"/>
      <c r="B23" s="196"/>
      <c r="C23" s="224"/>
      <c r="D23" s="26"/>
      <c r="E23" s="26"/>
      <c r="F23" s="130"/>
      <c r="G23" s="130"/>
      <c r="H23" s="26"/>
      <c r="I23" s="130"/>
      <c r="J23" s="130"/>
      <c r="K23" s="130"/>
      <c r="L23" s="130"/>
      <c r="M23" s="26"/>
      <c r="N23" s="130"/>
      <c r="O23" s="130"/>
      <c r="P23" s="130"/>
      <c r="Q23" s="25"/>
      <c r="R23" s="61"/>
    </row>
    <row r="24" spans="1:18" s="53" customFormat="1" ht="16.5" customHeight="1">
      <c r="A24" s="286" t="s">
        <v>108</v>
      </c>
      <c r="B24" s="5" t="s">
        <v>5</v>
      </c>
      <c r="C24" s="227">
        <f>SUM(C25:C29)</f>
        <v>523</v>
      </c>
      <c r="D24" s="28">
        <f aca="true" t="shared" si="2" ref="D24:Q24">SUM(D25:D29)</f>
        <v>7395</v>
      </c>
      <c r="E24" s="28">
        <f t="shared" si="2"/>
        <v>6866</v>
      </c>
      <c r="F24" s="28">
        <f t="shared" si="2"/>
        <v>3972</v>
      </c>
      <c r="G24" s="28">
        <f t="shared" si="2"/>
        <v>2894</v>
      </c>
      <c r="H24" s="28">
        <f t="shared" si="2"/>
        <v>529</v>
      </c>
      <c r="I24" s="28">
        <f t="shared" si="2"/>
        <v>343</v>
      </c>
      <c r="J24" s="28">
        <f t="shared" si="2"/>
        <v>186</v>
      </c>
      <c r="K24" s="28">
        <f t="shared" si="2"/>
        <v>2127456</v>
      </c>
      <c r="L24" s="28">
        <f t="shared" si="2"/>
        <v>5679488</v>
      </c>
      <c r="M24" s="28">
        <f t="shared" si="2"/>
        <v>10719342</v>
      </c>
      <c r="N24" s="28">
        <f t="shared" si="2"/>
        <v>8884282</v>
      </c>
      <c r="O24" s="28">
        <f t="shared" si="2"/>
        <v>1819082</v>
      </c>
      <c r="P24" s="28">
        <f t="shared" si="2"/>
        <v>15978</v>
      </c>
      <c r="Q24" s="28">
        <f t="shared" si="2"/>
        <v>118405</v>
      </c>
      <c r="R24" s="132"/>
    </row>
    <row r="25" spans="1:18" ht="16.5" customHeight="1">
      <c r="A25" s="286"/>
      <c r="B25" s="240" t="s">
        <v>377</v>
      </c>
      <c r="C25" s="224">
        <v>214</v>
      </c>
      <c r="D25" s="26">
        <f>SUM(E25,H25)</f>
        <v>469</v>
      </c>
      <c r="E25" s="26">
        <f>SUM(F25:G25)</f>
        <v>157</v>
      </c>
      <c r="F25" s="130">
        <v>73</v>
      </c>
      <c r="G25" s="130">
        <v>84</v>
      </c>
      <c r="H25" s="26">
        <f>SUM(I25:J25)</f>
        <v>312</v>
      </c>
      <c r="I25" s="130">
        <v>204</v>
      </c>
      <c r="J25" s="130">
        <v>108</v>
      </c>
      <c r="K25" s="130">
        <v>32972</v>
      </c>
      <c r="L25" s="130">
        <v>101624</v>
      </c>
      <c r="M25" s="26">
        <f>SUM(N25:P25)</f>
        <v>248497</v>
      </c>
      <c r="N25" s="130">
        <v>142397</v>
      </c>
      <c r="O25" s="130">
        <v>104248</v>
      </c>
      <c r="P25" s="130">
        <v>1852</v>
      </c>
      <c r="Q25" s="24" t="s">
        <v>336</v>
      </c>
      <c r="R25" s="61"/>
    </row>
    <row r="26" spans="1:18" ht="16.5" customHeight="1">
      <c r="A26" s="286"/>
      <c r="B26" s="240" t="s">
        <v>378</v>
      </c>
      <c r="C26" s="224">
        <v>179</v>
      </c>
      <c r="D26" s="26">
        <f>SUM(E26,H26)</f>
        <v>1073</v>
      </c>
      <c r="E26" s="26">
        <f>SUM(F26:G26)</f>
        <v>870</v>
      </c>
      <c r="F26" s="130">
        <v>428</v>
      </c>
      <c r="G26" s="130">
        <v>442</v>
      </c>
      <c r="H26" s="26">
        <f>SUM(I26:J26)</f>
        <v>203</v>
      </c>
      <c r="I26" s="130">
        <v>126</v>
      </c>
      <c r="J26" s="130">
        <v>77</v>
      </c>
      <c r="K26" s="130">
        <v>216743</v>
      </c>
      <c r="L26" s="130">
        <v>363303</v>
      </c>
      <c r="M26" s="26">
        <f>SUM(N26:P26)</f>
        <v>832897</v>
      </c>
      <c r="N26" s="130">
        <v>581710</v>
      </c>
      <c r="O26" s="130">
        <v>241902</v>
      </c>
      <c r="P26" s="130">
        <v>9285</v>
      </c>
      <c r="Q26" s="24" t="s">
        <v>336</v>
      </c>
      <c r="R26" s="61"/>
    </row>
    <row r="27" spans="1:18" ht="16.5" customHeight="1">
      <c r="A27" s="286"/>
      <c r="B27" s="240" t="s">
        <v>379</v>
      </c>
      <c r="C27" s="224">
        <v>56</v>
      </c>
      <c r="D27" s="26">
        <f>SUM(E27,H27)</f>
        <v>802</v>
      </c>
      <c r="E27" s="26">
        <f>SUM(F27:G27)</f>
        <v>792</v>
      </c>
      <c r="F27" s="130">
        <v>397</v>
      </c>
      <c r="G27" s="130">
        <v>395</v>
      </c>
      <c r="H27" s="26">
        <f>SUM(I27:J27)</f>
        <v>10</v>
      </c>
      <c r="I27" s="130">
        <v>9</v>
      </c>
      <c r="J27" s="130">
        <v>1</v>
      </c>
      <c r="K27" s="130">
        <v>209280</v>
      </c>
      <c r="L27" s="130">
        <v>519241</v>
      </c>
      <c r="M27" s="26">
        <f>SUM(N27:P27)</f>
        <v>1017614</v>
      </c>
      <c r="N27" s="130">
        <v>917226</v>
      </c>
      <c r="O27" s="130">
        <v>99795</v>
      </c>
      <c r="P27" s="130">
        <v>593</v>
      </c>
      <c r="Q27" s="24" t="s">
        <v>336</v>
      </c>
      <c r="R27" s="61"/>
    </row>
    <row r="28" spans="1:18" ht="16.5" customHeight="1">
      <c r="A28" s="286"/>
      <c r="B28" s="240" t="s">
        <v>380</v>
      </c>
      <c r="C28" s="224">
        <v>25</v>
      </c>
      <c r="D28" s="26">
        <f>SUM(E28,H28)</f>
        <v>633</v>
      </c>
      <c r="E28" s="26">
        <f>SUM(F28:G28)</f>
        <v>629</v>
      </c>
      <c r="F28" s="130">
        <v>363</v>
      </c>
      <c r="G28" s="130">
        <v>266</v>
      </c>
      <c r="H28" s="26">
        <f>SUM(I28:J28)</f>
        <v>4</v>
      </c>
      <c r="I28" s="130">
        <v>4</v>
      </c>
      <c r="J28" s="24" t="s">
        <v>336</v>
      </c>
      <c r="K28" s="130">
        <v>170176</v>
      </c>
      <c r="L28" s="130">
        <v>401193</v>
      </c>
      <c r="M28" s="26">
        <f>SUM(N28:P28)</f>
        <v>817003</v>
      </c>
      <c r="N28" s="130">
        <v>737922</v>
      </c>
      <c r="O28" s="130">
        <v>78606</v>
      </c>
      <c r="P28" s="130">
        <v>475</v>
      </c>
      <c r="Q28" s="24">
        <v>12168</v>
      </c>
      <c r="R28" s="61"/>
    </row>
    <row r="29" spans="1:18" ht="16.5" customHeight="1">
      <c r="A29" s="286"/>
      <c r="B29" s="240" t="s">
        <v>381</v>
      </c>
      <c r="C29" s="224">
        <v>49</v>
      </c>
      <c r="D29" s="26">
        <f>SUM(E29,H29)</f>
        <v>4418</v>
      </c>
      <c r="E29" s="26">
        <f>SUM(F29:G29)</f>
        <v>4418</v>
      </c>
      <c r="F29" s="130">
        <v>2711</v>
      </c>
      <c r="G29" s="130">
        <v>1707</v>
      </c>
      <c r="H29" s="24" t="s">
        <v>336</v>
      </c>
      <c r="I29" s="24" t="s">
        <v>336</v>
      </c>
      <c r="J29" s="24" t="s">
        <v>336</v>
      </c>
      <c r="K29" s="130">
        <v>1498285</v>
      </c>
      <c r="L29" s="130">
        <v>4294127</v>
      </c>
      <c r="M29" s="26">
        <f>SUM(N29:P29)</f>
        <v>7803331</v>
      </c>
      <c r="N29" s="130">
        <v>6505027</v>
      </c>
      <c r="O29" s="130">
        <v>1294531</v>
      </c>
      <c r="P29" s="130">
        <v>3773</v>
      </c>
      <c r="Q29" s="24">
        <v>106237</v>
      </c>
      <c r="R29" s="61"/>
    </row>
    <row r="30" spans="1:18" ht="16.5" customHeight="1">
      <c r="A30" s="38"/>
      <c r="B30" s="196"/>
      <c r="C30" s="224"/>
      <c r="D30" s="26"/>
      <c r="E30" s="26"/>
      <c r="F30" s="130"/>
      <c r="G30" s="130"/>
      <c r="H30" s="26"/>
      <c r="I30" s="130"/>
      <c r="J30" s="130"/>
      <c r="K30" s="130"/>
      <c r="L30" s="130"/>
      <c r="M30" s="26"/>
      <c r="N30" s="130"/>
      <c r="O30" s="130"/>
      <c r="P30" s="130"/>
      <c r="Q30" s="25"/>
      <c r="R30" s="61"/>
    </row>
    <row r="31" spans="1:18" s="53" customFormat="1" ht="16.5" customHeight="1">
      <c r="A31" s="286" t="s">
        <v>109</v>
      </c>
      <c r="B31" s="5" t="s">
        <v>5</v>
      </c>
      <c r="C31" s="227">
        <f>SUM(C32:C36)</f>
        <v>1649</v>
      </c>
      <c r="D31" s="28">
        <f aca="true" t="shared" si="3" ref="D31:Q31">SUM(D32:D36)</f>
        <v>10868</v>
      </c>
      <c r="E31" s="28">
        <f t="shared" si="3"/>
        <v>8256</v>
      </c>
      <c r="F31" s="28">
        <f t="shared" si="3"/>
        <v>3823</v>
      </c>
      <c r="G31" s="28">
        <f t="shared" si="3"/>
        <v>4433</v>
      </c>
      <c r="H31" s="28">
        <f t="shared" si="3"/>
        <v>2612</v>
      </c>
      <c r="I31" s="28">
        <f t="shared" si="3"/>
        <v>1322</v>
      </c>
      <c r="J31" s="28">
        <f t="shared" si="3"/>
        <v>1290</v>
      </c>
      <c r="K31" s="28">
        <f t="shared" si="3"/>
        <v>2157781</v>
      </c>
      <c r="L31" s="28">
        <f t="shared" si="3"/>
        <v>7943644</v>
      </c>
      <c r="M31" s="28">
        <f t="shared" si="3"/>
        <v>13330882</v>
      </c>
      <c r="N31" s="28">
        <f t="shared" si="3"/>
        <v>11276879</v>
      </c>
      <c r="O31" s="28">
        <f t="shared" si="3"/>
        <v>2041732</v>
      </c>
      <c r="P31" s="28">
        <f t="shared" si="3"/>
        <v>12271</v>
      </c>
      <c r="Q31" s="28">
        <f t="shared" si="3"/>
        <v>6499</v>
      </c>
      <c r="R31" s="132"/>
    </row>
    <row r="32" spans="1:18" ht="16.5" customHeight="1">
      <c r="A32" s="286"/>
      <c r="B32" s="240" t="s">
        <v>377</v>
      </c>
      <c r="C32" s="224">
        <v>909</v>
      </c>
      <c r="D32" s="26">
        <f>SUM(E32,H32)</f>
        <v>1886</v>
      </c>
      <c r="E32" s="26">
        <f>SUM(F32:G32)</f>
        <v>318</v>
      </c>
      <c r="F32" s="130">
        <v>55</v>
      </c>
      <c r="G32" s="130">
        <v>263</v>
      </c>
      <c r="H32" s="26">
        <f>SUM(I32:J32)</f>
        <v>1568</v>
      </c>
      <c r="I32" s="130">
        <v>759</v>
      </c>
      <c r="J32" s="130">
        <v>809</v>
      </c>
      <c r="K32" s="130">
        <v>56357</v>
      </c>
      <c r="L32" s="130">
        <v>491269</v>
      </c>
      <c r="M32" s="26">
        <f>SUM(N32:P32)</f>
        <v>893029</v>
      </c>
      <c r="N32" s="130">
        <v>560507</v>
      </c>
      <c r="O32" s="130">
        <v>332336</v>
      </c>
      <c r="P32" s="130">
        <v>186</v>
      </c>
      <c r="Q32" s="24" t="s">
        <v>336</v>
      </c>
      <c r="R32" s="61"/>
    </row>
    <row r="33" spans="1:18" ht="16.5" customHeight="1">
      <c r="A33" s="286"/>
      <c r="B33" s="240" t="s">
        <v>378</v>
      </c>
      <c r="C33" s="224">
        <v>572</v>
      </c>
      <c r="D33" s="26">
        <f>SUM(E33,H33)</f>
        <v>3152</v>
      </c>
      <c r="E33" s="26">
        <f>SUM(F33:G33)</f>
        <v>2178</v>
      </c>
      <c r="F33" s="130">
        <v>782</v>
      </c>
      <c r="G33" s="130">
        <v>1396</v>
      </c>
      <c r="H33" s="26">
        <f>SUM(I33:J33)</f>
        <v>974</v>
      </c>
      <c r="I33" s="130">
        <v>523</v>
      </c>
      <c r="J33" s="130">
        <v>451</v>
      </c>
      <c r="K33" s="130">
        <v>460550</v>
      </c>
      <c r="L33" s="130">
        <v>1399075</v>
      </c>
      <c r="M33" s="26">
        <f>SUM(N33:P33)</f>
        <v>2486632</v>
      </c>
      <c r="N33" s="130">
        <v>1825021</v>
      </c>
      <c r="O33" s="130">
        <v>660921</v>
      </c>
      <c r="P33" s="130">
        <v>690</v>
      </c>
      <c r="Q33" s="24" t="s">
        <v>336</v>
      </c>
      <c r="R33" s="61"/>
    </row>
    <row r="34" spans="1:18" ht="16.5" customHeight="1">
      <c r="A34" s="286"/>
      <c r="B34" s="240" t="s">
        <v>379</v>
      </c>
      <c r="C34" s="224">
        <v>97</v>
      </c>
      <c r="D34" s="26">
        <f>SUM(E34,H34)</f>
        <v>1245</v>
      </c>
      <c r="E34" s="26">
        <f>SUM(F34:G34)</f>
        <v>1180</v>
      </c>
      <c r="F34" s="130">
        <v>548</v>
      </c>
      <c r="G34" s="130">
        <v>632</v>
      </c>
      <c r="H34" s="26">
        <f>SUM(I34:J34)</f>
        <v>65</v>
      </c>
      <c r="I34" s="130">
        <v>36</v>
      </c>
      <c r="J34" s="130">
        <v>29</v>
      </c>
      <c r="K34" s="130">
        <v>308130</v>
      </c>
      <c r="L34" s="130">
        <v>1017121</v>
      </c>
      <c r="M34" s="26">
        <f>SUM(N34:P34)</f>
        <v>1802276</v>
      </c>
      <c r="N34" s="130">
        <v>1379342</v>
      </c>
      <c r="O34" s="130">
        <v>422934</v>
      </c>
      <c r="P34" s="24" t="s">
        <v>336</v>
      </c>
      <c r="Q34" s="24">
        <v>3215</v>
      </c>
      <c r="R34" s="61"/>
    </row>
    <row r="35" spans="1:18" ht="16.5" customHeight="1">
      <c r="A35" s="286"/>
      <c r="B35" s="240" t="s">
        <v>380</v>
      </c>
      <c r="C35" s="224">
        <v>28</v>
      </c>
      <c r="D35" s="26">
        <f>SUM(E35,H35)</f>
        <v>670</v>
      </c>
      <c r="E35" s="26">
        <f>SUM(F35:G35)</f>
        <v>665</v>
      </c>
      <c r="F35" s="130">
        <v>319</v>
      </c>
      <c r="G35" s="130">
        <v>346</v>
      </c>
      <c r="H35" s="26">
        <f>SUM(I35:J35)</f>
        <v>5</v>
      </c>
      <c r="I35" s="130">
        <v>4</v>
      </c>
      <c r="J35" s="130">
        <v>1</v>
      </c>
      <c r="K35" s="130">
        <v>168394</v>
      </c>
      <c r="L35" s="130">
        <v>623435</v>
      </c>
      <c r="M35" s="26">
        <f>SUM(N35:P35)</f>
        <v>1083571</v>
      </c>
      <c r="N35" s="130">
        <v>886456</v>
      </c>
      <c r="O35" s="130">
        <v>196801</v>
      </c>
      <c r="P35" s="130">
        <v>314</v>
      </c>
      <c r="Q35" s="24" t="s">
        <v>336</v>
      </c>
      <c r="R35" s="61"/>
    </row>
    <row r="36" spans="1:18" ht="16.5" customHeight="1">
      <c r="A36" s="286"/>
      <c r="B36" s="240" t="s">
        <v>381</v>
      </c>
      <c r="C36" s="224">
        <v>43</v>
      </c>
      <c r="D36" s="26">
        <f>SUM(E36,H36)</f>
        <v>3915</v>
      </c>
      <c r="E36" s="26">
        <f>SUM(F36:G36)</f>
        <v>3915</v>
      </c>
      <c r="F36" s="130">
        <v>2119</v>
      </c>
      <c r="G36" s="130">
        <v>1796</v>
      </c>
      <c r="H36" s="24" t="s">
        <v>336</v>
      </c>
      <c r="I36" s="24" t="s">
        <v>336</v>
      </c>
      <c r="J36" s="24" t="s">
        <v>336</v>
      </c>
      <c r="K36" s="130">
        <v>1164350</v>
      </c>
      <c r="L36" s="130">
        <v>4412744</v>
      </c>
      <c r="M36" s="26">
        <f>SUM(N36:P36)</f>
        <v>7065374</v>
      </c>
      <c r="N36" s="130">
        <v>6625553</v>
      </c>
      <c r="O36" s="130">
        <v>428740</v>
      </c>
      <c r="P36" s="130">
        <v>11081</v>
      </c>
      <c r="Q36" s="24">
        <v>3284</v>
      </c>
      <c r="R36" s="61"/>
    </row>
    <row r="37" spans="1:18" ht="16.5" customHeight="1">
      <c r="A37" s="197"/>
      <c r="B37" s="196"/>
      <c r="C37" s="224"/>
      <c r="D37" s="26"/>
      <c r="E37" s="26"/>
      <c r="F37" s="130"/>
      <c r="G37" s="130"/>
      <c r="H37" s="26"/>
      <c r="I37" s="130"/>
      <c r="J37" s="130"/>
      <c r="K37" s="130"/>
      <c r="L37" s="130"/>
      <c r="M37" s="26"/>
      <c r="N37" s="130"/>
      <c r="O37" s="130"/>
      <c r="P37" s="130"/>
      <c r="Q37" s="25"/>
      <c r="R37" s="61"/>
    </row>
    <row r="38" spans="1:18" s="53" customFormat="1" ht="16.5" customHeight="1">
      <c r="A38" s="286" t="s">
        <v>110</v>
      </c>
      <c r="B38" s="5" t="s">
        <v>5</v>
      </c>
      <c r="C38" s="227">
        <f>SUM(C39:C43)</f>
        <v>592</v>
      </c>
      <c r="D38" s="28">
        <f aca="true" t="shared" si="4" ref="D38:Q38">SUM(D39:D43)</f>
        <v>5396</v>
      </c>
      <c r="E38" s="28">
        <f t="shared" si="4"/>
        <v>4530</v>
      </c>
      <c r="F38" s="28">
        <f t="shared" si="4"/>
        <v>1646</v>
      </c>
      <c r="G38" s="28">
        <f t="shared" si="4"/>
        <v>2884</v>
      </c>
      <c r="H38" s="28">
        <f t="shared" si="4"/>
        <v>866</v>
      </c>
      <c r="I38" s="28">
        <f t="shared" si="4"/>
        <v>455</v>
      </c>
      <c r="J38" s="28">
        <f t="shared" si="4"/>
        <v>411</v>
      </c>
      <c r="K38" s="28">
        <f t="shared" si="4"/>
        <v>968218</v>
      </c>
      <c r="L38" s="28">
        <f t="shared" si="4"/>
        <v>2992501</v>
      </c>
      <c r="M38" s="28">
        <f t="shared" si="4"/>
        <v>5337871</v>
      </c>
      <c r="N38" s="28">
        <f t="shared" si="4"/>
        <v>4274453</v>
      </c>
      <c r="O38" s="28">
        <f t="shared" si="4"/>
        <v>1059940</v>
      </c>
      <c r="P38" s="28">
        <f t="shared" si="4"/>
        <v>3478</v>
      </c>
      <c r="Q38" s="28">
        <f t="shared" si="4"/>
        <v>11989</v>
      </c>
      <c r="R38" s="132"/>
    </row>
    <row r="39" spans="1:18" ht="16.5" customHeight="1">
      <c r="A39" s="286"/>
      <c r="B39" s="240" t="s">
        <v>377</v>
      </c>
      <c r="C39" s="224">
        <v>324</v>
      </c>
      <c r="D39" s="26">
        <f>SUM(E39,H39)</f>
        <v>725</v>
      </c>
      <c r="E39" s="26">
        <f>SUM(F39:G39)</f>
        <v>148</v>
      </c>
      <c r="F39" s="130">
        <v>51</v>
      </c>
      <c r="G39" s="130">
        <v>97</v>
      </c>
      <c r="H39" s="26">
        <f>SUM(I39:J39)</f>
        <v>577</v>
      </c>
      <c r="I39" s="130">
        <v>291</v>
      </c>
      <c r="J39" s="130">
        <v>286</v>
      </c>
      <c r="K39" s="130">
        <v>23707</v>
      </c>
      <c r="L39" s="130">
        <v>107839</v>
      </c>
      <c r="M39" s="26">
        <f>SUM(N39:P39)</f>
        <v>250473</v>
      </c>
      <c r="N39" s="130">
        <v>99453</v>
      </c>
      <c r="O39" s="130">
        <v>150645</v>
      </c>
      <c r="P39" s="130">
        <v>375</v>
      </c>
      <c r="Q39" s="24">
        <v>317</v>
      </c>
      <c r="R39" s="61"/>
    </row>
    <row r="40" spans="1:18" ht="16.5" customHeight="1">
      <c r="A40" s="286"/>
      <c r="B40" s="240" t="s">
        <v>378</v>
      </c>
      <c r="C40" s="224">
        <v>168</v>
      </c>
      <c r="D40" s="26">
        <f>SUM(E40,H40)</f>
        <v>907</v>
      </c>
      <c r="E40" s="26">
        <f>SUM(F40:G40)</f>
        <v>648</v>
      </c>
      <c r="F40" s="130">
        <v>256</v>
      </c>
      <c r="G40" s="130">
        <v>392</v>
      </c>
      <c r="H40" s="26">
        <f>SUM(I40:J40)</f>
        <v>259</v>
      </c>
      <c r="I40" s="130">
        <v>144</v>
      </c>
      <c r="J40" s="130">
        <v>115</v>
      </c>
      <c r="K40" s="130">
        <v>113006</v>
      </c>
      <c r="L40" s="130">
        <v>253326</v>
      </c>
      <c r="M40" s="26">
        <f>SUM(N40:P40)</f>
        <v>508652</v>
      </c>
      <c r="N40" s="130">
        <v>307868</v>
      </c>
      <c r="O40" s="130">
        <v>200381</v>
      </c>
      <c r="P40" s="130">
        <v>403</v>
      </c>
      <c r="Q40" s="24" t="s">
        <v>336</v>
      </c>
      <c r="R40" s="61"/>
    </row>
    <row r="41" spans="1:18" ht="16.5" customHeight="1">
      <c r="A41" s="286"/>
      <c r="B41" s="240" t="s">
        <v>379</v>
      </c>
      <c r="C41" s="224">
        <v>39</v>
      </c>
      <c r="D41" s="26">
        <f>SUM(E41,H41)</f>
        <v>510</v>
      </c>
      <c r="E41" s="26">
        <f>SUM(F41:G41)</f>
        <v>489</v>
      </c>
      <c r="F41" s="130">
        <v>212</v>
      </c>
      <c r="G41" s="130">
        <v>277</v>
      </c>
      <c r="H41" s="26">
        <f>SUM(I41:J41)</f>
        <v>21</v>
      </c>
      <c r="I41" s="130">
        <v>14</v>
      </c>
      <c r="J41" s="130">
        <v>7</v>
      </c>
      <c r="K41" s="130">
        <v>101841</v>
      </c>
      <c r="L41" s="130">
        <v>242005</v>
      </c>
      <c r="M41" s="26">
        <f>SUM(N41:P41)</f>
        <v>506750</v>
      </c>
      <c r="N41" s="130">
        <v>366484</v>
      </c>
      <c r="O41" s="130">
        <v>140266</v>
      </c>
      <c r="P41" s="24" t="s">
        <v>336</v>
      </c>
      <c r="Q41" s="24">
        <v>11672</v>
      </c>
      <c r="R41" s="61"/>
    </row>
    <row r="42" spans="1:18" ht="16.5" customHeight="1">
      <c r="A42" s="286"/>
      <c r="B42" s="240" t="s">
        <v>380</v>
      </c>
      <c r="C42" s="224">
        <v>30</v>
      </c>
      <c r="D42" s="26">
        <f>SUM(E42,H42)</f>
        <v>728</v>
      </c>
      <c r="E42" s="26">
        <f>SUM(F42:G42)</f>
        <v>722</v>
      </c>
      <c r="F42" s="130">
        <v>217</v>
      </c>
      <c r="G42" s="130">
        <v>505</v>
      </c>
      <c r="H42" s="26">
        <f>SUM(I42:J42)</f>
        <v>6</v>
      </c>
      <c r="I42" s="130">
        <v>4</v>
      </c>
      <c r="J42" s="130">
        <v>2</v>
      </c>
      <c r="K42" s="130">
        <v>129862</v>
      </c>
      <c r="L42" s="130">
        <v>217257</v>
      </c>
      <c r="M42" s="26">
        <f>SUM(N42:P42)</f>
        <v>484221</v>
      </c>
      <c r="N42" s="130">
        <v>293042</v>
      </c>
      <c r="O42" s="130">
        <v>188479</v>
      </c>
      <c r="P42" s="130">
        <v>2700</v>
      </c>
      <c r="Q42" s="24" t="s">
        <v>336</v>
      </c>
      <c r="R42" s="61"/>
    </row>
    <row r="43" spans="1:18" ht="16.5" customHeight="1">
      <c r="A43" s="286"/>
      <c r="B43" s="240" t="s">
        <v>381</v>
      </c>
      <c r="C43" s="224">
        <v>31</v>
      </c>
      <c r="D43" s="26">
        <f>SUM(E43,H43)</f>
        <v>2526</v>
      </c>
      <c r="E43" s="26">
        <f>SUM(F43:G43)</f>
        <v>2523</v>
      </c>
      <c r="F43" s="130">
        <v>910</v>
      </c>
      <c r="G43" s="130">
        <v>1613</v>
      </c>
      <c r="H43" s="26">
        <f>SUM(I43:J43)</f>
        <v>3</v>
      </c>
      <c r="I43" s="130">
        <v>2</v>
      </c>
      <c r="J43" s="130">
        <v>1</v>
      </c>
      <c r="K43" s="130">
        <v>599802</v>
      </c>
      <c r="L43" s="130">
        <v>2172074</v>
      </c>
      <c r="M43" s="26">
        <f>SUM(N43:P43)</f>
        <v>3587775</v>
      </c>
      <c r="N43" s="130">
        <v>3207606</v>
      </c>
      <c r="O43" s="130">
        <v>380169</v>
      </c>
      <c r="P43" s="24" t="s">
        <v>336</v>
      </c>
      <c r="Q43" s="24" t="s">
        <v>336</v>
      </c>
      <c r="R43" s="61"/>
    </row>
    <row r="44" spans="1:18" ht="16.5" customHeight="1">
      <c r="A44" s="197"/>
      <c r="B44" s="196"/>
      <c r="C44" s="224"/>
      <c r="D44" s="26"/>
      <c r="E44" s="26"/>
      <c r="F44" s="130"/>
      <c r="G44" s="130"/>
      <c r="H44" s="26"/>
      <c r="I44" s="130"/>
      <c r="J44" s="130"/>
      <c r="K44" s="130"/>
      <c r="L44" s="130"/>
      <c r="M44" s="26"/>
      <c r="N44" s="130"/>
      <c r="O44" s="130"/>
      <c r="P44" s="130"/>
      <c r="Q44" s="25"/>
      <c r="R44" s="61"/>
    </row>
    <row r="45" spans="1:18" s="53" customFormat="1" ht="16.5" customHeight="1">
      <c r="A45" s="286" t="s">
        <v>111</v>
      </c>
      <c r="B45" s="5" t="s">
        <v>5</v>
      </c>
      <c r="C45" s="227">
        <f>SUM(C46:C50)</f>
        <v>1096</v>
      </c>
      <c r="D45" s="28">
        <f aca="true" t="shared" si="5" ref="D45:Q45">SUM(D46:D50)</f>
        <v>6561</v>
      </c>
      <c r="E45" s="28">
        <f t="shared" si="5"/>
        <v>5113</v>
      </c>
      <c r="F45" s="28">
        <f t="shared" si="5"/>
        <v>1885</v>
      </c>
      <c r="G45" s="28">
        <f t="shared" si="5"/>
        <v>3228</v>
      </c>
      <c r="H45" s="28">
        <f t="shared" si="5"/>
        <v>1448</v>
      </c>
      <c r="I45" s="28">
        <f t="shared" si="5"/>
        <v>916</v>
      </c>
      <c r="J45" s="28">
        <f t="shared" si="5"/>
        <v>532</v>
      </c>
      <c r="K45" s="28">
        <f t="shared" si="5"/>
        <v>922831</v>
      </c>
      <c r="L45" s="28">
        <f t="shared" si="5"/>
        <v>2337167</v>
      </c>
      <c r="M45" s="28">
        <f t="shared" si="5"/>
        <v>4440959</v>
      </c>
      <c r="N45" s="28">
        <f t="shared" si="5"/>
        <v>2464616</v>
      </c>
      <c r="O45" s="28">
        <f t="shared" si="5"/>
        <v>1973460</v>
      </c>
      <c r="P45" s="28">
        <f t="shared" si="5"/>
        <v>2883</v>
      </c>
      <c r="Q45" s="28">
        <f t="shared" si="5"/>
        <v>2779</v>
      </c>
      <c r="R45" s="132"/>
    </row>
    <row r="46" spans="1:18" ht="16.5" customHeight="1">
      <c r="A46" s="286"/>
      <c r="B46" s="240" t="s">
        <v>377</v>
      </c>
      <c r="C46" s="224">
        <v>659</v>
      </c>
      <c r="D46" s="26">
        <f>SUM(E46,H46)</f>
        <v>1573</v>
      </c>
      <c r="E46" s="26">
        <f>SUM(F46:G46)</f>
        <v>612</v>
      </c>
      <c r="F46" s="130">
        <v>117</v>
      </c>
      <c r="G46" s="130">
        <v>495</v>
      </c>
      <c r="H46" s="26">
        <f>SUM(I46:J46)</f>
        <v>961</v>
      </c>
      <c r="I46" s="130">
        <v>616</v>
      </c>
      <c r="J46" s="130">
        <v>345</v>
      </c>
      <c r="K46" s="130">
        <v>74464</v>
      </c>
      <c r="L46" s="130">
        <v>175044</v>
      </c>
      <c r="M46" s="26">
        <f>SUM(N46:P46)</f>
        <v>436718</v>
      </c>
      <c r="N46" s="130">
        <v>69610</v>
      </c>
      <c r="O46" s="130">
        <v>365913</v>
      </c>
      <c r="P46" s="130">
        <v>1195</v>
      </c>
      <c r="Q46" s="24" t="s">
        <v>336</v>
      </c>
      <c r="R46" s="61"/>
    </row>
    <row r="47" spans="1:18" ht="16.5" customHeight="1">
      <c r="A47" s="286"/>
      <c r="B47" s="240" t="s">
        <v>378</v>
      </c>
      <c r="C47" s="224">
        <v>333</v>
      </c>
      <c r="D47" s="26">
        <f>SUM(E47,H47)</f>
        <v>1705</v>
      </c>
      <c r="E47" s="26">
        <f>SUM(F47:G47)</f>
        <v>1259</v>
      </c>
      <c r="F47" s="130">
        <v>427</v>
      </c>
      <c r="G47" s="130">
        <v>832</v>
      </c>
      <c r="H47" s="26">
        <f>SUM(I47:J47)</f>
        <v>446</v>
      </c>
      <c r="I47" s="130">
        <v>275</v>
      </c>
      <c r="J47" s="130">
        <v>171</v>
      </c>
      <c r="K47" s="130">
        <v>183967</v>
      </c>
      <c r="L47" s="130">
        <v>283881</v>
      </c>
      <c r="M47" s="26">
        <f>SUM(N47:P47)</f>
        <v>697331</v>
      </c>
      <c r="N47" s="130">
        <v>233405</v>
      </c>
      <c r="O47" s="130">
        <v>462574</v>
      </c>
      <c r="P47" s="130">
        <v>1352</v>
      </c>
      <c r="Q47" s="24">
        <v>2779</v>
      </c>
      <c r="R47" s="61"/>
    </row>
    <row r="48" spans="1:18" ht="16.5" customHeight="1">
      <c r="A48" s="286"/>
      <c r="B48" s="240" t="s">
        <v>379</v>
      </c>
      <c r="C48" s="224">
        <v>54</v>
      </c>
      <c r="D48" s="26">
        <f>SUM(E48,H48)</f>
        <v>707</v>
      </c>
      <c r="E48" s="26">
        <f>SUM(F48:G48)</f>
        <v>672</v>
      </c>
      <c r="F48" s="130">
        <v>274</v>
      </c>
      <c r="G48" s="130">
        <v>398</v>
      </c>
      <c r="H48" s="26">
        <f>SUM(I48:J48)</f>
        <v>35</v>
      </c>
      <c r="I48" s="130">
        <v>22</v>
      </c>
      <c r="J48" s="130">
        <v>13</v>
      </c>
      <c r="K48" s="130">
        <v>127961</v>
      </c>
      <c r="L48" s="130">
        <v>254275</v>
      </c>
      <c r="M48" s="26">
        <f>SUM(N48:P48)</f>
        <v>555625</v>
      </c>
      <c r="N48" s="130">
        <v>315669</v>
      </c>
      <c r="O48" s="130">
        <v>239861</v>
      </c>
      <c r="P48" s="130">
        <v>95</v>
      </c>
      <c r="Q48" s="24" t="s">
        <v>336</v>
      </c>
      <c r="R48" s="61"/>
    </row>
    <row r="49" spans="1:18" ht="16.5" customHeight="1">
      <c r="A49" s="286"/>
      <c r="B49" s="240" t="s">
        <v>380</v>
      </c>
      <c r="C49" s="224">
        <v>26</v>
      </c>
      <c r="D49" s="26">
        <f>SUM(E49,H49)</f>
        <v>619</v>
      </c>
      <c r="E49" s="26">
        <f>SUM(F49:G49)</f>
        <v>613</v>
      </c>
      <c r="F49" s="130">
        <v>213</v>
      </c>
      <c r="G49" s="130">
        <v>400</v>
      </c>
      <c r="H49" s="26">
        <f>SUM(I49:J49)</f>
        <v>6</v>
      </c>
      <c r="I49" s="130">
        <v>3</v>
      </c>
      <c r="J49" s="130">
        <v>3</v>
      </c>
      <c r="K49" s="130">
        <v>115140</v>
      </c>
      <c r="L49" s="130">
        <v>193542</v>
      </c>
      <c r="M49" s="26">
        <f>SUM(N49:P49)</f>
        <v>466374</v>
      </c>
      <c r="N49" s="130">
        <v>202830</v>
      </c>
      <c r="O49" s="130">
        <v>263544</v>
      </c>
      <c r="P49" s="24" t="s">
        <v>336</v>
      </c>
      <c r="Q49" s="24" t="s">
        <v>336</v>
      </c>
      <c r="R49" s="61"/>
    </row>
    <row r="50" spans="1:18" ht="16.5" customHeight="1">
      <c r="A50" s="286"/>
      <c r="B50" s="240" t="s">
        <v>381</v>
      </c>
      <c r="C50" s="224">
        <v>24</v>
      </c>
      <c r="D50" s="26">
        <f>SUM(E50,H50)</f>
        <v>1957</v>
      </c>
      <c r="E50" s="26">
        <f>SUM(F50:G50)</f>
        <v>1957</v>
      </c>
      <c r="F50" s="130">
        <v>854</v>
      </c>
      <c r="G50" s="130">
        <v>1103</v>
      </c>
      <c r="H50" s="24" t="s">
        <v>336</v>
      </c>
      <c r="I50" s="24" t="s">
        <v>336</v>
      </c>
      <c r="J50" s="24" t="s">
        <v>336</v>
      </c>
      <c r="K50" s="130">
        <v>421299</v>
      </c>
      <c r="L50" s="130">
        <v>1430425</v>
      </c>
      <c r="M50" s="26">
        <f>SUM(N50:P50)</f>
        <v>2284911</v>
      </c>
      <c r="N50" s="130">
        <v>1643102</v>
      </c>
      <c r="O50" s="130">
        <v>641568</v>
      </c>
      <c r="P50" s="130">
        <v>241</v>
      </c>
      <c r="Q50" s="24" t="s">
        <v>336</v>
      </c>
      <c r="R50" s="61"/>
    </row>
    <row r="51" spans="1:18" ht="16.5" customHeight="1">
      <c r="A51" s="197"/>
      <c r="B51" s="196"/>
      <c r="C51" s="224"/>
      <c r="D51" s="26"/>
      <c r="E51" s="26"/>
      <c r="F51" s="130"/>
      <c r="G51" s="130"/>
      <c r="H51" s="26"/>
      <c r="I51" s="130"/>
      <c r="J51" s="130"/>
      <c r="K51" s="130"/>
      <c r="L51" s="130"/>
      <c r="M51" s="26"/>
      <c r="N51" s="130"/>
      <c r="O51" s="130"/>
      <c r="P51" s="130"/>
      <c r="Q51" s="25"/>
      <c r="R51" s="61"/>
    </row>
    <row r="52" spans="1:18" s="53" customFormat="1" ht="16.5" customHeight="1">
      <c r="A52" s="286" t="s">
        <v>112</v>
      </c>
      <c r="B52" s="5" t="s">
        <v>5</v>
      </c>
      <c r="C52" s="227">
        <f>SUM(C53:C57)</f>
        <v>240</v>
      </c>
      <c r="D52" s="28">
        <f aca="true" t="shared" si="6" ref="D52:Q52">SUM(D53:D57)</f>
        <v>3800</v>
      </c>
      <c r="E52" s="28">
        <f t="shared" si="6"/>
        <v>3497</v>
      </c>
      <c r="F52" s="28">
        <f t="shared" si="6"/>
        <v>749</v>
      </c>
      <c r="G52" s="28">
        <f t="shared" si="6"/>
        <v>2748</v>
      </c>
      <c r="H52" s="28">
        <f t="shared" si="6"/>
        <v>303</v>
      </c>
      <c r="I52" s="28">
        <f t="shared" si="6"/>
        <v>173</v>
      </c>
      <c r="J52" s="28">
        <f t="shared" si="6"/>
        <v>130</v>
      </c>
      <c r="K52" s="28">
        <f t="shared" si="6"/>
        <v>594532</v>
      </c>
      <c r="L52" s="28">
        <f t="shared" si="6"/>
        <v>1159424</v>
      </c>
      <c r="M52" s="28">
        <f t="shared" si="6"/>
        <v>2333948</v>
      </c>
      <c r="N52" s="28">
        <f t="shared" si="6"/>
        <v>1424278</v>
      </c>
      <c r="O52" s="28">
        <f t="shared" si="6"/>
        <v>904580</v>
      </c>
      <c r="P52" s="28">
        <f t="shared" si="6"/>
        <v>5090</v>
      </c>
      <c r="Q52" s="28">
        <f t="shared" si="6"/>
        <v>9183</v>
      </c>
      <c r="R52" s="132"/>
    </row>
    <row r="53" spans="1:18" ht="16.5" customHeight="1">
      <c r="A53" s="286"/>
      <c r="B53" s="240" t="s">
        <v>377</v>
      </c>
      <c r="C53" s="224">
        <v>75</v>
      </c>
      <c r="D53" s="26">
        <f>SUM(E53,H53)</f>
        <v>174</v>
      </c>
      <c r="E53" s="26">
        <f>SUM(F53:G53)</f>
        <v>57</v>
      </c>
      <c r="F53" s="130">
        <v>13</v>
      </c>
      <c r="G53" s="130">
        <v>44</v>
      </c>
      <c r="H53" s="26">
        <f>SUM(I53:J53)</f>
        <v>117</v>
      </c>
      <c r="I53" s="130">
        <v>67</v>
      </c>
      <c r="J53" s="130">
        <v>50</v>
      </c>
      <c r="K53" s="130">
        <v>8025</v>
      </c>
      <c r="L53" s="130">
        <v>23187</v>
      </c>
      <c r="M53" s="26">
        <f>SUM(N53:P53)</f>
        <v>54128</v>
      </c>
      <c r="N53" s="130">
        <v>32605</v>
      </c>
      <c r="O53" s="130">
        <v>21433</v>
      </c>
      <c r="P53" s="130">
        <v>90</v>
      </c>
      <c r="Q53" s="24" t="s">
        <v>336</v>
      </c>
      <c r="R53" s="61"/>
    </row>
    <row r="54" spans="1:18" ht="16.5" customHeight="1">
      <c r="A54" s="286"/>
      <c r="B54" s="240" t="s">
        <v>378</v>
      </c>
      <c r="C54" s="224">
        <v>79</v>
      </c>
      <c r="D54" s="26">
        <f>SUM(E54,H54)</f>
        <v>456</v>
      </c>
      <c r="E54" s="26">
        <f>SUM(F54:G54)</f>
        <v>331</v>
      </c>
      <c r="F54" s="130">
        <v>124</v>
      </c>
      <c r="G54" s="130">
        <v>207</v>
      </c>
      <c r="H54" s="26">
        <f>SUM(I54:J54)</f>
        <v>125</v>
      </c>
      <c r="I54" s="130">
        <v>71</v>
      </c>
      <c r="J54" s="130">
        <v>54</v>
      </c>
      <c r="K54" s="130">
        <v>51608</v>
      </c>
      <c r="L54" s="130">
        <v>125669</v>
      </c>
      <c r="M54" s="26">
        <f>SUM(N54:P54)</f>
        <v>263414</v>
      </c>
      <c r="N54" s="130">
        <v>213557</v>
      </c>
      <c r="O54" s="130">
        <v>44857</v>
      </c>
      <c r="P54" s="130">
        <v>5000</v>
      </c>
      <c r="Q54" s="24">
        <v>3873</v>
      </c>
      <c r="R54" s="61"/>
    </row>
    <row r="55" spans="1:18" ht="16.5" customHeight="1">
      <c r="A55" s="286"/>
      <c r="B55" s="240" t="s">
        <v>379</v>
      </c>
      <c r="C55" s="224">
        <v>38</v>
      </c>
      <c r="D55" s="26">
        <f>SUM(E55,H55)</f>
        <v>520</v>
      </c>
      <c r="E55" s="26">
        <f>SUM(F55:G55)</f>
        <v>486</v>
      </c>
      <c r="F55" s="130">
        <v>224</v>
      </c>
      <c r="G55" s="130">
        <v>262</v>
      </c>
      <c r="H55" s="26">
        <f>SUM(I55:J55)</f>
        <v>34</v>
      </c>
      <c r="I55" s="130">
        <v>22</v>
      </c>
      <c r="J55" s="130">
        <v>12</v>
      </c>
      <c r="K55" s="130">
        <v>91810</v>
      </c>
      <c r="L55" s="130">
        <v>203682</v>
      </c>
      <c r="M55" s="26">
        <f>SUM(N55:P55)</f>
        <v>422172</v>
      </c>
      <c r="N55" s="130">
        <v>374137</v>
      </c>
      <c r="O55" s="130">
        <v>48035</v>
      </c>
      <c r="P55" s="24" t="s">
        <v>336</v>
      </c>
      <c r="Q55" s="24">
        <v>5310</v>
      </c>
      <c r="R55" s="61"/>
    </row>
    <row r="56" spans="1:18" ht="16.5" customHeight="1">
      <c r="A56" s="286"/>
      <c r="B56" s="240" t="s">
        <v>380</v>
      </c>
      <c r="C56" s="224">
        <v>15</v>
      </c>
      <c r="D56" s="26">
        <f>SUM(E56,H56)</f>
        <v>374</v>
      </c>
      <c r="E56" s="26">
        <f>SUM(F56:G56)</f>
        <v>365</v>
      </c>
      <c r="F56" s="130">
        <v>77</v>
      </c>
      <c r="G56" s="130">
        <v>288</v>
      </c>
      <c r="H56" s="26">
        <f>SUM(I56:J56)</f>
        <v>9</v>
      </c>
      <c r="I56" s="130">
        <v>4</v>
      </c>
      <c r="J56" s="130">
        <v>5</v>
      </c>
      <c r="K56" s="130">
        <v>53403</v>
      </c>
      <c r="L56" s="130">
        <v>54634</v>
      </c>
      <c r="M56" s="26">
        <f>SUM(N56:P56)</f>
        <v>144525</v>
      </c>
      <c r="N56" s="130">
        <v>66588</v>
      </c>
      <c r="O56" s="130">
        <v>77937</v>
      </c>
      <c r="P56" s="24" t="s">
        <v>336</v>
      </c>
      <c r="Q56" s="24" t="s">
        <v>336</v>
      </c>
      <c r="R56" s="61"/>
    </row>
    <row r="57" spans="1:18" ht="16.5" customHeight="1">
      <c r="A57" s="286"/>
      <c r="B57" s="240" t="s">
        <v>381</v>
      </c>
      <c r="C57" s="224">
        <v>33</v>
      </c>
      <c r="D57" s="26">
        <f>SUM(E57,H57)</f>
        <v>2276</v>
      </c>
      <c r="E57" s="26">
        <f>SUM(F57:G57)</f>
        <v>2258</v>
      </c>
      <c r="F57" s="130">
        <v>311</v>
      </c>
      <c r="G57" s="130">
        <v>1947</v>
      </c>
      <c r="H57" s="26">
        <f>SUM(I57:J57)</f>
        <v>18</v>
      </c>
      <c r="I57" s="130">
        <v>9</v>
      </c>
      <c r="J57" s="130">
        <v>9</v>
      </c>
      <c r="K57" s="130">
        <v>389686</v>
      </c>
      <c r="L57" s="130">
        <v>752252</v>
      </c>
      <c r="M57" s="26">
        <f>SUM(N57:P57)</f>
        <v>1449709</v>
      </c>
      <c r="N57" s="130">
        <v>737391</v>
      </c>
      <c r="O57" s="130">
        <v>712318</v>
      </c>
      <c r="P57" s="24" t="s">
        <v>336</v>
      </c>
      <c r="Q57" s="24" t="s">
        <v>336</v>
      </c>
      <c r="R57" s="61"/>
    </row>
    <row r="58" spans="1:18" ht="16.5" customHeight="1">
      <c r="A58" s="197"/>
      <c r="B58" s="196"/>
      <c r="C58" s="224"/>
      <c r="D58" s="26"/>
      <c r="E58" s="26"/>
      <c r="F58" s="130"/>
      <c r="G58" s="130"/>
      <c r="H58" s="26"/>
      <c r="I58" s="130"/>
      <c r="J58" s="130"/>
      <c r="K58" s="130"/>
      <c r="L58" s="130"/>
      <c r="M58" s="26"/>
      <c r="N58" s="130"/>
      <c r="O58" s="130"/>
      <c r="P58" s="130"/>
      <c r="Q58" s="25"/>
      <c r="R58" s="61"/>
    </row>
    <row r="59" spans="1:18" s="53" customFormat="1" ht="16.5" customHeight="1">
      <c r="A59" s="286" t="s">
        <v>113</v>
      </c>
      <c r="B59" s="5" t="s">
        <v>5</v>
      </c>
      <c r="C59" s="227">
        <f>SUM(C60:C64)</f>
        <v>41</v>
      </c>
      <c r="D59" s="27">
        <v>733</v>
      </c>
      <c r="E59" s="27">
        <v>694</v>
      </c>
      <c r="F59" s="28">
        <f>SUM(F60:F64)</f>
        <v>160</v>
      </c>
      <c r="G59" s="28">
        <v>534</v>
      </c>
      <c r="H59" s="28">
        <f>SUM(H60:H64)</f>
        <v>39</v>
      </c>
      <c r="I59" s="28">
        <f>SUM(I60:I64)</f>
        <v>24</v>
      </c>
      <c r="J59" s="28">
        <f>SUM(J60:J64)</f>
        <v>15</v>
      </c>
      <c r="K59" s="28">
        <v>127551</v>
      </c>
      <c r="L59" s="28">
        <v>365465</v>
      </c>
      <c r="M59" s="27">
        <v>619508</v>
      </c>
      <c r="N59" s="28">
        <v>587447</v>
      </c>
      <c r="O59" s="28">
        <v>31786</v>
      </c>
      <c r="P59" s="28">
        <f>SUM(P60:P64)</f>
        <v>275</v>
      </c>
      <c r="Q59" s="28" t="s">
        <v>14</v>
      </c>
      <c r="R59" s="132"/>
    </row>
    <row r="60" spans="1:18" ht="16.5" customHeight="1">
      <c r="A60" s="286"/>
      <c r="B60" s="240" t="s">
        <v>377</v>
      </c>
      <c r="C60" s="224">
        <v>25</v>
      </c>
      <c r="D60" s="26">
        <f>SUM(E60,H60)</f>
        <v>44</v>
      </c>
      <c r="E60" s="26">
        <f>SUM(F60:G60)</f>
        <v>12</v>
      </c>
      <c r="F60" s="130">
        <v>7</v>
      </c>
      <c r="G60" s="130">
        <v>5</v>
      </c>
      <c r="H60" s="26">
        <f>SUM(I60:J60)</f>
        <v>32</v>
      </c>
      <c r="I60" s="130">
        <v>21</v>
      </c>
      <c r="J60" s="130">
        <v>11</v>
      </c>
      <c r="K60" s="130">
        <v>2350</v>
      </c>
      <c r="L60" s="130">
        <v>7073</v>
      </c>
      <c r="M60" s="26">
        <f>SUM(N60:P60)</f>
        <v>20160</v>
      </c>
      <c r="N60" s="130">
        <v>19080</v>
      </c>
      <c r="O60" s="130">
        <v>905</v>
      </c>
      <c r="P60" s="130">
        <v>175</v>
      </c>
      <c r="Q60" s="24" t="s">
        <v>336</v>
      </c>
      <c r="R60" s="61"/>
    </row>
    <row r="61" spans="1:18" ht="16.5" customHeight="1">
      <c r="A61" s="286"/>
      <c r="B61" s="240" t="s">
        <v>378</v>
      </c>
      <c r="C61" s="224">
        <v>9</v>
      </c>
      <c r="D61" s="26">
        <f>SUM(E61,H61)</f>
        <v>51</v>
      </c>
      <c r="E61" s="26">
        <f>SUM(F61:G61)</f>
        <v>44</v>
      </c>
      <c r="F61" s="130">
        <v>16</v>
      </c>
      <c r="G61" s="130">
        <v>28</v>
      </c>
      <c r="H61" s="26">
        <f>SUM(I61:J61)</f>
        <v>7</v>
      </c>
      <c r="I61" s="130">
        <v>3</v>
      </c>
      <c r="J61" s="130">
        <v>4</v>
      </c>
      <c r="K61" s="130">
        <v>9382</v>
      </c>
      <c r="L61" s="130">
        <v>28386</v>
      </c>
      <c r="M61" s="26">
        <v>48170</v>
      </c>
      <c r="N61" s="130" t="s">
        <v>14</v>
      </c>
      <c r="O61" s="130" t="s">
        <v>14</v>
      </c>
      <c r="P61" s="130">
        <v>100</v>
      </c>
      <c r="Q61" s="24" t="s">
        <v>336</v>
      </c>
      <c r="R61" s="61"/>
    </row>
    <row r="62" spans="1:18" ht="16.5" customHeight="1">
      <c r="A62" s="286"/>
      <c r="B62" s="240" t="s">
        <v>379</v>
      </c>
      <c r="C62" s="224">
        <v>3</v>
      </c>
      <c r="D62" s="130" t="s">
        <v>14</v>
      </c>
      <c r="E62" s="130" t="s">
        <v>14</v>
      </c>
      <c r="F62" s="130">
        <v>23</v>
      </c>
      <c r="G62" s="130" t="s">
        <v>14</v>
      </c>
      <c r="H62" s="24" t="s">
        <v>336</v>
      </c>
      <c r="I62" s="24" t="s">
        <v>336</v>
      </c>
      <c r="J62" s="24" t="s">
        <v>336</v>
      </c>
      <c r="K62" s="130" t="s">
        <v>14</v>
      </c>
      <c r="L62" s="130" t="s">
        <v>14</v>
      </c>
      <c r="M62" s="130" t="s">
        <v>14</v>
      </c>
      <c r="N62" s="130" t="s">
        <v>14</v>
      </c>
      <c r="O62" s="24" t="s">
        <v>336</v>
      </c>
      <c r="P62" s="24" t="s">
        <v>336</v>
      </c>
      <c r="Q62" s="24" t="s">
        <v>14</v>
      </c>
      <c r="R62" s="61"/>
    </row>
    <row r="63" spans="1:18" ht="16.5" customHeight="1">
      <c r="A63" s="286"/>
      <c r="B63" s="240" t="s">
        <v>380</v>
      </c>
      <c r="C63" s="224">
        <v>1</v>
      </c>
      <c r="D63" s="130" t="s">
        <v>14</v>
      </c>
      <c r="E63" s="130" t="s">
        <v>14</v>
      </c>
      <c r="F63" s="24" t="s">
        <v>336</v>
      </c>
      <c r="G63" s="130" t="s">
        <v>14</v>
      </c>
      <c r="H63" s="24" t="s">
        <v>336</v>
      </c>
      <c r="I63" s="24" t="s">
        <v>336</v>
      </c>
      <c r="J63" s="24" t="s">
        <v>336</v>
      </c>
      <c r="K63" s="130" t="s">
        <v>14</v>
      </c>
      <c r="L63" s="130" t="s">
        <v>14</v>
      </c>
      <c r="M63" s="130" t="s">
        <v>14</v>
      </c>
      <c r="N63" s="24" t="s">
        <v>336</v>
      </c>
      <c r="O63" s="130" t="s">
        <v>14</v>
      </c>
      <c r="P63" s="24" t="s">
        <v>336</v>
      </c>
      <c r="Q63" s="24" t="s">
        <v>336</v>
      </c>
      <c r="R63" s="61"/>
    </row>
    <row r="64" spans="1:18" ht="16.5" customHeight="1">
      <c r="A64" s="522"/>
      <c r="B64" s="256" t="s">
        <v>381</v>
      </c>
      <c r="C64" s="131">
        <v>3</v>
      </c>
      <c r="D64" s="225">
        <f>SUM(E64,H64)</f>
        <v>578</v>
      </c>
      <c r="E64" s="225">
        <f>SUM(F64:G64)</f>
        <v>578</v>
      </c>
      <c r="F64" s="131">
        <v>114</v>
      </c>
      <c r="G64" s="131">
        <v>464</v>
      </c>
      <c r="H64" s="131" t="s">
        <v>336</v>
      </c>
      <c r="I64" s="131" t="s">
        <v>336</v>
      </c>
      <c r="J64" s="131" t="s">
        <v>336</v>
      </c>
      <c r="K64" s="131">
        <v>106025</v>
      </c>
      <c r="L64" s="131">
        <v>318761</v>
      </c>
      <c r="M64" s="225">
        <f>SUM(N64:P64)</f>
        <v>524340</v>
      </c>
      <c r="N64" s="131">
        <v>501987</v>
      </c>
      <c r="O64" s="131">
        <v>22353</v>
      </c>
      <c r="P64" s="131" t="s">
        <v>336</v>
      </c>
      <c r="Q64" s="120" t="s">
        <v>336</v>
      </c>
      <c r="R64" s="61"/>
    </row>
  </sheetData>
  <sheetProtection/>
  <mergeCells count="25">
    <mergeCell ref="A17:A22"/>
    <mergeCell ref="A10:A15"/>
    <mergeCell ref="A59:A64"/>
    <mergeCell ref="A52:A57"/>
    <mergeCell ref="A45:A50"/>
    <mergeCell ref="A38:A43"/>
    <mergeCell ref="A31:A36"/>
    <mergeCell ref="A24:A29"/>
    <mergeCell ref="A5:Q5"/>
    <mergeCell ref="O8:O9"/>
    <mergeCell ref="P8:P9"/>
    <mergeCell ref="A4:P4"/>
    <mergeCell ref="A7:A9"/>
    <mergeCell ref="D7:J7"/>
    <mergeCell ref="K7:K9"/>
    <mergeCell ref="L7:L9"/>
    <mergeCell ref="M7:P7"/>
    <mergeCell ref="D8:D9"/>
    <mergeCell ref="N8:N9"/>
    <mergeCell ref="E8:G8"/>
    <mergeCell ref="H8:J8"/>
    <mergeCell ref="M8:M9"/>
    <mergeCell ref="Q7:Q9"/>
    <mergeCell ref="B7:B9"/>
    <mergeCell ref="C7:C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9"/>
  <sheetViews>
    <sheetView view="pageBreakPreview" zoomScale="75" zoomScaleNormal="70" zoomScaleSheetLayoutView="75" zoomScalePageLayoutView="0" workbookViewId="0" topLeftCell="A13">
      <selection activeCell="A1" sqref="A1"/>
    </sheetView>
  </sheetViews>
  <sheetFormatPr defaultColWidth="10.59765625" defaultRowHeight="15"/>
  <cols>
    <col min="1" max="1" width="33.19921875" style="17" customWidth="1"/>
    <col min="2" max="2" width="15.09765625" style="17" customWidth="1"/>
    <col min="3" max="3" width="15.8984375" style="17" customWidth="1"/>
    <col min="4" max="4" width="10.59765625" style="17" customWidth="1"/>
    <col min="5" max="5" width="9.09765625" style="17" customWidth="1"/>
    <col min="6" max="9" width="10.59765625" style="17" customWidth="1"/>
    <col min="10" max="10" width="13.09765625" style="17" customWidth="1"/>
    <col min="11" max="11" width="11.5" style="17" customWidth="1"/>
    <col min="12" max="12" width="15.5" style="17" customWidth="1"/>
    <col min="13" max="13" width="12.5" style="17" customWidth="1"/>
    <col min="14" max="18" width="12.59765625" style="17" customWidth="1"/>
    <col min="19" max="19" width="10.09765625" style="17" customWidth="1"/>
    <col min="20" max="21" width="14.09765625" style="17" customWidth="1"/>
    <col min="22" max="16384" width="10.59765625" style="17" customWidth="1"/>
  </cols>
  <sheetData>
    <row r="1" spans="1:18" s="32" customFormat="1" ht="19.5" customHeight="1">
      <c r="A1" s="237" t="s">
        <v>446</v>
      </c>
      <c r="O1" s="2" t="s">
        <v>447</v>
      </c>
      <c r="R1" s="2"/>
    </row>
    <row r="2" spans="1:18" s="32" customFormat="1" ht="19.5" customHeight="1">
      <c r="A2" s="1"/>
      <c r="O2" s="2"/>
      <c r="R2" s="2"/>
    </row>
    <row r="3" spans="1:18" s="32" customFormat="1" ht="19.5" customHeight="1">
      <c r="A3" s="1"/>
      <c r="O3" s="2"/>
      <c r="R3" s="2"/>
    </row>
    <row r="4" spans="1:21" ht="19.5" customHeight="1">
      <c r="A4" s="502"/>
      <c r="B4" s="502"/>
      <c r="C4" s="502"/>
      <c r="D4" s="502"/>
      <c r="E4" s="502"/>
      <c r="F4" s="502"/>
      <c r="G4" s="31"/>
      <c r="H4" s="135"/>
      <c r="I4" s="135"/>
      <c r="S4" s="31"/>
      <c r="T4" s="135"/>
      <c r="U4" s="135"/>
    </row>
    <row r="5" spans="1:19" ht="19.5" customHeight="1">
      <c r="A5" s="501" t="s">
        <v>392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S5" s="20"/>
    </row>
    <row r="6" spans="2:19" ht="18" customHeight="1" thickBot="1">
      <c r="B6" s="87"/>
      <c r="C6" s="87"/>
      <c r="J6" s="87"/>
      <c r="K6" s="87"/>
      <c r="L6" s="87"/>
      <c r="M6" s="87"/>
      <c r="N6" s="87"/>
      <c r="O6" s="87"/>
      <c r="S6" s="136"/>
    </row>
    <row r="7" spans="1:15" ht="15" customHeight="1">
      <c r="A7" s="581" t="s">
        <v>393</v>
      </c>
      <c r="B7" s="599" t="s">
        <v>10</v>
      </c>
      <c r="C7" s="264" t="s">
        <v>269</v>
      </c>
      <c r="D7" s="550" t="s">
        <v>254</v>
      </c>
      <c r="E7" s="551"/>
      <c r="F7" s="556" t="s">
        <v>257</v>
      </c>
      <c r="G7" s="557"/>
      <c r="H7" s="556" t="s">
        <v>258</v>
      </c>
      <c r="I7" s="557"/>
      <c r="J7" s="558" t="s">
        <v>259</v>
      </c>
      <c r="K7" s="559"/>
      <c r="L7" s="583" t="s">
        <v>105</v>
      </c>
      <c r="M7" s="584"/>
      <c r="N7" s="558" t="s">
        <v>252</v>
      </c>
      <c r="O7" s="570"/>
    </row>
    <row r="8" spans="1:15" ht="15" customHeight="1">
      <c r="A8" s="582"/>
      <c r="B8" s="600"/>
      <c r="C8" s="265" t="s">
        <v>253</v>
      </c>
      <c r="D8" s="552" t="s">
        <v>255</v>
      </c>
      <c r="E8" s="553"/>
      <c r="F8" s="554" t="s">
        <v>256</v>
      </c>
      <c r="G8" s="555"/>
      <c r="H8" s="554" t="s">
        <v>256</v>
      </c>
      <c r="I8" s="555"/>
      <c r="J8" s="554" t="s">
        <v>256</v>
      </c>
      <c r="K8" s="555"/>
      <c r="L8" s="554"/>
      <c r="M8" s="555"/>
      <c r="N8" s="554" t="s">
        <v>256</v>
      </c>
      <c r="O8" s="598"/>
    </row>
    <row r="9" spans="1:18" s="10" customFormat="1" ht="15" customHeight="1">
      <c r="A9" s="146" t="s">
        <v>394</v>
      </c>
      <c r="B9" s="228">
        <f>SUM(B11:B33)</f>
        <v>642</v>
      </c>
      <c r="C9" s="258">
        <v>63213</v>
      </c>
      <c r="D9" s="577">
        <v>122770780</v>
      </c>
      <c r="E9" s="577"/>
      <c r="F9" s="577">
        <v>9933153</v>
      </c>
      <c r="G9" s="577"/>
      <c r="H9" s="577">
        <v>3144801</v>
      </c>
      <c r="I9" s="577"/>
      <c r="J9" s="577">
        <v>3767110</v>
      </c>
      <c r="K9" s="577"/>
      <c r="L9" s="577">
        <f>SUM(L11:M33)</f>
        <v>50</v>
      </c>
      <c r="M9" s="577"/>
      <c r="N9" s="577">
        <f>SUM(N11:O33)</f>
        <v>608847</v>
      </c>
      <c r="O9" s="577"/>
      <c r="Q9" s="145"/>
      <c r="R9" s="145"/>
    </row>
    <row r="10" spans="1:18" ht="15" customHeight="1">
      <c r="A10" s="38"/>
      <c r="B10" s="63"/>
      <c r="C10" s="261"/>
      <c r="D10" s="261"/>
      <c r="E10" s="261"/>
      <c r="F10" s="261"/>
      <c r="G10" s="261"/>
      <c r="H10" s="261"/>
      <c r="I10" s="261"/>
      <c r="J10" s="261"/>
      <c r="K10" s="63"/>
      <c r="N10" s="138"/>
      <c r="O10" s="138"/>
      <c r="Q10" s="137"/>
      <c r="R10" s="137"/>
    </row>
    <row r="11" spans="1:18" ht="15" customHeight="1">
      <c r="A11" s="38" t="s">
        <v>19</v>
      </c>
      <c r="B11" s="230">
        <v>68</v>
      </c>
      <c r="C11" s="130">
        <v>4683</v>
      </c>
      <c r="D11" s="560">
        <v>7675647</v>
      </c>
      <c r="E11" s="560"/>
      <c r="F11" s="560">
        <v>308860</v>
      </c>
      <c r="G11" s="560"/>
      <c r="H11" s="560">
        <v>115268</v>
      </c>
      <c r="I11" s="560"/>
      <c r="J11" s="560">
        <v>151278</v>
      </c>
      <c r="K11" s="560"/>
      <c r="L11" s="490">
        <v>2</v>
      </c>
      <c r="M11" s="490"/>
      <c r="N11" s="561">
        <v>3674</v>
      </c>
      <c r="O11" s="561"/>
      <c r="Q11" s="137"/>
      <c r="R11" s="137"/>
    </row>
    <row r="12" spans="1:18" ht="15" customHeight="1">
      <c r="A12" s="38" t="s">
        <v>89</v>
      </c>
      <c r="B12" s="230">
        <v>9</v>
      </c>
      <c r="C12" s="130">
        <v>851</v>
      </c>
      <c r="D12" s="560">
        <v>6911477</v>
      </c>
      <c r="E12" s="560"/>
      <c r="F12" s="560">
        <v>197269</v>
      </c>
      <c r="G12" s="560"/>
      <c r="H12" s="560">
        <v>71356</v>
      </c>
      <c r="I12" s="560"/>
      <c r="J12" s="560">
        <v>105802</v>
      </c>
      <c r="K12" s="560"/>
      <c r="L12" s="490">
        <v>1</v>
      </c>
      <c r="M12" s="490"/>
      <c r="N12" s="561">
        <v>5454</v>
      </c>
      <c r="O12" s="561"/>
      <c r="Q12" s="137"/>
      <c r="R12" s="137"/>
    </row>
    <row r="13" spans="1:18" ht="15" customHeight="1">
      <c r="A13" s="38" t="s">
        <v>32</v>
      </c>
      <c r="B13" s="230">
        <v>121</v>
      </c>
      <c r="C13" s="130">
        <v>10683</v>
      </c>
      <c r="D13" s="560">
        <v>16439877</v>
      </c>
      <c r="E13" s="560"/>
      <c r="F13" s="560">
        <v>2324274</v>
      </c>
      <c r="G13" s="560"/>
      <c r="H13" s="560">
        <v>958331</v>
      </c>
      <c r="I13" s="560"/>
      <c r="J13" s="560">
        <v>1075583</v>
      </c>
      <c r="K13" s="560"/>
      <c r="L13" s="490">
        <v>7</v>
      </c>
      <c r="M13" s="490"/>
      <c r="N13" s="561">
        <v>25148</v>
      </c>
      <c r="O13" s="561"/>
      <c r="Q13" s="137"/>
      <c r="R13" s="137"/>
    </row>
    <row r="14" spans="1:18" ht="15" customHeight="1">
      <c r="A14" s="38" t="s">
        <v>33</v>
      </c>
      <c r="B14" s="230">
        <v>76</v>
      </c>
      <c r="C14" s="130">
        <v>5287</v>
      </c>
      <c r="D14" s="560">
        <v>3334033</v>
      </c>
      <c r="E14" s="560"/>
      <c r="F14" s="560">
        <v>180433</v>
      </c>
      <c r="G14" s="560"/>
      <c r="H14" s="560">
        <v>67751</v>
      </c>
      <c r="I14" s="560"/>
      <c r="J14" s="560">
        <v>93533</v>
      </c>
      <c r="K14" s="560"/>
      <c r="L14" s="490">
        <v>6</v>
      </c>
      <c r="M14" s="490"/>
      <c r="N14" s="561">
        <v>15756</v>
      </c>
      <c r="O14" s="561"/>
      <c r="Q14" s="137"/>
      <c r="R14" s="137"/>
    </row>
    <row r="15" spans="1:18" ht="15" customHeight="1">
      <c r="A15" s="38" t="s">
        <v>34</v>
      </c>
      <c r="B15" s="230">
        <v>8</v>
      </c>
      <c r="C15" s="130">
        <v>631</v>
      </c>
      <c r="D15" s="560">
        <v>1570766</v>
      </c>
      <c r="E15" s="560"/>
      <c r="F15" s="560">
        <v>221759</v>
      </c>
      <c r="G15" s="560"/>
      <c r="H15" s="560">
        <v>56616</v>
      </c>
      <c r="I15" s="560"/>
      <c r="J15" s="560">
        <v>61643</v>
      </c>
      <c r="K15" s="560"/>
      <c r="L15" s="561" t="s">
        <v>336</v>
      </c>
      <c r="M15" s="561"/>
      <c r="N15" s="561" t="s">
        <v>336</v>
      </c>
      <c r="O15" s="561"/>
      <c r="Q15" s="137"/>
      <c r="R15" s="137"/>
    </row>
    <row r="16" spans="1:18" ht="15" customHeight="1">
      <c r="A16" s="38" t="s">
        <v>35</v>
      </c>
      <c r="B16" s="230">
        <v>4</v>
      </c>
      <c r="C16" s="130">
        <v>662</v>
      </c>
      <c r="D16" s="560">
        <v>1337251</v>
      </c>
      <c r="E16" s="560"/>
      <c r="F16" s="560">
        <v>148224</v>
      </c>
      <c r="G16" s="560"/>
      <c r="H16" s="560">
        <v>34720</v>
      </c>
      <c r="I16" s="560"/>
      <c r="J16" s="560">
        <v>42160</v>
      </c>
      <c r="K16" s="560"/>
      <c r="L16" s="561" t="s">
        <v>336</v>
      </c>
      <c r="M16" s="561"/>
      <c r="N16" s="561" t="s">
        <v>336</v>
      </c>
      <c r="O16" s="561"/>
      <c r="Q16" s="137"/>
      <c r="R16" s="137"/>
    </row>
    <row r="17" spans="1:18" ht="15" customHeight="1">
      <c r="A17" s="38" t="s">
        <v>36</v>
      </c>
      <c r="B17" s="230">
        <v>11</v>
      </c>
      <c r="C17" s="130">
        <v>794</v>
      </c>
      <c r="D17" s="560">
        <v>1708267</v>
      </c>
      <c r="E17" s="560"/>
      <c r="F17" s="560">
        <v>184348</v>
      </c>
      <c r="G17" s="560"/>
      <c r="H17" s="560">
        <v>59738</v>
      </c>
      <c r="I17" s="560"/>
      <c r="J17" s="560">
        <v>68345</v>
      </c>
      <c r="K17" s="560"/>
      <c r="L17" s="490">
        <v>2</v>
      </c>
      <c r="M17" s="490"/>
      <c r="N17" s="561">
        <v>2827</v>
      </c>
      <c r="O17" s="561"/>
      <c r="Q17" s="137"/>
      <c r="R17" s="137"/>
    </row>
    <row r="18" spans="1:18" ht="15" customHeight="1">
      <c r="A18" s="38" t="s">
        <v>22</v>
      </c>
      <c r="B18" s="230">
        <v>26</v>
      </c>
      <c r="C18" s="130">
        <v>2259</v>
      </c>
      <c r="D18" s="560">
        <v>3672244</v>
      </c>
      <c r="E18" s="560"/>
      <c r="F18" s="560">
        <v>69334</v>
      </c>
      <c r="G18" s="560"/>
      <c r="H18" s="560">
        <v>32601</v>
      </c>
      <c r="I18" s="560"/>
      <c r="J18" s="560">
        <v>74234</v>
      </c>
      <c r="K18" s="560"/>
      <c r="L18" s="490">
        <v>5</v>
      </c>
      <c r="M18" s="490"/>
      <c r="N18" s="561">
        <v>25566</v>
      </c>
      <c r="O18" s="561"/>
      <c r="Q18" s="137"/>
      <c r="R18" s="137"/>
    </row>
    <row r="19" spans="1:18" ht="15" customHeight="1">
      <c r="A19" s="38" t="s">
        <v>395</v>
      </c>
      <c r="B19" s="230">
        <v>7</v>
      </c>
      <c r="C19" s="130">
        <v>802</v>
      </c>
      <c r="D19" s="560">
        <v>3560093</v>
      </c>
      <c r="E19" s="560"/>
      <c r="F19" s="560">
        <v>508468</v>
      </c>
      <c r="G19" s="560"/>
      <c r="H19" s="560">
        <v>78839</v>
      </c>
      <c r="I19" s="560"/>
      <c r="J19" s="560">
        <v>126309</v>
      </c>
      <c r="K19" s="560"/>
      <c r="L19" s="561" t="s">
        <v>336</v>
      </c>
      <c r="M19" s="561"/>
      <c r="N19" s="561" t="s">
        <v>336</v>
      </c>
      <c r="O19" s="561"/>
      <c r="Q19" s="137"/>
      <c r="R19" s="137"/>
    </row>
    <row r="20" spans="1:18" ht="15" customHeight="1">
      <c r="A20" s="38" t="s">
        <v>37</v>
      </c>
      <c r="B20" s="230">
        <v>1</v>
      </c>
      <c r="C20" s="130" t="s">
        <v>14</v>
      </c>
      <c r="D20" s="560" t="s">
        <v>14</v>
      </c>
      <c r="E20" s="560"/>
      <c r="F20" s="560" t="s">
        <v>14</v>
      </c>
      <c r="G20" s="560"/>
      <c r="H20" s="560" t="s">
        <v>14</v>
      </c>
      <c r="I20" s="560"/>
      <c r="J20" s="560" t="s">
        <v>14</v>
      </c>
      <c r="K20" s="560"/>
      <c r="L20" s="561" t="s">
        <v>336</v>
      </c>
      <c r="M20" s="561"/>
      <c r="N20" s="561" t="s">
        <v>336</v>
      </c>
      <c r="O20" s="561"/>
      <c r="Q20" s="137"/>
      <c r="R20" s="137"/>
    </row>
    <row r="21" spans="1:18" ht="15" customHeight="1">
      <c r="A21" s="38" t="s">
        <v>38</v>
      </c>
      <c r="B21" s="230">
        <v>16</v>
      </c>
      <c r="C21" s="130">
        <v>1374</v>
      </c>
      <c r="D21" s="560">
        <v>2442641</v>
      </c>
      <c r="E21" s="560"/>
      <c r="F21" s="560">
        <v>260615</v>
      </c>
      <c r="G21" s="560"/>
      <c r="H21" s="560">
        <v>59201</v>
      </c>
      <c r="I21" s="560"/>
      <c r="J21" s="560">
        <v>73740</v>
      </c>
      <c r="K21" s="560"/>
      <c r="L21" s="490">
        <v>4</v>
      </c>
      <c r="M21" s="490"/>
      <c r="N21" s="561">
        <v>9439</v>
      </c>
      <c r="O21" s="561"/>
      <c r="Q21" s="137"/>
      <c r="R21" s="137"/>
    </row>
    <row r="22" spans="1:18" ht="15" customHeight="1">
      <c r="A22" s="38" t="s">
        <v>25</v>
      </c>
      <c r="B22" s="198" t="s">
        <v>336</v>
      </c>
      <c r="C22" s="78" t="s">
        <v>336</v>
      </c>
      <c r="D22" s="561" t="s">
        <v>336</v>
      </c>
      <c r="E22" s="561"/>
      <c r="F22" s="561" t="s">
        <v>336</v>
      </c>
      <c r="G22" s="561"/>
      <c r="H22" s="561" t="s">
        <v>336</v>
      </c>
      <c r="I22" s="561"/>
      <c r="J22" s="561" t="s">
        <v>336</v>
      </c>
      <c r="K22" s="561"/>
      <c r="L22" s="561" t="s">
        <v>336</v>
      </c>
      <c r="M22" s="561"/>
      <c r="N22" s="561" t="s">
        <v>336</v>
      </c>
      <c r="O22" s="561"/>
      <c r="Q22" s="137"/>
      <c r="R22" s="137"/>
    </row>
    <row r="23" spans="1:18" ht="15" customHeight="1">
      <c r="A23" s="38" t="s">
        <v>90</v>
      </c>
      <c r="B23" s="198" t="s">
        <v>336</v>
      </c>
      <c r="C23" s="78" t="s">
        <v>336</v>
      </c>
      <c r="D23" s="561" t="s">
        <v>336</v>
      </c>
      <c r="E23" s="561"/>
      <c r="F23" s="561" t="s">
        <v>336</v>
      </c>
      <c r="G23" s="561"/>
      <c r="H23" s="561" t="s">
        <v>336</v>
      </c>
      <c r="I23" s="561"/>
      <c r="J23" s="561" t="s">
        <v>336</v>
      </c>
      <c r="K23" s="561"/>
      <c r="L23" s="561" t="s">
        <v>336</v>
      </c>
      <c r="M23" s="561"/>
      <c r="N23" s="561" t="s">
        <v>336</v>
      </c>
      <c r="O23" s="561"/>
      <c r="Q23" s="137"/>
      <c r="R23" s="137"/>
    </row>
    <row r="24" spans="1:18" ht="15" customHeight="1">
      <c r="A24" s="38" t="s">
        <v>26</v>
      </c>
      <c r="B24" s="230">
        <v>25</v>
      </c>
      <c r="C24" s="130">
        <v>2056</v>
      </c>
      <c r="D24" s="560">
        <v>2338224</v>
      </c>
      <c r="E24" s="560"/>
      <c r="F24" s="560">
        <v>601394</v>
      </c>
      <c r="G24" s="560"/>
      <c r="H24" s="560">
        <v>155761</v>
      </c>
      <c r="I24" s="560"/>
      <c r="J24" s="560">
        <v>181994</v>
      </c>
      <c r="K24" s="560"/>
      <c r="L24" s="490">
        <v>2</v>
      </c>
      <c r="M24" s="490"/>
      <c r="N24" s="561">
        <v>9646</v>
      </c>
      <c r="O24" s="561"/>
      <c r="Q24" s="137"/>
      <c r="R24" s="137"/>
    </row>
    <row r="25" spans="1:18" ht="15" customHeight="1">
      <c r="A25" s="38" t="s">
        <v>201</v>
      </c>
      <c r="B25" s="230">
        <v>13</v>
      </c>
      <c r="C25" s="130">
        <v>913</v>
      </c>
      <c r="D25" s="560">
        <v>2373695</v>
      </c>
      <c r="E25" s="560"/>
      <c r="F25" s="560">
        <v>393197</v>
      </c>
      <c r="G25" s="560"/>
      <c r="H25" s="560">
        <v>96707</v>
      </c>
      <c r="I25" s="560"/>
      <c r="J25" s="560">
        <v>98968</v>
      </c>
      <c r="K25" s="560"/>
      <c r="L25" s="490">
        <v>2</v>
      </c>
      <c r="M25" s="490"/>
      <c r="N25" s="561">
        <v>350564</v>
      </c>
      <c r="O25" s="561"/>
      <c r="Q25" s="137"/>
      <c r="R25" s="137"/>
    </row>
    <row r="26" spans="1:18" ht="15" customHeight="1">
      <c r="A26" s="38" t="s">
        <v>39</v>
      </c>
      <c r="B26" s="230">
        <v>1</v>
      </c>
      <c r="C26" s="130" t="s">
        <v>14</v>
      </c>
      <c r="D26" s="560" t="s">
        <v>14</v>
      </c>
      <c r="E26" s="560"/>
      <c r="F26" s="560" t="s">
        <v>14</v>
      </c>
      <c r="G26" s="560"/>
      <c r="H26" s="560" t="s">
        <v>14</v>
      </c>
      <c r="I26" s="560"/>
      <c r="J26" s="560" t="s">
        <v>14</v>
      </c>
      <c r="K26" s="560"/>
      <c r="L26" s="490" t="s">
        <v>336</v>
      </c>
      <c r="M26" s="490"/>
      <c r="N26" s="561" t="s">
        <v>336</v>
      </c>
      <c r="O26" s="561"/>
      <c r="Q26" s="137"/>
      <c r="R26" s="137"/>
    </row>
    <row r="27" spans="1:18" ht="15" customHeight="1">
      <c r="A27" s="38" t="s">
        <v>40</v>
      </c>
      <c r="B27" s="230">
        <v>30</v>
      </c>
      <c r="C27" s="130">
        <v>2097</v>
      </c>
      <c r="D27" s="560">
        <v>3790836</v>
      </c>
      <c r="E27" s="560"/>
      <c r="F27" s="560">
        <v>378320</v>
      </c>
      <c r="G27" s="560"/>
      <c r="H27" s="560">
        <v>106340</v>
      </c>
      <c r="I27" s="560"/>
      <c r="J27" s="560">
        <v>116720</v>
      </c>
      <c r="K27" s="560"/>
      <c r="L27" s="490">
        <v>2</v>
      </c>
      <c r="M27" s="490"/>
      <c r="N27" s="561">
        <v>536</v>
      </c>
      <c r="O27" s="561"/>
      <c r="Q27" s="137"/>
      <c r="R27" s="137"/>
    </row>
    <row r="28" spans="1:18" ht="15" customHeight="1">
      <c r="A28" s="38" t="s">
        <v>28</v>
      </c>
      <c r="B28" s="230">
        <v>107</v>
      </c>
      <c r="C28" s="130">
        <v>14574</v>
      </c>
      <c r="D28" s="560">
        <v>40173564</v>
      </c>
      <c r="E28" s="560"/>
      <c r="F28" s="560">
        <v>2722572</v>
      </c>
      <c r="G28" s="560"/>
      <c r="H28" s="560">
        <v>918474</v>
      </c>
      <c r="I28" s="560"/>
      <c r="J28" s="560">
        <v>1020890</v>
      </c>
      <c r="K28" s="560"/>
      <c r="L28" s="490">
        <v>11</v>
      </c>
      <c r="M28" s="490"/>
      <c r="N28" s="561">
        <v>80008</v>
      </c>
      <c r="O28" s="561"/>
      <c r="Q28" s="137"/>
      <c r="R28" s="137"/>
    </row>
    <row r="29" spans="1:18" ht="15" customHeight="1">
      <c r="A29" s="38" t="s">
        <v>29</v>
      </c>
      <c r="B29" s="230">
        <v>91</v>
      </c>
      <c r="C29" s="130">
        <v>12801</v>
      </c>
      <c r="D29" s="560">
        <v>20645383</v>
      </c>
      <c r="E29" s="560"/>
      <c r="F29" s="560">
        <v>1029376</v>
      </c>
      <c r="G29" s="560"/>
      <c r="H29" s="560">
        <v>211990</v>
      </c>
      <c r="I29" s="560"/>
      <c r="J29" s="560">
        <v>330777</v>
      </c>
      <c r="K29" s="560"/>
      <c r="L29" s="490">
        <v>6</v>
      </c>
      <c r="M29" s="490"/>
      <c r="N29" s="561">
        <v>80229</v>
      </c>
      <c r="O29" s="561"/>
      <c r="Q29" s="137"/>
      <c r="R29" s="137"/>
    </row>
    <row r="30" spans="1:18" ht="15" customHeight="1">
      <c r="A30" s="38" t="s">
        <v>30</v>
      </c>
      <c r="B30" s="230">
        <v>13</v>
      </c>
      <c r="C30" s="130">
        <v>1470</v>
      </c>
      <c r="D30" s="560">
        <v>2818720</v>
      </c>
      <c r="E30" s="560"/>
      <c r="F30" s="560">
        <v>276999</v>
      </c>
      <c r="G30" s="560"/>
      <c r="H30" s="560">
        <v>76514</v>
      </c>
      <c r="I30" s="560"/>
      <c r="J30" s="560">
        <v>81367</v>
      </c>
      <c r="K30" s="560"/>
      <c r="L30" s="561" t="s">
        <v>336</v>
      </c>
      <c r="M30" s="561"/>
      <c r="N30" s="561" t="s">
        <v>336</v>
      </c>
      <c r="O30" s="561"/>
      <c r="Q30" s="137"/>
      <c r="R30" s="137"/>
    </row>
    <row r="31" spans="1:18" ht="15" customHeight="1">
      <c r="A31" s="38" t="s">
        <v>31</v>
      </c>
      <c r="B31" s="198" t="s">
        <v>336</v>
      </c>
      <c r="C31" s="78" t="s">
        <v>336</v>
      </c>
      <c r="D31" s="561" t="s">
        <v>336</v>
      </c>
      <c r="E31" s="561"/>
      <c r="F31" s="561" t="s">
        <v>336</v>
      </c>
      <c r="G31" s="561"/>
      <c r="H31" s="561" t="s">
        <v>336</v>
      </c>
      <c r="I31" s="561"/>
      <c r="J31" s="561" t="s">
        <v>336</v>
      </c>
      <c r="K31" s="561"/>
      <c r="L31" s="561" t="s">
        <v>336</v>
      </c>
      <c r="M31" s="561"/>
      <c r="N31" s="561" t="s">
        <v>336</v>
      </c>
      <c r="O31" s="561"/>
      <c r="Q31" s="137"/>
      <c r="R31" s="137"/>
    </row>
    <row r="32" spans="1:18" ht="15" customHeight="1">
      <c r="A32" s="38" t="s">
        <v>42</v>
      </c>
      <c r="B32" s="198" t="s">
        <v>336</v>
      </c>
      <c r="C32" s="78" t="s">
        <v>336</v>
      </c>
      <c r="D32" s="561" t="s">
        <v>336</v>
      </c>
      <c r="E32" s="561"/>
      <c r="F32" s="561" t="s">
        <v>336</v>
      </c>
      <c r="G32" s="561"/>
      <c r="H32" s="561" t="s">
        <v>336</v>
      </c>
      <c r="I32" s="561"/>
      <c r="J32" s="561" t="s">
        <v>336</v>
      </c>
      <c r="K32" s="561"/>
      <c r="L32" s="561" t="s">
        <v>336</v>
      </c>
      <c r="M32" s="561"/>
      <c r="N32" s="561" t="s">
        <v>336</v>
      </c>
      <c r="O32" s="561"/>
      <c r="Q32" s="137"/>
      <c r="R32" s="137"/>
    </row>
    <row r="33" spans="1:18" ht="15" customHeight="1">
      <c r="A33" s="103" t="s">
        <v>43</v>
      </c>
      <c r="B33" s="263">
        <v>15</v>
      </c>
      <c r="C33" s="131">
        <v>1161</v>
      </c>
      <c r="D33" s="569">
        <v>1718261</v>
      </c>
      <c r="E33" s="569"/>
      <c r="F33" s="569">
        <v>102450</v>
      </c>
      <c r="G33" s="569"/>
      <c r="H33" s="569">
        <v>37947</v>
      </c>
      <c r="I33" s="569"/>
      <c r="J33" s="569">
        <v>55634</v>
      </c>
      <c r="K33" s="569"/>
      <c r="L33" s="578" t="s">
        <v>336</v>
      </c>
      <c r="M33" s="578"/>
      <c r="N33" s="579" t="s">
        <v>336</v>
      </c>
      <c r="O33" s="579"/>
      <c r="Q33" s="137"/>
      <c r="R33" s="137"/>
    </row>
    <row r="34" spans="1:21" ht="15" customHeight="1">
      <c r="A34" s="35" t="s">
        <v>96</v>
      </c>
      <c r="B34" s="140"/>
      <c r="C34" s="140"/>
      <c r="D34" s="140"/>
      <c r="E34" s="140"/>
      <c r="F34" s="140"/>
      <c r="G34" s="140"/>
      <c r="H34" s="140"/>
      <c r="I34" s="140"/>
      <c r="S34" s="141"/>
      <c r="T34" s="137"/>
      <c r="U34" s="137"/>
    </row>
    <row r="35" spans="1:21" ht="15" customHeight="1">
      <c r="A35" s="35"/>
      <c r="B35" s="140"/>
      <c r="C35" s="140"/>
      <c r="D35" s="140"/>
      <c r="E35" s="140"/>
      <c r="F35" s="140"/>
      <c r="G35" s="140"/>
      <c r="H35" s="140"/>
      <c r="I35" s="140"/>
      <c r="S35" s="140"/>
      <c r="T35" s="137"/>
      <c r="U35" s="137"/>
    </row>
    <row r="36" spans="1:20" ht="15" customHeight="1">
      <c r="A36" s="20"/>
      <c r="H36" s="140"/>
      <c r="I36" s="140"/>
      <c r="S36" s="137"/>
      <c r="T36" s="137"/>
    </row>
    <row r="37" spans="1:20" ht="15" customHeight="1">
      <c r="A37" s="20"/>
      <c r="H37" s="140"/>
      <c r="I37" s="140"/>
      <c r="S37" s="137"/>
      <c r="T37" s="137"/>
    </row>
    <row r="38" spans="1:20" ht="15" customHeight="1">
      <c r="A38" s="502"/>
      <c r="B38" s="502"/>
      <c r="C38" s="502"/>
      <c r="D38" s="502"/>
      <c r="E38" s="502"/>
      <c r="F38" s="502"/>
      <c r="G38" s="502"/>
      <c r="H38" s="502"/>
      <c r="I38" s="502"/>
      <c r="J38" s="502"/>
      <c r="K38" s="502"/>
      <c r="L38" s="502"/>
      <c r="M38" s="502"/>
      <c r="N38" s="502"/>
      <c r="O38" s="502"/>
      <c r="S38" s="137"/>
      <c r="T38" s="137"/>
    </row>
    <row r="39" spans="1:20" ht="15" customHeight="1">
      <c r="A39" s="501" t="s">
        <v>396</v>
      </c>
      <c r="B39" s="501"/>
      <c r="C39" s="501"/>
      <c r="D39" s="501"/>
      <c r="E39" s="501"/>
      <c r="F39" s="501"/>
      <c r="G39" s="501"/>
      <c r="H39" s="501"/>
      <c r="I39" s="501"/>
      <c r="J39" s="501"/>
      <c r="K39" s="501"/>
      <c r="L39" s="501"/>
      <c r="M39" s="501"/>
      <c r="N39" s="501"/>
      <c r="O39" s="501"/>
      <c r="S39" s="137"/>
      <c r="T39" s="137"/>
    </row>
    <row r="40" spans="1:20" ht="15" customHeight="1" thickBot="1">
      <c r="A40" s="142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S40" s="137"/>
      <c r="T40" s="137"/>
    </row>
    <row r="41" spans="1:20" ht="15" customHeight="1">
      <c r="A41" s="503" t="s">
        <v>393</v>
      </c>
      <c r="B41" s="589" t="s">
        <v>397</v>
      </c>
      <c r="C41" s="575" t="s">
        <v>432</v>
      </c>
      <c r="D41" s="576"/>
      <c r="E41" s="576"/>
      <c r="F41" s="576"/>
      <c r="G41" s="576"/>
      <c r="H41" s="576"/>
      <c r="I41" s="575" t="s">
        <v>433</v>
      </c>
      <c r="J41" s="576"/>
      <c r="K41" s="576"/>
      <c r="L41" s="576"/>
      <c r="M41" s="576"/>
      <c r="N41" s="576"/>
      <c r="O41" s="576"/>
      <c r="P41" s="255"/>
      <c r="Q41" s="255"/>
      <c r="R41" s="255"/>
      <c r="S41" s="255"/>
      <c r="T41" s="255"/>
    </row>
    <row r="42" spans="1:20" ht="15" customHeight="1">
      <c r="A42" s="587"/>
      <c r="B42" s="590"/>
      <c r="C42" s="562" t="s">
        <v>5</v>
      </c>
      <c r="D42" s="562" t="s">
        <v>11</v>
      </c>
      <c r="E42" s="564" t="s">
        <v>398</v>
      </c>
      <c r="F42" s="566" t="s">
        <v>399</v>
      </c>
      <c r="G42" s="566" t="s">
        <v>400</v>
      </c>
      <c r="H42" s="592" t="s">
        <v>401</v>
      </c>
      <c r="I42" s="595" t="s">
        <v>5</v>
      </c>
      <c r="J42" s="562" t="s">
        <v>205</v>
      </c>
      <c r="K42" s="566" t="s">
        <v>402</v>
      </c>
      <c r="L42" s="564" t="s">
        <v>403</v>
      </c>
      <c r="M42" s="571" t="s">
        <v>404</v>
      </c>
      <c r="N42" s="571" t="s">
        <v>405</v>
      </c>
      <c r="O42" s="573" t="s">
        <v>400</v>
      </c>
      <c r="P42" s="144"/>
      <c r="Q42" s="143"/>
      <c r="R42" s="143"/>
      <c r="S42" s="143"/>
      <c r="T42" s="144"/>
    </row>
    <row r="43" spans="1:20" ht="15" customHeight="1">
      <c r="A43" s="588"/>
      <c r="B43" s="591"/>
      <c r="C43" s="563"/>
      <c r="D43" s="563"/>
      <c r="E43" s="565"/>
      <c r="F43" s="567"/>
      <c r="G43" s="567"/>
      <c r="H43" s="593"/>
      <c r="I43" s="596"/>
      <c r="J43" s="594"/>
      <c r="K43" s="568"/>
      <c r="L43" s="597"/>
      <c r="M43" s="572"/>
      <c r="N43" s="572"/>
      <c r="O43" s="574"/>
      <c r="P43" s="144"/>
      <c r="Q43" s="143"/>
      <c r="R43" s="143"/>
      <c r="S43" s="143"/>
      <c r="T43" s="144"/>
    </row>
    <row r="44" spans="1:20" s="10" customFormat="1" ht="15" customHeight="1">
      <c r="A44" s="146" t="s">
        <v>394</v>
      </c>
      <c r="B44" s="233">
        <f>SUM(B46:B68)</f>
        <v>642</v>
      </c>
      <c r="C44" s="28">
        <v>386089</v>
      </c>
      <c r="D44" s="28">
        <v>47999</v>
      </c>
      <c r="E44" s="233">
        <f>SUM(E46:E68)</f>
        <v>16590</v>
      </c>
      <c r="F44" s="28">
        <v>293543</v>
      </c>
      <c r="G44" s="233">
        <f>SUM(G46:G68)</f>
        <v>3332</v>
      </c>
      <c r="H44" s="28">
        <v>24625</v>
      </c>
      <c r="I44" s="28">
        <v>386089</v>
      </c>
      <c r="J44" s="28">
        <v>12854</v>
      </c>
      <c r="K44" s="28">
        <v>26040</v>
      </c>
      <c r="L44" s="28">
        <v>143048</v>
      </c>
      <c r="M44" s="28">
        <v>79846</v>
      </c>
      <c r="N44" s="28">
        <v>89867</v>
      </c>
      <c r="O44" s="28">
        <v>34434</v>
      </c>
      <c r="P44" s="28"/>
      <c r="Q44" s="28"/>
      <c r="R44" s="28"/>
      <c r="S44" s="28"/>
      <c r="T44" s="28"/>
    </row>
    <row r="45" spans="1:20" ht="15" customHeight="1">
      <c r="A45" s="38"/>
      <c r="B45" s="2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261"/>
      <c r="Q45" s="261"/>
      <c r="R45" s="261"/>
      <c r="S45" s="261"/>
      <c r="T45" s="261"/>
    </row>
    <row r="46" spans="1:20" ht="15" customHeight="1">
      <c r="A46" s="38" t="s">
        <v>19</v>
      </c>
      <c r="B46" s="229">
        <v>68</v>
      </c>
      <c r="C46" s="130">
        <f aca="true" t="shared" si="0" ref="C46:C53">SUM(D46:H46)</f>
        <v>30702</v>
      </c>
      <c r="D46" s="130">
        <v>8874</v>
      </c>
      <c r="E46" s="130" t="s">
        <v>336</v>
      </c>
      <c r="F46" s="130">
        <v>21623</v>
      </c>
      <c r="G46" s="130">
        <v>7</v>
      </c>
      <c r="H46" s="130">
        <v>198</v>
      </c>
      <c r="I46" s="130">
        <f>SUM(J46:O46)</f>
        <v>30702</v>
      </c>
      <c r="J46" s="130">
        <v>2375</v>
      </c>
      <c r="K46" s="130">
        <v>3812</v>
      </c>
      <c r="L46" s="130">
        <v>8842</v>
      </c>
      <c r="M46" s="130">
        <v>8102</v>
      </c>
      <c r="N46" s="130">
        <v>520</v>
      </c>
      <c r="O46" s="130">
        <v>7051</v>
      </c>
      <c r="P46" s="130"/>
      <c r="Q46" s="130"/>
      <c r="R46" s="130"/>
      <c r="S46" s="130"/>
      <c r="T46" s="130"/>
    </row>
    <row r="47" spans="1:20" ht="15" customHeight="1">
      <c r="A47" s="38" t="s">
        <v>89</v>
      </c>
      <c r="B47" s="229">
        <v>9</v>
      </c>
      <c r="C47" s="130">
        <f t="shared" si="0"/>
        <v>4779</v>
      </c>
      <c r="D47" s="130">
        <v>229</v>
      </c>
      <c r="E47" s="130">
        <v>27</v>
      </c>
      <c r="F47" s="130">
        <v>4523</v>
      </c>
      <c r="G47" s="130" t="s">
        <v>336</v>
      </c>
      <c r="H47" s="130" t="s">
        <v>336</v>
      </c>
      <c r="I47" s="130">
        <f>SUM(J47:O47)</f>
        <v>4779</v>
      </c>
      <c r="J47" s="130">
        <v>97</v>
      </c>
      <c r="K47" s="130">
        <v>124</v>
      </c>
      <c r="L47" s="130">
        <v>1004</v>
      </c>
      <c r="M47" s="130">
        <v>1846</v>
      </c>
      <c r="N47" s="130">
        <v>253</v>
      </c>
      <c r="O47" s="130">
        <v>1455</v>
      </c>
      <c r="P47" s="130"/>
      <c r="Q47" s="130"/>
      <c r="R47" s="130"/>
      <c r="S47" s="130"/>
      <c r="T47" s="130"/>
    </row>
    <row r="48" spans="1:20" ht="15" customHeight="1">
      <c r="A48" s="38" t="s">
        <v>32</v>
      </c>
      <c r="B48" s="229">
        <v>121</v>
      </c>
      <c r="C48" s="130">
        <f t="shared" si="0"/>
        <v>207195</v>
      </c>
      <c r="D48" s="130">
        <v>4297</v>
      </c>
      <c r="E48" s="130">
        <v>14656</v>
      </c>
      <c r="F48" s="130">
        <v>176045</v>
      </c>
      <c r="G48" s="130">
        <v>2840</v>
      </c>
      <c r="H48" s="130">
        <v>9357</v>
      </c>
      <c r="I48" s="130">
        <f>SUM(J48:O48)</f>
        <v>207195</v>
      </c>
      <c r="J48" s="130">
        <v>8373</v>
      </c>
      <c r="K48" s="130">
        <v>9237</v>
      </c>
      <c r="L48" s="130">
        <v>82421</v>
      </c>
      <c r="M48" s="130">
        <v>23938</v>
      </c>
      <c r="N48" s="130">
        <v>74157</v>
      </c>
      <c r="O48" s="130">
        <v>9069</v>
      </c>
      <c r="P48" s="130"/>
      <c r="Q48" s="130"/>
      <c r="R48" s="130"/>
      <c r="S48" s="130"/>
      <c r="T48" s="130"/>
    </row>
    <row r="49" spans="1:20" ht="15" customHeight="1">
      <c r="A49" s="38" t="s">
        <v>33</v>
      </c>
      <c r="B49" s="229">
        <v>76</v>
      </c>
      <c r="C49" s="130">
        <f t="shared" si="0"/>
        <v>1028</v>
      </c>
      <c r="D49" s="130">
        <v>485</v>
      </c>
      <c r="E49" s="130" t="s">
        <v>336</v>
      </c>
      <c r="F49" s="130">
        <v>542</v>
      </c>
      <c r="G49" s="130" t="s">
        <v>336</v>
      </c>
      <c r="H49" s="130">
        <v>1</v>
      </c>
      <c r="I49" s="130">
        <f>SUM(J49:O49)</f>
        <v>1028</v>
      </c>
      <c r="J49" s="130">
        <v>282</v>
      </c>
      <c r="K49" s="130">
        <v>5</v>
      </c>
      <c r="L49" s="130">
        <v>17</v>
      </c>
      <c r="M49" s="130">
        <v>116</v>
      </c>
      <c r="N49" s="130">
        <v>292</v>
      </c>
      <c r="O49" s="130">
        <v>316</v>
      </c>
      <c r="P49" s="130"/>
      <c r="Q49" s="130"/>
      <c r="R49" s="130"/>
      <c r="S49" s="130"/>
      <c r="T49" s="130"/>
    </row>
    <row r="50" spans="1:20" ht="15" customHeight="1">
      <c r="A50" s="38" t="s">
        <v>34</v>
      </c>
      <c r="B50" s="229">
        <v>8</v>
      </c>
      <c r="C50" s="130">
        <f t="shared" si="0"/>
        <v>648</v>
      </c>
      <c r="D50" s="130">
        <v>476</v>
      </c>
      <c r="E50" s="130" t="s">
        <v>336</v>
      </c>
      <c r="F50" s="130">
        <v>172</v>
      </c>
      <c r="G50" s="130" t="s">
        <v>336</v>
      </c>
      <c r="H50" s="130" t="s">
        <v>336</v>
      </c>
      <c r="I50" s="130">
        <v>648</v>
      </c>
      <c r="J50" s="130" t="s">
        <v>14</v>
      </c>
      <c r="K50" s="130" t="s">
        <v>14</v>
      </c>
      <c r="L50" s="130">
        <v>351</v>
      </c>
      <c r="M50" s="130">
        <v>41</v>
      </c>
      <c r="N50" s="130" t="s">
        <v>14</v>
      </c>
      <c r="O50" s="130">
        <v>134</v>
      </c>
      <c r="P50" s="130"/>
      <c r="Q50" s="130"/>
      <c r="R50" s="130"/>
      <c r="S50" s="130"/>
      <c r="T50" s="130"/>
    </row>
    <row r="51" spans="1:20" ht="15" customHeight="1">
      <c r="A51" s="38" t="s">
        <v>35</v>
      </c>
      <c r="B51" s="229">
        <v>4</v>
      </c>
      <c r="C51" s="130">
        <f t="shared" si="0"/>
        <v>886</v>
      </c>
      <c r="D51" s="130">
        <v>73</v>
      </c>
      <c r="E51" s="130">
        <v>45</v>
      </c>
      <c r="F51" s="130">
        <v>768</v>
      </c>
      <c r="G51" s="130" t="s">
        <v>336</v>
      </c>
      <c r="H51" s="130" t="s">
        <v>336</v>
      </c>
      <c r="I51" s="130">
        <f>SUM(J51:O51)</f>
        <v>886</v>
      </c>
      <c r="J51" s="130">
        <v>71</v>
      </c>
      <c r="K51" s="130" t="s">
        <v>336</v>
      </c>
      <c r="L51" s="130">
        <v>270</v>
      </c>
      <c r="M51" s="130">
        <v>532</v>
      </c>
      <c r="N51" s="130" t="s">
        <v>336</v>
      </c>
      <c r="O51" s="130">
        <v>13</v>
      </c>
      <c r="P51" s="130"/>
      <c r="Q51" s="130"/>
      <c r="R51" s="130"/>
      <c r="S51" s="130"/>
      <c r="T51" s="130"/>
    </row>
    <row r="52" spans="1:20" ht="15" customHeight="1">
      <c r="A52" s="38" t="s">
        <v>36</v>
      </c>
      <c r="B52" s="229">
        <v>11</v>
      </c>
      <c r="C52" s="130">
        <f t="shared" si="0"/>
        <v>47458</v>
      </c>
      <c r="D52" s="130">
        <v>28</v>
      </c>
      <c r="E52" s="130" t="s">
        <v>336</v>
      </c>
      <c r="F52" s="130">
        <v>41122</v>
      </c>
      <c r="G52" s="130" t="s">
        <v>336</v>
      </c>
      <c r="H52" s="130">
        <v>6308</v>
      </c>
      <c r="I52" s="130">
        <f>SUM(J52:O52)</f>
        <v>47458</v>
      </c>
      <c r="J52" s="130">
        <v>662</v>
      </c>
      <c r="K52" s="130">
        <v>11302</v>
      </c>
      <c r="L52" s="130">
        <v>34902</v>
      </c>
      <c r="M52" s="130">
        <v>331</v>
      </c>
      <c r="N52" s="130">
        <v>5</v>
      </c>
      <c r="O52" s="130">
        <v>256</v>
      </c>
      <c r="P52" s="130"/>
      <c r="Q52" s="130"/>
      <c r="R52" s="130"/>
      <c r="S52" s="130"/>
      <c r="T52" s="130"/>
    </row>
    <row r="53" spans="1:20" ht="15" customHeight="1">
      <c r="A53" s="38" t="s">
        <v>22</v>
      </c>
      <c r="B53" s="229">
        <v>26</v>
      </c>
      <c r="C53" s="130">
        <f t="shared" si="0"/>
        <v>1299</v>
      </c>
      <c r="D53" s="130">
        <v>367</v>
      </c>
      <c r="E53" s="130" t="s">
        <v>336</v>
      </c>
      <c r="F53" s="130">
        <v>932</v>
      </c>
      <c r="G53" s="130" t="s">
        <v>336</v>
      </c>
      <c r="H53" s="130" t="s">
        <v>336</v>
      </c>
      <c r="I53" s="130">
        <f>SUM(J53:O53)</f>
        <v>1300</v>
      </c>
      <c r="J53" s="130">
        <v>4</v>
      </c>
      <c r="K53" s="130">
        <v>1</v>
      </c>
      <c r="L53" s="130">
        <v>92</v>
      </c>
      <c r="M53" s="130">
        <v>86</v>
      </c>
      <c r="N53" s="130">
        <v>756</v>
      </c>
      <c r="O53" s="130">
        <v>361</v>
      </c>
      <c r="P53" s="130"/>
      <c r="Q53" s="130"/>
      <c r="R53" s="130"/>
      <c r="S53" s="130"/>
      <c r="T53" s="130"/>
    </row>
    <row r="54" spans="1:20" ht="15" customHeight="1">
      <c r="A54" s="38" t="s">
        <v>395</v>
      </c>
      <c r="B54" s="230">
        <v>7</v>
      </c>
      <c r="C54" s="130">
        <v>32815</v>
      </c>
      <c r="D54" s="130">
        <v>21900</v>
      </c>
      <c r="E54" s="130" t="s">
        <v>336</v>
      </c>
      <c r="F54" s="130" t="s">
        <v>14</v>
      </c>
      <c r="G54" s="130" t="s">
        <v>336</v>
      </c>
      <c r="H54" s="130" t="s">
        <v>14</v>
      </c>
      <c r="I54" s="130">
        <f>SUM(J54:O54)</f>
        <v>32815</v>
      </c>
      <c r="J54" s="130">
        <v>139</v>
      </c>
      <c r="K54" s="130">
        <v>181</v>
      </c>
      <c r="L54" s="130">
        <v>1419</v>
      </c>
      <c r="M54" s="130">
        <v>22432</v>
      </c>
      <c r="N54" s="130">
        <v>6164</v>
      </c>
      <c r="O54" s="130">
        <v>2480</v>
      </c>
      <c r="P54" s="130"/>
      <c r="Q54" s="130"/>
      <c r="R54" s="130"/>
      <c r="S54" s="130"/>
      <c r="T54" s="130"/>
    </row>
    <row r="55" spans="1:20" ht="15" customHeight="1">
      <c r="A55" s="38" t="s">
        <v>37</v>
      </c>
      <c r="B55" s="230">
        <v>1</v>
      </c>
      <c r="C55" s="130" t="s">
        <v>14</v>
      </c>
      <c r="D55" s="130" t="s">
        <v>14</v>
      </c>
      <c r="E55" s="130" t="s">
        <v>336</v>
      </c>
      <c r="F55" s="130" t="s">
        <v>14</v>
      </c>
      <c r="G55" s="130" t="s">
        <v>336</v>
      </c>
      <c r="H55" s="130" t="s">
        <v>14</v>
      </c>
      <c r="I55" s="130" t="s">
        <v>14</v>
      </c>
      <c r="J55" s="130" t="s">
        <v>14</v>
      </c>
      <c r="K55" s="130" t="s">
        <v>14</v>
      </c>
      <c r="L55" s="130" t="s">
        <v>14</v>
      </c>
      <c r="M55" s="130" t="s">
        <v>14</v>
      </c>
      <c r="N55" s="130" t="s">
        <v>14</v>
      </c>
      <c r="O55" s="130" t="s">
        <v>14</v>
      </c>
      <c r="P55" s="130"/>
      <c r="Q55" s="130"/>
      <c r="R55" s="130"/>
      <c r="S55" s="130"/>
      <c r="T55" s="130"/>
    </row>
    <row r="56" spans="1:20" ht="15" customHeight="1">
      <c r="A56" s="38" t="s">
        <v>38</v>
      </c>
      <c r="B56" s="26">
        <v>16</v>
      </c>
      <c r="C56" s="130">
        <f>SUM(D56:H56)</f>
        <v>4642</v>
      </c>
      <c r="D56" s="130">
        <v>130</v>
      </c>
      <c r="E56" s="130" t="s">
        <v>336</v>
      </c>
      <c r="F56" s="130">
        <v>4096</v>
      </c>
      <c r="G56" s="130" t="s">
        <v>336</v>
      </c>
      <c r="H56" s="130">
        <v>416</v>
      </c>
      <c r="I56" s="130">
        <f>SUM(J56:O56)</f>
        <v>4642</v>
      </c>
      <c r="J56" s="130">
        <v>49</v>
      </c>
      <c r="K56" s="130" t="s">
        <v>336</v>
      </c>
      <c r="L56" s="130">
        <v>244</v>
      </c>
      <c r="M56" s="130">
        <v>4117</v>
      </c>
      <c r="N56" s="130">
        <v>5</v>
      </c>
      <c r="O56" s="130">
        <v>227</v>
      </c>
      <c r="P56" s="130"/>
      <c r="Q56" s="130"/>
      <c r="R56" s="130"/>
      <c r="S56" s="130"/>
      <c r="T56" s="130"/>
    </row>
    <row r="57" spans="1:20" ht="15" customHeight="1">
      <c r="A57" s="38" t="s">
        <v>25</v>
      </c>
      <c r="B57" s="130" t="s">
        <v>336</v>
      </c>
      <c r="C57" s="130" t="s">
        <v>336</v>
      </c>
      <c r="D57" s="130" t="s">
        <v>336</v>
      </c>
      <c r="E57" s="130" t="s">
        <v>336</v>
      </c>
      <c r="F57" s="130" t="s">
        <v>336</v>
      </c>
      <c r="G57" s="130" t="s">
        <v>336</v>
      </c>
      <c r="H57" s="130" t="s">
        <v>336</v>
      </c>
      <c r="I57" s="130" t="s">
        <v>336</v>
      </c>
      <c r="J57" s="130" t="s">
        <v>336</v>
      </c>
      <c r="K57" s="130" t="s">
        <v>336</v>
      </c>
      <c r="L57" s="130" t="s">
        <v>336</v>
      </c>
      <c r="M57" s="130" t="s">
        <v>336</v>
      </c>
      <c r="N57" s="130" t="s">
        <v>336</v>
      </c>
      <c r="O57" s="130" t="s">
        <v>336</v>
      </c>
      <c r="P57" s="130"/>
      <c r="Q57" s="130"/>
      <c r="R57" s="130"/>
      <c r="S57" s="130"/>
      <c r="T57" s="130"/>
    </row>
    <row r="58" spans="1:20" ht="15" customHeight="1">
      <c r="A58" s="38" t="s">
        <v>90</v>
      </c>
      <c r="B58" s="130" t="s">
        <v>336</v>
      </c>
      <c r="C58" s="130" t="s">
        <v>336</v>
      </c>
      <c r="D58" s="130" t="s">
        <v>336</v>
      </c>
      <c r="E58" s="130" t="s">
        <v>336</v>
      </c>
      <c r="F58" s="130" t="s">
        <v>336</v>
      </c>
      <c r="G58" s="130" t="s">
        <v>336</v>
      </c>
      <c r="H58" s="130" t="s">
        <v>336</v>
      </c>
      <c r="I58" s="130" t="s">
        <v>336</v>
      </c>
      <c r="J58" s="130" t="s">
        <v>336</v>
      </c>
      <c r="K58" s="130" t="s">
        <v>336</v>
      </c>
      <c r="L58" s="130" t="s">
        <v>336</v>
      </c>
      <c r="M58" s="130" t="s">
        <v>336</v>
      </c>
      <c r="N58" s="130" t="s">
        <v>336</v>
      </c>
      <c r="O58" s="130" t="s">
        <v>336</v>
      </c>
      <c r="P58" s="130"/>
      <c r="Q58" s="130"/>
      <c r="R58" s="130"/>
      <c r="S58" s="130"/>
      <c r="T58" s="130"/>
    </row>
    <row r="59" spans="1:20" ht="15" customHeight="1">
      <c r="A59" s="38" t="s">
        <v>26</v>
      </c>
      <c r="B59" s="229">
        <v>25</v>
      </c>
      <c r="C59" s="130">
        <f>SUM(D59:H59)</f>
        <v>3510</v>
      </c>
      <c r="D59" s="130">
        <v>461</v>
      </c>
      <c r="E59" s="130">
        <v>108</v>
      </c>
      <c r="F59" s="130">
        <v>2432</v>
      </c>
      <c r="G59" s="130" t="s">
        <v>336</v>
      </c>
      <c r="H59" s="130">
        <v>509</v>
      </c>
      <c r="I59" s="130">
        <f>SUM(J59:O59)</f>
        <v>3510</v>
      </c>
      <c r="J59" s="130">
        <v>80</v>
      </c>
      <c r="K59" s="130">
        <v>837</v>
      </c>
      <c r="L59" s="130">
        <v>812</v>
      </c>
      <c r="M59" s="130">
        <v>742</v>
      </c>
      <c r="N59" s="130">
        <v>500</v>
      </c>
      <c r="O59" s="130">
        <v>539</v>
      </c>
      <c r="P59" s="130"/>
      <c r="Q59" s="130"/>
      <c r="R59" s="130"/>
      <c r="S59" s="130"/>
      <c r="T59" s="130"/>
    </row>
    <row r="60" spans="1:20" ht="15" customHeight="1">
      <c r="A60" s="38" t="s">
        <v>201</v>
      </c>
      <c r="B60" s="229">
        <v>13</v>
      </c>
      <c r="C60" s="130">
        <f>SUM(D60:H60)</f>
        <v>5814</v>
      </c>
      <c r="D60" s="130">
        <v>959</v>
      </c>
      <c r="E60" s="130" t="s">
        <v>336</v>
      </c>
      <c r="F60" s="130">
        <v>4636</v>
      </c>
      <c r="G60" s="130" t="s">
        <v>336</v>
      </c>
      <c r="H60" s="130">
        <v>219</v>
      </c>
      <c r="I60" s="130">
        <f>SUM(J60:O60)</f>
        <v>5814</v>
      </c>
      <c r="J60" s="130">
        <v>30</v>
      </c>
      <c r="K60" s="130">
        <v>527</v>
      </c>
      <c r="L60" s="130">
        <v>517</v>
      </c>
      <c r="M60" s="130">
        <v>4253</v>
      </c>
      <c r="N60" s="130">
        <v>109</v>
      </c>
      <c r="O60" s="130">
        <v>378</v>
      </c>
      <c r="P60" s="130"/>
      <c r="Q60" s="130"/>
      <c r="R60" s="130"/>
      <c r="S60" s="130"/>
      <c r="T60" s="130"/>
    </row>
    <row r="61" spans="1:20" ht="15" customHeight="1">
      <c r="A61" s="38" t="s">
        <v>39</v>
      </c>
      <c r="B61" s="229">
        <v>1</v>
      </c>
      <c r="C61" s="130" t="s">
        <v>14</v>
      </c>
      <c r="D61" s="130" t="s">
        <v>14</v>
      </c>
      <c r="E61" s="130" t="s">
        <v>336</v>
      </c>
      <c r="F61" s="130" t="s">
        <v>336</v>
      </c>
      <c r="G61" s="130" t="s">
        <v>336</v>
      </c>
      <c r="H61" s="130" t="s">
        <v>336</v>
      </c>
      <c r="I61" s="130" t="s">
        <v>14</v>
      </c>
      <c r="J61" s="130" t="s">
        <v>336</v>
      </c>
      <c r="K61" s="130" t="s">
        <v>336</v>
      </c>
      <c r="L61" s="130" t="s">
        <v>14</v>
      </c>
      <c r="M61" s="130" t="s">
        <v>14</v>
      </c>
      <c r="N61" s="130" t="s">
        <v>336</v>
      </c>
      <c r="O61" s="130" t="s">
        <v>14</v>
      </c>
      <c r="P61" s="130"/>
      <c r="Q61" s="130"/>
      <c r="R61" s="130"/>
      <c r="S61" s="130"/>
      <c r="T61" s="130"/>
    </row>
    <row r="62" spans="1:20" ht="15" customHeight="1">
      <c r="A62" s="38" t="s">
        <v>40</v>
      </c>
      <c r="B62" s="229">
        <v>30</v>
      </c>
      <c r="C62" s="130">
        <f>SUM(D62:H62)</f>
        <v>1693</v>
      </c>
      <c r="D62" s="130">
        <v>147</v>
      </c>
      <c r="E62" s="130">
        <v>36</v>
      </c>
      <c r="F62" s="130">
        <v>1468</v>
      </c>
      <c r="G62" s="130">
        <v>30</v>
      </c>
      <c r="H62" s="130">
        <v>12</v>
      </c>
      <c r="I62" s="130">
        <f>SUM(J62:O62)</f>
        <v>1693</v>
      </c>
      <c r="J62" s="130">
        <v>136</v>
      </c>
      <c r="K62" s="130">
        <v>3</v>
      </c>
      <c r="L62" s="130">
        <v>513</v>
      </c>
      <c r="M62" s="130">
        <v>432</v>
      </c>
      <c r="N62" s="130">
        <v>159</v>
      </c>
      <c r="O62" s="130">
        <v>450</v>
      </c>
      <c r="P62" s="130"/>
      <c r="Q62" s="130"/>
      <c r="R62" s="130"/>
      <c r="S62" s="130"/>
      <c r="T62" s="130"/>
    </row>
    <row r="63" spans="1:21" ht="15" customHeight="1">
      <c r="A63" s="38" t="s">
        <v>28</v>
      </c>
      <c r="B63" s="229">
        <v>107</v>
      </c>
      <c r="C63" s="130">
        <f>SUM(D63:H63)</f>
        <v>28884</v>
      </c>
      <c r="D63" s="130">
        <v>4859</v>
      </c>
      <c r="E63" s="130">
        <v>1718</v>
      </c>
      <c r="F63" s="130">
        <v>17007</v>
      </c>
      <c r="G63" s="130">
        <v>65</v>
      </c>
      <c r="H63" s="130">
        <v>5235</v>
      </c>
      <c r="I63" s="130">
        <f>SUM(J63:O63)</f>
        <v>28884</v>
      </c>
      <c r="J63" s="130">
        <v>259</v>
      </c>
      <c r="K63" s="130">
        <v>7</v>
      </c>
      <c r="L63" s="130">
        <v>6085</v>
      </c>
      <c r="M63" s="130">
        <v>10632</v>
      </c>
      <c r="N63" s="130">
        <v>4597</v>
      </c>
      <c r="O63" s="130">
        <v>7304</v>
      </c>
      <c r="P63" s="130"/>
      <c r="Q63" s="130"/>
      <c r="R63" s="130"/>
      <c r="S63" s="130"/>
      <c r="T63" s="130"/>
      <c r="U63" s="259"/>
    </row>
    <row r="64" spans="1:21" ht="15" customHeight="1">
      <c r="A64" s="38" t="s">
        <v>29</v>
      </c>
      <c r="B64" s="229">
        <v>91</v>
      </c>
      <c r="C64" s="130">
        <f>SUM(D64:H64)</f>
        <v>10007</v>
      </c>
      <c r="D64" s="130">
        <v>4301</v>
      </c>
      <c r="E64" s="130" t="s">
        <v>336</v>
      </c>
      <c r="F64" s="130">
        <v>5208</v>
      </c>
      <c r="G64" s="130">
        <v>390</v>
      </c>
      <c r="H64" s="130">
        <v>108</v>
      </c>
      <c r="I64" s="130">
        <f>SUM(J64:O64)</f>
        <v>10007</v>
      </c>
      <c r="J64" s="130">
        <v>129</v>
      </c>
      <c r="K64" s="130" t="s">
        <v>336</v>
      </c>
      <c r="L64" s="130">
        <v>2984</v>
      </c>
      <c r="M64" s="130">
        <v>1722</v>
      </c>
      <c r="N64" s="130">
        <v>2211</v>
      </c>
      <c r="O64" s="130">
        <v>2961</v>
      </c>
      <c r="P64" s="130"/>
      <c r="Q64" s="130"/>
      <c r="R64" s="130"/>
      <c r="S64" s="130"/>
      <c r="T64" s="130"/>
      <c r="U64" s="259"/>
    </row>
    <row r="65" spans="1:21" ht="15" customHeight="1">
      <c r="A65" s="38" t="s">
        <v>30</v>
      </c>
      <c r="B65" s="229">
        <v>13</v>
      </c>
      <c r="C65" s="130">
        <f>SUM(D65:H65)</f>
        <v>3912</v>
      </c>
      <c r="D65" s="130">
        <v>114</v>
      </c>
      <c r="E65" s="130" t="s">
        <v>336</v>
      </c>
      <c r="F65" s="130">
        <v>3584</v>
      </c>
      <c r="G65" s="130" t="s">
        <v>336</v>
      </c>
      <c r="H65" s="130">
        <v>214</v>
      </c>
      <c r="I65" s="130">
        <f>SUM(J65:O65)</f>
        <v>3912</v>
      </c>
      <c r="J65" s="130">
        <v>42</v>
      </c>
      <c r="K65" s="130" t="s">
        <v>336</v>
      </c>
      <c r="L65" s="130">
        <v>2172</v>
      </c>
      <c r="M65" s="130">
        <v>437</v>
      </c>
      <c r="N65" s="130" t="s">
        <v>336</v>
      </c>
      <c r="O65" s="130">
        <v>1261</v>
      </c>
      <c r="P65" s="130"/>
      <c r="Q65" s="130"/>
      <c r="R65" s="130"/>
      <c r="S65" s="130"/>
      <c r="T65" s="130"/>
      <c r="U65" s="259"/>
    </row>
    <row r="66" spans="1:21" ht="15" customHeight="1">
      <c r="A66" s="38" t="s">
        <v>31</v>
      </c>
      <c r="B66" s="230" t="s">
        <v>336</v>
      </c>
      <c r="C66" s="130" t="s">
        <v>336</v>
      </c>
      <c r="D66" s="130" t="s">
        <v>336</v>
      </c>
      <c r="E66" s="130" t="s">
        <v>336</v>
      </c>
      <c r="F66" s="130" t="s">
        <v>336</v>
      </c>
      <c r="G66" s="130" t="s">
        <v>336</v>
      </c>
      <c r="H66" s="130" t="s">
        <v>336</v>
      </c>
      <c r="I66" s="130" t="s">
        <v>336</v>
      </c>
      <c r="J66" s="130" t="s">
        <v>336</v>
      </c>
      <c r="K66" s="130" t="s">
        <v>336</v>
      </c>
      <c r="L66" s="130" t="s">
        <v>336</v>
      </c>
      <c r="M66" s="130" t="s">
        <v>336</v>
      </c>
      <c r="N66" s="130" t="s">
        <v>336</v>
      </c>
      <c r="O66" s="130" t="s">
        <v>336</v>
      </c>
      <c r="P66" s="130"/>
      <c r="Q66" s="130"/>
      <c r="R66" s="130"/>
      <c r="S66" s="130"/>
      <c r="T66" s="130"/>
      <c r="U66" s="259"/>
    </row>
    <row r="67" spans="1:21" ht="15" customHeight="1">
      <c r="A67" s="38" t="s">
        <v>42</v>
      </c>
      <c r="B67" s="230" t="s">
        <v>336</v>
      </c>
      <c r="C67" s="130" t="s">
        <v>336</v>
      </c>
      <c r="D67" s="130" t="s">
        <v>336</v>
      </c>
      <c r="E67" s="130" t="s">
        <v>336</v>
      </c>
      <c r="F67" s="130" t="s">
        <v>336</v>
      </c>
      <c r="G67" s="130" t="s">
        <v>336</v>
      </c>
      <c r="H67" s="130" t="s">
        <v>336</v>
      </c>
      <c r="I67" s="130" t="s">
        <v>336</v>
      </c>
      <c r="J67" s="130" t="s">
        <v>336</v>
      </c>
      <c r="K67" s="130" t="s">
        <v>336</v>
      </c>
      <c r="L67" s="130" t="s">
        <v>336</v>
      </c>
      <c r="M67" s="130" t="s">
        <v>336</v>
      </c>
      <c r="N67" s="130" t="s">
        <v>336</v>
      </c>
      <c r="O67" s="130" t="s">
        <v>336</v>
      </c>
      <c r="P67" s="130"/>
      <c r="Q67" s="130"/>
      <c r="R67" s="130"/>
      <c r="S67" s="130"/>
      <c r="T67" s="130"/>
      <c r="U67" s="259"/>
    </row>
    <row r="68" spans="1:21" ht="15" customHeight="1">
      <c r="A68" s="103" t="s">
        <v>43</v>
      </c>
      <c r="B68" s="231">
        <v>15</v>
      </c>
      <c r="C68" s="131">
        <f>SUM(D68:H68)</f>
        <v>378</v>
      </c>
      <c r="D68" s="232">
        <v>258</v>
      </c>
      <c r="E68" s="131" t="s">
        <v>336</v>
      </c>
      <c r="F68" s="232">
        <v>120</v>
      </c>
      <c r="G68" s="232" t="s">
        <v>336</v>
      </c>
      <c r="H68" s="232" t="s">
        <v>336</v>
      </c>
      <c r="I68" s="131">
        <f>SUM(J68:O68)</f>
        <v>378</v>
      </c>
      <c r="J68" s="131" t="s">
        <v>336</v>
      </c>
      <c r="K68" s="131" t="s">
        <v>336</v>
      </c>
      <c r="L68" s="131">
        <v>89</v>
      </c>
      <c r="M68" s="131">
        <v>37</v>
      </c>
      <c r="N68" s="131">
        <v>90</v>
      </c>
      <c r="O68" s="131">
        <v>162</v>
      </c>
      <c r="P68" s="130"/>
      <c r="Q68" s="130"/>
      <c r="R68" s="130"/>
      <c r="S68" s="130"/>
      <c r="T68" s="130"/>
      <c r="U68" s="259"/>
    </row>
    <row r="69" spans="1:21" ht="15" customHeight="1">
      <c r="A69" s="35" t="s">
        <v>96</v>
      </c>
      <c r="B69" s="259"/>
      <c r="C69" s="259"/>
      <c r="D69" s="259"/>
      <c r="E69" s="259"/>
      <c r="F69" s="259"/>
      <c r="G69" s="259"/>
      <c r="H69" s="259"/>
      <c r="I69" s="259"/>
      <c r="P69" s="61"/>
      <c r="Q69" s="61"/>
      <c r="R69" s="61"/>
      <c r="S69" s="260"/>
      <c r="T69" s="260"/>
      <c r="U69" s="259"/>
    </row>
    <row r="70" spans="1:21" ht="15" customHeight="1">
      <c r="A70" s="259"/>
      <c r="B70" s="259"/>
      <c r="C70" s="259"/>
      <c r="D70" s="259"/>
      <c r="E70" s="259"/>
      <c r="F70" s="259"/>
      <c r="G70" s="259"/>
      <c r="H70" s="259"/>
      <c r="I70" s="259"/>
      <c r="P70" s="61"/>
      <c r="Q70" s="61"/>
      <c r="R70" s="61"/>
      <c r="S70" s="260"/>
      <c r="T70" s="260"/>
      <c r="U70" s="259"/>
    </row>
    <row r="71" spans="1:21" ht="15" customHeight="1">
      <c r="A71" s="259"/>
      <c r="B71" s="259"/>
      <c r="C71" s="259"/>
      <c r="D71" s="259"/>
      <c r="E71" s="259"/>
      <c r="F71" s="259"/>
      <c r="G71" s="259"/>
      <c r="H71" s="259"/>
      <c r="I71" s="259"/>
      <c r="P71" s="61"/>
      <c r="Q71" s="61"/>
      <c r="R71" s="61"/>
      <c r="S71" s="260"/>
      <c r="T71" s="260"/>
      <c r="U71" s="259"/>
    </row>
    <row r="72" spans="1:21" ht="15" customHeight="1">
      <c r="A72" s="259"/>
      <c r="B72" s="259"/>
      <c r="C72" s="259"/>
      <c r="D72" s="259"/>
      <c r="E72" s="259"/>
      <c r="F72" s="259"/>
      <c r="G72" s="259"/>
      <c r="H72" s="259"/>
      <c r="I72" s="259"/>
      <c r="P72" s="61"/>
      <c r="Q72" s="61"/>
      <c r="R72" s="61"/>
      <c r="S72" s="260"/>
      <c r="T72" s="260"/>
      <c r="U72" s="259"/>
    </row>
    <row r="73" spans="1:21" ht="15" customHeight="1">
      <c r="A73" s="259"/>
      <c r="B73" s="259"/>
      <c r="C73" s="259"/>
      <c r="D73" s="259"/>
      <c r="E73" s="259"/>
      <c r="F73" s="259"/>
      <c r="G73" s="259"/>
      <c r="H73" s="259"/>
      <c r="I73" s="259"/>
      <c r="P73" s="61"/>
      <c r="Q73" s="61"/>
      <c r="R73" s="61"/>
      <c r="S73" s="260"/>
      <c r="T73" s="260"/>
      <c r="U73" s="259"/>
    </row>
    <row r="74" spans="1:21" ht="15" customHeight="1">
      <c r="A74" s="259"/>
      <c r="B74" s="259"/>
      <c r="C74" s="259"/>
      <c r="D74" s="259"/>
      <c r="E74" s="259"/>
      <c r="F74" s="259"/>
      <c r="G74" s="259"/>
      <c r="H74" s="259"/>
      <c r="I74" s="259"/>
      <c r="P74" s="61"/>
      <c r="Q74" s="61"/>
      <c r="R74" s="61"/>
      <c r="S74" s="260"/>
      <c r="T74" s="260"/>
      <c r="U74" s="259"/>
    </row>
    <row r="75" spans="1:21" ht="15" customHeight="1">
      <c r="A75" s="259"/>
      <c r="B75" s="259"/>
      <c r="C75" s="259"/>
      <c r="D75" s="259"/>
      <c r="E75" s="259"/>
      <c r="F75" s="259"/>
      <c r="G75" s="259"/>
      <c r="H75" s="259"/>
      <c r="I75" s="259"/>
      <c r="P75" s="61"/>
      <c r="Q75" s="61"/>
      <c r="R75" s="61"/>
      <c r="S75" s="260"/>
      <c r="T75" s="260"/>
      <c r="U75" s="259"/>
    </row>
    <row r="76" spans="1:21" ht="15" customHeight="1">
      <c r="A76" s="259"/>
      <c r="B76" s="259"/>
      <c r="C76" s="259"/>
      <c r="D76" s="259"/>
      <c r="E76" s="259"/>
      <c r="F76" s="259"/>
      <c r="G76" s="259"/>
      <c r="H76" s="259"/>
      <c r="I76" s="259"/>
      <c r="S76" s="259"/>
      <c r="T76" s="259"/>
      <c r="U76" s="259"/>
    </row>
    <row r="77" spans="1:21" ht="15" customHeight="1">
      <c r="A77" s="259"/>
      <c r="B77" s="259"/>
      <c r="C77" s="259"/>
      <c r="D77" s="259"/>
      <c r="E77" s="259"/>
      <c r="F77" s="259"/>
      <c r="G77" s="259"/>
      <c r="H77" s="259"/>
      <c r="I77" s="259"/>
      <c r="S77" s="259"/>
      <c r="T77" s="259"/>
      <c r="U77" s="259"/>
    </row>
    <row r="78" spans="1:21" ht="15" customHeight="1">
      <c r="A78" s="259"/>
      <c r="B78" s="259"/>
      <c r="C78" s="259"/>
      <c r="D78" s="259"/>
      <c r="E78" s="259"/>
      <c r="F78" s="259"/>
      <c r="G78" s="259"/>
      <c r="H78" s="259"/>
      <c r="I78" s="259"/>
      <c r="S78" s="259"/>
      <c r="T78" s="259"/>
      <c r="U78" s="259"/>
    </row>
    <row r="79" spans="1:21" ht="15" customHeight="1">
      <c r="A79" s="259"/>
      <c r="B79" s="259"/>
      <c r="C79" s="259"/>
      <c r="D79" s="259"/>
      <c r="E79" s="259"/>
      <c r="F79" s="259"/>
      <c r="G79" s="259"/>
      <c r="H79" s="259"/>
      <c r="I79" s="259"/>
      <c r="S79" s="259"/>
      <c r="T79" s="259"/>
      <c r="U79" s="259"/>
    </row>
    <row r="80" spans="1:21" ht="15" customHeight="1">
      <c r="A80" s="259"/>
      <c r="B80" s="259"/>
      <c r="C80" s="259"/>
      <c r="D80" s="259"/>
      <c r="E80" s="259"/>
      <c r="F80" s="259"/>
      <c r="G80" s="259"/>
      <c r="H80" s="259"/>
      <c r="I80" s="259"/>
      <c r="S80" s="259"/>
      <c r="T80" s="259"/>
      <c r="U80" s="259"/>
    </row>
    <row r="81" spans="1:21" ht="15" customHeight="1">
      <c r="A81" s="259"/>
      <c r="B81" s="259"/>
      <c r="C81" s="259"/>
      <c r="D81" s="259"/>
      <c r="E81" s="259"/>
      <c r="F81" s="259"/>
      <c r="G81" s="259"/>
      <c r="H81" s="259"/>
      <c r="I81" s="259"/>
      <c r="S81" s="259"/>
      <c r="T81" s="259"/>
      <c r="U81" s="259"/>
    </row>
    <row r="82" spans="1:21" ht="15" customHeight="1">
      <c r="A82" s="259"/>
      <c r="B82" s="259"/>
      <c r="C82" s="259"/>
      <c r="D82" s="259"/>
      <c r="E82" s="259"/>
      <c r="F82" s="259"/>
      <c r="G82" s="259"/>
      <c r="H82" s="259"/>
      <c r="I82" s="259"/>
      <c r="S82" s="259"/>
      <c r="T82" s="259"/>
      <c r="U82" s="259"/>
    </row>
    <row r="83" spans="1:21" ht="15" customHeight="1">
      <c r="A83" s="259"/>
      <c r="B83" s="259"/>
      <c r="C83" s="259"/>
      <c r="D83" s="259"/>
      <c r="E83" s="259"/>
      <c r="F83" s="259"/>
      <c r="G83" s="259"/>
      <c r="H83" s="259"/>
      <c r="I83" s="259"/>
      <c r="S83" s="259"/>
      <c r="T83" s="259"/>
      <c r="U83" s="259"/>
    </row>
    <row r="84" spans="1:21" ht="15" customHeight="1">
      <c r="A84" s="259"/>
      <c r="B84" s="259"/>
      <c r="C84" s="259"/>
      <c r="D84" s="259"/>
      <c r="E84" s="259"/>
      <c r="F84" s="259"/>
      <c r="G84" s="259"/>
      <c r="H84" s="259"/>
      <c r="I84" s="260"/>
      <c r="J84" s="580"/>
      <c r="K84" s="580"/>
      <c r="L84" s="580"/>
      <c r="M84" s="580"/>
      <c r="N84" s="580"/>
      <c r="O84" s="580"/>
      <c r="P84" s="580"/>
      <c r="Q84" s="580"/>
      <c r="R84" s="580"/>
      <c r="S84" s="259"/>
      <c r="T84" s="259"/>
      <c r="U84" s="259"/>
    </row>
    <row r="85" spans="1:21" ht="15" customHeight="1">
      <c r="A85" s="259"/>
      <c r="B85" s="259"/>
      <c r="C85" s="259"/>
      <c r="D85" s="259"/>
      <c r="E85" s="259"/>
      <c r="F85" s="259"/>
      <c r="G85" s="259"/>
      <c r="H85" s="259"/>
      <c r="I85" s="260"/>
      <c r="J85" s="501"/>
      <c r="K85" s="501"/>
      <c r="L85" s="501"/>
      <c r="M85" s="501"/>
      <c r="N85" s="501"/>
      <c r="O85" s="501"/>
      <c r="P85" s="501"/>
      <c r="Q85" s="501"/>
      <c r="R85" s="501"/>
      <c r="S85" s="259"/>
      <c r="T85" s="259"/>
      <c r="U85" s="259"/>
    </row>
    <row r="86" spans="1:21" ht="15" customHeight="1">
      <c r="A86" s="259"/>
      <c r="B86" s="259"/>
      <c r="C86" s="259"/>
      <c r="D86" s="259"/>
      <c r="E86" s="259"/>
      <c r="F86" s="259"/>
      <c r="G86" s="259"/>
      <c r="H86" s="259"/>
      <c r="I86" s="260"/>
      <c r="J86" s="501"/>
      <c r="K86" s="501"/>
      <c r="L86" s="501"/>
      <c r="M86" s="501"/>
      <c r="N86" s="501"/>
      <c r="O86" s="501"/>
      <c r="P86" s="501"/>
      <c r="Q86" s="501"/>
      <c r="R86" s="501"/>
      <c r="S86" s="259"/>
      <c r="T86" s="259"/>
      <c r="U86" s="259"/>
    </row>
    <row r="87" spans="1:21" ht="15" customHeight="1">
      <c r="A87" s="259"/>
      <c r="B87" s="259"/>
      <c r="C87" s="259"/>
      <c r="D87" s="259"/>
      <c r="E87" s="259"/>
      <c r="F87" s="259"/>
      <c r="G87" s="259"/>
      <c r="H87" s="259"/>
      <c r="I87" s="260"/>
      <c r="J87" s="117"/>
      <c r="K87" s="117"/>
      <c r="L87" s="141"/>
      <c r="M87" s="141"/>
      <c r="N87" s="141"/>
      <c r="O87" s="141"/>
      <c r="P87" s="141"/>
      <c r="Q87" s="141"/>
      <c r="R87" s="141"/>
      <c r="S87" s="259"/>
      <c r="T87" s="259"/>
      <c r="U87" s="259"/>
    </row>
    <row r="88" spans="1:21" ht="15" customHeight="1">
      <c r="A88" s="259"/>
      <c r="B88" s="259"/>
      <c r="C88" s="259"/>
      <c r="D88" s="259"/>
      <c r="E88" s="259"/>
      <c r="F88" s="259"/>
      <c r="G88" s="259"/>
      <c r="H88" s="259"/>
      <c r="I88" s="260"/>
      <c r="J88" s="501"/>
      <c r="K88" s="20"/>
      <c r="L88" s="585"/>
      <c r="M88" s="586"/>
      <c r="N88" s="345"/>
      <c r="O88" s="345"/>
      <c r="P88" s="345"/>
      <c r="Q88" s="345"/>
      <c r="R88" s="345"/>
      <c r="S88" s="259"/>
      <c r="T88" s="259"/>
      <c r="U88" s="259"/>
    </row>
    <row r="89" spans="1:21" ht="15" customHeight="1">
      <c r="A89" s="259"/>
      <c r="B89" s="259"/>
      <c r="C89" s="259"/>
      <c r="D89" s="259"/>
      <c r="E89" s="259"/>
      <c r="F89" s="259"/>
      <c r="G89" s="259"/>
      <c r="H89" s="259"/>
      <c r="I89" s="260"/>
      <c r="J89" s="501"/>
      <c r="K89" s="20"/>
      <c r="L89" s="585"/>
      <c r="M89" s="586"/>
      <c r="N89" s="586"/>
      <c r="O89" s="586"/>
      <c r="P89" s="586"/>
      <c r="Q89" s="586"/>
      <c r="R89" s="586"/>
      <c r="S89" s="259"/>
      <c r="T89" s="259"/>
      <c r="U89" s="259"/>
    </row>
    <row r="90" spans="1:21" ht="15" customHeight="1">
      <c r="A90" s="259"/>
      <c r="B90" s="259"/>
      <c r="C90" s="259"/>
      <c r="D90" s="259"/>
      <c r="E90" s="259"/>
      <c r="F90" s="259"/>
      <c r="G90" s="259"/>
      <c r="H90" s="259"/>
      <c r="I90" s="260"/>
      <c r="J90" s="501"/>
      <c r="K90" s="20"/>
      <c r="L90" s="585"/>
      <c r="M90" s="586"/>
      <c r="N90" s="586"/>
      <c r="O90" s="586"/>
      <c r="P90" s="586"/>
      <c r="Q90" s="586"/>
      <c r="R90" s="586"/>
      <c r="S90" s="259"/>
      <c r="T90" s="259"/>
      <c r="U90" s="259"/>
    </row>
    <row r="91" spans="1:21" ht="15" customHeight="1">
      <c r="A91" s="259"/>
      <c r="B91" s="259"/>
      <c r="C91" s="259"/>
      <c r="D91" s="259"/>
      <c r="E91" s="259"/>
      <c r="F91" s="259"/>
      <c r="G91" s="259"/>
      <c r="H91" s="259"/>
      <c r="I91" s="260"/>
      <c r="J91" s="12"/>
      <c r="K91" s="12"/>
      <c r="L91" s="266"/>
      <c r="M91" s="262"/>
      <c r="N91" s="262"/>
      <c r="O91" s="262"/>
      <c r="P91" s="262"/>
      <c r="Q91" s="262"/>
      <c r="R91" s="262"/>
      <c r="S91" s="259"/>
      <c r="T91" s="259"/>
      <c r="U91" s="259"/>
    </row>
    <row r="92" spans="2:21" ht="17.25">
      <c r="B92" s="78"/>
      <c r="C92" s="78"/>
      <c r="D92" s="78"/>
      <c r="E92" s="78"/>
      <c r="F92" s="78"/>
      <c r="G92" s="78"/>
      <c r="H92" s="78"/>
      <c r="I92" s="83"/>
      <c r="J92" s="129"/>
      <c r="K92" s="129"/>
      <c r="L92" s="261"/>
      <c r="M92" s="262"/>
      <c r="N92" s="261"/>
      <c r="O92" s="261"/>
      <c r="P92" s="261"/>
      <c r="Q92" s="261"/>
      <c r="R92" s="261"/>
      <c r="S92" s="78"/>
      <c r="T92" s="78"/>
      <c r="U92" s="78"/>
    </row>
    <row r="93" spans="2:21" ht="14.25">
      <c r="B93" s="78"/>
      <c r="C93" s="78"/>
      <c r="D93" s="78"/>
      <c r="E93" s="78"/>
      <c r="F93" s="78"/>
      <c r="G93" s="78"/>
      <c r="H93" s="78"/>
      <c r="I93" s="83"/>
      <c r="J93" s="129"/>
      <c r="K93" s="129"/>
      <c r="L93" s="26"/>
      <c r="M93" s="262"/>
      <c r="N93" s="130"/>
      <c r="O93" s="130"/>
      <c r="P93" s="130"/>
      <c r="Q93" s="130"/>
      <c r="R93" s="130"/>
      <c r="S93" s="78"/>
      <c r="T93" s="78"/>
      <c r="U93" s="78"/>
    </row>
    <row r="94" spans="2:21" ht="14.25">
      <c r="B94" s="78"/>
      <c r="C94" s="78"/>
      <c r="D94" s="78"/>
      <c r="E94" s="78"/>
      <c r="F94" s="78"/>
      <c r="G94" s="78"/>
      <c r="H94" s="78"/>
      <c r="I94" s="83"/>
      <c r="J94" s="129"/>
      <c r="K94" s="129"/>
      <c r="L94" s="26"/>
      <c r="M94" s="262"/>
      <c r="N94" s="130"/>
      <c r="O94" s="130"/>
      <c r="P94" s="130"/>
      <c r="Q94" s="130"/>
      <c r="R94" s="130"/>
      <c r="S94" s="78"/>
      <c r="T94" s="78"/>
      <c r="U94" s="78"/>
    </row>
    <row r="95" spans="2:21" ht="14.25">
      <c r="B95" s="78"/>
      <c r="C95" s="78"/>
      <c r="D95" s="78"/>
      <c r="E95" s="78"/>
      <c r="F95" s="78"/>
      <c r="G95" s="78"/>
      <c r="H95" s="78"/>
      <c r="I95" s="83"/>
      <c r="J95" s="129"/>
      <c r="K95" s="129"/>
      <c r="L95" s="26"/>
      <c r="M95" s="262"/>
      <c r="N95" s="130"/>
      <c r="O95" s="130"/>
      <c r="P95" s="130"/>
      <c r="Q95" s="130"/>
      <c r="R95" s="130"/>
      <c r="S95" s="78"/>
      <c r="T95" s="78"/>
      <c r="U95" s="78"/>
    </row>
    <row r="96" spans="2:21" ht="14.25">
      <c r="B96" s="78"/>
      <c r="C96" s="78"/>
      <c r="D96" s="78"/>
      <c r="E96" s="78"/>
      <c r="F96" s="78"/>
      <c r="G96" s="78"/>
      <c r="H96" s="78"/>
      <c r="I96" s="83"/>
      <c r="J96" s="129"/>
      <c r="K96" s="129"/>
      <c r="L96" s="26"/>
      <c r="M96" s="262"/>
      <c r="N96" s="130"/>
      <c r="O96" s="130"/>
      <c r="P96" s="130"/>
      <c r="Q96" s="130"/>
      <c r="R96" s="130"/>
      <c r="S96" s="78"/>
      <c r="T96" s="78"/>
      <c r="U96" s="78"/>
    </row>
    <row r="97" spans="2:21" ht="14.25">
      <c r="B97" s="78"/>
      <c r="C97" s="78"/>
      <c r="D97" s="78"/>
      <c r="E97" s="78"/>
      <c r="F97" s="78"/>
      <c r="G97" s="78"/>
      <c r="H97" s="78"/>
      <c r="I97" s="83"/>
      <c r="J97" s="129"/>
      <c r="K97" s="129"/>
      <c r="L97" s="26"/>
      <c r="M97" s="262"/>
      <c r="N97" s="130"/>
      <c r="O97" s="130"/>
      <c r="P97" s="130"/>
      <c r="Q97" s="130"/>
      <c r="R97" s="130"/>
      <c r="S97" s="78"/>
      <c r="T97" s="78"/>
      <c r="U97" s="78"/>
    </row>
    <row r="98" spans="2:21" ht="14.25">
      <c r="B98" s="78"/>
      <c r="C98" s="78"/>
      <c r="D98" s="78"/>
      <c r="E98" s="78"/>
      <c r="F98" s="78"/>
      <c r="G98" s="78"/>
      <c r="H98" s="78"/>
      <c r="I98" s="83"/>
      <c r="J98" s="129"/>
      <c r="K98" s="129"/>
      <c r="L98" s="26"/>
      <c r="M98" s="262"/>
      <c r="N98" s="130"/>
      <c r="O98" s="130"/>
      <c r="P98" s="130"/>
      <c r="Q98" s="130"/>
      <c r="R98" s="130"/>
      <c r="S98" s="78"/>
      <c r="T98" s="78"/>
      <c r="U98" s="78"/>
    </row>
    <row r="99" spans="2:21" ht="14.25">
      <c r="B99" s="78"/>
      <c r="C99" s="78"/>
      <c r="D99" s="78"/>
      <c r="E99" s="78"/>
      <c r="F99" s="78"/>
      <c r="G99" s="78"/>
      <c r="H99" s="78"/>
      <c r="I99" s="83"/>
      <c r="J99" s="129"/>
      <c r="K99" s="129"/>
      <c r="L99" s="26"/>
      <c r="M99" s="262"/>
      <c r="N99" s="130"/>
      <c r="O99" s="130"/>
      <c r="P99" s="130"/>
      <c r="Q99" s="130"/>
      <c r="R99" s="130"/>
      <c r="S99" s="78"/>
      <c r="T99" s="78"/>
      <c r="U99" s="78"/>
    </row>
    <row r="100" spans="2:21" ht="14.25">
      <c r="B100" s="78"/>
      <c r="C100" s="78"/>
      <c r="D100" s="78"/>
      <c r="E100" s="78"/>
      <c r="F100" s="78"/>
      <c r="G100" s="78"/>
      <c r="H100" s="78"/>
      <c r="I100" s="83"/>
      <c r="J100" s="129"/>
      <c r="K100" s="129"/>
      <c r="L100" s="26"/>
      <c r="M100" s="262"/>
      <c r="N100" s="130"/>
      <c r="O100" s="130"/>
      <c r="P100" s="130"/>
      <c r="Q100" s="130"/>
      <c r="R100" s="130"/>
      <c r="S100" s="78"/>
      <c r="T100" s="78"/>
      <c r="U100" s="78"/>
    </row>
    <row r="101" spans="2:21" ht="14.25">
      <c r="B101" s="78"/>
      <c r="C101" s="78"/>
      <c r="D101" s="78"/>
      <c r="E101" s="78"/>
      <c r="F101" s="78"/>
      <c r="G101" s="78"/>
      <c r="H101" s="78"/>
      <c r="I101" s="83"/>
      <c r="J101" s="129"/>
      <c r="K101" s="129"/>
      <c r="L101" s="26"/>
      <c r="M101" s="262"/>
      <c r="N101" s="130"/>
      <c r="O101" s="130"/>
      <c r="P101" s="130"/>
      <c r="Q101" s="130"/>
      <c r="R101" s="130"/>
      <c r="S101" s="78"/>
      <c r="T101" s="78"/>
      <c r="U101" s="78"/>
    </row>
    <row r="102" spans="2:21" ht="14.25">
      <c r="B102" s="78"/>
      <c r="C102" s="78"/>
      <c r="D102" s="78"/>
      <c r="E102" s="78"/>
      <c r="F102" s="78"/>
      <c r="G102" s="78"/>
      <c r="H102" s="78"/>
      <c r="I102" s="83"/>
      <c r="J102" s="129"/>
      <c r="K102" s="129"/>
      <c r="L102" s="26"/>
      <c r="M102" s="262"/>
      <c r="N102" s="130"/>
      <c r="O102" s="130"/>
      <c r="P102" s="130"/>
      <c r="Q102" s="130"/>
      <c r="R102" s="130"/>
      <c r="S102" s="78"/>
      <c r="T102" s="78"/>
      <c r="U102" s="78"/>
    </row>
    <row r="103" spans="2:21" ht="14.25">
      <c r="B103" s="78"/>
      <c r="C103" s="78"/>
      <c r="D103" s="78"/>
      <c r="E103" s="78"/>
      <c r="F103" s="78"/>
      <c r="G103" s="78"/>
      <c r="H103" s="78"/>
      <c r="I103" s="83"/>
      <c r="J103" s="129"/>
      <c r="K103" s="129"/>
      <c r="L103" s="26"/>
      <c r="M103" s="262"/>
      <c r="N103" s="130"/>
      <c r="O103" s="130"/>
      <c r="P103" s="130"/>
      <c r="Q103" s="130"/>
      <c r="R103" s="130"/>
      <c r="S103" s="78"/>
      <c r="T103" s="78"/>
      <c r="U103" s="78"/>
    </row>
    <row r="104" spans="2:21" ht="14.25">
      <c r="B104" s="78"/>
      <c r="C104" s="78"/>
      <c r="D104" s="78"/>
      <c r="E104" s="78"/>
      <c r="F104" s="78"/>
      <c r="G104" s="78"/>
      <c r="H104" s="78"/>
      <c r="I104" s="83"/>
      <c r="J104" s="129"/>
      <c r="K104" s="129"/>
      <c r="L104" s="130"/>
      <c r="M104" s="262"/>
      <c r="N104" s="130"/>
      <c r="O104" s="130"/>
      <c r="P104" s="130"/>
      <c r="Q104" s="130"/>
      <c r="R104" s="130"/>
      <c r="S104" s="78"/>
      <c r="T104" s="78"/>
      <c r="U104" s="78"/>
    </row>
    <row r="105" spans="2:21" ht="14.25">
      <c r="B105" s="78"/>
      <c r="C105" s="78"/>
      <c r="D105" s="78"/>
      <c r="E105" s="78"/>
      <c r="F105" s="78"/>
      <c r="G105" s="78"/>
      <c r="H105" s="78"/>
      <c r="I105" s="83"/>
      <c r="J105" s="129"/>
      <c r="K105" s="129"/>
      <c r="L105" s="130"/>
      <c r="M105" s="262"/>
      <c r="N105" s="130"/>
      <c r="O105" s="130"/>
      <c r="P105" s="130"/>
      <c r="Q105" s="130"/>
      <c r="R105" s="130"/>
      <c r="S105" s="78"/>
      <c r="T105" s="78"/>
      <c r="U105" s="78"/>
    </row>
    <row r="106" spans="2:21" ht="14.25">
      <c r="B106" s="78"/>
      <c r="C106" s="78"/>
      <c r="D106" s="78"/>
      <c r="E106" s="78"/>
      <c r="F106" s="78"/>
      <c r="G106" s="78"/>
      <c r="H106" s="78"/>
      <c r="I106" s="83"/>
      <c r="J106" s="129"/>
      <c r="K106" s="129"/>
      <c r="L106" s="26"/>
      <c r="M106" s="262"/>
      <c r="N106" s="130"/>
      <c r="O106" s="130"/>
      <c r="P106" s="130"/>
      <c r="Q106" s="130"/>
      <c r="R106" s="130"/>
      <c r="S106" s="78"/>
      <c r="T106" s="78"/>
      <c r="U106" s="78"/>
    </row>
    <row r="107" spans="2:21" ht="14.25">
      <c r="B107" s="78"/>
      <c r="C107" s="78"/>
      <c r="D107" s="78"/>
      <c r="E107" s="78"/>
      <c r="F107" s="78"/>
      <c r="G107" s="78"/>
      <c r="H107" s="78"/>
      <c r="I107" s="83"/>
      <c r="J107" s="129"/>
      <c r="K107" s="129"/>
      <c r="L107" s="26"/>
      <c r="M107" s="262"/>
      <c r="N107" s="130"/>
      <c r="O107" s="130"/>
      <c r="P107" s="130"/>
      <c r="Q107" s="130"/>
      <c r="R107" s="130"/>
      <c r="S107" s="78"/>
      <c r="T107" s="78"/>
      <c r="U107" s="78"/>
    </row>
    <row r="108" spans="2:21" ht="14.25">
      <c r="B108" s="78"/>
      <c r="C108" s="78"/>
      <c r="D108" s="78"/>
      <c r="E108" s="78"/>
      <c r="F108" s="78"/>
      <c r="G108" s="78"/>
      <c r="H108" s="78"/>
      <c r="I108" s="83"/>
      <c r="J108" s="129"/>
      <c r="K108" s="129"/>
      <c r="L108" s="26"/>
      <c r="M108" s="262"/>
      <c r="N108" s="130"/>
      <c r="O108" s="130"/>
      <c r="P108" s="130"/>
      <c r="Q108" s="130"/>
      <c r="R108" s="130"/>
      <c r="S108" s="78"/>
      <c r="T108" s="78"/>
      <c r="U108" s="78"/>
    </row>
    <row r="109" spans="2:21" ht="14.25">
      <c r="B109" s="78"/>
      <c r="C109" s="78"/>
      <c r="D109" s="78"/>
      <c r="E109" s="78"/>
      <c r="F109" s="78"/>
      <c r="G109" s="78"/>
      <c r="H109" s="78"/>
      <c r="I109" s="83"/>
      <c r="J109" s="129"/>
      <c r="K109" s="129"/>
      <c r="L109" s="26"/>
      <c r="M109" s="262"/>
      <c r="N109" s="130"/>
      <c r="O109" s="130"/>
      <c r="P109" s="130"/>
      <c r="Q109" s="130"/>
      <c r="R109" s="130"/>
      <c r="S109" s="78"/>
      <c r="T109" s="78"/>
      <c r="U109" s="78"/>
    </row>
    <row r="110" spans="2:21" ht="14.25">
      <c r="B110" s="60"/>
      <c r="C110" s="60"/>
      <c r="D110" s="60"/>
      <c r="E110" s="60"/>
      <c r="F110" s="60"/>
      <c r="G110" s="60"/>
      <c r="H110" s="60"/>
      <c r="I110" s="63"/>
      <c r="J110" s="129"/>
      <c r="K110" s="129"/>
      <c r="L110" s="26"/>
      <c r="M110" s="262"/>
      <c r="N110" s="130"/>
      <c r="O110" s="130"/>
      <c r="P110" s="130"/>
      <c r="Q110" s="130"/>
      <c r="R110" s="130"/>
      <c r="S110" s="60"/>
      <c r="T110" s="60"/>
      <c r="U110" s="60"/>
    </row>
    <row r="111" spans="2:21" ht="14.25">
      <c r="B111" s="60"/>
      <c r="C111" s="60"/>
      <c r="D111" s="60"/>
      <c r="E111" s="60"/>
      <c r="F111" s="60"/>
      <c r="G111" s="60"/>
      <c r="H111" s="60"/>
      <c r="I111" s="63"/>
      <c r="J111" s="129"/>
      <c r="K111" s="129"/>
      <c r="L111" s="26"/>
      <c r="M111" s="262"/>
      <c r="N111" s="130"/>
      <c r="O111" s="130"/>
      <c r="P111" s="130"/>
      <c r="Q111" s="130"/>
      <c r="R111" s="130"/>
      <c r="S111" s="60"/>
      <c r="T111" s="60"/>
      <c r="U111" s="60"/>
    </row>
    <row r="112" spans="2:21" ht="14.25">
      <c r="B112" s="60"/>
      <c r="C112" s="60"/>
      <c r="D112" s="60"/>
      <c r="E112" s="60"/>
      <c r="F112" s="60"/>
      <c r="G112" s="60"/>
      <c r="H112" s="60"/>
      <c r="I112" s="63"/>
      <c r="J112" s="129"/>
      <c r="K112" s="129"/>
      <c r="L112" s="26"/>
      <c r="M112" s="262"/>
      <c r="N112" s="130"/>
      <c r="O112" s="130"/>
      <c r="P112" s="130"/>
      <c r="Q112" s="130"/>
      <c r="R112" s="130"/>
      <c r="S112" s="60"/>
      <c r="T112" s="60"/>
      <c r="U112" s="60"/>
    </row>
    <row r="113" spans="2:21" ht="14.25">
      <c r="B113" s="60"/>
      <c r="C113" s="60"/>
      <c r="D113" s="60"/>
      <c r="E113" s="60"/>
      <c r="F113" s="60"/>
      <c r="G113" s="60"/>
      <c r="H113" s="60"/>
      <c r="I113" s="63"/>
      <c r="J113" s="129"/>
      <c r="K113" s="129"/>
      <c r="L113" s="26"/>
      <c r="M113" s="262"/>
      <c r="N113" s="130"/>
      <c r="O113" s="130"/>
      <c r="P113" s="130"/>
      <c r="Q113" s="130"/>
      <c r="R113" s="130"/>
      <c r="S113" s="60"/>
      <c r="T113" s="60"/>
      <c r="U113" s="60"/>
    </row>
    <row r="114" spans="2:21" ht="14.25">
      <c r="B114" s="60"/>
      <c r="C114" s="60"/>
      <c r="D114" s="60"/>
      <c r="E114" s="60"/>
      <c r="F114" s="60"/>
      <c r="G114" s="60"/>
      <c r="H114" s="60"/>
      <c r="I114" s="63"/>
      <c r="J114" s="129"/>
      <c r="K114" s="129"/>
      <c r="L114" s="130"/>
      <c r="M114" s="262"/>
      <c r="N114" s="130"/>
      <c r="O114" s="130"/>
      <c r="P114" s="130"/>
      <c r="Q114" s="130"/>
      <c r="R114" s="130"/>
      <c r="S114" s="60"/>
      <c r="T114" s="60"/>
      <c r="U114" s="60"/>
    </row>
    <row r="115" spans="2:21" ht="14.25">
      <c r="B115" s="60"/>
      <c r="C115" s="60"/>
      <c r="D115" s="60"/>
      <c r="E115" s="60"/>
      <c r="F115" s="60"/>
      <c r="G115" s="60"/>
      <c r="H115" s="60"/>
      <c r="I115" s="63"/>
      <c r="J115" s="129"/>
      <c r="K115" s="129"/>
      <c r="L115" s="26"/>
      <c r="M115" s="262"/>
      <c r="N115" s="130"/>
      <c r="O115" s="130"/>
      <c r="P115" s="130"/>
      <c r="Q115" s="130"/>
      <c r="R115" s="130"/>
      <c r="S115" s="60"/>
      <c r="T115" s="60"/>
      <c r="U115" s="60"/>
    </row>
    <row r="116" spans="2:21" ht="14.25">
      <c r="B116" s="60"/>
      <c r="C116" s="60"/>
      <c r="D116" s="60"/>
      <c r="E116" s="60"/>
      <c r="F116" s="60"/>
      <c r="G116" s="60"/>
      <c r="H116" s="60"/>
      <c r="I116" s="63"/>
      <c r="J116" s="117"/>
      <c r="K116" s="117"/>
      <c r="L116" s="141"/>
      <c r="M116" s="141"/>
      <c r="N116" s="141"/>
      <c r="O116" s="141"/>
      <c r="P116" s="141"/>
      <c r="Q116" s="141"/>
      <c r="R116" s="141"/>
      <c r="S116" s="60"/>
      <c r="T116" s="60"/>
      <c r="U116" s="60"/>
    </row>
    <row r="117" spans="2:21" ht="14.25">
      <c r="B117" s="60"/>
      <c r="C117" s="60"/>
      <c r="D117" s="60"/>
      <c r="E117" s="60"/>
      <c r="F117" s="60"/>
      <c r="G117" s="60"/>
      <c r="H117" s="60"/>
      <c r="I117" s="63"/>
      <c r="J117" s="140"/>
      <c r="K117" s="140"/>
      <c r="L117" s="140"/>
      <c r="M117" s="140"/>
      <c r="N117" s="140"/>
      <c r="O117" s="140"/>
      <c r="P117" s="140"/>
      <c r="Q117" s="140"/>
      <c r="R117" s="140"/>
      <c r="S117" s="60"/>
      <c r="T117" s="60"/>
      <c r="U117" s="60"/>
    </row>
    <row r="118" spans="2:21" ht="14.25">
      <c r="B118" s="60"/>
      <c r="C118" s="60"/>
      <c r="D118" s="60"/>
      <c r="E118" s="60"/>
      <c r="F118" s="60"/>
      <c r="G118" s="60"/>
      <c r="H118" s="60"/>
      <c r="I118" s="63"/>
      <c r="J118" s="20"/>
      <c r="K118" s="20"/>
      <c r="L118" s="144"/>
      <c r="M118" s="255"/>
      <c r="N118" s="255"/>
      <c r="O118" s="255"/>
      <c r="P118" s="255"/>
      <c r="Q118" s="255"/>
      <c r="R118" s="255"/>
      <c r="S118" s="60"/>
      <c r="T118" s="60"/>
      <c r="U118" s="60"/>
    </row>
    <row r="119" spans="2:21" ht="14.25">
      <c r="B119" s="60"/>
      <c r="C119" s="60"/>
      <c r="D119" s="60"/>
      <c r="E119" s="60"/>
      <c r="F119" s="60"/>
      <c r="G119" s="60"/>
      <c r="H119" s="60"/>
      <c r="I119" s="63"/>
      <c r="J119" s="20"/>
      <c r="K119" s="20"/>
      <c r="L119" s="144"/>
      <c r="M119" s="144"/>
      <c r="N119" s="144"/>
      <c r="O119" s="143"/>
      <c r="P119" s="143"/>
      <c r="Q119" s="143"/>
      <c r="R119" s="144"/>
      <c r="S119" s="60"/>
      <c r="T119" s="60"/>
      <c r="U119" s="60"/>
    </row>
    <row r="120" spans="2:21" ht="14.25">
      <c r="B120" s="60"/>
      <c r="C120" s="60"/>
      <c r="D120" s="60"/>
      <c r="E120" s="60"/>
      <c r="F120" s="60"/>
      <c r="G120" s="60"/>
      <c r="H120" s="60"/>
      <c r="I120" s="63"/>
      <c r="J120" s="20"/>
      <c r="K120" s="20"/>
      <c r="L120" s="144"/>
      <c r="M120" s="144"/>
      <c r="N120" s="144"/>
      <c r="O120" s="143"/>
      <c r="P120" s="143"/>
      <c r="Q120" s="143"/>
      <c r="R120" s="144"/>
      <c r="S120" s="60"/>
      <c r="T120" s="60"/>
      <c r="U120" s="60"/>
    </row>
    <row r="121" spans="2:21" ht="14.25">
      <c r="B121" s="60"/>
      <c r="C121" s="60"/>
      <c r="D121" s="60"/>
      <c r="E121" s="60"/>
      <c r="F121" s="60"/>
      <c r="G121" s="60"/>
      <c r="H121" s="60"/>
      <c r="I121" s="63"/>
      <c r="J121" s="12"/>
      <c r="K121" s="12"/>
      <c r="L121" s="262"/>
      <c r="M121" s="262"/>
      <c r="N121" s="262"/>
      <c r="O121" s="262"/>
      <c r="P121" s="262"/>
      <c r="Q121" s="262"/>
      <c r="R121" s="262"/>
      <c r="S121" s="60"/>
      <c r="T121" s="60"/>
      <c r="U121" s="60"/>
    </row>
    <row r="122" spans="2:21" ht="17.25">
      <c r="B122" s="60"/>
      <c r="C122" s="60"/>
      <c r="D122" s="60"/>
      <c r="E122" s="60"/>
      <c r="F122" s="60"/>
      <c r="G122" s="60"/>
      <c r="H122" s="60"/>
      <c r="I122" s="63"/>
      <c r="J122" s="129"/>
      <c r="K122" s="129"/>
      <c r="L122" s="261"/>
      <c r="M122" s="261"/>
      <c r="N122" s="261"/>
      <c r="O122" s="261"/>
      <c r="P122" s="261"/>
      <c r="Q122" s="261"/>
      <c r="R122" s="261"/>
      <c r="S122" s="60"/>
      <c r="T122" s="60"/>
      <c r="U122" s="60"/>
    </row>
    <row r="123" spans="2:21" ht="14.25">
      <c r="B123" s="60"/>
      <c r="C123" s="60"/>
      <c r="D123" s="60"/>
      <c r="E123" s="60"/>
      <c r="F123" s="60"/>
      <c r="G123" s="60"/>
      <c r="H123" s="60"/>
      <c r="I123" s="63"/>
      <c r="J123" s="129"/>
      <c r="K123" s="129"/>
      <c r="L123" s="262"/>
      <c r="M123" s="130"/>
      <c r="N123" s="130"/>
      <c r="O123" s="130"/>
      <c r="P123" s="130"/>
      <c r="Q123" s="130"/>
      <c r="R123" s="130"/>
      <c r="S123" s="60"/>
      <c r="T123" s="60"/>
      <c r="U123" s="60"/>
    </row>
    <row r="124" spans="2:21" ht="14.25">
      <c r="B124" s="60"/>
      <c r="C124" s="60"/>
      <c r="D124" s="60"/>
      <c r="E124" s="60"/>
      <c r="F124" s="60"/>
      <c r="G124" s="60"/>
      <c r="H124" s="60"/>
      <c r="I124" s="63"/>
      <c r="J124" s="129"/>
      <c r="K124" s="129"/>
      <c r="L124" s="262"/>
      <c r="M124" s="130"/>
      <c r="N124" s="130"/>
      <c r="O124" s="130"/>
      <c r="P124" s="130"/>
      <c r="Q124" s="130"/>
      <c r="R124" s="130"/>
      <c r="S124" s="60"/>
      <c r="T124" s="60"/>
      <c r="U124" s="60"/>
    </row>
    <row r="125" spans="2:21" ht="14.25">
      <c r="B125" s="60"/>
      <c r="C125" s="60"/>
      <c r="D125" s="60"/>
      <c r="E125" s="60"/>
      <c r="F125" s="60"/>
      <c r="G125" s="60"/>
      <c r="H125" s="60"/>
      <c r="I125" s="63"/>
      <c r="J125" s="129"/>
      <c r="K125" s="129"/>
      <c r="L125" s="262"/>
      <c r="M125" s="130"/>
      <c r="N125" s="130"/>
      <c r="O125" s="130"/>
      <c r="P125" s="130"/>
      <c r="Q125" s="130"/>
      <c r="R125" s="130"/>
      <c r="S125" s="60"/>
      <c r="T125" s="60"/>
      <c r="U125" s="60"/>
    </row>
    <row r="126" spans="2:21" ht="14.25">
      <c r="B126" s="60"/>
      <c r="C126" s="60"/>
      <c r="D126" s="60"/>
      <c r="E126" s="60"/>
      <c r="F126" s="60"/>
      <c r="G126" s="60"/>
      <c r="H126" s="60"/>
      <c r="I126" s="63"/>
      <c r="J126" s="129"/>
      <c r="K126" s="129"/>
      <c r="L126" s="262"/>
      <c r="M126" s="130"/>
      <c r="N126" s="130"/>
      <c r="O126" s="130"/>
      <c r="P126" s="130"/>
      <c r="Q126" s="130"/>
      <c r="R126" s="130"/>
      <c r="S126" s="60"/>
      <c r="T126" s="60"/>
      <c r="U126" s="60"/>
    </row>
    <row r="127" spans="2:21" ht="14.25">
      <c r="B127" s="60"/>
      <c r="C127" s="60"/>
      <c r="D127" s="60"/>
      <c r="E127" s="60"/>
      <c r="F127" s="60"/>
      <c r="G127" s="60"/>
      <c r="H127" s="60"/>
      <c r="I127" s="63"/>
      <c r="J127" s="129"/>
      <c r="K127" s="129"/>
      <c r="L127" s="262"/>
      <c r="M127" s="130"/>
      <c r="N127" s="130"/>
      <c r="O127" s="130"/>
      <c r="P127" s="130"/>
      <c r="Q127" s="130"/>
      <c r="R127" s="130"/>
      <c r="S127" s="60"/>
      <c r="T127" s="60"/>
      <c r="U127" s="60"/>
    </row>
    <row r="128" spans="2:21" ht="14.25">
      <c r="B128" s="60"/>
      <c r="C128" s="60"/>
      <c r="D128" s="60"/>
      <c r="E128" s="60"/>
      <c r="F128" s="60"/>
      <c r="G128" s="60"/>
      <c r="H128" s="60"/>
      <c r="I128" s="63"/>
      <c r="J128" s="129"/>
      <c r="K128" s="129"/>
      <c r="L128" s="262"/>
      <c r="M128" s="130"/>
      <c r="N128" s="130"/>
      <c r="O128" s="130"/>
      <c r="P128" s="130"/>
      <c r="Q128" s="130"/>
      <c r="R128" s="130"/>
      <c r="S128" s="60"/>
      <c r="T128" s="60"/>
      <c r="U128" s="60"/>
    </row>
    <row r="129" spans="2:21" ht="14.25">
      <c r="B129" s="60"/>
      <c r="C129" s="60"/>
      <c r="D129" s="60"/>
      <c r="E129" s="60"/>
      <c r="F129" s="60"/>
      <c r="G129" s="60"/>
      <c r="H129" s="60"/>
      <c r="I129" s="63"/>
      <c r="J129" s="129"/>
      <c r="K129" s="129"/>
      <c r="L129" s="262"/>
      <c r="M129" s="130"/>
      <c r="N129" s="130"/>
      <c r="O129" s="130"/>
      <c r="P129" s="130"/>
      <c r="Q129" s="130"/>
      <c r="R129" s="130"/>
      <c r="S129" s="60"/>
      <c r="T129" s="60"/>
      <c r="U129" s="60"/>
    </row>
    <row r="130" spans="2:21" ht="14.25">
      <c r="B130" s="60"/>
      <c r="C130" s="60"/>
      <c r="D130" s="60"/>
      <c r="E130" s="60"/>
      <c r="F130" s="60"/>
      <c r="G130" s="60"/>
      <c r="H130" s="60"/>
      <c r="I130" s="63"/>
      <c r="J130" s="129"/>
      <c r="K130" s="129"/>
      <c r="L130" s="262"/>
      <c r="M130" s="130"/>
      <c r="N130" s="130"/>
      <c r="O130" s="130"/>
      <c r="P130" s="130"/>
      <c r="Q130" s="130"/>
      <c r="R130" s="130"/>
      <c r="S130" s="60"/>
      <c r="T130" s="60"/>
      <c r="U130" s="60"/>
    </row>
    <row r="131" spans="2:21" ht="14.25">
      <c r="B131" s="60"/>
      <c r="C131" s="60"/>
      <c r="D131" s="60"/>
      <c r="E131" s="60"/>
      <c r="F131" s="60"/>
      <c r="G131" s="60"/>
      <c r="H131" s="60"/>
      <c r="I131" s="63"/>
      <c r="J131" s="129"/>
      <c r="K131" s="129"/>
      <c r="L131" s="262"/>
      <c r="M131" s="130"/>
      <c r="N131" s="130"/>
      <c r="O131" s="130"/>
      <c r="P131" s="130"/>
      <c r="Q131" s="130"/>
      <c r="R131" s="130"/>
      <c r="S131" s="60"/>
      <c r="T131" s="60"/>
      <c r="U131" s="60"/>
    </row>
    <row r="132" spans="2:21" ht="14.25">
      <c r="B132" s="60"/>
      <c r="C132" s="60"/>
      <c r="D132" s="60"/>
      <c r="E132" s="60"/>
      <c r="F132" s="60"/>
      <c r="G132" s="60"/>
      <c r="H132" s="60"/>
      <c r="I132" s="63"/>
      <c r="J132" s="129"/>
      <c r="K132" s="129"/>
      <c r="L132" s="262"/>
      <c r="M132" s="130"/>
      <c r="N132" s="130"/>
      <c r="O132" s="130"/>
      <c r="P132" s="130"/>
      <c r="Q132" s="130"/>
      <c r="R132" s="130"/>
      <c r="S132" s="60"/>
      <c r="T132" s="60"/>
      <c r="U132" s="60"/>
    </row>
    <row r="133" spans="9:18" ht="14.25">
      <c r="I133" s="61"/>
      <c r="J133" s="129"/>
      <c r="K133" s="129"/>
      <c r="L133" s="262"/>
      <c r="M133" s="130"/>
      <c r="N133" s="130"/>
      <c r="O133" s="130"/>
      <c r="P133" s="130"/>
      <c r="Q133" s="130"/>
      <c r="R133" s="130"/>
    </row>
    <row r="134" spans="9:18" ht="14.25">
      <c r="I134" s="61"/>
      <c r="J134" s="129"/>
      <c r="K134" s="129"/>
      <c r="L134" s="262"/>
      <c r="M134" s="130"/>
      <c r="N134" s="130"/>
      <c r="O134" s="130"/>
      <c r="P134" s="130"/>
      <c r="Q134" s="130"/>
      <c r="R134" s="130"/>
    </row>
    <row r="135" spans="9:18" ht="14.25">
      <c r="I135" s="61"/>
      <c r="J135" s="129"/>
      <c r="K135" s="129"/>
      <c r="L135" s="262"/>
      <c r="M135" s="130"/>
      <c r="N135" s="130"/>
      <c r="O135" s="130"/>
      <c r="P135" s="130"/>
      <c r="Q135" s="130"/>
      <c r="R135" s="130"/>
    </row>
    <row r="136" spans="9:18" ht="14.25">
      <c r="I136" s="61"/>
      <c r="J136" s="129"/>
      <c r="K136" s="129"/>
      <c r="L136" s="262"/>
      <c r="M136" s="130"/>
      <c r="N136" s="130"/>
      <c r="O136" s="130"/>
      <c r="P136" s="130"/>
      <c r="Q136" s="130"/>
      <c r="R136" s="130"/>
    </row>
    <row r="137" spans="9:18" ht="14.25">
      <c r="I137" s="61"/>
      <c r="J137" s="129"/>
      <c r="K137" s="129"/>
      <c r="L137" s="262"/>
      <c r="M137" s="130"/>
      <c r="N137" s="130"/>
      <c r="O137" s="130"/>
      <c r="P137" s="130"/>
      <c r="Q137" s="130"/>
      <c r="R137" s="130"/>
    </row>
    <row r="138" spans="9:18" ht="14.25">
      <c r="I138" s="61"/>
      <c r="J138" s="129"/>
      <c r="K138" s="129"/>
      <c r="L138" s="262"/>
      <c r="M138" s="130"/>
      <c r="N138" s="130"/>
      <c r="O138" s="130"/>
      <c r="P138" s="130"/>
      <c r="Q138" s="130"/>
      <c r="R138" s="130"/>
    </row>
    <row r="139" spans="9:18" ht="14.25">
      <c r="I139" s="61"/>
      <c r="J139" s="129"/>
      <c r="K139" s="129"/>
      <c r="L139" s="262"/>
      <c r="M139" s="130"/>
      <c r="N139" s="130"/>
      <c r="O139" s="130"/>
      <c r="P139" s="130"/>
      <c r="Q139" s="130"/>
      <c r="R139" s="130"/>
    </row>
    <row r="140" spans="9:18" ht="14.25">
      <c r="I140" s="61"/>
      <c r="J140" s="129"/>
      <c r="K140" s="129"/>
      <c r="L140" s="262"/>
      <c r="M140" s="130"/>
      <c r="N140" s="130"/>
      <c r="O140" s="130"/>
      <c r="P140" s="130"/>
      <c r="Q140" s="130"/>
      <c r="R140" s="130"/>
    </row>
    <row r="141" spans="9:18" ht="14.25">
      <c r="I141" s="61"/>
      <c r="J141" s="129"/>
      <c r="K141" s="129"/>
      <c r="L141" s="262"/>
      <c r="M141" s="130"/>
      <c r="N141" s="130"/>
      <c r="O141" s="130"/>
      <c r="P141" s="130"/>
      <c r="Q141" s="130"/>
      <c r="R141" s="130"/>
    </row>
    <row r="142" spans="9:18" ht="14.25">
      <c r="I142" s="61"/>
      <c r="J142" s="129"/>
      <c r="K142" s="129"/>
      <c r="L142" s="262"/>
      <c r="M142" s="130"/>
      <c r="N142" s="130"/>
      <c r="O142" s="130"/>
      <c r="P142" s="130"/>
      <c r="Q142" s="130"/>
      <c r="R142" s="130"/>
    </row>
    <row r="143" spans="9:18" ht="14.25">
      <c r="I143" s="61"/>
      <c r="J143" s="129"/>
      <c r="K143" s="129"/>
      <c r="L143" s="262"/>
      <c r="M143" s="130"/>
      <c r="N143" s="130"/>
      <c r="O143" s="130"/>
      <c r="P143" s="130"/>
      <c r="Q143" s="130"/>
      <c r="R143" s="130"/>
    </row>
    <row r="144" spans="9:18" ht="14.25">
      <c r="I144" s="61"/>
      <c r="J144" s="129"/>
      <c r="K144" s="129"/>
      <c r="L144" s="262"/>
      <c r="M144" s="130"/>
      <c r="N144" s="130"/>
      <c r="O144" s="130"/>
      <c r="P144" s="130"/>
      <c r="Q144" s="130"/>
      <c r="R144" s="130"/>
    </row>
    <row r="145" spans="9:18" ht="14.25">
      <c r="I145" s="61"/>
      <c r="J145" s="129"/>
      <c r="K145" s="129"/>
      <c r="L145" s="262"/>
      <c r="M145" s="130"/>
      <c r="N145" s="130"/>
      <c r="O145" s="130"/>
      <c r="P145" s="130"/>
      <c r="Q145" s="130"/>
      <c r="R145" s="130"/>
    </row>
    <row r="146" spans="9:18" ht="14.25">
      <c r="I146" s="61"/>
      <c r="J146" s="117"/>
      <c r="K146" s="117"/>
      <c r="L146" s="61"/>
      <c r="M146" s="61"/>
      <c r="N146" s="61"/>
      <c r="O146" s="61"/>
      <c r="P146" s="61"/>
      <c r="Q146" s="61"/>
      <c r="R146" s="61"/>
    </row>
    <row r="147" spans="9:18" ht="14.25">
      <c r="I147" s="61"/>
      <c r="J147" s="260"/>
      <c r="K147" s="260"/>
      <c r="L147" s="260"/>
      <c r="M147" s="260"/>
      <c r="N147" s="260"/>
      <c r="O147" s="260"/>
      <c r="P147" s="260"/>
      <c r="Q147" s="260"/>
      <c r="R147" s="260"/>
    </row>
    <row r="148" spans="10:18" ht="14.25">
      <c r="J148" s="259"/>
      <c r="K148" s="259"/>
      <c r="L148" s="259"/>
      <c r="M148" s="259"/>
      <c r="N148" s="259"/>
      <c r="O148" s="259"/>
      <c r="P148" s="259"/>
      <c r="Q148" s="259"/>
      <c r="R148" s="259"/>
    </row>
    <row r="149" spans="10:18" ht="14.25">
      <c r="J149" s="60"/>
      <c r="K149" s="60"/>
      <c r="L149" s="60"/>
      <c r="M149" s="60"/>
      <c r="N149" s="60"/>
      <c r="O149" s="60"/>
      <c r="P149" s="60"/>
      <c r="Q149" s="60"/>
      <c r="R149" s="60"/>
    </row>
  </sheetData>
  <sheetProtection/>
  <mergeCells count="190">
    <mergeCell ref="N8:O8"/>
    <mergeCell ref="B7:B8"/>
    <mergeCell ref="N9:O9"/>
    <mergeCell ref="J85:R85"/>
    <mergeCell ref="N19:O19"/>
    <mergeCell ref="N20:O20"/>
    <mergeCell ref="N21:O21"/>
    <mergeCell ref="N22:O22"/>
    <mergeCell ref="N29:O29"/>
    <mergeCell ref="N30:O30"/>
    <mergeCell ref="J86:R86"/>
    <mergeCell ref="A41:A43"/>
    <mergeCell ref="B41:B43"/>
    <mergeCell ref="M42:M43"/>
    <mergeCell ref="F42:F43"/>
    <mergeCell ref="H42:H43"/>
    <mergeCell ref="J42:J43"/>
    <mergeCell ref="I42:I43"/>
    <mergeCell ref="L42:L43"/>
    <mergeCell ref="C41:H41"/>
    <mergeCell ref="J88:J90"/>
    <mergeCell ref="L88:L90"/>
    <mergeCell ref="M88:R88"/>
    <mergeCell ref="M89:M90"/>
    <mergeCell ref="N89:N90"/>
    <mergeCell ref="P89:P90"/>
    <mergeCell ref="Q89:Q90"/>
    <mergeCell ref="R89:R90"/>
    <mergeCell ref="O89:O90"/>
    <mergeCell ref="A4:F4"/>
    <mergeCell ref="J84:R84"/>
    <mergeCell ref="A7:A8"/>
    <mergeCell ref="N11:O11"/>
    <mergeCell ref="N12:O12"/>
    <mergeCell ref="N13:O13"/>
    <mergeCell ref="N14:O14"/>
    <mergeCell ref="C42:C43"/>
    <mergeCell ref="L7:M8"/>
    <mergeCell ref="L9:M9"/>
    <mergeCell ref="N31:O31"/>
    <mergeCell ref="N15:O15"/>
    <mergeCell ref="N16:O16"/>
    <mergeCell ref="N17:O17"/>
    <mergeCell ref="N18:O18"/>
    <mergeCell ref="N27:O27"/>
    <mergeCell ref="N28:O28"/>
    <mergeCell ref="N23:O23"/>
    <mergeCell ref="N24:O24"/>
    <mergeCell ref="N25:O25"/>
    <mergeCell ref="N26:O26"/>
    <mergeCell ref="N32:O32"/>
    <mergeCell ref="N33:O33"/>
    <mergeCell ref="L11:M11"/>
    <mergeCell ref="L12:M12"/>
    <mergeCell ref="L13:M13"/>
    <mergeCell ref="L14:M14"/>
    <mergeCell ref="L15:M15"/>
    <mergeCell ref="L16:M16"/>
    <mergeCell ref="L17:M17"/>
    <mergeCell ref="L22:M22"/>
    <mergeCell ref="L23:M23"/>
    <mergeCell ref="L24:M24"/>
    <mergeCell ref="L25:M25"/>
    <mergeCell ref="L18:M18"/>
    <mergeCell ref="L19:M19"/>
    <mergeCell ref="L20:M20"/>
    <mergeCell ref="L21:M21"/>
    <mergeCell ref="L30:M30"/>
    <mergeCell ref="L31:M31"/>
    <mergeCell ref="L32:M32"/>
    <mergeCell ref="L33:M33"/>
    <mergeCell ref="L26:M26"/>
    <mergeCell ref="L27:M27"/>
    <mergeCell ref="L28:M28"/>
    <mergeCell ref="L29:M29"/>
    <mergeCell ref="D14:E14"/>
    <mergeCell ref="D15:E15"/>
    <mergeCell ref="D16:E16"/>
    <mergeCell ref="D17:E17"/>
    <mergeCell ref="D9:E9"/>
    <mergeCell ref="D11:E11"/>
    <mergeCell ref="D12:E12"/>
    <mergeCell ref="D13:E13"/>
    <mergeCell ref="D22:E22"/>
    <mergeCell ref="D23:E23"/>
    <mergeCell ref="D24:E24"/>
    <mergeCell ref="D25:E25"/>
    <mergeCell ref="D18:E18"/>
    <mergeCell ref="D19:E19"/>
    <mergeCell ref="D20:E20"/>
    <mergeCell ref="D21:E21"/>
    <mergeCell ref="D30:E30"/>
    <mergeCell ref="D32:E32"/>
    <mergeCell ref="D31:E31"/>
    <mergeCell ref="D33:E33"/>
    <mergeCell ref="D26:E26"/>
    <mergeCell ref="D27:E27"/>
    <mergeCell ref="D28:E28"/>
    <mergeCell ref="D29:E29"/>
    <mergeCell ref="F9:G9"/>
    <mergeCell ref="F11:G11"/>
    <mergeCell ref="F12:G12"/>
    <mergeCell ref="F22:G22"/>
    <mergeCell ref="F13:G13"/>
    <mergeCell ref="F14:G14"/>
    <mergeCell ref="F15:G15"/>
    <mergeCell ref="F16:G16"/>
    <mergeCell ref="F17:G17"/>
    <mergeCell ref="F18:G18"/>
    <mergeCell ref="F29:G29"/>
    <mergeCell ref="F30:G30"/>
    <mergeCell ref="F31:G31"/>
    <mergeCell ref="F21:G21"/>
    <mergeCell ref="F23:G23"/>
    <mergeCell ref="F24:G24"/>
    <mergeCell ref="F25:G25"/>
    <mergeCell ref="F26:G26"/>
    <mergeCell ref="F28:G28"/>
    <mergeCell ref="H12:I12"/>
    <mergeCell ref="H9:I9"/>
    <mergeCell ref="H13:I13"/>
    <mergeCell ref="H14:I14"/>
    <mergeCell ref="H15:I15"/>
    <mergeCell ref="H16:I16"/>
    <mergeCell ref="H28:I28"/>
    <mergeCell ref="H17:I17"/>
    <mergeCell ref="F19:G19"/>
    <mergeCell ref="H22:I22"/>
    <mergeCell ref="H23:I23"/>
    <mergeCell ref="H24:I24"/>
    <mergeCell ref="H25:I25"/>
    <mergeCell ref="H27:I27"/>
    <mergeCell ref="F27:G27"/>
    <mergeCell ref="F20:G20"/>
    <mergeCell ref="J9:K9"/>
    <mergeCell ref="J11:K11"/>
    <mergeCell ref="J12:K12"/>
    <mergeCell ref="H26:I26"/>
    <mergeCell ref="H18:I18"/>
    <mergeCell ref="H19:I19"/>
    <mergeCell ref="H20:I20"/>
    <mergeCell ref="H21:I21"/>
    <mergeCell ref="H11:I11"/>
    <mergeCell ref="J17:K17"/>
    <mergeCell ref="J28:K28"/>
    <mergeCell ref="F32:G32"/>
    <mergeCell ref="J18:K18"/>
    <mergeCell ref="J19:K19"/>
    <mergeCell ref="J20:K20"/>
    <mergeCell ref="J13:K13"/>
    <mergeCell ref="J14:K14"/>
    <mergeCell ref="J15:K15"/>
    <mergeCell ref="J16:K16"/>
    <mergeCell ref="H29:I29"/>
    <mergeCell ref="J22:K22"/>
    <mergeCell ref="J23:K23"/>
    <mergeCell ref="J24:K24"/>
    <mergeCell ref="J25:K25"/>
    <mergeCell ref="J26:K26"/>
    <mergeCell ref="J27:K27"/>
    <mergeCell ref="H32:I32"/>
    <mergeCell ref="H33:I33"/>
    <mergeCell ref="N7:O7"/>
    <mergeCell ref="N42:N43"/>
    <mergeCell ref="O42:O43"/>
    <mergeCell ref="I41:O41"/>
    <mergeCell ref="J33:K33"/>
    <mergeCell ref="A38:O38"/>
    <mergeCell ref="F33:G33"/>
    <mergeCell ref="J21:K21"/>
    <mergeCell ref="J29:K29"/>
    <mergeCell ref="J30:K30"/>
    <mergeCell ref="J32:K32"/>
    <mergeCell ref="J31:K31"/>
    <mergeCell ref="D42:D43"/>
    <mergeCell ref="E42:E43"/>
    <mergeCell ref="G42:G43"/>
    <mergeCell ref="K42:K43"/>
    <mergeCell ref="H30:I30"/>
    <mergeCell ref="H31:I31"/>
    <mergeCell ref="D7:E7"/>
    <mergeCell ref="A5:O5"/>
    <mergeCell ref="A39:O39"/>
    <mergeCell ref="D8:E8"/>
    <mergeCell ref="F8:G8"/>
    <mergeCell ref="F7:G7"/>
    <mergeCell ref="H7:I7"/>
    <mergeCell ref="H8:I8"/>
    <mergeCell ref="J8:K8"/>
    <mergeCell ref="J7:K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7" r:id="rId1"/>
  <rowBreaks count="1" manualBreakCount="1">
    <brk id="7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tabSelected="1" zoomScale="80" zoomScaleNormal="80" zoomScaleSheetLayoutView="75" workbookViewId="0" topLeftCell="A1">
      <selection activeCell="A1" sqref="A1"/>
    </sheetView>
  </sheetViews>
  <sheetFormatPr defaultColWidth="10.59765625" defaultRowHeight="19.5" customHeight="1"/>
  <cols>
    <col min="1" max="2" width="10.59765625" style="17" customWidth="1"/>
    <col min="3" max="3" width="6.09765625" style="17" customWidth="1"/>
    <col min="4" max="4" width="17.3984375" style="17" customWidth="1"/>
    <col min="5" max="5" width="11.59765625" style="17" customWidth="1"/>
    <col min="6" max="6" width="14.09765625" style="17" customWidth="1"/>
    <col min="7" max="13" width="10.59765625" style="17" customWidth="1"/>
    <col min="14" max="14" width="12.8984375" style="17" customWidth="1"/>
    <col min="15" max="15" width="9.69921875" style="17" customWidth="1"/>
    <col min="16" max="16" width="14" style="17" customWidth="1"/>
    <col min="17" max="17" width="18.19921875" style="17" customWidth="1"/>
    <col min="18" max="18" width="5.59765625" style="17" customWidth="1"/>
    <col min="19" max="19" width="13" style="17" customWidth="1"/>
    <col min="20" max="20" width="11.09765625" style="17" customWidth="1"/>
    <col min="21" max="21" width="11.8984375" style="17" customWidth="1"/>
    <col min="22" max="22" width="14.19921875" style="17" customWidth="1"/>
    <col min="23" max="23" width="12.59765625" style="17" customWidth="1"/>
    <col min="24" max="16384" width="10.59765625" style="17" customWidth="1"/>
  </cols>
  <sheetData>
    <row r="1" spans="1:23" s="32" customFormat="1" ht="19.5" customHeight="1">
      <c r="A1" s="237" t="s">
        <v>448</v>
      </c>
      <c r="C1" s="4"/>
      <c r="U1" s="2"/>
      <c r="W1" s="2" t="s">
        <v>449</v>
      </c>
    </row>
    <row r="2" spans="1:23" s="32" customFormat="1" ht="19.5" customHeight="1">
      <c r="A2" s="1"/>
      <c r="C2" s="4"/>
      <c r="U2" s="2"/>
      <c r="W2" s="2"/>
    </row>
    <row r="3" spans="1:23" s="32" customFormat="1" ht="19.5" customHeight="1">
      <c r="A3" s="1"/>
      <c r="C3" s="4"/>
      <c r="U3" s="2"/>
      <c r="W3" s="2"/>
    </row>
    <row r="4" spans="1:21" ht="19.5" customHeight="1">
      <c r="A4" s="603"/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</row>
    <row r="5" spans="1:23" ht="19.5" customHeight="1">
      <c r="A5" s="280" t="s">
        <v>424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34"/>
      <c r="N5" s="280" t="s">
        <v>273</v>
      </c>
      <c r="O5" s="280"/>
      <c r="P5" s="280"/>
      <c r="Q5" s="280"/>
      <c r="R5" s="280"/>
      <c r="S5" s="280"/>
      <c r="T5" s="280"/>
      <c r="U5" s="280"/>
      <c r="V5" s="280"/>
      <c r="W5" s="280"/>
    </row>
    <row r="6" spans="1:21" ht="19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3" ht="19.5" customHeight="1">
      <c r="A7" s="632" t="s">
        <v>281</v>
      </c>
      <c r="B7" s="633"/>
      <c r="C7" s="633"/>
      <c r="D7" s="633"/>
      <c r="E7" s="633"/>
      <c r="F7" s="633"/>
      <c r="G7" s="633"/>
      <c r="H7" s="633"/>
      <c r="I7" s="633"/>
      <c r="J7" s="633"/>
      <c r="K7" s="633"/>
      <c r="L7" s="633"/>
      <c r="N7" s="632" t="s">
        <v>413</v>
      </c>
      <c r="O7" s="633"/>
      <c r="P7" s="633"/>
      <c r="Q7" s="633"/>
      <c r="R7" s="633"/>
      <c r="S7" s="633"/>
      <c r="T7" s="633"/>
      <c r="U7" s="633"/>
      <c r="V7" s="633"/>
      <c r="W7" s="633"/>
    </row>
    <row r="8" spans="1:24" ht="19.5" customHeight="1" thickBo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61"/>
    </row>
    <row r="9" spans="1:24" ht="19.5" customHeight="1">
      <c r="A9" s="604" t="s">
        <v>130</v>
      </c>
      <c r="B9" s="365"/>
      <c r="C9" s="365" t="s">
        <v>131</v>
      </c>
      <c r="D9" s="365"/>
      <c r="E9" s="365" t="s">
        <v>132</v>
      </c>
      <c r="F9" s="365"/>
      <c r="G9" s="365" t="s">
        <v>133</v>
      </c>
      <c r="H9" s="365"/>
      <c r="I9" s="647" t="s">
        <v>269</v>
      </c>
      <c r="J9" s="648"/>
      <c r="K9" s="651" t="s">
        <v>272</v>
      </c>
      <c r="L9" s="652"/>
      <c r="M9" s="61"/>
      <c r="N9" s="655" t="s">
        <v>190</v>
      </c>
      <c r="O9" s="655"/>
      <c r="P9" s="655"/>
      <c r="Q9" s="656"/>
      <c r="R9" s="670" t="s">
        <v>191</v>
      </c>
      <c r="S9" s="654" t="s">
        <v>414</v>
      </c>
      <c r="T9" s="654" t="s">
        <v>415</v>
      </c>
      <c r="U9" s="654" t="s">
        <v>416</v>
      </c>
      <c r="V9" s="654" t="s">
        <v>417</v>
      </c>
      <c r="W9" s="669" t="s">
        <v>418</v>
      </c>
      <c r="X9" s="61"/>
    </row>
    <row r="10" spans="1:24" ht="19.5" customHeight="1">
      <c r="A10" s="416"/>
      <c r="B10" s="605"/>
      <c r="C10" s="605"/>
      <c r="D10" s="605"/>
      <c r="E10" s="605"/>
      <c r="F10" s="605"/>
      <c r="G10" s="605"/>
      <c r="H10" s="605"/>
      <c r="I10" s="627" t="s">
        <v>270</v>
      </c>
      <c r="J10" s="649"/>
      <c r="K10" s="627" t="s">
        <v>271</v>
      </c>
      <c r="L10" s="650"/>
      <c r="M10" s="61"/>
      <c r="N10" s="657"/>
      <c r="O10" s="657"/>
      <c r="P10" s="657"/>
      <c r="Q10" s="658"/>
      <c r="R10" s="671"/>
      <c r="S10" s="365"/>
      <c r="T10" s="365"/>
      <c r="U10" s="365"/>
      <c r="V10" s="365"/>
      <c r="W10" s="617"/>
      <c r="X10" s="61"/>
    </row>
    <row r="11" spans="1:24" ht="19.5" customHeight="1">
      <c r="A11" s="51"/>
      <c r="B11" s="59"/>
      <c r="P11" s="51"/>
      <c r="Q11" s="59"/>
      <c r="R11" s="59"/>
      <c r="X11" s="61"/>
    </row>
    <row r="12" spans="1:24" ht="19.5" customHeight="1">
      <c r="A12" s="601" t="s">
        <v>134</v>
      </c>
      <c r="B12" s="602"/>
      <c r="C12" s="459" t="s">
        <v>138</v>
      </c>
      <c r="D12" s="459"/>
      <c r="E12" s="609" t="s">
        <v>140</v>
      </c>
      <c r="F12" s="609"/>
      <c r="G12" s="609" t="s">
        <v>144</v>
      </c>
      <c r="H12" s="609"/>
      <c r="I12" s="606">
        <v>23</v>
      </c>
      <c r="J12" s="606"/>
      <c r="K12" s="606">
        <v>19800</v>
      </c>
      <c r="L12" s="606"/>
      <c r="P12" s="147"/>
      <c r="Q12" s="148" t="s">
        <v>178</v>
      </c>
      <c r="R12" s="149" t="s">
        <v>260</v>
      </c>
      <c r="S12" s="150">
        <v>83756</v>
      </c>
      <c r="T12" s="78">
        <v>84109</v>
      </c>
      <c r="U12" s="78">
        <v>86623</v>
      </c>
      <c r="V12" s="78">
        <v>80972</v>
      </c>
      <c r="W12" s="78">
        <v>81580</v>
      </c>
      <c r="X12" s="61"/>
    </row>
    <row r="13" spans="1:24" ht="19.5" customHeight="1">
      <c r="A13" s="601"/>
      <c r="B13" s="602"/>
      <c r="C13" s="459"/>
      <c r="D13" s="459"/>
      <c r="E13" s="609"/>
      <c r="F13" s="609"/>
      <c r="G13" s="609"/>
      <c r="H13" s="609"/>
      <c r="I13" s="606"/>
      <c r="J13" s="606"/>
      <c r="K13" s="606"/>
      <c r="L13" s="606"/>
      <c r="N13" s="609" t="s">
        <v>186</v>
      </c>
      <c r="O13" s="609"/>
      <c r="P13" s="147"/>
      <c r="Q13" s="148" t="s">
        <v>179</v>
      </c>
      <c r="R13" s="149" t="s">
        <v>261</v>
      </c>
      <c r="S13" s="150">
        <v>2298492</v>
      </c>
      <c r="T13" s="78">
        <v>2384107</v>
      </c>
      <c r="U13" s="78">
        <v>2166134</v>
      </c>
      <c r="V13" s="78">
        <v>1990357</v>
      </c>
      <c r="W13" s="78">
        <v>2133513</v>
      </c>
      <c r="X13" s="61"/>
    </row>
    <row r="14" spans="1:24" ht="19.5" customHeight="1">
      <c r="A14" s="601" t="s">
        <v>135</v>
      </c>
      <c r="B14" s="602"/>
      <c r="C14" s="459" t="s">
        <v>138</v>
      </c>
      <c r="D14" s="459"/>
      <c r="E14" s="609" t="s">
        <v>141</v>
      </c>
      <c r="F14" s="609"/>
      <c r="G14" s="609" t="s">
        <v>145</v>
      </c>
      <c r="H14" s="609"/>
      <c r="I14" s="606">
        <v>26</v>
      </c>
      <c r="J14" s="606"/>
      <c r="K14" s="606">
        <v>25936</v>
      </c>
      <c r="L14" s="606"/>
      <c r="N14" s="134"/>
      <c r="O14" s="134"/>
      <c r="P14" s="147"/>
      <c r="Q14" s="148" t="s">
        <v>180</v>
      </c>
      <c r="R14" s="149" t="s">
        <v>198</v>
      </c>
      <c r="S14" s="150">
        <v>3692188</v>
      </c>
      <c r="T14" s="78">
        <v>3867029</v>
      </c>
      <c r="U14" s="78">
        <v>3589617</v>
      </c>
      <c r="V14" s="78">
        <v>3240542</v>
      </c>
      <c r="W14" s="78">
        <v>3642111</v>
      </c>
      <c r="X14" s="61"/>
    </row>
    <row r="15" spans="1:24" ht="19.5" customHeight="1">
      <c r="A15" s="601"/>
      <c r="B15" s="602"/>
      <c r="C15" s="459"/>
      <c r="D15" s="459"/>
      <c r="E15" s="609"/>
      <c r="F15" s="609"/>
      <c r="G15" s="609"/>
      <c r="H15" s="609"/>
      <c r="I15" s="606"/>
      <c r="J15" s="606"/>
      <c r="K15" s="606"/>
      <c r="L15" s="606"/>
      <c r="N15" s="134"/>
      <c r="O15" s="134"/>
      <c r="P15" s="61" t="s">
        <v>215</v>
      </c>
      <c r="Q15" s="148" t="s">
        <v>182</v>
      </c>
      <c r="R15" s="149" t="s">
        <v>199</v>
      </c>
      <c r="S15" s="202" t="s">
        <v>362</v>
      </c>
      <c r="T15" s="78" t="s">
        <v>362</v>
      </c>
      <c r="U15" s="78" t="s">
        <v>362</v>
      </c>
      <c r="V15" s="78" t="s">
        <v>362</v>
      </c>
      <c r="W15" s="78" t="s">
        <v>362</v>
      </c>
      <c r="X15" s="61"/>
    </row>
    <row r="16" spans="1:24" ht="19.5" customHeight="1">
      <c r="A16" s="601" t="s">
        <v>136</v>
      </c>
      <c r="B16" s="602"/>
      <c r="C16" s="459" t="s">
        <v>138</v>
      </c>
      <c r="D16" s="459"/>
      <c r="E16" s="609" t="s">
        <v>142</v>
      </c>
      <c r="F16" s="609"/>
      <c r="G16" s="609" t="s">
        <v>144</v>
      </c>
      <c r="H16" s="609"/>
      <c r="I16" s="606">
        <v>2</v>
      </c>
      <c r="J16" s="606"/>
      <c r="K16" s="606">
        <v>650</v>
      </c>
      <c r="L16" s="606"/>
      <c r="N16" s="638" t="s">
        <v>283</v>
      </c>
      <c r="O16" s="639"/>
      <c r="P16" s="147"/>
      <c r="Q16" s="148" t="s">
        <v>262</v>
      </c>
      <c r="R16" s="149" t="s">
        <v>199</v>
      </c>
      <c r="S16" s="150">
        <v>2966209</v>
      </c>
      <c r="T16" s="78">
        <v>2960784</v>
      </c>
      <c r="U16" s="78">
        <v>2978270</v>
      </c>
      <c r="V16" s="78">
        <v>2973414</v>
      </c>
      <c r="W16" s="78">
        <v>2864447</v>
      </c>
      <c r="X16" s="61"/>
    </row>
    <row r="17" spans="1:24" ht="19.5" customHeight="1">
      <c r="A17" s="601"/>
      <c r="B17" s="602"/>
      <c r="C17" s="459"/>
      <c r="D17" s="459"/>
      <c r="E17" s="609"/>
      <c r="F17" s="609"/>
      <c r="G17" s="609"/>
      <c r="H17" s="609"/>
      <c r="I17" s="606"/>
      <c r="J17" s="606"/>
      <c r="K17" s="606"/>
      <c r="L17" s="606"/>
      <c r="N17" s="638" t="s">
        <v>284</v>
      </c>
      <c r="O17" s="639"/>
      <c r="P17" s="147"/>
      <c r="Q17" s="148" t="s">
        <v>183</v>
      </c>
      <c r="R17" s="149" t="s">
        <v>199</v>
      </c>
      <c r="S17" s="150">
        <v>54300</v>
      </c>
      <c r="T17" s="78">
        <v>50074</v>
      </c>
      <c r="U17" s="78">
        <v>44574</v>
      </c>
      <c r="V17" s="78">
        <v>41512</v>
      </c>
      <c r="W17" s="78">
        <v>35456</v>
      </c>
      <c r="X17" s="61"/>
    </row>
    <row r="18" spans="1:23" ht="19.5" customHeight="1">
      <c r="A18" s="601" t="s">
        <v>137</v>
      </c>
      <c r="B18" s="602"/>
      <c r="C18" s="459" t="s">
        <v>139</v>
      </c>
      <c r="D18" s="459"/>
      <c r="E18" s="609" t="s">
        <v>213</v>
      </c>
      <c r="F18" s="609"/>
      <c r="G18" s="609" t="s">
        <v>207</v>
      </c>
      <c r="H18" s="609"/>
      <c r="I18" s="606">
        <v>2</v>
      </c>
      <c r="J18" s="606"/>
      <c r="K18" s="606">
        <v>680</v>
      </c>
      <c r="L18" s="606"/>
      <c r="N18" s="638" t="s">
        <v>285</v>
      </c>
      <c r="O18" s="639"/>
      <c r="P18" s="147"/>
      <c r="Q18" s="148" t="s">
        <v>184</v>
      </c>
      <c r="R18" s="149" t="s">
        <v>263</v>
      </c>
      <c r="S18" s="202" t="s">
        <v>362</v>
      </c>
      <c r="T18" s="78" t="s">
        <v>362</v>
      </c>
      <c r="U18" s="78" t="s">
        <v>362</v>
      </c>
      <c r="V18" s="78">
        <v>11</v>
      </c>
      <c r="W18" s="78">
        <v>26</v>
      </c>
    </row>
    <row r="19" spans="1:23" ht="19.5" customHeight="1">
      <c r="A19" s="601"/>
      <c r="B19" s="602"/>
      <c r="C19" s="459"/>
      <c r="D19" s="459"/>
      <c r="E19" s="609"/>
      <c r="F19" s="609"/>
      <c r="G19" s="609"/>
      <c r="H19" s="609"/>
      <c r="I19" s="606"/>
      <c r="J19" s="606"/>
      <c r="K19" s="606"/>
      <c r="L19" s="606"/>
      <c r="N19" s="134"/>
      <c r="O19" s="134"/>
      <c r="P19" s="607" t="s">
        <v>214</v>
      </c>
      <c r="Q19" s="608"/>
      <c r="R19" s="149" t="s">
        <v>263</v>
      </c>
      <c r="S19" s="150">
        <v>482</v>
      </c>
      <c r="T19" s="78">
        <v>442</v>
      </c>
      <c r="U19" s="78">
        <v>386</v>
      </c>
      <c r="V19" s="78">
        <v>332</v>
      </c>
      <c r="W19" s="78">
        <v>367</v>
      </c>
    </row>
    <row r="20" spans="1:23" ht="19.5" customHeight="1">
      <c r="A20" s="601" t="s">
        <v>264</v>
      </c>
      <c r="B20" s="602"/>
      <c r="C20" s="459" t="s">
        <v>206</v>
      </c>
      <c r="D20" s="459"/>
      <c r="E20" s="609" t="s">
        <v>143</v>
      </c>
      <c r="F20" s="609"/>
      <c r="G20" s="609" t="s">
        <v>146</v>
      </c>
      <c r="H20" s="609"/>
      <c r="I20" s="606">
        <v>5</v>
      </c>
      <c r="J20" s="606"/>
      <c r="K20" s="606">
        <v>114879</v>
      </c>
      <c r="L20" s="606"/>
      <c r="N20" s="147"/>
      <c r="O20" s="147"/>
      <c r="P20" s="607" t="s">
        <v>185</v>
      </c>
      <c r="Q20" s="636"/>
      <c r="R20" s="149" t="s">
        <v>198</v>
      </c>
      <c r="S20" s="150">
        <v>26946970</v>
      </c>
      <c r="T20" s="83">
        <v>29738752</v>
      </c>
      <c r="U20" s="83">
        <v>30613216</v>
      </c>
      <c r="V20" s="83">
        <v>29637724</v>
      </c>
      <c r="W20" s="83">
        <v>31212625</v>
      </c>
    </row>
    <row r="21" spans="1:23" ht="19.5" customHeight="1">
      <c r="A21" s="607"/>
      <c r="B21" s="608"/>
      <c r="C21" s="459"/>
      <c r="D21" s="459"/>
      <c r="E21" s="459"/>
      <c r="F21" s="459"/>
      <c r="G21" s="459"/>
      <c r="H21" s="459"/>
      <c r="I21" s="606"/>
      <c r="J21" s="606"/>
      <c r="K21" s="606"/>
      <c r="L21" s="606"/>
      <c r="N21" s="151"/>
      <c r="O21" s="151"/>
      <c r="P21" s="151"/>
      <c r="Q21" s="152"/>
      <c r="R21" s="153"/>
      <c r="S21" s="154"/>
      <c r="T21" s="139"/>
      <c r="U21" s="139"/>
      <c r="V21" s="139"/>
      <c r="W21" s="139"/>
    </row>
    <row r="22" spans="1:23" ht="19.5" customHeight="1">
      <c r="A22" s="619" t="s">
        <v>18</v>
      </c>
      <c r="B22" s="620"/>
      <c r="C22" s="614"/>
      <c r="D22" s="614"/>
      <c r="E22" s="614"/>
      <c r="F22" s="614"/>
      <c r="G22" s="614"/>
      <c r="H22" s="614"/>
      <c r="I22" s="615">
        <f>SUM(I12:J20)</f>
        <v>58</v>
      </c>
      <c r="J22" s="615"/>
      <c r="K22" s="615">
        <f>SUM(K12:L20)</f>
        <v>161945</v>
      </c>
      <c r="L22" s="615"/>
      <c r="M22" s="8"/>
      <c r="N22" s="147"/>
      <c r="O22" s="147"/>
      <c r="P22" s="147"/>
      <c r="Q22" s="148"/>
      <c r="R22" s="149"/>
      <c r="S22" s="162"/>
      <c r="T22" s="83"/>
      <c r="U22" s="83"/>
      <c r="V22" s="83"/>
      <c r="W22" s="83"/>
    </row>
    <row r="23" spans="1:23" ht="19.5" customHeight="1">
      <c r="A23" s="61"/>
      <c r="B23" s="147"/>
      <c r="C23" s="61"/>
      <c r="D23" s="61"/>
      <c r="E23" s="61"/>
      <c r="F23" s="61"/>
      <c r="G23" s="61"/>
      <c r="H23" s="61"/>
      <c r="I23" s="61"/>
      <c r="J23" s="61"/>
      <c r="K23" s="61"/>
      <c r="L23" s="61"/>
      <c r="N23" s="638" t="s">
        <v>287</v>
      </c>
      <c r="O23" s="639"/>
      <c r="P23" s="639"/>
      <c r="Q23" s="148" t="s">
        <v>181</v>
      </c>
      <c r="R23" s="149" t="s">
        <v>261</v>
      </c>
      <c r="S23" s="150">
        <v>1960</v>
      </c>
      <c r="T23" s="78">
        <v>1960</v>
      </c>
      <c r="U23" s="78">
        <v>2000</v>
      </c>
      <c r="V23" s="78">
        <v>2280</v>
      </c>
      <c r="W23" s="78">
        <v>1720</v>
      </c>
    </row>
    <row r="24" spans="1:23" ht="19.5" customHeight="1">
      <c r="A24" s="9"/>
      <c r="B24" s="9"/>
      <c r="C24" s="61"/>
      <c r="D24" s="61"/>
      <c r="E24" s="61"/>
      <c r="F24" s="61"/>
      <c r="G24" s="61"/>
      <c r="H24" s="61"/>
      <c r="I24" s="61"/>
      <c r="J24" s="61"/>
      <c r="K24" s="61"/>
      <c r="L24" s="61"/>
      <c r="N24" s="134"/>
      <c r="O24" s="134"/>
      <c r="P24" s="147"/>
      <c r="Q24" s="148" t="s">
        <v>180</v>
      </c>
      <c r="R24" s="149" t="s">
        <v>198</v>
      </c>
      <c r="S24" s="150">
        <v>40</v>
      </c>
      <c r="T24" s="78">
        <v>40</v>
      </c>
      <c r="U24" s="78">
        <v>40</v>
      </c>
      <c r="V24" s="78">
        <v>46</v>
      </c>
      <c r="W24" s="78">
        <v>34</v>
      </c>
    </row>
    <row r="25" spans="1:23" ht="19.5" customHeight="1">
      <c r="A25" s="9"/>
      <c r="B25" s="9"/>
      <c r="C25" s="61"/>
      <c r="D25" s="61"/>
      <c r="E25" s="61"/>
      <c r="F25" s="61"/>
      <c r="G25" s="61"/>
      <c r="H25" s="61"/>
      <c r="I25" s="61"/>
      <c r="J25" s="61"/>
      <c r="K25" s="61"/>
      <c r="L25" s="61"/>
      <c r="N25" s="134" t="s">
        <v>187</v>
      </c>
      <c r="O25" s="653" t="s">
        <v>188</v>
      </c>
      <c r="P25" s="653"/>
      <c r="Q25" s="148" t="s">
        <v>181</v>
      </c>
      <c r="R25" s="149" t="s">
        <v>265</v>
      </c>
      <c r="S25" s="202" t="s">
        <v>362</v>
      </c>
      <c r="T25" s="78" t="s">
        <v>362</v>
      </c>
      <c r="U25" s="78" t="s">
        <v>362</v>
      </c>
      <c r="V25" s="78" t="s">
        <v>362</v>
      </c>
      <c r="W25" s="78" t="s">
        <v>362</v>
      </c>
    </row>
    <row r="26" spans="1:23" ht="19.5" customHeight="1">
      <c r="A26" s="618" t="s">
        <v>406</v>
      </c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N26" s="134"/>
      <c r="O26" s="653" t="s">
        <v>189</v>
      </c>
      <c r="P26" s="653"/>
      <c r="Q26" s="148" t="s">
        <v>266</v>
      </c>
      <c r="R26" s="149" t="s">
        <v>265</v>
      </c>
      <c r="S26" s="150">
        <v>87711</v>
      </c>
      <c r="T26" s="78" t="s">
        <v>362</v>
      </c>
      <c r="U26" s="78">
        <v>107000</v>
      </c>
      <c r="V26" s="78">
        <v>101416</v>
      </c>
      <c r="W26" s="78">
        <v>83652</v>
      </c>
    </row>
    <row r="27" spans="1:23" ht="19.5" customHeight="1" thickBot="1">
      <c r="A27" s="87"/>
      <c r="B27" s="87"/>
      <c r="C27" s="87"/>
      <c r="D27" s="87"/>
      <c r="E27" s="87"/>
      <c r="F27" s="87"/>
      <c r="G27" s="87"/>
      <c r="H27" s="87"/>
      <c r="I27" s="166"/>
      <c r="J27" s="87"/>
      <c r="K27" s="87"/>
      <c r="L27" s="87"/>
      <c r="Q27" s="148" t="s">
        <v>181</v>
      </c>
      <c r="R27" s="149" t="s">
        <v>265</v>
      </c>
      <c r="S27" s="150">
        <v>11772</v>
      </c>
      <c r="T27" s="78">
        <v>12656</v>
      </c>
      <c r="U27" s="78">
        <v>12698</v>
      </c>
      <c r="V27" s="78">
        <v>12239</v>
      </c>
      <c r="W27" s="78">
        <v>9692</v>
      </c>
    </row>
    <row r="28" spans="1:23" ht="19.5" customHeight="1">
      <c r="A28" s="604" t="s">
        <v>148</v>
      </c>
      <c r="B28" s="365"/>
      <c r="C28" s="365" t="s">
        <v>147</v>
      </c>
      <c r="D28" s="365"/>
      <c r="E28" s="163" t="s">
        <v>276</v>
      </c>
      <c r="F28" s="163" t="s">
        <v>277</v>
      </c>
      <c r="G28" s="627" t="s">
        <v>154</v>
      </c>
      <c r="H28" s="628"/>
      <c r="I28" s="612" t="s">
        <v>408</v>
      </c>
      <c r="J28" s="613"/>
      <c r="K28" s="613"/>
      <c r="L28" s="613"/>
      <c r="M28" s="61"/>
      <c r="N28" s="638" t="s">
        <v>286</v>
      </c>
      <c r="O28" s="639"/>
      <c r="P28" s="639"/>
      <c r="Q28" s="148" t="s">
        <v>180</v>
      </c>
      <c r="R28" s="149" t="s">
        <v>198</v>
      </c>
      <c r="S28" s="150">
        <v>460398</v>
      </c>
      <c r="T28" s="78">
        <v>457996</v>
      </c>
      <c r="U28" s="78">
        <v>469339</v>
      </c>
      <c r="V28" s="78">
        <v>436364</v>
      </c>
      <c r="W28" s="78">
        <v>383532</v>
      </c>
    </row>
    <row r="29" spans="1:23" ht="19.5" customHeight="1">
      <c r="A29" s="604"/>
      <c r="B29" s="365"/>
      <c r="C29" s="365"/>
      <c r="D29" s="365"/>
      <c r="E29" s="167" t="s">
        <v>149</v>
      </c>
      <c r="F29" s="199" t="s">
        <v>150</v>
      </c>
      <c r="G29" s="616" t="s">
        <v>151</v>
      </c>
      <c r="H29" s="164" t="s">
        <v>278</v>
      </c>
      <c r="I29" s="165" t="s">
        <v>279</v>
      </c>
      <c r="J29" s="610" t="s">
        <v>267</v>
      </c>
      <c r="K29" s="611" t="s">
        <v>155</v>
      </c>
      <c r="L29" s="616" t="s">
        <v>18</v>
      </c>
      <c r="M29" s="61"/>
      <c r="N29" s="64"/>
      <c r="O29" s="64"/>
      <c r="P29" s="64"/>
      <c r="Q29" s="64"/>
      <c r="R29" s="156"/>
      <c r="S29" s="64"/>
      <c r="T29" s="64"/>
      <c r="U29" s="64"/>
      <c r="V29" s="64"/>
      <c r="W29" s="64"/>
    </row>
    <row r="30" spans="1:13" ht="19.5" customHeight="1">
      <c r="A30" s="416"/>
      <c r="B30" s="605"/>
      <c r="C30" s="605"/>
      <c r="D30" s="605"/>
      <c r="E30" s="168" t="s">
        <v>280</v>
      </c>
      <c r="F30" s="168" t="s">
        <v>407</v>
      </c>
      <c r="G30" s="617"/>
      <c r="H30" s="69" t="s">
        <v>152</v>
      </c>
      <c r="I30" s="155" t="s">
        <v>153</v>
      </c>
      <c r="J30" s="365"/>
      <c r="K30" s="604"/>
      <c r="L30" s="617"/>
      <c r="M30" s="61"/>
    </row>
    <row r="31" spans="5:6" ht="19.5" customHeight="1">
      <c r="E31" s="157"/>
      <c r="F31" s="157"/>
    </row>
    <row r="32" spans="1:12" ht="19.5" customHeight="1">
      <c r="A32" s="459"/>
      <c r="B32" s="459"/>
      <c r="C32" s="621" t="s">
        <v>163</v>
      </c>
      <c r="D32" s="134" t="s">
        <v>157</v>
      </c>
      <c r="E32" s="157">
        <v>4.5</v>
      </c>
      <c r="F32" s="157">
        <v>3</v>
      </c>
      <c r="G32" s="138">
        <v>60</v>
      </c>
      <c r="H32" s="138">
        <v>30</v>
      </c>
      <c r="I32" s="138">
        <v>90</v>
      </c>
      <c r="J32" s="138">
        <v>45</v>
      </c>
      <c r="K32" s="78" t="s">
        <v>362</v>
      </c>
      <c r="L32" s="138">
        <v>135</v>
      </c>
    </row>
    <row r="33" spans="1:12" ht="19.5" customHeight="1">
      <c r="A33" s="459"/>
      <c r="B33" s="459"/>
      <c r="C33" s="621"/>
      <c r="D33" s="134" t="s">
        <v>158</v>
      </c>
      <c r="E33" s="157">
        <v>2.3</v>
      </c>
      <c r="F33" s="157">
        <v>0.5</v>
      </c>
      <c r="G33" s="138">
        <v>40</v>
      </c>
      <c r="H33" s="138">
        <v>30</v>
      </c>
      <c r="I33" s="138">
        <v>15</v>
      </c>
      <c r="J33" s="138">
        <v>54</v>
      </c>
      <c r="K33" s="78" t="s">
        <v>362</v>
      </c>
      <c r="L33" s="138">
        <v>69</v>
      </c>
    </row>
    <row r="34" spans="1:12" ht="19.5" customHeight="1">
      <c r="A34" s="459"/>
      <c r="B34" s="459"/>
      <c r="C34" s="621"/>
      <c r="D34" s="134" t="s">
        <v>159</v>
      </c>
      <c r="E34" s="157">
        <v>1.5</v>
      </c>
      <c r="F34" s="157">
        <v>0.5</v>
      </c>
      <c r="G34" s="138">
        <v>20</v>
      </c>
      <c r="H34" s="138">
        <v>10</v>
      </c>
      <c r="I34" s="138">
        <v>5</v>
      </c>
      <c r="J34" s="138">
        <v>10</v>
      </c>
      <c r="K34" s="78" t="s">
        <v>362</v>
      </c>
      <c r="L34" s="138">
        <v>15</v>
      </c>
    </row>
    <row r="35" spans="1:12" ht="19.5" customHeight="1">
      <c r="A35" s="459"/>
      <c r="B35" s="459"/>
      <c r="C35" s="621"/>
      <c r="D35" s="52" t="s">
        <v>18</v>
      </c>
      <c r="E35" s="207">
        <f>SUM(E32:E34)</f>
        <v>8.3</v>
      </c>
      <c r="F35" s="207">
        <f>SUM(F32:F34)</f>
        <v>4</v>
      </c>
      <c r="G35" s="208" t="s">
        <v>425</v>
      </c>
      <c r="H35" s="208" t="s">
        <v>425</v>
      </c>
      <c r="I35" s="209">
        <f>SUM(I32:I34)</f>
        <v>110</v>
      </c>
      <c r="J35" s="209">
        <f>SUM(J32:J34)</f>
        <v>109</v>
      </c>
      <c r="K35" s="208" t="s">
        <v>425</v>
      </c>
      <c r="L35" s="209">
        <f>SUM(L32:L34)</f>
        <v>219</v>
      </c>
    </row>
    <row r="36" spans="1:13" ht="19.5" customHeight="1">
      <c r="A36" s="622" t="s">
        <v>156</v>
      </c>
      <c r="B36" s="622"/>
      <c r="E36" s="207"/>
      <c r="F36" s="207"/>
      <c r="G36" s="209"/>
      <c r="H36" s="209"/>
      <c r="I36" s="209"/>
      <c r="J36" s="209"/>
      <c r="K36" s="209"/>
      <c r="L36" s="209"/>
      <c r="M36" s="61"/>
    </row>
    <row r="37" spans="1:24" ht="19.5" customHeight="1">
      <c r="A37" s="623" t="s">
        <v>275</v>
      </c>
      <c r="B37" s="624"/>
      <c r="C37" s="630" t="s">
        <v>164</v>
      </c>
      <c r="D37" s="134" t="s">
        <v>160</v>
      </c>
      <c r="E37" s="207">
        <v>2.3</v>
      </c>
      <c r="F37" s="207">
        <v>1.2</v>
      </c>
      <c r="G37" s="209">
        <v>30</v>
      </c>
      <c r="H37" s="209">
        <v>15</v>
      </c>
      <c r="I37" s="209">
        <v>18</v>
      </c>
      <c r="J37" s="209">
        <v>16</v>
      </c>
      <c r="K37" s="208" t="s">
        <v>425</v>
      </c>
      <c r="L37" s="209">
        <v>34</v>
      </c>
      <c r="M37" s="61"/>
      <c r="X37" s="61"/>
    </row>
    <row r="38" spans="1:24" ht="19.5" customHeight="1">
      <c r="A38" s="459"/>
      <c r="B38" s="459"/>
      <c r="C38" s="630"/>
      <c r="D38" s="134" t="s">
        <v>161</v>
      </c>
      <c r="E38" s="207">
        <v>1</v>
      </c>
      <c r="F38" s="207">
        <v>1</v>
      </c>
      <c r="G38" s="209">
        <v>30</v>
      </c>
      <c r="H38" s="209">
        <v>15</v>
      </c>
      <c r="I38" s="209">
        <v>15</v>
      </c>
      <c r="J38" s="208" t="s">
        <v>425</v>
      </c>
      <c r="K38" s="208" t="s">
        <v>425</v>
      </c>
      <c r="L38" s="209">
        <v>15</v>
      </c>
      <c r="M38" s="61"/>
      <c r="X38" s="61"/>
    </row>
    <row r="39" spans="1:24" ht="19.5" customHeight="1">
      <c r="A39" s="459"/>
      <c r="B39" s="459"/>
      <c r="C39" s="630"/>
      <c r="D39" s="134" t="s">
        <v>162</v>
      </c>
      <c r="E39" s="207">
        <v>2.5</v>
      </c>
      <c r="F39" s="207">
        <v>1.5</v>
      </c>
      <c r="G39" s="209">
        <v>50</v>
      </c>
      <c r="H39" s="209">
        <v>30</v>
      </c>
      <c r="I39" s="209">
        <v>45</v>
      </c>
      <c r="J39" s="209">
        <v>30</v>
      </c>
      <c r="K39" s="208" t="s">
        <v>425</v>
      </c>
      <c r="L39" s="209">
        <v>75</v>
      </c>
      <c r="M39" s="61"/>
      <c r="X39" s="61"/>
    </row>
    <row r="40" spans="1:24" ht="19.5" customHeight="1">
      <c r="A40" s="459"/>
      <c r="B40" s="459"/>
      <c r="C40" s="630"/>
      <c r="D40" s="134" t="s">
        <v>18</v>
      </c>
      <c r="E40" s="207">
        <f>SUM(E37:E39)</f>
        <v>5.8</v>
      </c>
      <c r="F40" s="207">
        <f>SUM(F37:F39)</f>
        <v>3.7</v>
      </c>
      <c r="G40" s="208" t="s">
        <v>425</v>
      </c>
      <c r="H40" s="208" t="s">
        <v>425</v>
      </c>
      <c r="I40" s="209">
        <f>SUM(I37:I39)</f>
        <v>78</v>
      </c>
      <c r="J40" s="209">
        <f>SUM(J37:J39)</f>
        <v>46</v>
      </c>
      <c r="K40" s="208" t="s">
        <v>425</v>
      </c>
      <c r="L40" s="209">
        <f>SUM(L37:L39)</f>
        <v>124</v>
      </c>
      <c r="M40" s="61"/>
      <c r="N40" s="632" t="s">
        <v>419</v>
      </c>
      <c r="O40" s="633"/>
      <c r="P40" s="633"/>
      <c r="Q40" s="633"/>
      <c r="R40" s="633"/>
      <c r="S40" s="633"/>
      <c r="T40" s="633"/>
      <c r="U40" s="633"/>
      <c r="V40" s="633"/>
      <c r="W40" s="633"/>
      <c r="X40" s="61"/>
    </row>
    <row r="41" spans="1:23" ht="19.5" customHeight="1" thickBot="1">
      <c r="A41" s="459"/>
      <c r="B41" s="459"/>
      <c r="C41" s="630"/>
      <c r="D41" s="134"/>
      <c r="E41" s="207"/>
      <c r="F41" s="207"/>
      <c r="G41" s="209"/>
      <c r="H41" s="209"/>
      <c r="I41" s="209"/>
      <c r="J41" s="209"/>
      <c r="K41" s="209"/>
      <c r="L41" s="209"/>
      <c r="N41" s="87"/>
      <c r="O41" s="87"/>
      <c r="P41" s="87"/>
      <c r="Q41" s="87"/>
      <c r="R41" s="87"/>
      <c r="S41" s="87"/>
      <c r="T41" s="87"/>
      <c r="U41" s="87"/>
      <c r="V41" s="87"/>
      <c r="W41" s="87"/>
    </row>
    <row r="42" spans="1:23" ht="19.5" customHeight="1">
      <c r="A42" s="459"/>
      <c r="B42" s="459"/>
      <c r="C42" s="134"/>
      <c r="D42" s="134"/>
      <c r="E42" s="207"/>
      <c r="F42" s="207"/>
      <c r="G42" s="209"/>
      <c r="H42" s="209"/>
      <c r="I42" s="209"/>
      <c r="J42" s="209"/>
      <c r="K42" s="209"/>
      <c r="L42" s="209"/>
      <c r="N42" s="640" t="s">
        <v>289</v>
      </c>
      <c r="O42" s="641"/>
      <c r="P42" s="170" t="s">
        <v>290</v>
      </c>
      <c r="Q42" s="171" t="s">
        <v>181</v>
      </c>
      <c r="R42" s="667" t="s">
        <v>180</v>
      </c>
      <c r="S42" s="668"/>
      <c r="T42" s="661" t="s">
        <v>282</v>
      </c>
      <c r="U42" s="662"/>
      <c r="V42" s="665" t="s">
        <v>288</v>
      </c>
      <c r="W42" s="666"/>
    </row>
    <row r="43" spans="1:23" ht="19.5" customHeight="1">
      <c r="A43" s="459"/>
      <c r="B43" s="459"/>
      <c r="C43" s="609" t="s">
        <v>167</v>
      </c>
      <c r="D43" s="609"/>
      <c r="E43" s="207">
        <v>3.3</v>
      </c>
      <c r="F43" s="207">
        <v>0.9</v>
      </c>
      <c r="G43" s="209">
        <v>20</v>
      </c>
      <c r="H43" s="209">
        <v>15</v>
      </c>
      <c r="I43" s="209">
        <v>14</v>
      </c>
      <c r="J43" s="209">
        <v>36</v>
      </c>
      <c r="K43" s="208" t="s">
        <v>425</v>
      </c>
      <c r="L43" s="209">
        <v>50</v>
      </c>
      <c r="N43" s="642"/>
      <c r="O43" s="643"/>
      <c r="P43" s="169" t="s">
        <v>270</v>
      </c>
      <c r="Q43" s="169" t="s">
        <v>293</v>
      </c>
      <c r="R43" s="659" t="s">
        <v>292</v>
      </c>
      <c r="S43" s="660"/>
      <c r="T43" s="663" t="s">
        <v>291</v>
      </c>
      <c r="U43" s="664"/>
      <c r="V43" s="205" t="s">
        <v>421</v>
      </c>
      <c r="W43" s="206" t="s">
        <v>422</v>
      </c>
    </row>
    <row r="44" spans="1:21" ht="19.5" customHeight="1">
      <c r="A44" s="622" t="s">
        <v>165</v>
      </c>
      <c r="B44" s="622"/>
      <c r="C44" s="609" t="s">
        <v>168</v>
      </c>
      <c r="D44" s="609"/>
      <c r="E44" s="207">
        <v>1.4</v>
      </c>
      <c r="F44" s="207">
        <v>0.3</v>
      </c>
      <c r="G44" s="209">
        <v>15</v>
      </c>
      <c r="H44" s="209">
        <v>10</v>
      </c>
      <c r="I44" s="209">
        <v>3</v>
      </c>
      <c r="J44" s="209">
        <v>11</v>
      </c>
      <c r="K44" s="208" t="s">
        <v>425</v>
      </c>
      <c r="L44" s="209">
        <v>14</v>
      </c>
      <c r="N44" s="79"/>
      <c r="O44" s="158"/>
      <c r="U44" s="178" t="s">
        <v>423</v>
      </c>
    </row>
    <row r="45" spans="1:23" ht="19.5" customHeight="1">
      <c r="A45" s="623" t="s">
        <v>166</v>
      </c>
      <c r="B45" s="624"/>
      <c r="C45" s="609" t="s">
        <v>169</v>
      </c>
      <c r="D45" s="609"/>
      <c r="E45" s="207">
        <v>2.4</v>
      </c>
      <c r="F45" s="207">
        <v>0.6</v>
      </c>
      <c r="G45" s="209">
        <v>20</v>
      </c>
      <c r="H45" s="209">
        <v>15</v>
      </c>
      <c r="I45" s="209">
        <v>9</v>
      </c>
      <c r="J45" s="209">
        <v>27</v>
      </c>
      <c r="K45" s="208" t="s">
        <v>425</v>
      </c>
      <c r="L45" s="209">
        <v>36</v>
      </c>
      <c r="N45" s="644" t="s">
        <v>66</v>
      </c>
      <c r="O45" s="645"/>
      <c r="P45" s="212">
        <f>SUM(P55:P59)</f>
        <v>7420</v>
      </c>
      <c r="Q45" s="212">
        <f>SUM(Q55:Q59)</f>
        <v>7422233</v>
      </c>
      <c r="R45" s="631">
        <f>SUM(R55:S59)</f>
        <v>79456559</v>
      </c>
      <c r="S45" s="631"/>
      <c r="T45" s="212"/>
      <c r="U45" s="213">
        <f>10*R45/Q45</f>
        <v>107.05209469980261</v>
      </c>
      <c r="V45" s="29">
        <v>2400</v>
      </c>
      <c r="W45" s="29">
        <v>25692</v>
      </c>
    </row>
    <row r="46" spans="1:23" ht="19.5" customHeight="1">
      <c r="A46" s="622"/>
      <c r="B46" s="622"/>
      <c r="C46" s="609" t="s">
        <v>18</v>
      </c>
      <c r="D46" s="609"/>
      <c r="E46" s="207">
        <f>SUM(E43:E45)</f>
        <v>7.1</v>
      </c>
      <c r="F46" s="207">
        <f>SUM(F43:F45)</f>
        <v>1.7999999999999998</v>
      </c>
      <c r="G46" s="208" t="s">
        <v>425</v>
      </c>
      <c r="H46" s="208" t="s">
        <v>425</v>
      </c>
      <c r="I46" s="209">
        <f>SUM(I43:I45)</f>
        <v>26</v>
      </c>
      <c r="J46" s="209">
        <f>SUM(J43:J45)</f>
        <v>74</v>
      </c>
      <c r="K46" s="208" t="s">
        <v>425</v>
      </c>
      <c r="L46" s="209">
        <f>SUM(L43:L45)</f>
        <v>100</v>
      </c>
      <c r="N46" s="203"/>
      <c r="O46" s="204"/>
      <c r="P46" s="29"/>
      <c r="Q46" s="29"/>
      <c r="R46" s="29"/>
      <c r="S46" s="29"/>
      <c r="T46" s="29"/>
      <c r="U46" s="30"/>
      <c r="V46" s="29"/>
      <c r="W46" s="29"/>
    </row>
    <row r="47" spans="1:23" ht="19.5" customHeight="1">
      <c r="A47" s="622"/>
      <c r="B47" s="622"/>
      <c r="C47" s="609"/>
      <c r="D47" s="609"/>
      <c r="E47" s="207"/>
      <c r="F47" s="207"/>
      <c r="G47" s="209"/>
      <c r="H47" s="209"/>
      <c r="I47" s="209"/>
      <c r="J47" s="209"/>
      <c r="K47" s="209"/>
      <c r="L47" s="209"/>
      <c r="N47" s="601"/>
      <c r="O47" s="602"/>
      <c r="P47" s="138"/>
      <c r="Q47" s="138"/>
      <c r="R47" s="606"/>
      <c r="S47" s="606"/>
      <c r="T47" s="138"/>
      <c r="U47" s="159"/>
      <c r="V47" s="138"/>
      <c r="W47" s="138"/>
    </row>
    <row r="48" spans="1:23" ht="19.5" customHeight="1">
      <c r="A48" s="622" t="s">
        <v>170</v>
      </c>
      <c r="B48" s="622"/>
      <c r="C48" s="609" t="s">
        <v>172</v>
      </c>
      <c r="D48" s="609"/>
      <c r="E48" s="207">
        <v>25</v>
      </c>
      <c r="F48" s="207">
        <v>16.8</v>
      </c>
      <c r="G48" s="209">
        <v>400</v>
      </c>
      <c r="H48" s="209">
        <v>150</v>
      </c>
      <c r="I48" s="209">
        <v>650</v>
      </c>
      <c r="J48" s="209">
        <v>1250</v>
      </c>
      <c r="K48" s="209">
        <v>1850</v>
      </c>
      <c r="L48" s="209">
        <v>3750</v>
      </c>
      <c r="N48" s="601" t="s">
        <v>192</v>
      </c>
      <c r="O48" s="602"/>
      <c r="P48" s="138">
        <v>1373</v>
      </c>
      <c r="Q48" s="138">
        <v>1621917</v>
      </c>
      <c r="R48" s="606">
        <v>17588617</v>
      </c>
      <c r="S48" s="606"/>
      <c r="T48" s="138"/>
      <c r="U48" s="214">
        <f>10*R48/Q48</f>
        <v>108.44338520405175</v>
      </c>
      <c r="V48" s="138">
        <v>2494</v>
      </c>
      <c r="W48" s="138">
        <v>27050</v>
      </c>
    </row>
    <row r="49" spans="1:23" ht="19.5" customHeight="1">
      <c r="A49" s="623" t="s">
        <v>274</v>
      </c>
      <c r="B49" s="624"/>
      <c r="C49" s="609" t="s">
        <v>173</v>
      </c>
      <c r="D49" s="609"/>
      <c r="E49" s="207">
        <v>11</v>
      </c>
      <c r="F49" s="207">
        <v>5.5</v>
      </c>
      <c r="G49" s="209">
        <v>200</v>
      </c>
      <c r="H49" s="209">
        <v>100</v>
      </c>
      <c r="I49" s="209">
        <v>100</v>
      </c>
      <c r="J49" s="209">
        <v>550</v>
      </c>
      <c r="K49" s="209">
        <v>450</v>
      </c>
      <c r="L49" s="209">
        <v>1100</v>
      </c>
      <c r="N49" s="601"/>
      <c r="O49" s="602"/>
      <c r="P49" s="138"/>
      <c r="Q49" s="138"/>
      <c r="R49" s="606"/>
      <c r="S49" s="606"/>
      <c r="T49" s="138"/>
      <c r="U49" s="214"/>
      <c r="V49" s="138"/>
      <c r="W49" s="138"/>
    </row>
    <row r="50" spans="1:23" ht="19.5" customHeight="1">
      <c r="A50" s="622"/>
      <c r="B50" s="622"/>
      <c r="C50" s="609" t="s">
        <v>18</v>
      </c>
      <c r="D50" s="609"/>
      <c r="E50" s="207">
        <f>SUM(E48:E49)</f>
        <v>36</v>
      </c>
      <c r="F50" s="207">
        <f>SUM(F48:F49)</f>
        <v>22.3</v>
      </c>
      <c r="G50" s="208" t="s">
        <v>425</v>
      </c>
      <c r="H50" s="208" t="s">
        <v>425</v>
      </c>
      <c r="I50" s="209">
        <f>SUM(I48:I49)</f>
        <v>750</v>
      </c>
      <c r="J50" s="209">
        <f>SUM(J48:J49)</f>
        <v>1800</v>
      </c>
      <c r="K50" s="209">
        <f>SUM(K48:K49)</f>
        <v>2300</v>
      </c>
      <c r="L50" s="209">
        <f>SUM(L48:L49)</f>
        <v>4850</v>
      </c>
      <c r="N50" s="601" t="s">
        <v>193</v>
      </c>
      <c r="O50" s="602"/>
      <c r="P50" s="138">
        <v>535</v>
      </c>
      <c r="Q50" s="138">
        <v>617320</v>
      </c>
      <c r="R50" s="606">
        <v>6675825</v>
      </c>
      <c r="S50" s="606"/>
      <c r="T50" s="138"/>
      <c r="U50" s="214">
        <f>10*R50/Q50</f>
        <v>108.14204950430894</v>
      </c>
      <c r="V50" s="138">
        <v>2724</v>
      </c>
      <c r="W50" s="138">
        <v>29458</v>
      </c>
    </row>
    <row r="51" spans="1:23" ht="19.5" customHeight="1">
      <c r="A51" s="622"/>
      <c r="B51" s="622"/>
      <c r="C51" s="609"/>
      <c r="D51" s="609"/>
      <c r="E51" s="207"/>
      <c r="F51" s="207"/>
      <c r="G51" s="209"/>
      <c r="H51" s="209"/>
      <c r="I51" s="209"/>
      <c r="J51" s="209"/>
      <c r="K51" s="208"/>
      <c r="L51" s="209"/>
      <c r="N51" s="601"/>
      <c r="O51" s="602"/>
      <c r="P51" s="138"/>
      <c r="Q51" s="138"/>
      <c r="R51" s="606"/>
      <c r="S51" s="606"/>
      <c r="T51" s="138"/>
      <c r="U51" s="214"/>
      <c r="V51" s="138"/>
      <c r="W51" s="138"/>
    </row>
    <row r="52" spans="1:23" ht="19.5" customHeight="1">
      <c r="A52" s="622"/>
      <c r="B52" s="622"/>
      <c r="C52" s="609" t="s">
        <v>174</v>
      </c>
      <c r="D52" s="609"/>
      <c r="E52" s="208" t="s">
        <v>425</v>
      </c>
      <c r="F52" s="207">
        <v>0.3</v>
      </c>
      <c r="G52" s="209">
        <v>40</v>
      </c>
      <c r="H52" s="209">
        <v>20</v>
      </c>
      <c r="I52" s="209">
        <v>6</v>
      </c>
      <c r="J52" s="208" t="s">
        <v>425</v>
      </c>
      <c r="K52" s="208" t="s">
        <v>425</v>
      </c>
      <c r="L52" s="209">
        <v>6</v>
      </c>
      <c r="N52" s="601" t="s">
        <v>194</v>
      </c>
      <c r="O52" s="602"/>
      <c r="P52" s="138">
        <v>839</v>
      </c>
      <c r="Q52" s="138">
        <v>661059</v>
      </c>
      <c r="R52" s="606">
        <v>6948183</v>
      </c>
      <c r="S52" s="606"/>
      <c r="T52" s="138"/>
      <c r="U52" s="214">
        <f>10*R52/Q52</f>
        <v>105.10685127953784</v>
      </c>
      <c r="V52" s="138">
        <v>2384</v>
      </c>
      <c r="W52" s="138">
        <v>25056</v>
      </c>
    </row>
    <row r="53" spans="1:23" ht="19.5" customHeight="1">
      <c r="A53" s="622" t="s">
        <v>171</v>
      </c>
      <c r="B53" s="622"/>
      <c r="C53" s="609" t="s">
        <v>175</v>
      </c>
      <c r="D53" s="609"/>
      <c r="E53" s="208" t="s">
        <v>425</v>
      </c>
      <c r="F53" s="207">
        <v>0.5</v>
      </c>
      <c r="G53" s="209">
        <v>60</v>
      </c>
      <c r="H53" s="209">
        <v>30</v>
      </c>
      <c r="I53" s="209">
        <v>15</v>
      </c>
      <c r="J53" s="208" t="s">
        <v>425</v>
      </c>
      <c r="K53" s="208" t="s">
        <v>425</v>
      </c>
      <c r="L53" s="209">
        <v>15</v>
      </c>
      <c r="N53" s="355"/>
      <c r="O53" s="634"/>
      <c r="P53" s="138"/>
      <c r="Q53" s="138"/>
      <c r="R53" s="606"/>
      <c r="S53" s="606"/>
      <c r="T53" s="138"/>
      <c r="U53" s="214"/>
      <c r="V53" s="138"/>
      <c r="W53" s="138"/>
    </row>
    <row r="54" spans="1:23" ht="19.5" customHeight="1">
      <c r="A54" s="623" t="s">
        <v>274</v>
      </c>
      <c r="B54" s="624"/>
      <c r="C54" s="609" t="s">
        <v>16</v>
      </c>
      <c r="D54" s="609"/>
      <c r="E54" s="208" t="s">
        <v>425</v>
      </c>
      <c r="F54" s="207">
        <v>0.4</v>
      </c>
      <c r="G54" s="208" t="s">
        <v>425</v>
      </c>
      <c r="H54" s="209">
        <v>10</v>
      </c>
      <c r="I54" s="209">
        <v>4</v>
      </c>
      <c r="J54" s="208" t="s">
        <v>425</v>
      </c>
      <c r="K54" s="208" t="s">
        <v>425</v>
      </c>
      <c r="L54" s="209">
        <v>4</v>
      </c>
      <c r="N54" s="355"/>
      <c r="O54" s="634"/>
      <c r="P54" s="138"/>
      <c r="Q54" s="138"/>
      <c r="R54" s="606"/>
      <c r="S54" s="606"/>
      <c r="T54" s="138"/>
      <c r="U54" s="214"/>
      <c r="V54" s="138"/>
      <c r="W54" s="138"/>
    </row>
    <row r="55" spans="3:23" ht="19.5" customHeight="1">
      <c r="C55" s="609" t="s">
        <v>18</v>
      </c>
      <c r="D55" s="609"/>
      <c r="E55" s="208" t="s">
        <v>425</v>
      </c>
      <c r="F55" s="207">
        <f>SUM(F52:F54)</f>
        <v>1.2000000000000002</v>
      </c>
      <c r="G55" s="208" t="s">
        <v>425</v>
      </c>
      <c r="H55" s="208" t="s">
        <v>425</v>
      </c>
      <c r="I55" s="209">
        <f>SUM(I52:I54)</f>
        <v>25</v>
      </c>
      <c r="J55" s="208" t="s">
        <v>425</v>
      </c>
      <c r="K55" s="208" t="s">
        <v>425</v>
      </c>
      <c r="L55" s="209">
        <f>SUM(L52:L54)</f>
        <v>25</v>
      </c>
      <c r="N55" s="601" t="s">
        <v>195</v>
      </c>
      <c r="O55" s="602"/>
      <c r="P55" s="138">
        <v>2747</v>
      </c>
      <c r="Q55" s="138">
        <v>2900296</v>
      </c>
      <c r="R55" s="606">
        <v>31212625</v>
      </c>
      <c r="S55" s="606"/>
      <c r="T55" s="138"/>
      <c r="U55" s="214">
        <f>10*R55/Q55</f>
        <v>107.61875684412901</v>
      </c>
      <c r="V55" s="138">
        <v>2513</v>
      </c>
      <c r="W55" s="138">
        <v>27043</v>
      </c>
    </row>
    <row r="56" spans="1:23" ht="19.5" customHeight="1">
      <c r="A56" s="459"/>
      <c r="B56" s="459"/>
      <c r="C56" s="459"/>
      <c r="D56" s="459"/>
      <c r="E56" s="157"/>
      <c r="F56" s="157"/>
      <c r="G56" s="138"/>
      <c r="H56" s="138"/>
      <c r="I56" s="138"/>
      <c r="J56" s="138"/>
      <c r="K56" s="138"/>
      <c r="L56" s="138"/>
      <c r="N56" s="355"/>
      <c r="O56" s="634"/>
      <c r="P56" s="138"/>
      <c r="Q56" s="138"/>
      <c r="R56" s="606"/>
      <c r="S56" s="606"/>
      <c r="T56" s="138"/>
      <c r="U56" s="214"/>
      <c r="V56" s="138"/>
      <c r="W56" s="138"/>
    </row>
    <row r="57" spans="1:23" ht="19.5" customHeight="1">
      <c r="A57" s="622" t="s">
        <v>176</v>
      </c>
      <c r="B57" s="629"/>
      <c r="C57" s="629"/>
      <c r="D57" s="629"/>
      <c r="E57" s="160" t="s">
        <v>268</v>
      </c>
      <c r="F57" s="160">
        <v>4.5</v>
      </c>
      <c r="G57" s="78">
        <v>100</v>
      </c>
      <c r="H57" s="78">
        <v>50</v>
      </c>
      <c r="I57" s="78">
        <v>225</v>
      </c>
      <c r="J57" s="78" t="s">
        <v>268</v>
      </c>
      <c r="K57" s="78" t="s">
        <v>268</v>
      </c>
      <c r="L57" s="138">
        <v>225</v>
      </c>
      <c r="N57" s="601" t="s">
        <v>196</v>
      </c>
      <c r="O57" s="602"/>
      <c r="P57" s="138">
        <v>2040</v>
      </c>
      <c r="Q57" s="138">
        <v>1973286</v>
      </c>
      <c r="R57" s="606">
        <v>21026671</v>
      </c>
      <c r="S57" s="606"/>
      <c r="T57" s="138"/>
      <c r="U57" s="214">
        <f>10*R57/Q57</f>
        <v>106.55663193272541</v>
      </c>
      <c r="V57" s="138">
        <v>2408</v>
      </c>
      <c r="W57" s="138">
        <v>25661</v>
      </c>
    </row>
    <row r="58" spans="1:23" ht="19.5" customHeight="1">
      <c r="A58" s="622" t="s">
        <v>177</v>
      </c>
      <c r="B58" s="629"/>
      <c r="C58" s="629"/>
      <c r="D58" s="629"/>
      <c r="E58" s="157">
        <v>1.8</v>
      </c>
      <c r="F58" s="157">
        <v>0.6</v>
      </c>
      <c r="G58" s="138">
        <v>20</v>
      </c>
      <c r="H58" s="138">
        <v>10</v>
      </c>
      <c r="I58" s="138">
        <v>6</v>
      </c>
      <c r="J58" s="78" t="s">
        <v>362</v>
      </c>
      <c r="K58" s="78" t="s">
        <v>362</v>
      </c>
      <c r="L58" s="138">
        <v>6</v>
      </c>
      <c r="N58" s="601"/>
      <c r="O58" s="602"/>
      <c r="P58" s="138"/>
      <c r="Q58" s="138"/>
      <c r="R58" s="606"/>
      <c r="S58" s="606"/>
      <c r="T58" s="138"/>
      <c r="U58" s="214"/>
      <c r="V58" s="138"/>
      <c r="W58" s="138"/>
    </row>
    <row r="59" spans="1:23" ht="19.5" customHeight="1">
      <c r="A59" s="459"/>
      <c r="B59" s="637"/>
      <c r="C59" s="637"/>
      <c r="D59" s="637"/>
      <c r="E59" s="138"/>
      <c r="F59" s="138"/>
      <c r="G59" s="138"/>
      <c r="H59" s="138"/>
      <c r="I59" s="138"/>
      <c r="J59" s="78"/>
      <c r="K59" s="78"/>
      <c r="L59" s="11"/>
      <c r="N59" s="601" t="s">
        <v>197</v>
      </c>
      <c r="O59" s="602"/>
      <c r="P59" s="138">
        <v>2633</v>
      </c>
      <c r="Q59" s="138">
        <v>2548651</v>
      </c>
      <c r="R59" s="606">
        <v>27217263</v>
      </c>
      <c r="S59" s="606"/>
      <c r="T59" s="138"/>
      <c r="U59" s="214">
        <f>10*R59/Q59</f>
        <v>106.79085916431869</v>
      </c>
      <c r="V59" s="138">
        <v>2277</v>
      </c>
      <c r="W59" s="138">
        <v>24321</v>
      </c>
    </row>
    <row r="60" spans="1:23" s="6" customFormat="1" ht="19.5" customHeight="1">
      <c r="A60" s="625" t="s">
        <v>44</v>
      </c>
      <c r="B60" s="626"/>
      <c r="C60" s="626"/>
      <c r="D60" s="626"/>
      <c r="E60" s="210">
        <f>SUM(E35,E40,E46,E50,E58)</f>
        <v>59</v>
      </c>
      <c r="F60" s="210">
        <f>SUM(F35,F40,F46,F50,F55,F57,F58)</f>
        <v>38.1</v>
      </c>
      <c r="G60" s="200" t="s">
        <v>425</v>
      </c>
      <c r="H60" s="200" t="s">
        <v>425</v>
      </c>
      <c r="I60" s="234">
        <f>SUM(I35,I40,I46,I50,I55,I57,I58)</f>
        <v>1220</v>
      </c>
      <c r="J60" s="211">
        <f>SUM(J35,J40,J46,J50,J57,J58)</f>
        <v>2029</v>
      </c>
      <c r="K60" s="211">
        <f>SUM(K35,K40,K46,K50,K57,K58)</f>
        <v>2300</v>
      </c>
      <c r="L60" s="234">
        <f>SUM(L35,L40,L46,L50,L55,L57,L58)</f>
        <v>5549</v>
      </c>
      <c r="N60" s="350"/>
      <c r="O60" s="351"/>
      <c r="P60" s="138"/>
      <c r="Q60" s="138"/>
      <c r="R60" s="606"/>
      <c r="S60" s="606"/>
      <c r="T60" s="138"/>
      <c r="U60" s="159"/>
      <c r="V60" s="138"/>
      <c r="W60" s="138"/>
    </row>
    <row r="61" spans="1:23" ht="19.5" customHeight="1">
      <c r="A61" s="487"/>
      <c r="B61" s="635"/>
      <c r="C61" s="635"/>
      <c r="D61" s="635"/>
      <c r="E61" s="64"/>
      <c r="F61" s="64"/>
      <c r="G61" s="64"/>
      <c r="H61" s="64"/>
      <c r="I61" s="64"/>
      <c r="J61" s="64"/>
      <c r="K61" s="64"/>
      <c r="L61" s="64"/>
      <c r="N61" s="487"/>
      <c r="O61" s="646"/>
      <c r="P61" s="64"/>
      <c r="Q61" s="64"/>
      <c r="R61" s="487"/>
      <c r="S61" s="487"/>
      <c r="T61" s="64"/>
      <c r="U61" s="161"/>
      <c r="V61" s="64"/>
      <c r="W61" s="64"/>
    </row>
    <row r="62" spans="1:14" ht="19.5" customHeight="1">
      <c r="A62" s="201" t="s">
        <v>409</v>
      </c>
      <c r="B62" s="201"/>
      <c r="C62" s="201"/>
      <c r="D62" s="201"/>
      <c r="E62" s="201"/>
      <c r="F62" s="201"/>
      <c r="G62" s="201" t="s">
        <v>411</v>
      </c>
      <c r="N62" s="201" t="s">
        <v>420</v>
      </c>
    </row>
    <row r="63" spans="1:23" ht="19.5" customHeight="1">
      <c r="A63" s="201" t="s">
        <v>410</v>
      </c>
      <c r="B63" s="201"/>
      <c r="C63" s="201"/>
      <c r="D63" s="201"/>
      <c r="E63" s="201"/>
      <c r="F63" s="201"/>
      <c r="G63" s="201" t="s">
        <v>412</v>
      </c>
      <c r="N63" s="17" t="s">
        <v>219</v>
      </c>
      <c r="O63" s="6"/>
      <c r="P63" s="6"/>
      <c r="Q63" s="6"/>
      <c r="R63" s="6"/>
      <c r="S63" s="6"/>
      <c r="T63" s="6"/>
      <c r="U63" s="6"/>
      <c r="V63" s="6"/>
      <c r="W63" s="6"/>
    </row>
    <row r="64" ht="19.5" customHeight="1">
      <c r="A64" s="61" t="s">
        <v>218</v>
      </c>
    </row>
  </sheetData>
  <sheetProtection/>
  <mergeCells count="189">
    <mergeCell ref="R43:S43"/>
    <mergeCell ref="T42:U42"/>
    <mergeCell ref="T43:U43"/>
    <mergeCell ref="V42:W42"/>
    <mergeCell ref="R42:S42"/>
    <mergeCell ref="W9:W10"/>
    <mergeCell ref="R9:R10"/>
    <mergeCell ref="V9:V10"/>
    <mergeCell ref="U9:U10"/>
    <mergeCell ref="T9:T10"/>
    <mergeCell ref="N23:P23"/>
    <mergeCell ref="O25:P25"/>
    <mergeCell ref="S9:S10"/>
    <mergeCell ref="O26:P26"/>
    <mergeCell ref="N7:W7"/>
    <mergeCell ref="N5:W5"/>
    <mergeCell ref="P19:Q19"/>
    <mergeCell ref="N18:O18"/>
    <mergeCell ref="N17:O17"/>
    <mergeCell ref="N9:Q10"/>
    <mergeCell ref="A5:L5"/>
    <mergeCell ref="A7:L7"/>
    <mergeCell ref="I9:J9"/>
    <mergeCell ref="I10:J10"/>
    <mergeCell ref="K10:L10"/>
    <mergeCell ref="K9:L9"/>
    <mergeCell ref="R52:S52"/>
    <mergeCell ref="N50:O50"/>
    <mergeCell ref="R49:S49"/>
    <mergeCell ref="N61:O61"/>
    <mergeCell ref="N54:O54"/>
    <mergeCell ref="N55:O55"/>
    <mergeCell ref="N56:O56"/>
    <mergeCell ref="N57:O57"/>
    <mergeCell ref="N58:O58"/>
    <mergeCell ref="R61:S61"/>
    <mergeCell ref="C52:D52"/>
    <mergeCell ref="C53:D53"/>
    <mergeCell ref="N60:O60"/>
    <mergeCell ref="R59:S59"/>
    <mergeCell ref="R60:S60"/>
    <mergeCell ref="R55:S55"/>
    <mergeCell ref="R56:S56"/>
    <mergeCell ref="R57:S57"/>
    <mergeCell ref="R58:S58"/>
    <mergeCell ref="N59:O59"/>
    <mergeCell ref="N51:O51"/>
    <mergeCell ref="C55:D55"/>
    <mergeCell ref="A61:D61"/>
    <mergeCell ref="P20:Q20"/>
    <mergeCell ref="N13:O13"/>
    <mergeCell ref="A59:D59"/>
    <mergeCell ref="N16:O16"/>
    <mergeCell ref="N28:P28"/>
    <mergeCell ref="N42:O43"/>
    <mergeCell ref="N45:O45"/>
    <mergeCell ref="N53:O53"/>
    <mergeCell ref="R51:S51"/>
    <mergeCell ref="A56:B56"/>
    <mergeCell ref="R53:S53"/>
    <mergeCell ref="R54:S54"/>
    <mergeCell ref="C48:D48"/>
    <mergeCell ref="C49:D49"/>
    <mergeCell ref="C50:D50"/>
    <mergeCell ref="A48:B48"/>
    <mergeCell ref="A49:B49"/>
    <mergeCell ref="A54:B54"/>
    <mergeCell ref="A53:B53"/>
    <mergeCell ref="C47:D47"/>
    <mergeCell ref="R45:S45"/>
    <mergeCell ref="R47:S47"/>
    <mergeCell ref="N40:W40"/>
    <mergeCell ref="C54:D54"/>
    <mergeCell ref="R50:S50"/>
    <mergeCell ref="N49:O49"/>
    <mergeCell ref="N52:O52"/>
    <mergeCell ref="C45:D45"/>
    <mergeCell ref="C46:D46"/>
    <mergeCell ref="R48:S48"/>
    <mergeCell ref="N47:O47"/>
    <mergeCell ref="N48:O48"/>
    <mergeCell ref="A58:D58"/>
    <mergeCell ref="C56:D56"/>
    <mergeCell ref="A50:B50"/>
    <mergeCell ref="A51:B51"/>
    <mergeCell ref="A52:B52"/>
    <mergeCell ref="A57:D57"/>
    <mergeCell ref="C51:D51"/>
    <mergeCell ref="A45:B45"/>
    <mergeCell ref="A46:B46"/>
    <mergeCell ref="A38:B38"/>
    <mergeCell ref="A39:B39"/>
    <mergeCell ref="C37:C41"/>
    <mergeCell ref="A47:B47"/>
    <mergeCell ref="A43:B43"/>
    <mergeCell ref="A41:B41"/>
    <mergeCell ref="A36:B36"/>
    <mergeCell ref="A37:B37"/>
    <mergeCell ref="A44:B44"/>
    <mergeCell ref="C44:D44"/>
    <mergeCell ref="A60:D60"/>
    <mergeCell ref="G28:H28"/>
    <mergeCell ref="G29:G30"/>
    <mergeCell ref="A40:B40"/>
    <mergeCell ref="A42:B42"/>
    <mergeCell ref="A35:B35"/>
    <mergeCell ref="C22:D22"/>
    <mergeCell ref="A28:B30"/>
    <mergeCell ref="C28:D30"/>
    <mergeCell ref="K22:L22"/>
    <mergeCell ref="A33:B33"/>
    <mergeCell ref="C43:D43"/>
    <mergeCell ref="A32:B32"/>
    <mergeCell ref="E22:F22"/>
    <mergeCell ref="C32:C35"/>
    <mergeCell ref="A34:B34"/>
    <mergeCell ref="J29:J30"/>
    <mergeCell ref="K29:K30"/>
    <mergeCell ref="I18:J18"/>
    <mergeCell ref="I28:L28"/>
    <mergeCell ref="G21:H21"/>
    <mergeCell ref="G22:H22"/>
    <mergeCell ref="I22:J22"/>
    <mergeCell ref="L29:L30"/>
    <mergeCell ref="A26:L26"/>
    <mergeCell ref="A22:B22"/>
    <mergeCell ref="K21:L21"/>
    <mergeCell ref="K14:L14"/>
    <mergeCell ref="K15:L15"/>
    <mergeCell ref="I15:J15"/>
    <mergeCell ref="I16:J16"/>
    <mergeCell ref="I17:J17"/>
    <mergeCell ref="I20:J20"/>
    <mergeCell ref="I21:J21"/>
    <mergeCell ref="K17:L17"/>
    <mergeCell ref="K18:L18"/>
    <mergeCell ref="I13:J13"/>
    <mergeCell ref="I14:J14"/>
    <mergeCell ref="K16:L16"/>
    <mergeCell ref="E20:F20"/>
    <mergeCell ref="K20:L20"/>
    <mergeCell ref="G19:H19"/>
    <mergeCell ref="K19:L19"/>
    <mergeCell ref="I19:J19"/>
    <mergeCell ref="E21:F21"/>
    <mergeCell ref="G12:H12"/>
    <mergeCell ref="G13:H13"/>
    <mergeCell ref="G14:H14"/>
    <mergeCell ref="G15:H15"/>
    <mergeCell ref="G16:H16"/>
    <mergeCell ref="G17:H17"/>
    <mergeCell ref="G20:H20"/>
    <mergeCell ref="G18:H18"/>
    <mergeCell ref="C20:D20"/>
    <mergeCell ref="C21:D21"/>
    <mergeCell ref="E12:F12"/>
    <mergeCell ref="E13:F13"/>
    <mergeCell ref="E14:F14"/>
    <mergeCell ref="E15:F15"/>
    <mergeCell ref="E16:F16"/>
    <mergeCell ref="E17:F17"/>
    <mergeCell ref="E18:F18"/>
    <mergeCell ref="E19:F19"/>
    <mergeCell ref="A20:B20"/>
    <mergeCell ref="A21:B21"/>
    <mergeCell ref="C12:D12"/>
    <mergeCell ref="C13:D13"/>
    <mergeCell ref="C14:D14"/>
    <mergeCell ref="C15:D15"/>
    <mergeCell ref="C16:D16"/>
    <mergeCell ref="C17:D17"/>
    <mergeCell ref="C18:D18"/>
    <mergeCell ref="C19:D19"/>
    <mergeCell ref="A14:B14"/>
    <mergeCell ref="A15:B15"/>
    <mergeCell ref="A16:B16"/>
    <mergeCell ref="A19:B19"/>
    <mergeCell ref="A17:B17"/>
    <mergeCell ref="A18:B18"/>
    <mergeCell ref="A13:B13"/>
    <mergeCell ref="A4:U4"/>
    <mergeCell ref="A9:B10"/>
    <mergeCell ref="C9:D10"/>
    <mergeCell ref="E9:F10"/>
    <mergeCell ref="G9:H10"/>
    <mergeCell ref="A12:B12"/>
    <mergeCell ref="I12:J12"/>
    <mergeCell ref="K12:L12"/>
    <mergeCell ref="K13:L13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zoomScale="75" zoomScaleNormal="75" zoomScaleSheetLayoutView="75" zoomScalePageLayoutView="0" workbookViewId="0" topLeftCell="A48">
      <selection activeCell="A65" sqref="A65"/>
    </sheetView>
  </sheetViews>
  <sheetFormatPr defaultColWidth="10.59765625" defaultRowHeight="16.5" customHeight="1"/>
  <cols>
    <col min="1" max="1" width="4.19921875" style="17" customWidth="1"/>
    <col min="2" max="2" width="10.8984375" style="17" customWidth="1"/>
    <col min="3" max="14" width="16.59765625" style="66" customWidth="1"/>
    <col min="15" max="15" width="13.59765625" style="17" customWidth="1"/>
    <col min="16" max="16" width="13.19921875" style="17" customWidth="1"/>
    <col min="17" max="17" width="14" style="17" customWidth="1"/>
    <col min="18" max="18" width="12.19921875" style="17" customWidth="1"/>
    <col min="19" max="19" width="12.59765625" style="17" customWidth="1"/>
    <col min="20" max="20" width="10.69921875" style="17" bestFit="1" customWidth="1"/>
    <col min="21" max="16384" width="10.59765625" style="17" customWidth="1"/>
  </cols>
  <sheetData>
    <row r="1" spans="1:22" s="32" customFormat="1" ht="16.5" customHeight="1">
      <c r="A1" s="237" t="s">
        <v>434</v>
      </c>
      <c r="C1" s="242"/>
      <c r="D1" s="54"/>
      <c r="E1" s="54"/>
      <c r="F1" s="54"/>
      <c r="G1" s="54"/>
      <c r="H1" s="54"/>
      <c r="I1" s="54"/>
      <c r="J1" s="54"/>
      <c r="K1" s="54"/>
      <c r="L1" s="54"/>
      <c r="M1" s="54"/>
      <c r="N1" s="2"/>
      <c r="P1" s="2" t="s">
        <v>435</v>
      </c>
      <c r="V1" s="2"/>
    </row>
    <row r="2" spans="1:22" s="32" customFormat="1" ht="16.5" customHeight="1">
      <c r="A2" s="1"/>
      <c r="C2" s="242"/>
      <c r="D2" s="54"/>
      <c r="E2" s="54"/>
      <c r="F2" s="54"/>
      <c r="G2" s="54"/>
      <c r="H2" s="54"/>
      <c r="I2" s="54"/>
      <c r="J2" s="54"/>
      <c r="K2" s="54"/>
      <c r="L2" s="54"/>
      <c r="M2" s="54"/>
      <c r="N2" s="2"/>
      <c r="P2" s="2"/>
      <c r="V2" s="2"/>
    </row>
    <row r="3" spans="1:22" ht="16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ht="16.5" customHeight="1">
      <c r="A4" s="280" t="s">
        <v>426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34"/>
      <c r="R4" s="34"/>
      <c r="S4" s="34"/>
      <c r="T4" s="34"/>
      <c r="U4" s="34"/>
      <c r="V4" s="34"/>
    </row>
    <row r="5" spans="1:22" ht="16.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22" ht="16.5" customHeight="1">
      <c r="A6" s="334" t="s">
        <v>497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4"/>
      <c r="R6" s="34"/>
      <c r="S6" s="34"/>
      <c r="T6" s="34"/>
      <c r="U6" s="34"/>
      <c r="V6" s="34"/>
    </row>
    <row r="7" spans="1:22" ht="16.5" customHeight="1" thickBot="1">
      <c r="A7" s="344"/>
      <c r="B7" s="345"/>
      <c r="C7" s="345"/>
      <c r="D7" s="345"/>
      <c r="E7" s="345"/>
      <c r="F7" s="345"/>
      <c r="G7" s="34"/>
      <c r="H7" s="17"/>
      <c r="I7" s="17"/>
      <c r="J7" s="34"/>
      <c r="K7" s="34"/>
      <c r="L7" s="34"/>
      <c r="M7" s="17"/>
      <c r="N7" s="333" t="s">
        <v>65</v>
      </c>
      <c r="O7" s="333"/>
      <c r="P7" s="333"/>
      <c r="Q7" s="34"/>
      <c r="R7" s="34"/>
      <c r="S7" s="34"/>
      <c r="T7" s="34"/>
      <c r="U7" s="34"/>
      <c r="V7" s="34"/>
    </row>
    <row r="8" spans="1:16" ht="16.5" customHeight="1">
      <c r="A8" s="330" t="s">
        <v>334</v>
      </c>
      <c r="B8" s="331"/>
      <c r="C8" s="336" t="s">
        <v>44</v>
      </c>
      <c r="D8" s="336" t="s">
        <v>45</v>
      </c>
      <c r="E8" s="336" t="s">
        <v>335</v>
      </c>
      <c r="F8" s="339" t="s">
        <v>57</v>
      </c>
      <c r="G8" s="340"/>
      <c r="H8" s="340"/>
      <c r="I8" s="340"/>
      <c r="J8" s="340"/>
      <c r="K8" s="340"/>
      <c r="L8" s="340"/>
      <c r="M8" s="340"/>
      <c r="N8" s="340"/>
      <c r="O8" s="76"/>
      <c r="P8" s="384" t="s">
        <v>208</v>
      </c>
    </row>
    <row r="9" spans="1:16" ht="16.5" customHeight="1">
      <c r="A9" s="332"/>
      <c r="B9" s="301"/>
      <c r="C9" s="337"/>
      <c r="D9" s="337"/>
      <c r="E9" s="346"/>
      <c r="F9" s="335" t="s">
        <v>15</v>
      </c>
      <c r="G9" s="335" t="s">
        <v>46</v>
      </c>
      <c r="H9" s="335" t="s">
        <v>18</v>
      </c>
      <c r="I9" s="335" t="s">
        <v>56</v>
      </c>
      <c r="J9" s="335"/>
      <c r="K9" s="335"/>
      <c r="L9" s="335"/>
      <c r="M9" s="335" t="s">
        <v>55</v>
      </c>
      <c r="N9" s="341"/>
      <c r="O9" s="55"/>
      <c r="P9" s="385"/>
    </row>
    <row r="10" spans="1:16" ht="16.5" customHeight="1">
      <c r="A10" s="332"/>
      <c r="B10" s="301"/>
      <c r="C10" s="337"/>
      <c r="D10" s="337"/>
      <c r="E10" s="346"/>
      <c r="F10" s="335"/>
      <c r="G10" s="335"/>
      <c r="H10" s="335"/>
      <c r="I10" s="335" t="s">
        <v>47</v>
      </c>
      <c r="J10" s="341" t="s">
        <v>48</v>
      </c>
      <c r="K10" s="57" t="s">
        <v>49</v>
      </c>
      <c r="L10" s="57" t="s">
        <v>51</v>
      </c>
      <c r="M10" s="387" t="s">
        <v>53</v>
      </c>
      <c r="N10" s="57" t="s">
        <v>49</v>
      </c>
      <c r="O10" s="57" t="s">
        <v>51</v>
      </c>
      <c r="P10" s="385"/>
    </row>
    <row r="11" spans="1:16" ht="16.5" customHeight="1">
      <c r="A11" s="332"/>
      <c r="B11" s="301"/>
      <c r="C11" s="338"/>
      <c r="D11" s="338"/>
      <c r="E11" s="347"/>
      <c r="F11" s="335"/>
      <c r="G11" s="335"/>
      <c r="H11" s="335"/>
      <c r="I11" s="335"/>
      <c r="J11" s="341"/>
      <c r="K11" s="58" t="s">
        <v>50</v>
      </c>
      <c r="L11" s="58" t="s">
        <v>52</v>
      </c>
      <c r="M11" s="388"/>
      <c r="N11" s="58" t="s">
        <v>54</v>
      </c>
      <c r="O11" s="58" t="s">
        <v>52</v>
      </c>
      <c r="P11" s="386"/>
    </row>
    <row r="12" spans="1:14" ht="16.5" customHeight="1">
      <c r="A12" s="51"/>
      <c r="B12" s="5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6" ht="16.5" customHeight="1">
      <c r="A13" s="323" t="s">
        <v>204</v>
      </c>
      <c r="B13" s="324"/>
      <c r="C13" s="179">
        <v>769793295</v>
      </c>
      <c r="D13" s="14" t="s">
        <v>14</v>
      </c>
      <c r="E13" s="14" t="s">
        <v>336</v>
      </c>
      <c r="F13" s="179">
        <v>17369663</v>
      </c>
      <c r="G13" s="179">
        <v>542347</v>
      </c>
      <c r="H13" s="179">
        <v>17912010</v>
      </c>
      <c r="I13" s="179">
        <v>674450</v>
      </c>
      <c r="J13" s="179">
        <v>8108850</v>
      </c>
      <c r="K13" s="179">
        <v>346974</v>
      </c>
      <c r="L13" s="179">
        <v>1021164</v>
      </c>
      <c r="M13" s="179">
        <v>5328699</v>
      </c>
      <c r="N13" s="179">
        <v>2393794</v>
      </c>
      <c r="O13" s="180">
        <v>38079</v>
      </c>
      <c r="P13" s="60" t="s">
        <v>336</v>
      </c>
    </row>
    <row r="14" spans="1:16" ht="16.5" customHeight="1">
      <c r="A14" s="352" t="s">
        <v>337</v>
      </c>
      <c r="B14" s="326"/>
      <c r="C14" s="179">
        <v>700839673</v>
      </c>
      <c r="D14" s="14" t="s">
        <v>14</v>
      </c>
      <c r="E14" s="14" t="s">
        <v>336</v>
      </c>
      <c r="F14" s="179">
        <v>18221441</v>
      </c>
      <c r="G14" s="179">
        <v>489858</v>
      </c>
      <c r="H14" s="179">
        <v>18711299</v>
      </c>
      <c r="I14" s="179">
        <v>671471</v>
      </c>
      <c r="J14" s="179">
        <v>8401578</v>
      </c>
      <c r="K14" s="179">
        <v>186031</v>
      </c>
      <c r="L14" s="179">
        <v>844250</v>
      </c>
      <c r="M14" s="179">
        <v>6161250</v>
      </c>
      <c r="N14" s="179">
        <v>2393813</v>
      </c>
      <c r="O14" s="180">
        <v>52906</v>
      </c>
      <c r="P14" s="60" t="s">
        <v>336</v>
      </c>
    </row>
    <row r="15" spans="1:16" s="10" customFormat="1" ht="16.5" customHeight="1">
      <c r="A15" s="348" t="s">
        <v>338</v>
      </c>
      <c r="B15" s="349"/>
      <c r="C15" s="183">
        <f>SUM(C17:C30)</f>
        <v>642648266</v>
      </c>
      <c r="D15" s="72" t="s">
        <v>14</v>
      </c>
      <c r="E15" s="72" t="s">
        <v>336</v>
      </c>
      <c r="F15" s="183">
        <f>SUM(F17:F30)</f>
        <v>20294824</v>
      </c>
      <c r="G15" s="183">
        <f aca="true" t="shared" si="0" ref="G15:O15">SUM(G17:G30)</f>
        <v>691784</v>
      </c>
      <c r="H15" s="183">
        <f t="shared" si="0"/>
        <v>20986608</v>
      </c>
      <c r="I15" s="183">
        <f t="shared" si="0"/>
        <v>909390</v>
      </c>
      <c r="J15" s="183">
        <f t="shared" si="0"/>
        <v>9914980</v>
      </c>
      <c r="K15" s="183">
        <f t="shared" si="0"/>
        <v>190936</v>
      </c>
      <c r="L15" s="183">
        <f t="shared" si="0"/>
        <v>489202</v>
      </c>
      <c r="M15" s="183">
        <f t="shared" si="0"/>
        <v>6532282</v>
      </c>
      <c r="N15" s="183">
        <f t="shared" si="0"/>
        <v>2881605</v>
      </c>
      <c r="O15" s="183">
        <f t="shared" si="0"/>
        <v>68243</v>
      </c>
      <c r="P15" s="73" t="s">
        <v>336</v>
      </c>
    </row>
    <row r="16" spans="1:16" ht="16.5" customHeight="1">
      <c r="A16" s="350"/>
      <c r="B16" s="351"/>
      <c r="C16" s="179"/>
      <c r="D16" s="14"/>
      <c r="E16" s="14"/>
      <c r="F16" s="179"/>
      <c r="G16" s="179"/>
      <c r="H16" s="179"/>
      <c r="I16" s="179"/>
      <c r="J16" s="179"/>
      <c r="K16" s="179"/>
      <c r="L16" s="179"/>
      <c r="M16" s="179"/>
      <c r="N16" s="179"/>
      <c r="O16" s="180"/>
      <c r="P16" s="60"/>
    </row>
    <row r="17" spans="1:16" ht="16.5" customHeight="1">
      <c r="A17" s="323" t="s">
        <v>333</v>
      </c>
      <c r="B17" s="324"/>
      <c r="C17" s="179">
        <v>53324152</v>
      </c>
      <c r="D17" s="14" t="s">
        <v>14</v>
      </c>
      <c r="E17" s="14" t="s">
        <v>336</v>
      </c>
      <c r="F17" s="179">
        <v>1433584</v>
      </c>
      <c r="G17" s="179">
        <v>40461</v>
      </c>
      <c r="H17" s="179">
        <v>1474045</v>
      </c>
      <c r="I17" s="179">
        <v>62752</v>
      </c>
      <c r="J17" s="179">
        <v>595614</v>
      </c>
      <c r="K17" s="179">
        <v>14334</v>
      </c>
      <c r="L17" s="179">
        <v>61018</v>
      </c>
      <c r="M17" s="179">
        <v>382933</v>
      </c>
      <c r="N17" s="179">
        <v>351807</v>
      </c>
      <c r="O17" s="180">
        <v>5587</v>
      </c>
      <c r="P17" s="60" t="s">
        <v>336</v>
      </c>
    </row>
    <row r="18" spans="1:16" ht="16.5" customHeight="1">
      <c r="A18" s="325" t="s">
        <v>339</v>
      </c>
      <c r="B18" s="326"/>
      <c r="C18" s="179">
        <v>53569575</v>
      </c>
      <c r="D18" s="14" t="s">
        <v>14</v>
      </c>
      <c r="E18" s="14" t="s">
        <v>336</v>
      </c>
      <c r="F18" s="179">
        <v>1404817</v>
      </c>
      <c r="G18" s="179">
        <v>37875</v>
      </c>
      <c r="H18" s="179">
        <v>1442692</v>
      </c>
      <c r="I18" s="179">
        <v>51857</v>
      </c>
      <c r="J18" s="179">
        <v>604870</v>
      </c>
      <c r="K18" s="179">
        <v>14865</v>
      </c>
      <c r="L18" s="179">
        <v>59025</v>
      </c>
      <c r="M18" s="179">
        <v>502803</v>
      </c>
      <c r="N18" s="179">
        <v>203773</v>
      </c>
      <c r="O18" s="180">
        <v>5499</v>
      </c>
      <c r="P18" s="60" t="s">
        <v>336</v>
      </c>
    </row>
    <row r="19" spans="1:16" ht="16.5" customHeight="1">
      <c r="A19" s="325" t="s">
        <v>340</v>
      </c>
      <c r="B19" s="326"/>
      <c r="C19" s="179">
        <v>55619809</v>
      </c>
      <c r="D19" s="14" t="s">
        <v>14</v>
      </c>
      <c r="E19" s="14" t="s">
        <v>336</v>
      </c>
      <c r="F19" s="179">
        <v>1457789</v>
      </c>
      <c r="G19" s="179">
        <v>35728</v>
      </c>
      <c r="H19" s="179">
        <v>1493517</v>
      </c>
      <c r="I19" s="179">
        <v>55381</v>
      </c>
      <c r="J19" s="179">
        <v>610045</v>
      </c>
      <c r="K19" s="179">
        <v>15077</v>
      </c>
      <c r="L19" s="179">
        <v>55655</v>
      </c>
      <c r="M19" s="179">
        <v>542098</v>
      </c>
      <c r="N19" s="179">
        <v>210192</v>
      </c>
      <c r="O19" s="180">
        <v>5069</v>
      </c>
      <c r="P19" s="60" t="s">
        <v>336</v>
      </c>
    </row>
    <row r="20" spans="1:16" ht="16.5" customHeight="1">
      <c r="A20" s="325" t="s">
        <v>341</v>
      </c>
      <c r="B20" s="326"/>
      <c r="C20" s="179">
        <v>54905871</v>
      </c>
      <c r="D20" s="14" t="s">
        <v>14</v>
      </c>
      <c r="E20" s="14" t="s">
        <v>336</v>
      </c>
      <c r="F20" s="179">
        <v>1484219</v>
      </c>
      <c r="G20" s="179">
        <v>36339</v>
      </c>
      <c r="H20" s="179">
        <v>1520558</v>
      </c>
      <c r="I20" s="179">
        <v>55952</v>
      </c>
      <c r="J20" s="179">
        <v>603192</v>
      </c>
      <c r="K20" s="179">
        <v>17172</v>
      </c>
      <c r="L20" s="179">
        <v>66089</v>
      </c>
      <c r="M20" s="179">
        <v>557314</v>
      </c>
      <c r="N20" s="179">
        <v>215160</v>
      </c>
      <c r="O20" s="180">
        <v>5679</v>
      </c>
      <c r="P20" s="60" t="s">
        <v>336</v>
      </c>
    </row>
    <row r="21" spans="1:16" ht="16.5" customHeight="1">
      <c r="A21" s="342"/>
      <c r="B21" s="343"/>
      <c r="C21" s="179"/>
      <c r="D21" s="14"/>
      <c r="E21" s="14"/>
      <c r="F21" s="179"/>
      <c r="G21" s="179"/>
      <c r="H21" s="179"/>
      <c r="I21" s="179"/>
      <c r="J21" s="179"/>
      <c r="K21" s="179"/>
      <c r="L21" s="179"/>
      <c r="M21" s="179"/>
      <c r="N21" s="179"/>
      <c r="O21" s="180"/>
      <c r="P21" s="60"/>
    </row>
    <row r="22" spans="1:16" ht="16.5" customHeight="1">
      <c r="A22" s="325" t="s">
        <v>342</v>
      </c>
      <c r="B22" s="326"/>
      <c r="C22" s="179">
        <v>54570126</v>
      </c>
      <c r="D22" s="14" t="s">
        <v>14</v>
      </c>
      <c r="E22" s="14" t="s">
        <v>336</v>
      </c>
      <c r="F22" s="179">
        <v>1512652</v>
      </c>
      <c r="G22" s="179">
        <v>42965</v>
      </c>
      <c r="H22" s="179">
        <v>1555617</v>
      </c>
      <c r="I22" s="179">
        <v>50351</v>
      </c>
      <c r="J22" s="179">
        <v>638016</v>
      </c>
      <c r="K22" s="179">
        <v>17824</v>
      </c>
      <c r="L22" s="179">
        <v>59316</v>
      </c>
      <c r="M22" s="179">
        <v>568166</v>
      </c>
      <c r="N22" s="179">
        <v>216073</v>
      </c>
      <c r="O22" s="180">
        <v>5871</v>
      </c>
      <c r="P22" s="60" t="s">
        <v>336</v>
      </c>
    </row>
    <row r="23" spans="1:16" ht="16.5" customHeight="1">
      <c r="A23" s="325" t="s">
        <v>343</v>
      </c>
      <c r="B23" s="326"/>
      <c r="C23" s="179">
        <v>54886335</v>
      </c>
      <c r="D23" s="14" t="s">
        <v>14</v>
      </c>
      <c r="E23" s="14" t="s">
        <v>336</v>
      </c>
      <c r="F23" s="179">
        <v>1873497</v>
      </c>
      <c r="G23" s="179">
        <v>61634</v>
      </c>
      <c r="H23" s="179">
        <v>1935131</v>
      </c>
      <c r="I23" s="179">
        <v>99616</v>
      </c>
      <c r="J23" s="179">
        <v>952212</v>
      </c>
      <c r="K23" s="179">
        <v>17945</v>
      </c>
      <c r="L23" s="179">
        <v>61204</v>
      </c>
      <c r="M23" s="179">
        <v>581065</v>
      </c>
      <c r="N23" s="179">
        <v>217167</v>
      </c>
      <c r="O23" s="180">
        <v>5922</v>
      </c>
      <c r="P23" s="60" t="s">
        <v>336</v>
      </c>
    </row>
    <row r="24" spans="1:16" ht="16.5" customHeight="1">
      <c r="A24" s="325" t="s">
        <v>344</v>
      </c>
      <c r="B24" s="326"/>
      <c r="C24" s="179">
        <v>55077116</v>
      </c>
      <c r="D24" s="14" t="s">
        <v>14</v>
      </c>
      <c r="E24" s="14" t="s">
        <v>336</v>
      </c>
      <c r="F24" s="179">
        <v>1974418</v>
      </c>
      <c r="G24" s="179">
        <v>85255</v>
      </c>
      <c r="H24" s="179">
        <v>2059673</v>
      </c>
      <c r="I24" s="179">
        <v>94701</v>
      </c>
      <c r="J24" s="179">
        <v>997363</v>
      </c>
      <c r="K24" s="179">
        <v>19465</v>
      </c>
      <c r="L24" s="179">
        <v>55504</v>
      </c>
      <c r="M24" s="179">
        <v>649081</v>
      </c>
      <c r="N24" s="179">
        <v>237965</v>
      </c>
      <c r="O24" s="180">
        <v>5594</v>
      </c>
      <c r="P24" s="60" t="s">
        <v>336</v>
      </c>
    </row>
    <row r="25" spans="1:16" ht="16.5" customHeight="1">
      <c r="A25" s="325" t="s">
        <v>345</v>
      </c>
      <c r="B25" s="326"/>
      <c r="C25" s="179">
        <v>49417257</v>
      </c>
      <c r="D25" s="14" t="s">
        <v>14</v>
      </c>
      <c r="E25" s="14" t="s">
        <v>336</v>
      </c>
      <c r="F25" s="179">
        <v>1688703</v>
      </c>
      <c r="G25" s="179">
        <v>71275</v>
      </c>
      <c r="H25" s="179">
        <v>1759978</v>
      </c>
      <c r="I25" s="179">
        <v>79618</v>
      </c>
      <c r="J25" s="179">
        <v>907200</v>
      </c>
      <c r="K25" s="179">
        <v>14807</v>
      </c>
      <c r="L25" s="179">
        <v>30317</v>
      </c>
      <c r="M25" s="179">
        <v>399413</v>
      </c>
      <c r="N25" s="179">
        <v>322763</v>
      </c>
      <c r="O25" s="180">
        <v>5860</v>
      </c>
      <c r="P25" s="60" t="s">
        <v>336</v>
      </c>
    </row>
    <row r="26" spans="1:16" ht="16.5" customHeight="1">
      <c r="A26" s="342"/>
      <c r="B26" s="343"/>
      <c r="C26" s="179"/>
      <c r="D26" s="14"/>
      <c r="E26" s="14"/>
      <c r="F26" s="179"/>
      <c r="G26" s="179"/>
      <c r="H26" s="180"/>
      <c r="I26" s="179"/>
      <c r="J26" s="180"/>
      <c r="K26" s="179"/>
      <c r="L26" s="179"/>
      <c r="M26" s="179"/>
      <c r="N26" s="179"/>
      <c r="O26" s="180"/>
      <c r="P26" s="60"/>
    </row>
    <row r="27" spans="1:16" ht="16.5" customHeight="1">
      <c r="A27" s="325" t="s">
        <v>346</v>
      </c>
      <c r="B27" s="326"/>
      <c r="C27" s="179">
        <v>53164170</v>
      </c>
      <c r="D27" s="14" t="s">
        <v>14</v>
      </c>
      <c r="E27" s="14" t="s">
        <v>336</v>
      </c>
      <c r="F27" s="179">
        <v>1858839</v>
      </c>
      <c r="G27" s="179">
        <v>55310</v>
      </c>
      <c r="H27" s="179">
        <v>1914149</v>
      </c>
      <c r="I27" s="179">
        <v>80321</v>
      </c>
      <c r="J27" s="179">
        <v>1009472</v>
      </c>
      <c r="K27" s="179">
        <v>14704</v>
      </c>
      <c r="L27" s="179">
        <v>9366</v>
      </c>
      <c r="M27" s="179">
        <v>571676</v>
      </c>
      <c r="N27" s="179">
        <v>222734</v>
      </c>
      <c r="O27" s="180">
        <v>5876</v>
      </c>
      <c r="P27" s="60" t="s">
        <v>336</v>
      </c>
    </row>
    <row r="28" spans="1:16" ht="16.5" customHeight="1">
      <c r="A28" s="325" t="s">
        <v>347</v>
      </c>
      <c r="B28" s="326"/>
      <c r="C28" s="179">
        <v>54743303</v>
      </c>
      <c r="D28" s="14" t="s">
        <v>14</v>
      </c>
      <c r="E28" s="14" t="s">
        <v>336</v>
      </c>
      <c r="F28" s="179">
        <v>1909387</v>
      </c>
      <c r="G28" s="179">
        <v>74973</v>
      </c>
      <c r="H28" s="179">
        <v>1984360</v>
      </c>
      <c r="I28" s="179">
        <v>85008</v>
      </c>
      <c r="J28" s="179">
        <v>1005021</v>
      </c>
      <c r="K28" s="179">
        <v>14653</v>
      </c>
      <c r="L28" s="179">
        <v>11324</v>
      </c>
      <c r="M28" s="179">
        <v>628622</v>
      </c>
      <c r="N28" s="179">
        <v>234046</v>
      </c>
      <c r="O28" s="180">
        <v>5686</v>
      </c>
      <c r="P28" s="60" t="s">
        <v>336</v>
      </c>
    </row>
    <row r="29" spans="1:16" ht="16.5" customHeight="1">
      <c r="A29" s="325" t="s">
        <v>348</v>
      </c>
      <c r="B29" s="326"/>
      <c r="C29" s="179">
        <v>51368989</v>
      </c>
      <c r="D29" s="14" t="s">
        <v>14</v>
      </c>
      <c r="E29" s="14" t="s">
        <v>336</v>
      </c>
      <c r="F29" s="179">
        <v>1805063</v>
      </c>
      <c r="G29" s="179">
        <v>79082</v>
      </c>
      <c r="H29" s="179">
        <v>1884145</v>
      </c>
      <c r="I29" s="179">
        <v>88552</v>
      </c>
      <c r="J29" s="179">
        <v>985354</v>
      </c>
      <c r="K29" s="179">
        <v>15011</v>
      </c>
      <c r="L29" s="179">
        <v>10334</v>
      </c>
      <c r="M29" s="179">
        <v>558550</v>
      </c>
      <c r="N29" s="179">
        <v>220351</v>
      </c>
      <c r="O29" s="180">
        <v>6023</v>
      </c>
      <c r="P29" s="60" t="s">
        <v>336</v>
      </c>
    </row>
    <row r="30" spans="1:16" ht="16.5" customHeight="1">
      <c r="A30" s="325" t="s">
        <v>349</v>
      </c>
      <c r="B30" s="326"/>
      <c r="C30" s="179">
        <v>52001563</v>
      </c>
      <c r="D30" s="14" t="s">
        <v>14</v>
      </c>
      <c r="E30" s="14" t="s">
        <v>336</v>
      </c>
      <c r="F30" s="179">
        <v>1891856</v>
      </c>
      <c r="G30" s="179">
        <v>70887</v>
      </c>
      <c r="H30" s="179">
        <v>1962743</v>
      </c>
      <c r="I30" s="179">
        <v>105281</v>
      </c>
      <c r="J30" s="179">
        <v>1006621</v>
      </c>
      <c r="K30" s="179">
        <v>15079</v>
      </c>
      <c r="L30" s="179">
        <v>10050</v>
      </c>
      <c r="M30" s="179">
        <v>590561</v>
      </c>
      <c r="N30" s="179">
        <v>229574</v>
      </c>
      <c r="O30" s="180">
        <v>5577</v>
      </c>
      <c r="P30" s="60" t="s">
        <v>336</v>
      </c>
    </row>
    <row r="31" spans="1:16" ht="16.5" customHeight="1">
      <c r="A31" s="61"/>
      <c r="B31" s="62"/>
      <c r="C31" s="181"/>
      <c r="D31" s="15"/>
      <c r="E31" s="15"/>
      <c r="F31" s="181"/>
      <c r="G31" s="181"/>
      <c r="H31" s="181"/>
      <c r="I31" s="181"/>
      <c r="J31" s="181"/>
      <c r="K31" s="181"/>
      <c r="L31" s="181"/>
      <c r="M31" s="181"/>
      <c r="N31" s="181"/>
      <c r="O31" s="180"/>
      <c r="P31" s="60"/>
    </row>
    <row r="32" spans="1:16" ht="16.5" customHeight="1">
      <c r="A32" s="323" t="s">
        <v>58</v>
      </c>
      <c r="B32" s="324"/>
      <c r="C32" s="181">
        <f>AVERAGE(C17:C30)</f>
        <v>53554022.166666664</v>
      </c>
      <c r="D32" s="15" t="s">
        <v>14</v>
      </c>
      <c r="E32" s="14" t="s">
        <v>336</v>
      </c>
      <c r="F32" s="181">
        <f aca="true" t="shared" si="1" ref="F32:O32">AVERAGE(F17:F30)</f>
        <v>1691235.3333333333</v>
      </c>
      <c r="G32" s="181">
        <f t="shared" si="1"/>
        <v>57648.666666666664</v>
      </c>
      <c r="H32" s="181">
        <f t="shared" si="1"/>
        <v>1748884</v>
      </c>
      <c r="I32" s="181">
        <f t="shared" si="1"/>
        <v>75782.5</v>
      </c>
      <c r="J32" s="181">
        <f t="shared" si="1"/>
        <v>826248.3333333334</v>
      </c>
      <c r="K32" s="181">
        <f t="shared" si="1"/>
        <v>15911.333333333334</v>
      </c>
      <c r="L32" s="181">
        <f t="shared" si="1"/>
        <v>40766.833333333336</v>
      </c>
      <c r="M32" s="181">
        <f t="shared" si="1"/>
        <v>544356.8333333334</v>
      </c>
      <c r="N32" s="181">
        <f t="shared" si="1"/>
        <v>240133.75</v>
      </c>
      <c r="O32" s="181">
        <f t="shared" si="1"/>
        <v>5686.916666666667</v>
      </c>
      <c r="P32" s="60" t="s">
        <v>336</v>
      </c>
    </row>
    <row r="33" spans="1:16" ht="16.5" customHeight="1">
      <c r="A33" s="64"/>
      <c r="B33" s="6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4"/>
      <c r="P33" s="64"/>
    </row>
    <row r="34" spans="1:14" ht="16.5" customHeight="1">
      <c r="A34" s="61" t="s">
        <v>350</v>
      </c>
      <c r="B34" s="61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8" spans="1:16" ht="16.5" customHeight="1">
      <c r="A38" s="353" t="s">
        <v>226</v>
      </c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</row>
    <row r="39" ht="16.5" customHeight="1" thickBot="1"/>
    <row r="40" spans="1:18" ht="16.5" customHeight="1">
      <c r="A40" s="330" t="s">
        <v>334</v>
      </c>
      <c r="B40" s="331"/>
      <c r="C40" s="389" t="s">
        <v>63</v>
      </c>
      <c r="D40" s="390"/>
      <c r="E40" s="390"/>
      <c r="F40" s="390"/>
      <c r="G40" s="390"/>
      <c r="H40" s="390"/>
      <c r="I40" s="390"/>
      <c r="J40" s="391"/>
      <c r="K40" s="336" t="s">
        <v>223</v>
      </c>
      <c r="L40" s="382" t="s">
        <v>227</v>
      </c>
      <c r="M40" s="383"/>
      <c r="N40" s="383"/>
      <c r="O40" s="383"/>
      <c r="P40" s="383"/>
      <c r="Q40" s="241"/>
      <c r="R40" s="241"/>
    </row>
    <row r="41" spans="1:18" ht="16.5" customHeight="1">
      <c r="A41" s="332"/>
      <c r="B41" s="301"/>
      <c r="C41" s="362" t="s">
        <v>15</v>
      </c>
      <c r="D41" s="327" t="s">
        <v>60</v>
      </c>
      <c r="E41" s="366" t="s">
        <v>18</v>
      </c>
      <c r="F41" s="367"/>
      <c r="G41" s="379" t="s">
        <v>56</v>
      </c>
      <c r="H41" s="380"/>
      <c r="I41" s="381"/>
      <c r="J41" s="327" t="s">
        <v>59</v>
      </c>
      <c r="K41" s="337"/>
      <c r="L41" s="372" t="s">
        <v>18</v>
      </c>
      <c r="M41" s="373"/>
      <c r="N41" s="356" t="s">
        <v>224</v>
      </c>
      <c r="O41" s="357"/>
      <c r="P41" s="356" t="s">
        <v>225</v>
      </c>
      <c r="Q41" s="75"/>
      <c r="R41" s="354"/>
    </row>
    <row r="42" spans="1:18" ht="16.5" customHeight="1">
      <c r="A42" s="332"/>
      <c r="B42" s="301"/>
      <c r="C42" s="378"/>
      <c r="D42" s="329"/>
      <c r="E42" s="368"/>
      <c r="F42" s="369"/>
      <c r="G42" s="362" t="s">
        <v>62</v>
      </c>
      <c r="H42" s="364" t="s">
        <v>216</v>
      </c>
      <c r="I42" s="327" t="s">
        <v>16</v>
      </c>
      <c r="J42" s="329"/>
      <c r="K42" s="337"/>
      <c r="L42" s="374"/>
      <c r="M42" s="375"/>
      <c r="N42" s="358"/>
      <c r="O42" s="359"/>
      <c r="P42" s="358"/>
      <c r="Q42" s="241"/>
      <c r="R42" s="355"/>
    </row>
    <row r="43" spans="1:18" ht="16.5" customHeight="1">
      <c r="A43" s="332"/>
      <c r="B43" s="301"/>
      <c r="C43" s="363"/>
      <c r="D43" s="328"/>
      <c r="E43" s="370"/>
      <c r="F43" s="371"/>
      <c r="G43" s="363"/>
      <c r="H43" s="365"/>
      <c r="I43" s="328"/>
      <c r="J43" s="328"/>
      <c r="K43" s="338"/>
      <c r="L43" s="376"/>
      <c r="M43" s="377"/>
      <c r="N43" s="360"/>
      <c r="O43" s="361"/>
      <c r="P43" s="360"/>
      <c r="Q43" s="241"/>
      <c r="R43" s="355"/>
    </row>
    <row r="44" spans="1:18" ht="16.5" customHeight="1">
      <c r="A44" s="51"/>
      <c r="B44" s="59"/>
      <c r="H44" s="17"/>
      <c r="O44" s="66"/>
      <c r="P44" s="66"/>
      <c r="Q44" s="70"/>
      <c r="R44" s="70"/>
    </row>
    <row r="45" spans="1:18" ht="16.5" customHeight="1">
      <c r="A45" s="323" t="s">
        <v>204</v>
      </c>
      <c r="B45" s="324"/>
      <c r="C45" s="179">
        <v>21130664</v>
      </c>
      <c r="D45" s="179" t="s">
        <v>336</v>
      </c>
      <c r="E45" s="182"/>
      <c r="F45" s="179">
        <v>21130664</v>
      </c>
      <c r="G45" s="179">
        <v>20068211</v>
      </c>
      <c r="H45" s="179" t="s">
        <v>14</v>
      </c>
      <c r="I45" s="179">
        <v>805497</v>
      </c>
      <c r="J45" s="179">
        <v>239493</v>
      </c>
      <c r="K45" s="179" t="s">
        <v>14</v>
      </c>
      <c r="L45" s="182"/>
      <c r="M45" s="179">
        <v>38550231</v>
      </c>
      <c r="N45" s="182"/>
      <c r="O45" s="179">
        <v>37620071</v>
      </c>
      <c r="P45" s="179">
        <v>930160</v>
      </c>
      <c r="Q45" s="15"/>
      <c r="R45" s="15"/>
    </row>
    <row r="46" spans="1:18" ht="16.5" customHeight="1">
      <c r="A46" s="352" t="s">
        <v>337</v>
      </c>
      <c r="B46" s="326"/>
      <c r="C46" s="179">
        <v>23480071</v>
      </c>
      <c r="D46" s="179">
        <v>250007</v>
      </c>
      <c r="E46" s="182"/>
      <c r="F46" s="179">
        <v>23730078</v>
      </c>
      <c r="G46" s="179">
        <v>22095298</v>
      </c>
      <c r="H46" s="179" t="s">
        <v>14</v>
      </c>
      <c r="I46" s="179">
        <v>1175860</v>
      </c>
      <c r="J46" s="179">
        <v>253133</v>
      </c>
      <c r="K46" s="179" t="s">
        <v>14</v>
      </c>
      <c r="L46" s="182"/>
      <c r="M46" s="179">
        <v>42315876</v>
      </c>
      <c r="N46" s="182"/>
      <c r="O46" s="179">
        <v>41446576</v>
      </c>
      <c r="P46" s="179">
        <v>869300</v>
      </c>
      <c r="Q46" s="15"/>
      <c r="R46" s="15"/>
    </row>
    <row r="47" spans="1:18" s="10" customFormat="1" ht="16.5" customHeight="1">
      <c r="A47" s="348" t="s">
        <v>338</v>
      </c>
      <c r="B47" s="349"/>
      <c r="C47" s="183">
        <f>SUM(C49:C62)</f>
        <v>23618632</v>
      </c>
      <c r="D47" s="183">
        <f>SUM(D49:D62)</f>
        <v>360046</v>
      </c>
      <c r="E47" s="215"/>
      <c r="F47" s="183">
        <f>SUM(F49:F62)</f>
        <v>23982678</v>
      </c>
      <c r="G47" s="183">
        <f>SUM(G49:G62)</f>
        <v>22330494</v>
      </c>
      <c r="H47" s="183" t="s">
        <v>14</v>
      </c>
      <c r="I47" s="183">
        <f>SUM(I49:I62)</f>
        <v>1175339</v>
      </c>
      <c r="J47" s="183">
        <f>SUM(J49:J62)</f>
        <v>272437</v>
      </c>
      <c r="K47" s="183" t="s">
        <v>14</v>
      </c>
      <c r="L47" s="215"/>
      <c r="M47" s="183">
        <f>SUM(M49:M62)</f>
        <v>44795040</v>
      </c>
      <c r="N47" s="215"/>
      <c r="O47" s="183">
        <f>SUM(O49:O62)</f>
        <v>44795040</v>
      </c>
      <c r="P47" s="183" t="s">
        <v>336</v>
      </c>
      <c r="Q47" s="74"/>
      <c r="R47" s="74"/>
    </row>
    <row r="48" spans="1:18" ht="16.5" customHeight="1">
      <c r="A48" s="350"/>
      <c r="B48" s="351"/>
      <c r="C48" s="179"/>
      <c r="D48" s="179"/>
      <c r="E48" s="182"/>
      <c r="F48" s="179"/>
      <c r="G48" s="179"/>
      <c r="H48" s="179"/>
      <c r="I48" s="179"/>
      <c r="J48" s="179"/>
      <c r="K48" s="179"/>
      <c r="L48" s="182"/>
      <c r="M48" s="179"/>
      <c r="N48" s="182"/>
      <c r="O48" s="179"/>
      <c r="P48" s="179"/>
      <c r="Q48" s="15"/>
      <c r="R48" s="15"/>
    </row>
    <row r="49" spans="1:18" ht="16.5" customHeight="1">
      <c r="A49" s="323" t="s">
        <v>333</v>
      </c>
      <c r="B49" s="324"/>
      <c r="C49" s="179">
        <v>2062848</v>
      </c>
      <c r="D49" s="179">
        <v>42672</v>
      </c>
      <c r="E49" s="182"/>
      <c r="F49" s="179">
        <v>2105520</v>
      </c>
      <c r="G49" s="179">
        <v>1958039</v>
      </c>
      <c r="H49" s="179" t="s">
        <v>14</v>
      </c>
      <c r="I49" s="179">
        <v>109254</v>
      </c>
      <c r="J49" s="179">
        <v>20764</v>
      </c>
      <c r="K49" s="179" t="s">
        <v>14</v>
      </c>
      <c r="L49" s="182"/>
      <c r="M49" s="179">
        <v>3561697</v>
      </c>
      <c r="N49" s="182"/>
      <c r="O49" s="179">
        <v>3561697</v>
      </c>
      <c r="P49" s="183" t="s">
        <v>336</v>
      </c>
      <c r="Q49" s="15"/>
      <c r="R49" s="15"/>
    </row>
    <row r="50" spans="1:18" ht="16.5" customHeight="1">
      <c r="A50" s="325" t="s">
        <v>339</v>
      </c>
      <c r="B50" s="326"/>
      <c r="C50" s="179">
        <v>2048722</v>
      </c>
      <c r="D50" s="179">
        <v>34671</v>
      </c>
      <c r="E50" s="182"/>
      <c r="F50" s="179">
        <v>2083393</v>
      </c>
      <c r="G50" s="179">
        <v>1942476</v>
      </c>
      <c r="H50" s="179" t="s">
        <v>14</v>
      </c>
      <c r="I50" s="179">
        <v>103847</v>
      </c>
      <c r="J50" s="179">
        <v>19699</v>
      </c>
      <c r="K50" s="179" t="s">
        <v>14</v>
      </c>
      <c r="L50" s="182"/>
      <c r="M50" s="179">
        <v>3586364</v>
      </c>
      <c r="N50" s="182"/>
      <c r="O50" s="179">
        <v>3586364</v>
      </c>
      <c r="P50" s="183" t="s">
        <v>336</v>
      </c>
      <c r="Q50" s="15"/>
      <c r="R50" s="15"/>
    </row>
    <row r="51" spans="1:18" ht="16.5" customHeight="1">
      <c r="A51" s="325" t="s">
        <v>340</v>
      </c>
      <c r="B51" s="326"/>
      <c r="C51" s="179">
        <v>2228298</v>
      </c>
      <c r="D51" s="179">
        <v>32004</v>
      </c>
      <c r="E51" s="182"/>
      <c r="F51" s="179">
        <v>2260302</v>
      </c>
      <c r="G51" s="179">
        <v>2118532</v>
      </c>
      <c r="H51" s="179" t="s">
        <v>14</v>
      </c>
      <c r="I51" s="179">
        <v>103681</v>
      </c>
      <c r="J51" s="179">
        <v>20884</v>
      </c>
      <c r="K51" s="179" t="s">
        <v>14</v>
      </c>
      <c r="L51" s="182"/>
      <c r="M51" s="179">
        <v>3710358</v>
      </c>
      <c r="N51" s="182"/>
      <c r="O51" s="179">
        <v>3710358</v>
      </c>
      <c r="P51" s="183" t="s">
        <v>336</v>
      </c>
      <c r="Q51" s="15"/>
      <c r="R51" s="15"/>
    </row>
    <row r="52" spans="1:18" ht="16.5" customHeight="1">
      <c r="A52" s="325" t="s">
        <v>341</v>
      </c>
      <c r="B52" s="326"/>
      <c r="C52" s="179">
        <v>2040978</v>
      </c>
      <c r="D52" s="179">
        <v>26670</v>
      </c>
      <c r="E52" s="182"/>
      <c r="F52" s="179">
        <v>2067648</v>
      </c>
      <c r="G52" s="179">
        <v>1759436</v>
      </c>
      <c r="H52" s="179" t="s">
        <v>14</v>
      </c>
      <c r="I52" s="179">
        <v>269375</v>
      </c>
      <c r="J52" s="179">
        <v>21374</v>
      </c>
      <c r="K52" s="179" t="s">
        <v>14</v>
      </c>
      <c r="L52" s="182"/>
      <c r="M52" s="179">
        <v>3729487</v>
      </c>
      <c r="N52" s="182"/>
      <c r="O52" s="179">
        <v>3729487</v>
      </c>
      <c r="P52" s="183" t="s">
        <v>336</v>
      </c>
      <c r="Q52" s="15"/>
      <c r="R52" s="15"/>
    </row>
    <row r="53" spans="1:18" ht="16.5" customHeight="1">
      <c r="A53" s="342"/>
      <c r="B53" s="343"/>
      <c r="C53" s="179"/>
      <c r="D53" s="179"/>
      <c r="E53" s="182"/>
      <c r="F53" s="179"/>
      <c r="G53" s="179"/>
      <c r="H53" s="179"/>
      <c r="I53" s="179"/>
      <c r="J53" s="179"/>
      <c r="K53" s="179"/>
      <c r="L53" s="182"/>
      <c r="M53" s="179"/>
      <c r="N53" s="182"/>
      <c r="O53" s="179"/>
      <c r="P53" s="179"/>
      <c r="Q53" s="15"/>
      <c r="R53" s="15"/>
    </row>
    <row r="54" spans="1:18" ht="16.5" customHeight="1">
      <c r="A54" s="325" t="s">
        <v>342</v>
      </c>
      <c r="B54" s="326"/>
      <c r="C54" s="179">
        <v>2022366</v>
      </c>
      <c r="D54" s="179">
        <v>29337</v>
      </c>
      <c r="E54" s="182"/>
      <c r="F54" s="179">
        <v>2051703</v>
      </c>
      <c r="G54" s="179">
        <v>1924233</v>
      </c>
      <c r="H54" s="179" t="s">
        <v>14</v>
      </c>
      <c r="I54" s="179">
        <v>88053</v>
      </c>
      <c r="J54" s="179">
        <v>21954</v>
      </c>
      <c r="K54" s="179" t="s">
        <v>14</v>
      </c>
      <c r="L54" s="182"/>
      <c r="M54" s="179">
        <v>3756285</v>
      </c>
      <c r="N54" s="182"/>
      <c r="O54" s="179">
        <v>3756285</v>
      </c>
      <c r="P54" s="183" t="s">
        <v>336</v>
      </c>
      <c r="Q54" s="15"/>
      <c r="R54" s="15"/>
    </row>
    <row r="55" spans="1:18" ht="16.5" customHeight="1">
      <c r="A55" s="325" t="s">
        <v>343</v>
      </c>
      <c r="B55" s="326"/>
      <c r="C55" s="179">
        <v>2012731</v>
      </c>
      <c r="D55" s="179">
        <v>26670</v>
      </c>
      <c r="E55" s="182"/>
      <c r="F55" s="179">
        <v>2039401</v>
      </c>
      <c r="G55" s="179">
        <v>1914552</v>
      </c>
      <c r="H55" s="179" t="s">
        <v>14</v>
      </c>
      <c r="I55" s="179">
        <v>84113</v>
      </c>
      <c r="J55" s="179">
        <v>23484</v>
      </c>
      <c r="K55" s="179" t="s">
        <v>14</v>
      </c>
      <c r="L55" s="182"/>
      <c r="M55" s="179">
        <v>3840331</v>
      </c>
      <c r="N55" s="182"/>
      <c r="O55" s="179">
        <v>3840331</v>
      </c>
      <c r="P55" s="183" t="s">
        <v>336</v>
      </c>
      <c r="Q55" s="15"/>
      <c r="R55" s="15"/>
    </row>
    <row r="56" spans="1:18" ht="16.5" customHeight="1">
      <c r="A56" s="325" t="s">
        <v>344</v>
      </c>
      <c r="B56" s="326"/>
      <c r="C56" s="179">
        <v>2021430</v>
      </c>
      <c r="D56" s="179">
        <v>42672</v>
      </c>
      <c r="E56" s="182"/>
      <c r="F56" s="179">
        <v>2064102</v>
      </c>
      <c r="G56" s="179">
        <v>1937828</v>
      </c>
      <c r="H56" s="179" t="s">
        <v>14</v>
      </c>
      <c r="I56" s="179">
        <v>82720</v>
      </c>
      <c r="J56" s="179">
        <v>26302</v>
      </c>
      <c r="K56" s="179" t="s">
        <v>14</v>
      </c>
      <c r="L56" s="182"/>
      <c r="M56" s="179">
        <v>3899030</v>
      </c>
      <c r="N56" s="182"/>
      <c r="O56" s="179">
        <v>3899030</v>
      </c>
      <c r="P56" s="183" t="s">
        <v>336</v>
      </c>
      <c r="Q56" s="15"/>
      <c r="R56" s="15"/>
    </row>
    <row r="57" spans="1:18" ht="16.5" customHeight="1">
      <c r="A57" s="325" t="s">
        <v>345</v>
      </c>
      <c r="B57" s="326"/>
      <c r="C57" s="179">
        <v>1682941</v>
      </c>
      <c r="D57" s="179">
        <v>22670</v>
      </c>
      <c r="E57" s="182"/>
      <c r="F57" s="179">
        <v>1705611</v>
      </c>
      <c r="G57" s="179">
        <v>1607423</v>
      </c>
      <c r="H57" s="179" t="s">
        <v>14</v>
      </c>
      <c r="I57" s="179">
        <v>61085</v>
      </c>
      <c r="J57" s="179">
        <v>21504</v>
      </c>
      <c r="K57" s="179" t="s">
        <v>14</v>
      </c>
      <c r="L57" s="182"/>
      <c r="M57" s="179">
        <v>3218548</v>
      </c>
      <c r="N57" s="182"/>
      <c r="O57" s="179">
        <v>3218548</v>
      </c>
      <c r="P57" s="183" t="s">
        <v>336</v>
      </c>
      <c r="Q57" s="15"/>
      <c r="R57" s="15"/>
    </row>
    <row r="58" spans="1:18" ht="16.5" customHeight="1">
      <c r="A58" s="342"/>
      <c r="B58" s="343"/>
      <c r="C58" s="179"/>
      <c r="D58" s="179"/>
      <c r="E58" s="182"/>
      <c r="F58" s="179"/>
      <c r="G58" s="182"/>
      <c r="H58" s="179"/>
      <c r="I58" s="179"/>
      <c r="J58" s="179"/>
      <c r="K58" s="179"/>
      <c r="L58" s="182"/>
      <c r="M58" s="179"/>
      <c r="N58" s="182"/>
      <c r="O58" s="179"/>
      <c r="P58" s="179"/>
      <c r="Q58" s="15"/>
      <c r="R58" s="15"/>
    </row>
    <row r="59" spans="1:18" ht="16.5" customHeight="1">
      <c r="A59" s="325" t="s">
        <v>346</v>
      </c>
      <c r="B59" s="326"/>
      <c r="C59" s="179">
        <v>1870462</v>
      </c>
      <c r="D59" s="179">
        <v>22670</v>
      </c>
      <c r="E59" s="182"/>
      <c r="F59" s="179">
        <v>1897132</v>
      </c>
      <c r="G59" s="179">
        <v>1787135</v>
      </c>
      <c r="H59" s="179" t="s">
        <v>14</v>
      </c>
      <c r="I59" s="179">
        <v>69344</v>
      </c>
      <c r="J59" s="179">
        <v>23653</v>
      </c>
      <c r="K59" s="179" t="s">
        <v>14</v>
      </c>
      <c r="L59" s="182"/>
      <c r="M59" s="179">
        <v>3754745</v>
      </c>
      <c r="N59" s="182"/>
      <c r="O59" s="179">
        <v>3754745</v>
      </c>
      <c r="P59" s="183" t="s">
        <v>336</v>
      </c>
      <c r="Q59" s="15"/>
      <c r="R59" s="15"/>
    </row>
    <row r="60" spans="1:18" ht="16.5" customHeight="1">
      <c r="A60" s="325" t="s">
        <v>347</v>
      </c>
      <c r="B60" s="326"/>
      <c r="C60" s="179">
        <v>1905835</v>
      </c>
      <c r="D60" s="179">
        <v>29337</v>
      </c>
      <c r="E60" s="182"/>
      <c r="F60" s="179">
        <v>1935172</v>
      </c>
      <c r="G60" s="179">
        <v>1819360</v>
      </c>
      <c r="H60" s="179" t="s">
        <v>14</v>
      </c>
      <c r="I60" s="179">
        <v>74583</v>
      </c>
      <c r="J60" s="179">
        <v>25229</v>
      </c>
      <c r="K60" s="179" t="s">
        <v>14</v>
      </c>
      <c r="L60" s="182"/>
      <c r="M60" s="179">
        <v>4444376</v>
      </c>
      <c r="N60" s="182"/>
      <c r="O60" s="179">
        <v>4444376</v>
      </c>
      <c r="P60" s="183" t="s">
        <v>336</v>
      </c>
      <c r="Q60" s="15"/>
      <c r="R60" s="15"/>
    </row>
    <row r="61" spans="1:18" ht="16.5" customHeight="1">
      <c r="A61" s="325" t="s">
        <v>348</v>
      </c>
      <c r="B61" s="326"/>
      <c r="C61" s="179">
        <v>1813730</v>
      </c>
      <c r="D61" s="179">
        <v>26670</v>
      </c>
      <c r="E61" s="182"/>
      <c r="F61" s="179">
        <v>1840400</v>
      </c>
      <c r="G61" s="179">
        <v>1733140</v>
      </c>
      <c r="H61" s="179" t="s">
        <v>14</v>
      </c>
      <c r="I61" s="179">
        <v>67914</v>
      </c>
      <c r="J61" s="179">
        <v>22506</v>
      </c>
      <c r="K61" s="179" t="s">
        <v>14</v>
      </c>
      <c r="L61" s="182"/>
      <c r="M61" s="179">
        <v>3613721</v>
      </c>
      <c r="N61" s="182"/>
      <c r="O61" s="179">
        <v>3613721</v>
      </c>
      <c r="P61" s="183" t="s">
        <v>336</v>
      </c>
      <c r="Q61" s="15"/>
      <c r="R61" s="15"/>
    </row>
    <row r="62" spans="1:18" ht="16.5" customHeight="1">
      <c r="A62" s="325" t="s">
        <v>349</v>
      </c>
      <c r="B62" s="326"/>
      <c r="C62" s="179">
        <v>1908291</v>
      </c>
      <c r="D62" s="179">
        <v>24003</v>
      </c>
      <c r="E62" s="182"/>
      <c r="F62" s="179">
        <v>1932294</v>
      </c>
      <c r="G62" s="179">
        <v>1828340</v>
      </c>
      <c r="H62" s="179" t="s">
        <v>14</v>
      </c>
      <c r="I62" s="179">
        <v>61370</v>
      </c>
      <c r="J62" s="179">
        <v>25084</v>
      </c>
      <c r="K62" s="179" t="s">
        <v>14</v>
      </c>
      <c r="L62" s="182"/>
      <c r="M62" s="179">
        <v>3680098</v>
      </c>
      <c r="N62" s="182"/>
      <c r="O62" s="179">
        <v>3680098</v>
      </c>
      <c r="P62" s="183" t="s">
        <v>336</v>
      </c>
      <c r="Q62" s="15"/>
      <c r="R62" s="15"/>
    </row>
    <row r="63" spans="1:18" ht="16.5" customHeight="1">
      <c r="A63" s="61"/>
      <c r="B63" s="62"/>
      <c r="C63" s="181"/>
      <c r="D63" s="181"/>
      <c r="E63" s="182"/>
      <c r="F63" s="181"/>
      <c r="G63" s="181"/>
      <c r="H63" s="180"/>
      <c r="I63" s="181"/>
      <c r="J63" s="181"/>
      <c r="K63" s="181"/>
      <c r="L63" s="182"/>
      <c r="M63" s="181"/>
      <c r="N63" s="182"/>
      <c r="O63" s="181"/>
      <c r="P63" s="181"/>
      <c r="Q63" s="15"/>
      <c r="R63" s="15"/>
    </row>
    <row r="64" spans="1:18" ht="16.5" customHeight="1">
      <c r="A64" s="323" t="s">
        <v>58</v>
      </c>
      <c r="B64" s="324"/>
      <c r="C64" s="181">
        <f>AVERAGE(C49:C62)</f>
        <v>1968219.3333333333</v>
      </c>
      <c r="D64" s="181">
        <f>AVERAGE(D49:D62)</f>
        <v>30003.833333333332</v>
      </c>
      <c r="E64" s="182"/>
      <c r="F64" s="181">
        <f>AVERAGE(F49:F62)</f>
        <v>1998556.5</v>
      </c>
      <c r="G64" s="181">
        <f>AVERAGE(G49:G62)</f>
        <v>1860874.5</v>
      </c>
      <c r="H64" s="179" t="s">
        <v>14</v>
      </c>
      <c r="I64" s="181">
        <f>AVERAGE(I49:I62)</f>
        <v>97944.91666666667</v>
      </c>
      <c r="J64" s="181">
        <f>AVERAGE(J49:J62)</f>
        <v>22703.083333333332</v>
      </c>
      <c r="K64" s="179" t="s">
        <v>14</v>
      </c>
      <c r="L64" s="182"/>
      <c r="M64" s="181">
        <f>AVERAGE(M49:M62)</f>
        <v>3732920</v>
      </c>
      <c r="N64" s="182"/>
      <c r="O64" s="181">
        <f>AVERAGE(O49:O62)</f>
        <v>3732920</v>
      </c>
      <c r="P64" s="183" t="s">
        <v>336</v>
      </c>
      <c r="Q64" s="15"/>
      <c r="R64" s="15"/>
    </row>
    <row r="65" spans="1:18" ht="16.5" customHeight="1">
      <c r="A65" s="64"/>
      <c r="B65" s="65"/>
      <c r="C65" s="184"/>
      <c r="D65" s="184"/>
      <c r="E65" s="184"/>
      <c r="F65" s="184"/>
      <c r="G65" s="185"/>
      <c r="H65" s="184"/>
      <c r="I65" s="184"/>
      <c r="J65" s="184"/>
      <c r="K65" s="184"/>
      <c r="L65" s="184"/>
      <c r="M65" s="184"/>
      <c r="N65" s="184"/>
      <c r="O65" s="184"/>
      <c r="P65" s="184"/>
      <c r="Q65" s="70"/>
      <c r="R65" s="70"/>
    </row>
    <row r="66" spans="3:20" ht="16.5" customHeight="1">
      <c r="C66" s="17"/>
      <c r="D66" s="17"/>
      <c r="P66" s="61"/>
      <c r="Q66" s="61"/>
      <c r="R66" s="61"/>
      <c r="S66" s="61"/>
      <c r="T66" s="61"/>
    </row>
  </sheetData>
  <sheetProtection/>
  <mergeCells count="73">
    <mergeCell ref="C8:C11"/>
    <mergeCell ref="L40:P40"/>
    <mergeCell ref="P8:P11"/>
    <mergeCell ref="H9:H11"/>
    <mergeCell ref="I9:L9"/>
    <mergeCell ref="M10:M11"/>
    <mergeCell ref="C40:J40"/>
    <mergeCell ref="A32:B32"/>
    <mergeCell ref="E41:F43"/>
    <mergeCell ref="L41:M43"/>
    <mergeCell ref="D41:D43"/>
    <mergeCell ref="C41:C43"/>
    <mergeCell ref="G9:G11"/>
    <mergeCell ref="K40:K43"/>
    <mergeCell ref="I10:I11"/>
    <mergeCell ref="J10:J11"/>
    <mergeCell ref="G41:I41"/>
    <mergeCell ref="A38:P38"/>
    <mergeCell ref="R41:R43"/>
    <mergeCell ref="N41:O43"/>
    <mergeCell ref="G42:G43"/>
    <mergeCell ref="H42:H43"/>
    <mergeCell ref="P41:P43"/>
    <mergeCell ref="A64:B64"/>
    <mergeCell ref="A60:B60"/>
    <mergeCell ref="A61:B61"/>
    <mergeCell ref="A14:B14"/>
    <mergeCell ref="A57:B57"/>
    <mergeCell ref="A58:B58"/>
    <mergeCell ref="A59:B59"/>
    <mergeCell ref="A26:B26"/>
    <mergeCell ref="A27:B27"/>
    <mergeCell ref="A48:B48"/>
    <mergeCell ref="A55:B55"/>
    <mergeCell ref="A56:B56"/>
    <mergeCell ref="A30:B30"/>
    <mergeCell ref="A49:B49"/>
    <mergeCell ref="A50:B50"/>
    <mergeCell ref="A53:B53"/>
    <mergeCell ref="A51:B51"/>
    <mergeCell ref="A52:B52"/>
    <mergeCell ref="A47:B47"/>
    <mergeCell ref="A40:B43"/>
    <mergeCell ref="A7:F7"/>
    <mergeCell ref="E8:E11"/>
    <mergeCell ref="A62:B62"/>
    <mergeCell ref="A15:B15"/>
    <mergeCell ref="A16:B16"/>
    <mergeCell ref="A22:B22"/>
    <mergeCell ref="A19:B19"/>
    <mergeCell ref="A46:B46"/>
    <mergeCell ref="A20:B20"/>
    <mergeCell ref="A54:B54"/>
    <mergeCell ref="A4:P4"/>
    <mergeCell ref="N7:P7"/>
    <mergeCell ref="A6:P6"/>
    <mergeCell ref="A23:B23"/>
    <mergeCell ref="F9:F11"/>
    <mergeCell ref="D8:D11"/>
    <mergeCell ref="F8:N8"/>
    <mergeCell ref="M9:N9"/>
    <mergeCell ref="A21:B21"/>
    <mergeCell ref="A17:B17"/>
    <mergeCell ref="A45:B45"/>
    <mergeCell ref="A24:B24"/>
    <mergeCell ref="A28:B28"/>
    <mergeCell ref="I42:I43"/>
    <mergeCell ref="J41:J43"/>
    <mergeCell ref="A8:B11"/>
    <mergeCell ref="A18:B18"/>
    <mergeCell ref="A25:B25"/>
    <mergeCell ref="A13:B13"/>
    <mergeCell ref="A29:B2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zoomScale="75" zoomScaleNormal="75" zoomScaleSheetLayoutView="75" zoomScalePageLayoutView="0" workbookViewId="0" topLeftCell="A1">
      <selection activeCell="A1" sqref="A1"/>
    </sheetView>
  </sheetViews>
  <sheetFormatPr defaultColWidth="10.59765625" defaultRowHeight="21" customHeight="1"/>
  <cols>
    <col min="1" max="1" width="4.19921875" style="17" customWidth="1"/>
    <col min="2" max="2" width="10.8984375" style="17" customWidth="1"/>
    <col min="3" max="3" width="17.09765625" style="17" bestFit="1" customWidth="1"/>
    <col min="4" max="7" width="14.59765625" style="17" customWidth="1"/>
    <col min="8" max="14" width="16.59765625" style="66" customWidth="1"/>
    <col min="15" max="15" width="20.5" style="66" customWidth="1"/>
    <col min="16" max="16" width="18.69921875" style="66" customWidth="1"/>
    <col min="17" max="19" width="16.59765625" style="66" customWidth="1"/>
    <col min="20" max="16384" width="10.59765625" style="17" customWidth="1"/>
  </cols>
  <sheetData>
    <row r="1" spans="1:27" s="32" customFormat="1" ht="21" customHeight="1">
      <c r="A1" s="237" t="s">
        <v>436</v>
      </c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2" t="s">
        <v>437</v>
      </c>
      <c r="AA1" s="2"/>
    </row>
    <row r="2" spans="1:27" s="32" customFormat="1" ht="21" customHeight="1">
      <c r="A2" s="1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2"/>
      <c r="AA2" s="2"/>
    </row>
    <row r="3" spans="1:27" s="32" customFormat="1" ht="21" customHeight="1">
      <c r="A3" s="1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2"/>
      <c r="AA3" s="2"/>
    </row>
    <row r="4" spans="1:27" ht="21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pans="1:27" ht="21" customHeight="1">
      <c r="A5" s="334" t="s">
        <v>230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4"/>
      <c r="U5" s="34"/>
      <c r="V5" s="34"/>
      <c r="W5" s="34"/>
      <c r="X5" s="34"/>
      <c r="Y5" s="34"/>
      <c r="Z5" s="34"/>
      <c r="AA5" s="34"/>
    </row>
    <row r="6" spans="1:27" ht="21" customHeight="1" thickBot="1">
      <c r="A6" s="84"/>
      <c r="B6" s="84"/>
      <c r="C6" s="84"/>
      <c r="D6" s="84"/>
      <c r="E6" s="84"/>
      <c r="F6" s="84"/>
      <c r="G6" s="84"/>
      <c r="H6" s="84"/>
      <c r="I6" s="85"/>
      <c r="J6" s="85"/>
      <c r="K6" s="84"/>
      <c r="L6" s="84"/>
      <c r="M6" s="84"/>
      <c r="N6" s="84"/>
      <c r="O6" s="85"/>
      <c r="P6" s="86"/>
      <c r="Q6" s="87"/>
      <c r="R6" s="333" t="s">
        <v>65</v>
      </c>
      <c r="S6" s="333"/>
      <c r="T6" s="34"/>
      <c r="U6" s="34"/>
      <c r="V6" s="34"/>
      <c r="W6" s="34"/>
      <c r="X6" s="34"/>
      <c r="Y6" s="34"/>
      <c r="Z6" s="34"/>
      <c r="AA6" s="34"/>
    </row>
    <row r="7" spans="1:19" ht="21" customHeight="1">
      <c r="A7" s="330" t="s">
        <v>334</v>
      </c>
      <c r="B7" s="331"/>
      <c r="C7" s="402" t="s">
        <v>61</v>
      </c>
      <c r="D7" s="403"/>
      <c r="E7" s="403"/>
      <c r="F7" s="403"/>
      <c r="G7" s="403"/>
      <c r="H7" s="403"/>
      <c r="I7" s="400" t="s">
        <v>209</v>
      </c>
      <c r="J7" s="401"/>
      <c r="K7" s="401"/>
      <c r="L7" s="401"/>
      <c r="M7" s="401"/>
      <c r="N7" s="401"/>
      <c r="O7" s="401"/>
      <c r="P7" s="401"/>
      <c r="Q7" s="401"/>
      <c r="R7" s="401"/>
      <c r="S7" s="401"/>
    </row>
    <row r="8" spans="1:19" ht="21" customHeight="1">
      <c r="A8" s="332"/>
      <c r="B8" s="301"/>
      <c r="C8" s="329" t="s">
        <v>224</v>
      </c>
      <c r="D8" s="329" t="s">
        <v>225</v>
      </c>
      <c r="E8" s="366" t="s">
        <v>18</v>
      </c>
      <c r="F8" s="367"/>
      <c r="G8" s="329" t="s">
        <v>56</v>
      </c>
      <c r="H8" s="329" t="s">
        <v>351</v>
      </c>
      <c r="I8" s="394" t="s">
        <v>66</v>
      </c>
      <c r="J8" s="395"/>
      <c r="K8" s="407" t="s">
        <v>72</v>
      </c>
      <c r="L8" s="408"/>
      <c r="M8" s="408"/>
      <c r="N8" s="408"/>
      <c r="O8" s="408"/>
      <c r="P8" s="408"/>
      <c r="Q8" s="408"/>
      <c r="R8" s="408"/>
      <c r="S8" s="409"/>
    </row>
    <row r="9" spans="1:19" ht="21" customHeight="1">
      <c r="A9" s="332"/>
      <c r="B9" s="301"/>
      <c r="C9" s="417"/>
      <c r="D9" s="417"/>
      <c r="E9" s="368"/>
      <c r="F9" s="369"/>
      <c r="G9" s="417"/>
      <c r="H9" s="417"/>
      <c r="I9" s="396"/>
      <c r="J9" s="397"/>
      <c r="K9" s="375" t="s">
        <v>18</v>
      </c>
      <c r="L9" s="404" t="s">
        <v>69</v>
      </c>
      <c r="M9" s="405"/>
      <c r="N9" s="405"/>
      <c r="O9" s="405"/>
      <c r="P9" s="405"/>
      <c r="Q9" s="405"/>
      <c r="R9" s="406"/>
      <c r="S9" s="410" t="s">
        <v>68</v>
      </c>
    </row>
    <row r="10" spans="1:19" ht="21" customHeight="1">
      <c r="A10" s="332"/>
      <c r="B10" s="301"/>
      <c r="C10" s="365"/>
      <c r="D10" s="365"/>
      <c r="E10" s="368"/>
      <c r="F10" s="369"/>
      <c r="G10" s="417"/>
      <c r="H10" s="417"/>
      <c r="I10" s="398"/>
      <c r="J10" s="399"/>
      <c r="K10" s="375"/>
      <c r="L10" s="56" t="s">
        <v>18</v>
      </c>
      <c r="M10" s="412" t="s">
        <v>67</v>
      </c>
      <c r="N10" s="412"/>
      <c r="O10" s="412" t="s">
        <v>48</v>
      </c>
      <c r="P10" s="412"/>
      <c r="Q10" s="412" t="s">
        <v>16</v>
      </c>
      <c r="R10" s="412"/>
      <c r="S10" s="411"/>
    </row>
    <row r="11" spans="1:19" ht="21" customHeight="1">
      <c r="A11" s="51"/>
      <c r="B11" s="59"/>
      <c r="C11" s="66"/>
      <c r="D11" s="66"/>
      <c r="E11" s="51"/>
      <c r="F11" s="81"/>
      <c r="G11" s="81"/>
      <c r="H11" s="81"/>
      <c r="I11" s="81"/>
      <c r="J11" s="82"/>
      <c r="K11" s="82"/>
      <c r="L11" s="14"/>
      <c r="M11" s="81"/>
      <c r="N11" s="82"/>
      <c r="O11" s="81"/>
      <c r="P11" s="82"/>
      <c r="Q11" s="82"/>
      <c r="R11" s="82"/>
      <c r="S11" s="82"/>
    </row>
    <row r="12" spans="1:19" ht="21" customHeight="1">
      <c r="A12" s="323" t="s">
        <v>204</v>
      </c>
      <c r="B12" s="324"/>
      <c r="C12" s="243">
        <v>5213327</v>
      </c>
      <c r="D12" s="179" t="s">
        <v>336</v>
      </c>
      <c r="E12" s="244"/>
      <c r="F12" s="245">
        <v>5213327</v>
      </c>
      <c r="G12" s="245">
        <v>4796982</v>
      </c>
      <c r="H12" s="181">
        <v>416345</v>
      </c>
      <c r="I12" s="186"/>
      <c r="J12" s="181">
        <v>686037273</v>
      </c>
      <c r="K12" s="181">
        <f>SUM(L12,S12,C44,J44)</f>
        <v>672434525</v>
      </c>
      <c r="L12" s="179">
        <f>SUM(N12:R12)</f>
        <v>121736004</v>
      </c>
      <c r="M12" s="186"/>
      <c r="N12" s="181">
        <v>83437254</v>
      </c>
      <c r="O12" s="186"/>
      <c r="P12" s="181">
        <v>13241487</v>
      </c>
      <c r="Q12" s="181"/>
      <c r="R12" s="181">
        <v>25057263</v>
      </c>
      <c r="S12" s="181">
        <v>6554368</v>
      </c>
    </row>
    <row r="13" spans="1:19" ht="21" customHeight="1">
      <c r="A13" s="352" t="s">
        <v>337</v>
      </c>
      <c r="B13" s="326"/>
      <c r="C13" s="243">
        <v>3493226</v>
      </c>
      <c r="D13" s="179" t="s">
        <v>336</v>
      </c>
      <c r="E13" s="244"/>
      <c r="F13" s="245">
        <v>3493226</v>
      </c>
      <c r="G13" s="245">
        <v>3139514</v>
      </c>
      <c r="H13" s="181">
        <v>353712</v>
      </c>
      <c r="I13" s="186"/>
      <c r="J13" s="181">
        <v>611858178</v>
      </c>
      <c r="K13" s="181">
        <f>SUM(L13,S13,C45,J45)</f>
        <v>596887938</v>
      </c>
      <c r="L13" s="179">
        <f>SUM(N13:R13)</f>
        <v>107095712</v>
      </c>
      <c r="M13" s="186"/>
      <c r="N13" s="181">
        <v>77003184</v>
      </c>
      <c r="O13" s="186"/>
      <c r="P13" s="181">
        <v>8163200</v>
      </c>
      <c r="Q13" s="181"/>
      <c r="R13" s="181">
        <v>21929328</v>
      </c>
      <c r="S13" s="181">
        <v>5760405</v>
      </c>
    </row>
    <row r="14" spans="1:19" s="10" customFormat="1" ht="21" customHeight="1">
      <c r="A14" s="348" t="s">
        <v>338</v>
      </c>
      <c r="B14" s="349"/>
      <c r="C14" s="188">
        <f>SUM(C16:C29)</f>
        <v>2572925</v>
      </c>
      <c r="D14" s="188" t="s">
        <v>336</v>
      </c>
      <c r="E14" s="216"/>
      <c r="F14" s="217">
        <f>SUM(F16:F29)</f>
        <v>2572925</v>
      </c>
      <c r="G14" s="217">
        <f>SUM(G16:G29)</f>
        <v>2572925</v>
      </c>
      <c r="H14" s="188" t="s">
        <v>336</v>
      </c>
      <c r="I14" s="216"/>
      <c r="J14" s="217">
        <f>SUM(J16:J29)</f>
        <v>548874596</v>
      </c>
      <c r="K14" s="188">
        <f>SUM(K16:K29)</f>
        <v>534573937</v>
      </c>
      <c r="L14" s="188">
        <f>SUM(L16:L29)</f>
        <v>93883903</v>
      </c>
      <c r="M14" s="216"/>
      <c r="N14" s="217">
        <f>SUM(N16:N29)</f>
        <v>69908358</v>
      </c>
      <c r="O14" s="216"/>
      <c r="P14" s="217">
        <f>SUM(P16:P29)</f>
        <v>6140020</v>
      </c>
      <c r="Q14" s="187"/>
      <c r="R14" s="217">
        <f>SUM(R16:R29)</f>
        <v>17835525</v>
      </c>
      <c r="S14" s="217">
        <f>SUM(S16:S29)</f>
        <v>4124803</v>
      </c>
    </row>
    <row r="15" spans="1:19" ht="21" customHeight="1">
      <c r="A15" s="350"/>
      <c r="B15" s="351"/>
      <c r="C15" s="179"/>
      <c r="D15" s="179"/>
      <c r="E15" s="244"/>
      <c r="F15" s="181"/>
      <c r="G15" s="181"/>
      <c r="H15" s="181"/>
      <c r="I15" s="186"/>
      <c r="J15" s="181"/>
      <c r="K15" s="181"/>
      <c r="L15" s="179"/>
      <c r="M15" s="186"/>
      <c r="N15" s="181"/>
      <c r="O15" s="186"/>
      <c r="P15" s="181"/>
      <c r="Q15" s="181"/>
      <c r="R15" s="181"/>
      <c r="S15" s="181"/>
    </row>
    <row r="16" spans="1:19" ht="21" customHeight="1">
      <c r="A16" s="323" t="s">
        <v>333</v>
      </c>
      <c r="B16" s="324"/>
      <c r="C16" s="179">
        <v>239408</v>
      </c>
      <c r="D16" s="179" t="s">
        <v>336</v>
      </c>
      <c r="E16" s="244"/>
      <c r="F16" s="181">
        <v>239408</v>
      </c>
      <c r="G16" s="181">
        <v>239408</v>
      </c>
      <c r="H16" s="181" t="s">
        <v>336</v>
      </c>
      <c r="I16" s="186"/>
      <c r="J16" s="181">
        <v>45809231</v>
      </c>
      <c r="K16" s="181">
        <f>SUM(L16,S16,C48,J48)</f>
        <v>44751603</v>
      </c>
      <c r="L16" s="179">
        <f>SUM(N16:R16)</f>
        <v>7847813</v>
      </c>
      <c r="M16" s="186"/>
      <c r="N16" s="181">
        <v>5686750</v>
      </c>
      <c r="O16" s="186"/>
      <c r="P16" s="181">
        <v>596561</v>
      </c>
      <c r="Q16" s="181"/>
      <c r="R16" s="181">
        <v>1564502</v>
      </c>
      <c r="S16" s="181">
        <v>493287</v>
      </c>
    </row>
    <row r="17" spans="1:19" ht="21" customHeight="1">
      <c r="A17" s="325" t="s">
        <v>339</v>
      </c>
      <c r="B17" s="326"/>
      <c r="C17" s="179">
        <v>239819</v>
      </c>
      <c r="D17" s="179" t="s">
        <v>336</v>
      </c>
      <c r="E17" s="244"/>
      <c r="F17" s="181">
        <v>239819</v>
      </c>
      <c r="G17" s="181">
        <v>239819</v>
      </c>
      <c r="H17" s="181" t="s">
        <v>336</v>
      </c>
      <c r="I17" s="186"/>
      <c r="J17" s="181">
        <v>46079298</v>
      </c>
      <c r="K17" s="181">
        <f>SUM(L17,S17,C49,J49)</f>
        <v>45016870</v>
      </c>
      <c r="L17" s="179">
        <f>SUM(N17:R17)</f>
        <v>7797069</v>
      </c>
      <c r="M17" s="186"/>
      <c r="N17" s="181">
        <v>5880315</v>
      </c>
      <c r="O17" s="186"/>
      <c r="P17" s="181">
        <v>556401</v>
      </c>
      <c r="Q17" s="181"/>
      <c r="R17" s="181">
        <v>1360353</v>
      </c>
      <c r="S17" s="181">
        <v>399351</v>
      </c>
    </row>
    <row r="18" spans="1:19" ht="21" customHeight="1">
      <c r="A18" s="325" t="s">
        <v>340</v>
      </c>
      <c r="B18" s="326"/>
      <c r="C18" s="179">
        <v>239615</v>
      </c>
      <c r="D18" s="179" t="s">
        <v>336</v>
      </c>
      <c r="E18" s="244"/>
      <c r="F18" s="181">
        <v>239615</v>
      </c>
      <c r="G18" s="181">
        <v>239615</v>
      </c>
      <c r="H18" s="181" t="s">
        <v>336</v>
      </c>
      <c r="I18" s="186"/>
      <c r="J18" s="181">
        <v>47770221</v>
      </c>
      <c r="K18" s="181">
        <f>SUM(L18,S18,C50,J50)</f>
        <v>46581949</v>
      </c>
      <c r="L18" s="179">
        <f>SUM(N18:R18)</f>
        <v>8374717</v>
      </c>
      <c r="M18" s="186"/>
      <c r="N18" s="181">
        <v>6091990</v>
      </c>
      <c r="O18" s="186"/>
      <c r="P18" s="181">
        <v>532289</v>
      </c>
      <c r="Q18" s="181"/>
      <c r="R18" s="181">
        <v>1750438</v>
      </c>
      <c r="S18" s="181">
        <v>392285</v>
      </c>
    </row>
    <row r="19" spans="1:19" ht="21" customHeight="1">
      <c r="A19" s="325" t="s">
        <v>341</v>
      </c>
      <c r="B19" s="326"/>
      <c r="C19" s="179">
        <v>213194</v>
      </c>
      <c r="D19" s="179" t="s">
        <v>336</v>
      </c>
      <c r="E19" s="244"/>
      <c r="F19" s="181">
        <v>213194</v>
      </c>
      <c r="G19" s="181">
        <v>213194</v>
      </c>
      <c r="H19" s="181" t="s">
        <v>336</v>
      </c>
      <c r="I19" s="186"/>
      <c r="J19" s="181">
        <v>47220200</v>
      </c>
      <c r="K19" s="181">
        <f>SUM(L19,S19,C51,J51)</f>
        <v>46076267</v>
      </c>
      <c r="L19" s="179">
        <f>SUM(N19:R19)</f>
        <v>8226550</v>
      </c>
      <c r="M19" s="186"/>
      <c r="N19" s="181">
        <v>6006362</v>
      </c>
      <c r="O19" s="186"/>
      <c r="P19" s="181">
        <v>510253</v>
      </c>
      <c r="Q19" s="181"/>
      <c r="R19" s="181">
        <v>1709935</v>
      </c>
      <c r="S19" s="181">
        <v>346561</v>
      </c>
    </row>
    <row r="20" spans="1:19" ht="21" customHeight="1">
      <c r="A20" s="342"/>
      <c r="B20" s="343"/>
      <c r="C20" s="179"/>
      <c r="D20" s="179"/>
      <c r="E20" s="244"/>
      <c r="F20" s="181"/>
      <c r="G20" s="181"/>
      <c r="H20" s="181"/>
      <c r="I20" s="186"/>
      <c r="J20" s="181"/>
      <c r="K20" s="181"/>
      <c r="L20" s="179"/>
      <c r="M20" s="186"/>
      <c r="N20" s="181"/>
      <c r="O20" s="186"/>
      <c r="P20" s="181"/>
      <c r="Q20" s="181"/>
      <c r="R20" s="181"/>
      <c r="S20" s="181"/>
    </row>
    <row r="21" spans="1:19" ht="21" customHeight="1">
      <c r="A21" s="325" t="s">
        <v>342</v>
      </c>
      <c r="B21" s="326"/>
      <c r="C21" s="179">
        <v>203797</v>
      </c>
      <c r="D21" s="179" t="s">
        <v>336</v>
      </c>
      <c r="E21" s="244"/>
      <c r="F21" s="181">
        <v>203797</v>
      </c>
      <c r="G21" s="181">
        <v>203797</v>
      </c>
      <c r="H21" s="181" t="s">
        <v>336</v>
      </c>
      <c r="I21" s="186"/>
      <c r="J21" s="181">
        <v>46851378</v>
      </c>
      <c r="K21" s="181">
        <f>SUM(L21,S21,C53,J53)</f>
        <v>45640963</v>
      </c>
      <c r="L21" s="179">
        <f>SUM(N21:R21)</f>
        <v>8176645</v>
      </c>
      <c r="M21" s="186"/>
      <c r="N21" s="181">
        <v>5997489</v>
      </c>
      <c r="O21" s="186"/>
      <c r="P21" s="181">
        <v>517659</v>
      </c>
      <c r="Q21" s="181"/>
      <c r="R21" s="181">
        <v>1661497</v>
      </c>
      <c r="S21" s="181">
        <v>394981</v>
      </c>
    </row>
    <row r="22" spans="1:19" ht="21" customHeight="1">
      <c r="A22" s="325" t="s">
        <v>343</v>
      </c>
      <c r="B22" s="326"/>
      <c r="C22" s="179">
        <v>209205</v>
      </c>
      <c r="D22" s="179" t="s">
        <v>336</v>
      </c>
      <c r="E22" s="244"/>
      <c r="F22" s="181">
        <v>209205</v>
      </c>
      <c r="G22" s="181">
        <v>209205</v>
      </c>
      <c r="H22" s="181" t="s">
        <v>336</v>
      </c>
      <c r="I22" s="186"/>
      <c r="J22" s="181">
        <v>46718792</v>
      </c>
      <c r="K22" s="181">
        <f>SUM(L22,S22,C54,J54)</f>
        <v>45529402</v>
      </c>
      <c r="L22" s="179">
        <f>SUM(N22:R22)</f>
        <v>8190875</v>
      </c>
      <c r="M22" s="186"/>
      <c r="N22" s="181">
        <v>5979529</v>
      </c>
      <c r="O22" s="186"/>
      <c r="P22" s="181">
        <v>498566</v>
      </c>
      <c r="Q22" s="181"/>
      <c r="R22" s="181">
        <v>1712780</v>
      </c>
      <c r="S22" s="181">
        <v>282598</v>
      </c>
    </row>
    <row r="23" spans="1:19" ht="21" customHeight="1">
      <c r="A23" s="325" t="s">
        <v>344</v>
      </c>
      <c r="B23" s="326"/>
      <c r="C23" s="179">
        <v>210970</v>
      </c>
      <c r="D23" s="179" t="s">
        <v>336</v>
      </c>
      <c r="E23" s="244"/>
      <c r="F23" s="181">
        <v>210970</v>
      </c>
      <c r="G23" s="181">
        <v>210970</v>
      </c>
      <c r="H23" s="181" t="s">
        <v>336</v>
      </c>
      <c r="I23" s="186"/>
      <c r="J23" s="181">
        <v>46711713</v>
      </c>
      <c r="K23" s="181">
        <f>SUM(L23,S23,C55,J55)</f>
        <v>45453431</v>
      </c>
      <c r="L23" s="179">
        <f>SUM(N23:R23)</f>
        <v>7767912</v>
      </c>
      <c r="M23" s="186"/>
      <c r="N23" s="181">
        <v>5998977</v>
      </c>
      <c r="O23" s="186"/>
      <c r="P23" s="181">
        <v>529213</v>
      </c>
      <c r="Q23" s="181"/>
      <c r="R23" s="181">
        <v>1239722</v>
      </c>
      <c r="S23" s="181">
        <v>342589</v>
      </c>
    </row>
    <row r="24" spans="1:19" ht="21" customHeight="1">
      <c r="A24" s="325" t="s">
        <v>345</v>
      </c>
      <c r="B24" s="326"/>
      <c r="C24" s="179">
        <v>202921</v>
      </c>
      <c r="D24" s="179" t="s">
        <v>336</v>
      </c>
      <c r="E24" s="244"/>
      <c r="F24" s="181">
        <v>202921</v>
      </c>
      <c r="G24" s="181">
        <v>202921</v>
      </c>
      <c r="H24" s="181" t="s">
        <v>336</v>
      </c>
      <c r="I24" s="186"/>
      <c r="J24" s="181">
        <v>42445483</v>
      </c>
      <c r="K24" s="181">
        <f>SUM(L24,S24,C56,J56)</f>
        <v>41382351</v>
      </c>
      <c r="L24" s="179">
        <f>SUM(N24:R24)</f>
        <v>7010657</v>
      </c>
      <c r="M24" s="186"/>
      <c r="N24" s="181">
        <v>5104251</v>
      </c>
      <c r="O24" s="186"/>
      <c r="P24" s="181">
        <v>449882</v>
      </c>
      <c r="Q24" s="181"/>
      <c r="R24" s="181">
        <v>1456524</v>
      </c>
      <c r="S24" s="181">
        <v>339662</v>
      </c>
    </row>
    <row r="25" spans="1:19" ht="21" customHeight="1">
      <c r="A25" s="342"/>
      <c r="B25" s="343"/>
      <c r="C25" s="179"/>
      <c r="D25" s="179"/>
      <c r="E25" s="244"/>
      <c r="F25" s="181"/>
      <c r="G25" s="181"/>
      <c r="H25" s="181"/>
      <c r="I25" s="186"/>
      <c r="J25" s="181"/>
      <c r="K25" s="181"/>
      <c r="L25" s="179"/>
      <c r="M25" s="186"/>
      <c r="N25" s="181"/>
      <c r="O25" s="186"/>
      <c r="P25" s="181"/>
      <c r="Q25" s="181"/>
      <c r="R25" s="181"/>
      <c r="S25" s="181"/>
    </row>
    <row r="26" spans="1:19" ht="21" customHeight="1">
      <c r="A26" s="325" t="s">
        <v>346</v>
      </c>
      <c r="B26" s="326"/>
      <c r="C26" s="179">
        <v>196962</v>
      </c>
      <c r="D26" s="179" t="s">
        <v>336</v>
      </c>
      <c r="E26" s="244"/>
      <c r="F26" s="181">
        <v>196962</v>
      </c>
      <c r="G26" s="181">
        <v>196962</v>
      </c>
      <c r="H26" s="181" t="s">
        <v>336</v>
      </c>
      <c r="I26" s="186"/>
      <c r="J26" s="181">
        <v>45299084</v>
      </c>
      <c r="K26" s="181">
        <f>SUM(L26,S26,C58,J58)</f>
        <v>44125479</v>
      </c>
      <c r="L26" s="179">
        <f>SUM(N26:R26)</f>
        <v>7393467</v>
      </c>
      <c r="M26" s="186"/>
      <c r="N26" s="181">
        <v>5436597</v>
      </c>
      <c r="O26" s="186"/>
      <c r="P26" s="181">
        <v>499462</v>
      </c>
      <c r="Q26" s="181"/>
      <c r="R26" s="181">
        <v>1457408</v>
      </c>
      <c r="S26" s="181">
        <v>332037</v>
      </c>
    </row>
    <row r="27" spans="1:19" ht="21" customHeight="1">
      <c r="A27" s="325" t="s">
        <v>347</v>
      </c>
      <c r="B27" s="326"/>
      <c r="C27" s="179">
        <v>201235</v>
      </c>
      <c r="D27" s="179" t="s">
        <v>336</v>
      </c>
      <c r="E27" s="244"/>
      <c r="F27" s="181">
        <v>201235</v>
      </c>
      <c r="G27" s="181">
        <v>201235</v>
      </c>
      <c r="H27" s="181" t="s">
        <v>336</v>
      </c>
      <c r="I27" s="186"/>
      <c r="J27" s="181">
        <v>46088545</v>
      </c>
      <c r="K27" s="181">
        <f>SUM(L27,S27,C59,J59)</f>
        <v>44796121</v>
      </c>
      <c r="L27" s="179">
        <f>SUM(N27:R27)</f>
        <v>7733696</v>
      </c>
      <c r="M27" s="186"/>
      <c r="N27" s="181">
        <v>5844490</v>
      </c>
      <c r="O27" s="186"/>
      <c r="P27" s="181">
        <v>511927</v>
      </c>
      <c r="Q27" s="181"/>
      <c r="R27" s="181">
        <v>1377279</v>
      </c>
      <c r="S27" s="181">
        <v>332305</v>
      </c>
    </row>
    <row r="28" spans="1:19" ht="21" customHeight="1">
      <c r="A28" s="325" t="s">
        <v>348</v>
      </c>
      <c r="B28" s="326"/>
      <c r="C28" s="179">
        <v>203738</v>
      </c>
      <c r="D28" s="179" t="s">
        <v>336</v>
      </c>
      <c r="E28" s="244"/>
      <c r="F28" s="181">
        <v>203738</v>
      </c>
      <c r="G28" s="181">
        <v>203738</v>
      </c>
      <c r="H28" s="181" t="s">
        <v>336</v>
      </c>
      <c r="I28" s="186"/>
      <c r="J28" s="181">
        <v>43731255</v>
      </c>
      <c r="K28" s="181">
        <f>SUM(L28,S28,C60,J60)</f>
        <v>42375870</v>
      </c>
      <c r="L28" s="179">
        <f>SUM(N28:R28)</f>
        <v>7622453</v>
      </c>
      <c r="M28" s="186"/>
      <c r="N28" s="181">
        <v>5783330</v>
      </c>
      <c r="O28" s="186"/>
      <c r="P28" s="181">
        <v>467946</v>
      </c>
      <c r="Q28" s="181"/>
      <c r="R28" s="181">
        <v>1371177</v>
      </c>
      <c r="S28" s="181">
        <v>260890</v>
      </c>
    </row>
    <row r="29" spans="1:19" ht="21" customHeight="1">
      <c r="A29" s="325" t="s">
        <v>349</v>
      </c>
      <c r="B29" s="326"/>
      <c r="C29" s="179">
        <v>212061</v>
      </c>
      <c r="D29" s="179" t="s">
        <v>336</v>
      </c>
      <c r="E29" s="244"/>
      <c r="F29" s="181">
        <v>212061</v>
      </c>
      <c r="G29" s="181">
        <v>212061</v>
      </c>
      <c r="H29" s="181" t="s">
        <v>336</v>
      </c>
      <c r="I29" s="186"/>
      <c r="J29" s="181">
        <v>44149396</v>
      </c>
      <c r="K29" s="181">
        <f>SUM(L29,S29,C61,J61)</f>
        <v>42843631</v>
      </c>
      <c r="L29" s="179">
        <f>SUM(N29:R29)</f>
        <v>7742049</v>
      </c>
      <c r="M29" s="186"/>
      <c r="N29" s="181">
        <v>6098278</v>
      </c>
      <c r="O29" s="186"/>
      <c r="P29" s="181">
        <v>469861</v>
      </c>
      <c r="Q29" s="181"/>
      <c r="R29" s="181">
        <v>1173910</v>
      </c>
      <c r="S29" s="181">
        <v>208257</v>
      </c>
    </row>
    <row r="30" spans="1:19" ht="21" customHeight="1">
      <c r="A30" s="61"/>
      <c r="B30" s="62"/>
      <c r="C30" s="181"/>
      <c r="D30" s="181"/>
      <c r="E30" s="244"/>
      <c r="F30" s="181"/>
      <c r="G30" s="181"/>
      <c r="H30" s="181"/>
      <c r="I30" s="186"/>
      <c r="J30" s="181"/>
      <c r="K30" s="181"/>
      <c r="L30" s="181"/>
      <c r="M30" s="186"/>
      <c r="N30" s="181"/>
      <c r="O30" s="186"/>
      <c r="P30" s="181"/>
      <c r="Q30" s="181"/>
      <c r="R30" s="181"/>
      <c r="S30" s="181"/>
    </row>
    <row r="31" spans="1:19" ht="21" customHeight="1">
      <c r="A31" s="323" t="s">
        <v>58</v>
      </c>
      <c r="B31" s="324"/>
      <c r="C31" s="181">
        <f>AVERAGE(C16:C29)</f>
        <v>214410.41666666666</v>
      </c>
      <c r="D31" s="181" t="s">
        <v>336</v>
      </c>
      <c r="E31" s="244"/>
      <c r="F31" s="181">
        <f>AVERAGE(F16:F29)</f>
        <v>214410.41666666666</v>
      </c>
      <c r="G31" s="181">
        <f>AVERAGE(G16:G29)</f>
        <v>214410.41666666666</v>
      </c>
      <c r="H31" s="181" t="s">
        <v>336</v>
      </c>
      <c r="I31" s="186"/>
      <c r="J31" s="181">
        <f>AVERAGE(J16:J29)</f>
        <v>45739549.666666664</v>
      </c>
      <c r="K31" s="181">
        <f>AVERAGE(K16:K29)</f>
        <v>44547828.083333336</v>
      </c>
      <c r="L31" s="181">
        <f>AVERAGE(L16:L29)</f>
        <v>7823658.583333333</v>
      </c>
      <c r="M31" s="186"/>
      <c r="N31" s="181">
        <f>AVERAGE(N16:N29)</f>
        <v>5825696.5</v>
      </c>
      <c r="O31" s="186"/>
      <c r="P31" s="181">
        <f>AVERAGE(P16:P29)</f>
        <v>511668.3333333333</v>
      </c>
      <c r="Q31" s="181"/>
      <c r="R31" s="181">
        <f>AVERAGE(R16:R29)</f>
        <v>1486293.75</v>
      </c>
      <c r="S31" s="181">
        <f>AVERAGE(S16:S29)</f>
        <v>343733.5833333333</v>
      </c>
    </row>
    <row r="32" spans="1:19" ht="21" customHeight="1">
      <c r="A32" s="64"/>
      <c r="B32" s="65"/>
      <c r="C32" s="184"/>
      <c r="D32" s="184"/>
      <c r="E32" s="185"/>
      <c r="F32" s="184"/>
      <c r="G32" s="184"/>
      <c r="H32" s="184"/>
      <c r="I32" s="184"/>
      <c r="J32" s="189"/>
      <c r="K32" s="189"/>
      <c r="L32" s="189"/>
      <c r="M32" s="184"/>
      <c r="N32" s="189"/>
      <c r="O32" s="184"/>
      <c r="P32" s="189"/>
      <c r="Q32" s="189"/>
      <c r="R32" s="189"/>
      <c r="S32" s="189"/>
    </row>
    <row r="33" spans="1:19" ht="21" customHeight="1">
      <c r="A33" s="61"/>
      <c r="B33" s="61"/>
      <c r="C33" s="61"/>
      <c r="D33" s="61"/>
      <c r="E33" s="61"/>
      <c r="F33" s="61"/>
      <c r="G33" s="61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7" spans="1:19" ht="21" customHeight="1">
      <c r="A37" s="334" t="s">
        <v>230</v>
      </c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</row>
    <row r="38" spans="1:19" ht="21" customHeight="1" thickBot="1">
      <c r="A38" s="87"/>
      <c r="B38" s="87"/>
      <c r="C38" s="87"/>
      <c r="D38" s="87"/>
      <c r="E38" s="87"/>
      <c r="F38" s="87"/>
      <c r="G38" s="87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333" t="s">
        <v>65</v>
      </c>
      <c r="S38" s="333"/>
    </row>
    <row r="39" spans="1:35" ht="21" customHeight="1">
      <c r="A39" s="330" t="s">
        <v>334</v>
      </c>
      <c r="B39" s="331"/>
      <c r="C39" s="392" t="s">
        <v>73</v>
      </c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3"/>
      <c r="T39" s="68"/>
      <c r="U39" s="354"/>
      <c r="V39" s="419"/>
      <c r="W39" s="419"/>
      <c r="X39" s="354"/>
      <c r="Y39" s="355"/>
      <c r="Z39" s="355"/>
      <c r="AA39" s="355"/>
      <c r="AB39" s="355"/>
      <c r="AC39" s="355"/>
      <c r="AD39" s="355"/>
      <c r="AE39" s="355"/>
      <c r="AF39" s="355"/>
      <c r="AG39" s="355"/>
      <c r="AH39" s="355"/>
      <c r="AI39" s="355"/>
    </row>
    <row r="40" spans="1:35" ht="21" customHeight="1">
      <c r="A40" s="332"/>
      <c r="B40" s="301"/>
      <c r="C40" s="423" t="s">
        <v>72</v>
      </c>
      <c r="D40" s="424"/>
      <c r="E40" s="424"/>
      <c r="F40" s="424"/>
      <c r="G40" s="424"/>
      <c r="H40" s="424"/>
      <c r="I40" s="424"/>
      <c r="J40" s="425"/>
      <c r="K40" s="414" t="s">
        <v>77</v>
      </c>
      <c r="L40" s="415"/>
      <c r="M40" s="415"/>
      <c r="N40" s="415"/>
      <c r="O40" s="415"/>
      <c r="P40" s="415"/>
      <c r="Q40" s="415"/>
      <c r="R40" s="415"/>
      <c r="S40" s="415"/>
      <c r="T40" s="68"/>
      <c r="U40" s="354"/>
      <c r="V40" s="419"/>
      <c r="W40" s="419"/>
      <c r="X40" s="354"/>
      <c r="Y40" s="355"/>
      <c r="Z40" s="355"/>
      <c r="AA40" s="354"/>
      <c r="AB40" s="355"/>
      <c r="AC40" s="355"/>
      <c r="AD40" s="355"/>
      <c r="AE40" s="355"/>
      <c r="AF40" s="355"/>
      <c r="AG40" s="355"/>
      <c r="AH40" s="355"/>
      <c r="AI40" s="355"/>
    </row>
    <row r="41" spans="1:35" ht="21" customHeight="1">
      <c r="A41" s="332"/>
      <c r="B41" s="301"/>
      <c r="C41" s="420" t="s">
        <v>352</v>
      </c>
      <c r="D41" s="421"/>
      <c r="E41" s="421"/>
      <c r="F41" s="421"/>
      <c r="G41" s="421"/>
      <c r="H41" s="421"/>
      <c r="I41" s="422"/>
      <c r="J41" s="327" t="s">
        <v>16</v>
      </c>
      <c r="K41" s="327" t="s">
        <v>18</v>
      </c>
      <c r="L41" s="327" t="s">
        <v>69</v>
      </c>
      <c r="M41" s="327" t="s">
        <v>75</v>
      </c>
      <c r="N41" s="413" t="s">
        <v>17</v>
      </c>
      <c r="O41" s="414"/>
      <c r="P41" s="415"/>
      <c r="Q41" s="415"/>
      <c r="R41" s="416"/>
      <c r="S41" s="426" t="s">
        <v>16</v>
      </c>
      <c r="T41" s="354"/>
      <c r="U41" s="354"/>
      <c r="V41" s="419"/>
      <c r="W41" s="419"/>
      <c r="X41" s="354"/>
      <c r="Y41" s="354"/>
      <c r="Z41" s="354"/>
      <c r="AA41" s="354"/>
      <c r="AB41" s="354"/>
      <c r="AC41" s="354"/>
      <c r="AD41" s="354"/>
      <c r="AE41" s="354"/>
      <c r="AF41" s="355"/>
      <c r="AG41" s="355"/>
      <c r="AH41" s="355"/>
      <c r="AI41" s="354"/>
    </row>
    <row r="42" spans="1:35" ht="21" customHeight="1">
      <c r="A42" s="332"/>
      <c r="B42" s="301"/>
      <c r="C42" s="56" t="s">
        <v>18</v>
      </c>
      <c r="D42" s="56" t="s">
        <v>67</v>
      </c>
      <c r="E42" s="56" t="s">
        <v>70</v>
      </c>
      <c r="F42" s="56" t="s">
        <v>211</v>
      </c>
      <c r="G42" s="56" t="s">
        <v>71</v>
      </c>
      <c r="H42" s="67" t="s">
        <v>74</v>
      </c>
      <c r="I42" s="77" t="s">
        <v>16</v>
      </c>
      <c r="J42" s="328"/>
      <c r="K42" s="328"/>
      <c r="L42" s="328"/>
      <c r="M42" s="328"/>
      <c r="N42" s="77" t="s">
        <v>18</v>
      </c>
      <c r="O42" s="56" t="s">
        <v>228</v>
      </c>
      <c r="P42" s="56" t="s">
        <v>229</v>
      </c>
      <c r="Q42" s="77" t="s">
        <v>76</v>
      </c>
      <c r="R42" s="77" t="s">
        <v>16</v>
      </c>
      <c r="S42" s="427"/>
      <c r="T42" s="354"/>
      <c r="U42" s="354"/>
      <c r="V42" s="419"/>
      <c r="W42" s="419"/>
      <c r="X42" s="68"/>
      <c r="Y42" s="68"/>
      <c r="Z42" s="354"/>
      <c r="AA42" s="354"/>
      <c r="AB42" s="354"/>
      <c r="AC42" s="354"/>
      <c r="AD42" s="68"/>
      <c r="AE42" s="68"/>
      <c r="AF42" s="68"/>
      <c r="AG42" s="68"/>
      <c r="AH42" s="68"/>
      <c r="AI42" s="354"/>
    </row>
    <row r="43" spans="1:35" ht="21" customHeight="1">
      <c r="A43" s="51"/>
      <c r="B43" s="59"/>
      <c r="C43" s="14"/>
      <c r="D43" s="14"/>
      <c r="E43" s="14"/>
      <c r="F43" s="14"/>
      <c r="G43" s="14"/>
      <c r="T43" s="70"/>
      <c r="U43" s="70"/>
      <c r="V43" s="61"/>
      <c r="W43" s="61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</row>
    <row r="44" spans="1:35" ht="21" customHeight="1">
      <c r="A44" s="323" t="s">
        <v>204</v>
      </c>
      <c r="B44" s="324"/>
      <c r="C44" s="179">
        <f>SUM(D44:I44)</f>
        <v>544028673</v>
      </c>
      <c r="D44" s="179">
        <v>109111354</v>
      </c>
      <c r="E44" s="179">
        <v>34025787</v>
      </c>
      <c r="F44" s="179">
        <v>71792389</v>
      </c>
      <c r="G44" s="179">
        <v>57644481</v>
      </c>
      <c r="H44" s="179">
        <v>143418863</v>
      </c>
      <c r="I44" s="179">
        <v>128035799</v>
      </c>
      <c r="J44" s="179">
        <v>115480</v>
      </c>
      <c r="K44" s="179">
        <f>SUM(M44,N44,S44)</f>
        <v>13702748</v>
      </c>
      <c r="L44" s="181" t="s">
        <v>336</v>
      </c>
      <c r="M44" s="179">
        <v>633463</v>
      </c>
      <c r="N44" s="179">
        <f>SUM(O44:R44)</f>
        <v>12266309</v>
      </c>
      <c r="O44" s="181" t="s">
        <v>336</v>
      </c>
      <c r="P44" s="179">
        <v>8813022</v>
      </c>
      <c r="Q44" s="179">
        <v>988990</v>
      </c>
      <c r="R44" s="179">
        <v>2464297</v>
      </c>
      <c r="S44" s="179">
        <v>802976</v>
      </c>
      <c r="T44" s="70"/>
      <c r="U44" s="70"/>
      <c r="V44" s="352"/>
      <c r="W44" s="352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</row>
    <row r="45" spans="1:35" ht="21" customHeight="1">
      <c r="A45" s="352" t="s">
        <v>337</v>
      </c>
      <c r="B45" s="326"/>
      <c r="C45" s="179">
        <f>SUM(D45:I45)</f>
        <v>484018071</v>
      </c>
      <c r="D45" s="179">
        <v>99481509</v>
      </c>
      <c r="E45" s="179">
        <v>34267823</v>
      </c>
      <c r="F45" s="179">
        <v>55624365</v>
      </c>
      <c r="G45" s="179">
        <v>43161992</v>
      </c>
      <c r="H45" s="179">
        <v>125737584</v>
      </c>
      <c r="I45" s="179">
        <v>125744798</v>
      </c>
      <c r="J45" s="179">
        <v>13750</v>
      </c>
      <c r="K45" s="179">
        <f>SUM(M45,N45,S45)</f>
        <v>14970240</v>
      </c>
      <c r="L45" s="181" t="s">
        <v>336</v>
      </c>
      <c r="M45" s="179">
        <v>523900</v>
      </c>
      <c r="N45" s="179">
        <f>SUM(O45:R45)</f>
        <v>14059734</v>
      </c>
      <c r="O45" s="181" t="s">
        <v>336</v>
      </c>
      <c r="P45" s="179">
        <v>10292101</v>
      </c>
      <c r="Q45" s="179">
        <v>940774</v>
      </c>
      <c r="R45" s="179">
        <v>2826859</v>
      </c>
      <c r="S45" s="179">
        <v>386606</v>
      </c>
      <c r="T45" s="70"/>
      <c r="U45" s="70"/>
      <c r="V45" s="352"/>
      <c r="W45" s="352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</row>
    <row r="46" spans="1:35" s="10" customFormat="1" ht="21" customHeight="1">
      <c r="A46" s="348" t="s">
        <v>338</v>
      </c>
      <c r="B46" s="349"/>
      <c r="C46" s="183">
        <f>SUM(C48:C61)</f>
        <v>436565231</v>
      </c>
      <c r="D46" s="183">
        <f aca="true" t="shared" si="0" ref="D46:S46">SUM(D48:D61)</f>
        <v>85831246</v>
      </c>
      <c r="E46" s="183">
        <f t="shared" si="0"/>
        <v>35703605</v>
      </c>
      <c r="F46" s="183">
        <f t="shared" si="0"/>
        <v>41295027</v>
      </c>
      <c r="G46" s="183">
        <f t="shared" si="0"/>
        <v>32531807</v>
      </c>
      <c r="H46" s="183">
        <f t="shared" si="0"/>
        <v>120455025</v>
      </c>
      <c r="I46" s="183">
        <f t="shared" si="0"/>
        <v>120748521</v>
      </c>
      <c r="J46" s="187" t="s">
        <v>336</v>
      </c>
      <c r="K46" s="183">
        <f t="shared" si="0"/>
        <v>14331146</v>
      </c>
      <c r="L46" s="187" t="s">
        <v>336</v>
      </c>
      <c r="M46" s="183">
        <f t="shared" si="0"/>
        <v>262250</v>
      </c>
      <c r="N46" s="183">
        <f t="shared" si="0"/>
        <v>13791376</v>
      </c>
      <c r="O46" s="183">
        <f t="shared" si="0"/>
        <v>800</v>
      </c>
      <c r="P46" s="183">
        <f t="shared" si="0"/>
        <v>10610308</v>
      </c>
      <c r="Q46" s="183">
        <f t="shared" si="0"/>
        <v>910278</v>
      </c>
      <c r="R46" s="183">
        <f t="shared" si="0"/>
        <v>2269990</v>
      </c>
      <c r="S46" s="183">
        <f t="shared" si="0"/>
        <v>277520</v>
      </c>
      <c r="T46" s="80"/>
      <c r="U46" s="80"/>
      <c r="V46" s="418"/>
      <c r="W46" s="418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</row>
    <row r="47" spans="1:35" ht="21" customHeight="1">
      <c r="A47" s="350"/>
      <c r="B47" s="351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70"/>
      <c r="U47" s="70"/>
      <c r="V47" s="350"/>
      <c r="W47" s="350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</row>
    <row r="48" spans="1:35" ht="21" customHeight="1">
      <c r="A48" s="323" t="s">
        <v>333</v>
      </c>
      <c r="B48" s="324"/>
      <c r="C48" s="179">
        <f>SUM(D48:I48)</f>
        <v>36410503</v>
      </c>
      <c r="D48" s="179">
        <v>7574436</v>
      </c>
      <c r="E48" s="179">
        <v>2889657</v>
      </c>
      <c r="F48" s="179">
        <v>3785401</v>
      </c>
      <c r="G48" s="179">
        <v>2583982</v>
      </c>
      <c r="H48" s="179">
        <v>9412540</v>
      </c>
      <c r="I48" s="179">
        <v>10164487</v>
      </c>
      <c r="J48" s="181" t="s">
        <v>336</v>
      </c>
      <c r="K48" s="179">
        <f>SUM(M48,N48,S48)</f>
        <v>1057628</v>
      </c>
      <c r="L48" s="181" t="s">
        <v>336</v>
      </c>
      <c r="M48" s="179">
        <v>11300</v>
      </c>
      <c r="N48" s="179">
        <f>SUM(O48:R48)</f>
        <v>1023468</v>
      </c>
      <c r="O48" s="181" t="s">
        <v>336</v>
      </c>
      <c r="P48" s="179">
        <v>771340</v>
      </c>
      <c r="Q48" s="179">
        <v>76278</v>
      </c>
      <c r="R48" s="179">
        <v>175850</v>
      </c>
      <c r="S48" s="179">
        <v>22860</v>
      </c>
      <c r="T48" s="70"/>
      <c r="U48" s="70"/>
      <c r="V48" s="352"/>
      <c r="W48" s="352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</row>
    <row r="49" spans="1:35" ht="21" customHeight="1">
      <c r="A49" s="325" t="s">
        <v>339</v>
      </c>
      <c r="B49" s="326"/>
      <c r="C49" s="179">
        <f>SUM(D49:I49)</f>
        <v>36820450</v>
      </c>
      <c r="D49" s="179">
        <v>7740197</v>
      </c>
      <c r="E49" s="179">
        <v>2826081</v>
      </c>
      <c r="F49" s="179">
        <v>3676841</v>
      </c>
      <c r="G49" s="179">
        <v>2810316</v>
      </c>
      <c r="H49" s="179">
        <v>9779423</v>
      </c>
      <c r="I49" s="179">
        <v>9987592</v>
      </c>
      <c r="J49" s="181" t="s">
        <v>336</v>
      </c>
      <c r="K49" s="179">
        <f>SUM(M49,N49,S49)</f>
        <v>1142428</v>
      </c>
      <c r="L49" s="181" t="s">
        <v>336</v>
      </c>
      <c r="M49" s="179">
        <v>15800</v>
      </c>
      <c r="N49" s="179">
        <f>SUM(O49:R49)</f>
        <v>1103768</v>
      </c>
      <c r="O49" s="181" t="s">
        <v>336</v>
      </c>
      <c r="P49" s="179">
        <v>860740</v>
      </c>
      <c r="Q49" s="179">
        <v>76278</v>
      </c>
      <c r="R49" s="179">
        <v>166750</v>
      </c>
      <c r="S49" s="179">
        <v>22860</v>
      </c>
      <c r="T49" s="70"/>
      <c r="U49" s="70"/>
      <c r="V49" s="352"/>
      <c r="W49" s="352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</row>
    <row r="50" spans="1:35" ht="21" customHeight="1">
      <c r="A50" s="325" t="s">
        <v>340</v>
      </c>
      <c r="B50" s="326"/>
      <c r="C50" s="179">
        <f>SUM(D50:I50)</f>
        <v>37814947</v>
      </c>
      <c r="D50" s="179">
        <v>7308460</v>
      </c>
      <c r="E50" s="179">
        <v>3123921</v>
      </c>
      <c r="F50" s="179">
        <v>3775272</v>
      </c>
      <c r="G50" s="179">
        <v>3049028</v>
      </c>
      <c r="H50" s="179">
        <v>10178489</v>
      </c>
      <c r="I50" s="179">
        <v>10379777</v>
      </c>
      <c r="J50" s="181" t="s">
        <v>336</v>
      </c>
      <c r="K50" s="179">
        <f>SUM(M50,N50,S50)</f>
        <v>1188272</v>
      </c>
      <c r="L50" s="181" t="s">
        <v>336</v>
      </c>
      <c r="M50" s="179">
        <v>11250</v>
      </c>
      <c r="N50" s="179">
        <f>SUM(O50:R50)</f>
        <v>1149590</v>
      </c>
      <c r="O50" s="181" t="s">
        <v>336</v>
      </c>
      <c r="P50" s="179">
        <v>868588</v>
      </c>
      <c r="Q50" s="179">
        <v>79102</v>
      </c>
      <c r="R50" s="179">
        <v>201900</v>
      </c>
      <c r="S50" s="179">
        <v>27432</v>
      </c>
      <c r="T50" s="70"/>
      <c r="U50" s="70"/>
      <c r="V50" s="352"/>
      <c r="W50" s="352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</row>
    <row r="51" spans="1:35" ht="21" customHeight="1">
      <c r="A51" s="325" t="s">
        <v>341</v>
      </c>
      <c r="B51" s="326"/>
      <c r="C51" s="179">
        <f>SUM(D51:I51)</f>
        <v>37503156</v>
      </c>
      <c r="D51" s="179">
        <v>7185975</v>
      </c>
      <c r="E51" s="179">
        <v>3007628</v>
      </c>
      <c r="F51" s="179">
        <v>3808910</v>
      </c>
      <c r="G51" s="179">
        <v>1997221</v>
      </c>
      <c r="H51" s="179">
        <v>10738633</v>
      </c>
      <c r="I51" s="179">
        <v>10764789</v>
      </c>
      <c r="J51" s="181" t="s">
        <v>336</v>
      </c>
      <c r="K51" s="179">
        <f>SUM(M51,N51,S51)</f>
        <v>1143933</v>
      </c>
      <c r="L51" s="181" t="s">
        <v>336</v>
      </c>
      <c r="M51" s="179">
        <v>6600</v>
      </c>
      <c r="N51" s="179">
        <f>SUM(O51:R51)</f>
        <v>1112187</v>
      </c>
      <c r="O51" s="181" t="s">
        <v>336</v>
      </c>
      <c r="P51" s="179">
        <v>841335</v>
      </c>
      <c r="Q51" s="179">
        <v>79102</v>
      </c>
      <c r="R51" s="179">
        <v>191750</v>
      </c>
      <c r="S51" s="179">
        <v>25146</v>
      </c>
      <c r="T51" s="70"/>
      <c r="U51" s="70"/>
      <c r="V51" s="352"/>
      <c r="W51" s="352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</row>
    <row r="52" spans="1:35" ht="21" customHeight="1">
      <c r="A52" s="342"/>
      <c r="B52" s="343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70"/>
      <c r="U52" s="70"/>
      <c r="V52" s="352"/>
      <c r="W52" s="352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</row>
    <row r="53" spans="1:35" ht="21" customHeight="1">
      <c r="A53" s="325" t="s">
        <v>342</v>
      </c>
      <c r="B53" s="326"/>
      <c r="C53" s="179">
        <f>SUM(D53:I53)</f>
        <v>37069337</v>
      </c>
      <c r="D53" s="179">
        <v>7347882</v>
      </c>
      <c r="E53" s="179">
        <v>3137538</v>
      </c>
      <c r="F53" s="179">
        <v>3701806</v>
      </c>
      <c r="G53" s="179">
        <v>2824875</v>
      </c>
      <c r="H53" s="179">
        <v>10153025</v>
      </c>
      <c r="I53" s="179">
        <v>9904211</v>
      </c>
      <c r="J53" s="181" t="s">
        <v>336</v>
      </c>
      <c r="K53" s="179">
        <f>SUM(M53,N53,S53)</f>
        <v>1210415</v>
      </c>
      <c r="L53" s="181" t="s">
        <v>336</v>
      </c>
      <c r="M53" s="179">
        <v>900</v>
      </c>
      <c r="N53" s="179">
        <f>SUM(O53:R53)</f>
        <v>1186655</v>
      </c>
      <c r="O53" s="179">
        <v>800</v>
      </c>
      <c r="P53" s="179">
        <v>899828</v>
      </c>
      <c r="Q53" s="179">
        <v>81927</v>
      </c>
      <c r="R53" s="179">
        <v>204100</v>
      </c>
      <c r="S53" s="179">
        <v>22860</v>
      </c>
      <c r="T53" s="70"/>
      <c r="U53" s="70"/>
      <c r="V53" s="352"/>
      <c r="W53" s="352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</row>
    <row r="54" spans="1:35" ht="21" customHeight="1">
      <c r="A54" s="325" t="s">
        <v>343</v>
      </c>
      <c r="B54" s="326"/>
      <c r="C54" s="179">
        <f>SUM(D54:I54)</f>
        <v>37055929</v>
      </c>
      <c r="D54" s="179">
        <v>7312102</v>
      </c>
      <c r="E54" s="179">
        <v>3019568</v>
      </c>
      <c r="F54" s="179">
        <v>3617939</v>
      </c>
      <c r="G54" s="179">
        <v>2713398</v>
      </c>
      <c r="H54" s="179">
        <v>10327074</v>
      </c>
      <c r="I54" s="179">
        <v>10065848</v>
      </c>
      <c r="J54" s="181" t="s">
        <v>336</v>
      </c>
      <c r="K54" s="179">
        <f>SUM(M54,N54,S54)</f>
        <v>1189387</v>
      </c>
      <c r="L54" s="181" t="s">
        <v>336</v>
      </c>
      <c r="M54" s="179">
        <v>6200</v>
      </c>
      <c r="N54" s="179">
        <f>SUM(O54:R54)</f>
        <v>1160327</v>
      </c>
      <c r="O54" s="181" t="s">
        <v>336</v>
      </c>
      <c r="P54" s="179">
        <v>895205</v>
      </c>
      <c r="Q54" s="179">
        <v>79102</v>
      </c>
      <c r="R54" s="179">
        <v>186020</v>
      </c>
      <c r="S54" s="179">
        <v>22860</v>
      </c>
      <c r="T54" s="70"/>
      <c r="U54" s="70"/>
      <c r="V54" s="352"/>
      <c r="W54" s="352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</row>
    <row r="55" spans="1:35" ht="21" customHeight="1">
      <c r="A55" s="325" t="s">
        <v>344</v>
      </c>
      <c r="B55" s="326"/>
      <c r="C55" s="179">
        <f>SUM(D55:I55)</f>
        <v>37342930</v>
      </c>
      <c r="D55" s="179">
        <v>7403729</v>
      </c>
      <c r="E55" s="179">
        <v>3051815</v>
      </c>
      <c r="F55" s="179">
        <v>3597357</v>
      </c>
      <c r="G55" s="179">
        <v>2953604</v>
      </c>
      <c r="H55" s="179">
        <v>10372185</v>
      </c>
      <c r="I55" s="179">
        <v>9964240</v>
      </c>
      <c r="J55" s="181" t="s">
        <v>336</v>
      </c>
      <c r="K55" s="179">
        <f>SUM(M55,N55,S55)</f>
        <v>1258282</v>
      </c>
      <c r="L55" s="181" t="s">
        <v>336</v>
      </c>
      <c r="M55" s="179">
        <v>31850</v>
      </c>
      <c r="N55" s="179">
        <f>SUM(O55:R55)</f>
        <v>1203572</v>
      </c>
      <c r="O55" s="181" t="s">
        <v>336</v>
      </c>
      <c r="P55" s="179">
        <v>920700</v>
      </c>
      <c r="Q55" s="179">
        <v>79102</v>
      </c>
      <c r="R55" s="179">
        <v>203770</v>
      </c>
      <c r="S55" s="179">
        <v>22860</v>
      </c>
      <c r="T55" s="70"/>
      <c r="U55" s="70"/>
      <c r="V55" s="352"/>
      <c r="W55" s="352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</row>
    <row r="56" spans="1:35" ht="21" customHeight="1">
      <c r="A56" s="325" t="s">
        <v>345</v>
      </c>
      <c r="B56" s="326"/>
      <c r="C56" s="179">
        <f>SUM(D56:I56)</f>
        <v>34032032</v>
      </c>
      <c r="D56" s="179">
        <v>6594988</v>
      </c>
      <c r="E56" s="179">
        <v>3109542</v>
      </c>
      <c r="F56" s="179">
        <v>3114221</v>
      </c>
      <c r="G56" s="179">
        <v>2631817</v>
      </c>
      <c r="H56" s="179">
        <v>9604990</v>
      </c>
      <c r="I56" s="179">
        <v>8976474</v>
      </c>
      <c r="J56" s="181" t="s">
        <v>336</v>
      </c>
      <c r="K56" s="179">
        <f>SUM(M56,N56,S56)</f>
        <v>1063132</v>
      </c>
      <c r="L56" s="181" t="s">
        <v>336</v>
      </c>
      <c r="M56" s="179">
        <v>20650</v>
      </c>
      <c r="N56" s="179">
        <f>SUM(O56:R56)</f>
        <v>1019622</v>
      </c>
      <c r="O56" s="181" t="s">
        <v>336</v>
      </c>
      <c r="P56" s="179">
        <v>754670</v>
      </c>
      <c r="Q56" s="179">
        <v>73452</v>
      </c>
      <c r="R56" s="179">
        <v>191500</v>
      </c>
      <c r="S56" s="179">
        <v>22860</v>
      </c>
      <c r="T56" s="70"/>
      <c r="U56" s="70"/>
      <c r="V56" s="352"/>
      <c r="W56" s="352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</row>
    <row r="57" spans="1:35" ht="21" customHeight="1">
      <c r="A57" s="342"/>
      <c r="B57" s="343"/>
      <c r="C57" s="179"/>
      <c r="D57" s="182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70"/>
      <c r="U57" s="70"/>
      <c r="V57" s="352"/>
      <c r="W57" s="352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</row>
    <row r="58" spans="1:35" ht="21" customHeight="1">
      <c r="A58" s="325" t="s">
        <v>346</v>
      </c>
      <c r="B58" s="326"/>
      <c r="C58" s="179">
        <f>SUM(D58:I58)</f>
        <v>36399975</v>
      </c>
      <c r="D58" s="179">
        <v>6896448</v>
      </c>
      <c r="E58" s="179">
        <v>2946138</v>
      </c>
      <c r="F58" s="179">
        <v>3445226</v>
      </c>
      <c r="G58" s="179">
        <v>2660434</v>
      </c>
      <c r="H58" s="179">
        <v>10079034</v>
      </c>
      <c r="I58" s="179">
        <v>10372695</v>
      </c>
      <c r="J58" s="181" t="s">
        <v>336</v>
      </c>
      <c r="K58" s="179">
        <f>SUM(M58,N58,S58)</f>
        <v>1173605</v>
      </c>
      <c r="L58" s="181" t="s">
        <v>336</v>
      </c>
      <c r="M58" s="179">
        <v>31350</v>
      </c>
      <c r="N58" s="179">
        <f>SUM(O58:R58)</f>
        <v>1119395</v>
      </c>
      <c r="O58" s="181" t="s">
        <v>336</v>
      </c>
      <c r="P58" s="179">
        <v>855540</v>
      </c>
      <c r="Q58" s="179">
        <v>68205</v>
      </c>
      <c r="R58" s="179">
        <v>195650</v>
      </c>
      <c r="S58" s="179">
        <v>22860</v>
      </c>
      <c r="T58" s="70"/>
      <c r="U58" s="70"/>
      <c r="V58" s="352"/>
      <c r="W58" s="352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</row>
    <row r="59" spans="1:35" ht="21" customHeight="1">
      <c r="A59" s="325" t="s">
        <v>347</v>
      </c>
      <c r="B59" s="326"/>
      <c r="C59" s="179">
        <f>SUM(D59:I59)</f>
        <v>36730120</v>
      </c>
      <c r="D59" s="179">
        <v>6824401</v>
      </c>
      <c r="E59" s="179">
        <v>3209315</v>
      </c>
      <c r="F59" s="179">
        <v>3198071</v>
      </c>
      <c r="G59" s="179">
        <v>2793023</v>
      </c>
      <c r="H59" s="179">
        <v>10434623</v>
      </c>
      <c r="I59" s="179">
        <v>10270687</v>
      </c>
      <c r="J59" s="181" t="s">
        <v>336</v>
      </c>
      <c r="K59" s="179">
        <f>SUM(M59,N59,S59)</f>
        <v>1242914</v>
      </c>
      <c r="L59" s="181" t="s">
        <v>336</v>
      </c>
      <c r="M59" s="179">
        <v>36350</v>
      </c>
      <c r="N59" s="179">
        <f>SUM(O59:R59)</f>
        <v>1185076</v>
      </c>
      <c r="O59" s="181" t="s">
        <v>336</v>
      </c>
      <c r="P59" s="179">
        <v>942975</v>
      </c>
      <c r="Q59" s="179">
        <v>73451</v>
      </c>
      <c r="R59" s="179">
        <v>168650</v>
      </c>
      <c r="S59" s="179">
        <v>21488</v>
      </c>
      <c r="T59" s="70"/>
      <c r="U59" s="70"/>
      <c r="V59" s="352"/>
      <c r="W59" s="352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</row>
    <row r="60" spans="1:35" ht="21" customHeight="1">
      <c r="A60" s="325" t="s">
        <v>348</v>
      </c>
      <c r="B60" s="326"/>
      <c r="C60" s="179">
        <f>SUM(D60:I60)</f>
        <v>34492527</v>
      </c>
      <c r="D60" s="179">
        <v>6877237</v>
      </c>
      <c r="E60" s="179">
        <v>2693846</v>
      </c>
      <c r="F60" s="179">
        <v>2767981</v>
      </c>
      <c r="G60" s="179">
        <v>2720769</v>
      </c>
      <c r="H60" s="179">
        <v>9675280</v>
      </c>
      <c r="I60" s="179">
        <v>9757414</v>
      </c>
      <c r="J60" s="181" t="s">
        <v>336</v>
      </c>
      <c r="K60" s="179">
        <f>SUM(M60,N60,S60)</f>
        <v>1355385</v>
      </c>
      <c r="L60" s="181" t="s">
        <v>336</v>
      </c>
      <c r="M60" s="179">
        <v>48500</v>
      </c>
      <c r="N60" s="179">
        <f>SUM(O60:R60)</f>
        <v>1286311</v>
      </c>
      <c r="O60" s="181" t="s">
        <v>336</v>
      </c>
      <c r="P60" s="179">
        <v>1022010</v>
      </c>
      <c r="Q60" s="179">
        <v>73451</v>
      </c>
      <c r="R60" s="179">
        <v>190850</v>
      </c>
      <c r="S60" s="179">
        <v>20574</v>
      </c>
      <c r="T60" s="70"/>
      <c r="U60" s="70"/>
      <c r="V60" s="352"/>
      <c r="W60" s="352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</row>
    <row r="61" spans="1:35" ht="21" customHeight="1">
      <c r="A61" s="325" t="s">
        <v>349</v>
      </c>
      <c r="B61" s="326"/>
      <c r="C61" s="179">
        <f>SUM(D61:I61)</f>
        <v>34893325</v>
      </c>
      <c r="D61" s="179">
        <v>6765391</v>
      </c>
      <c r="E61" s="179">
        <v>2688556</v>
      </c>
      <c r="F61" s="179">
        <v>2806002</v>
      </c>
      <c r="G61" s="179">
        <v>2793340</v>
      </c>
      <c r="H61" s="179">
        <v>9699729</v>
      </c>
      <c r="I61" s="179">
        <v>10140307</v>
      </c>
      <c r="J61" s="181" t="s">
        <v>336</v>
      </c>
      <c r="K61" s="179">
        <f>SUM(M61,N61,S61)</f>
        <v>1305765</v>
      </c>
      <c r="L61" s="181" t="s">
        <v>336</v>
      </c>
      <c r="M61" s="179">
        <v>41500</v>
      </c>
      <c r="N61" s="179">
        <f>SUM(O61:R61)</f>
        <v>1241405</v>
      </c>
      <c r="O61" s="181" t="s">
        <v>336</v>
      </c>
      <c r="P61" s="179">
        <v>977377</v>
      </c>
      <c r="Q61" s="179">
        <v>70828</v>
      </c>
      <c r="R61" s="179">
        <v>193200</v>
      </c>
      <c r="S61" s="179">
        <v>22860</v>
      </c>
      <c r="T61" s="70"/>
      <c r="U61" s="70"/>
      <c r="V61" s="352"/>
      <c r="W61" s="352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</row>
    <row r="62" spans="1:35" ht="21" customHeight="1">
      <c r="A62" s="61"/>
      <c r="B62" s="62"/>
      <c r="C62" s="181"/>
      <c r="D62" s="181"/>
      <c r="E62" s="181"/>
      <c r="F62" s="181"/>
      <c r="G62" s="181"/>
      <c r="H62" s="186"/>
      <c r="I62" s="181"/>
      <c r="J62" s="181"/>
      <c r="K62" s="179"/>
      <c r="L62" s="181"/>
      <c r="M62" s="181"/>
      <c r="N62" s="179"/>
      <c r="O62" s="181"/>
      <c r="P62" s="181"/>
      <c r="Q62" s="181"/>
      <c r="R62" s="181"/>
      <c r="S62" s="181"/>
      <c r="T62" s="70"/>
      <c r="U62" s="70"/>
      <c r="V62" s="61"/>
      <c r="W62" s="61"/>
      <c r="X62" s="70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</row>
    <row r="63" spans="1:35" ht="21" customHeight="1">
      <c r="A63" s="323" t="s">
        <v>58</v>
      </c>
      <c r="B63" s="324"/>
      <c r="C63" s="181">
        <f>AVERAGE(C48:C61)</f>
        <v>36380435.916666664</v>
      </c>
      <c r="D63" s="181">
        <f aca="true" t="shared" si="1" ref="D63:I63">AVERAGE(D48:D61)</f>
        <v>7152603.833333333</v>
      </c>
      <c r="E63" s="181">
        <f t="shared" si="1"/>
        <v>2975300.4166666665</v>
      </c>
      <c r="F63" s="181">
        <f t="shared" si="1"/>
        <v>3441252.25</v>
      </c>
      <c r="G63" s="181">
        <f t="shared" si="1"/>
        <v>2710983.9166666665</v>
      </c>
      <c r="H63" s="181">
        <f t="shared" si="1"/>
        <v>10037918.75</v>
      </c>
      <c r="I63" s="181">
        <f t="shared" si="1"/>
        <v>10062376.75</v>
      </c>
      <c r="J63" s="181" t="s">
        <v>336</v>
      </c>
      <c r="K63" s="181">
        <f>AVERAGE(K48:K61)</f>
        <v>1194262.1666666667</v>
      </c>
      <c r="L63" s="181" t="s">
        <v>336</v>
      </c>
      <c r="M63" s="181">
        <f aca="true" t="shared" si="2" ref="M63:R63">AVERAGE(M48:M61)</f>
        <v>21854.166666666668</v>
      </c>
      <c r="N63" s="181">
        <f t="shared" si="2"/>
        <v>1149281.3333333333</v>
      </c>
      <c r="O63" s="181">
        <v>67</v>
      </c>
      <c r="P63" s="181">
        <f t="shared" si="2"/>
        <v>884192.3333333334</v>
      </c>
      <c r="Q63" s="181">
        <f t="shared" si="2"/>
        <v>75856.5</v>
      </c>
      <c r="R63" s="181">
        <f t="shared" si="2"/>
        <v>189165.83333333334</v>
      </c>
      <c r="S63" s="181">
        <f>AVERAGE(S48:S61)</f>
        <v>23126.666666666668</v>
      </c>
      <c r="T63" s="70"/>
      <c r="U63" s="70"/>
      <c r="V63" s="352"/>
      <c r="W63" s="352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</row>
    <row r="64" spans="1:35" ht="21" customHeight="1">
      <c r="A64" s="64"/>
      <c r="B64" s="65"/>
      <c r="C64" s="16"/>
      <c r="D64" s="16"/>
      <c r="E64" s="16"/>
      <c r="F64" s="16"/>
      <c r="G64" s="16"/>
      <c r="H64" s="71"/>
      <c r="I64" s="71"/>
      <c r="J64" s="71"/>
      <c r="K64" s="71"/>
      <c r="L64" s="71"/>
      <c r="M64" s="71"/>
      <c r="N64" s="16"/>
      <c r="O64" s="16"/>
      <c r="P64" s="16"/>
      <c r="Q64" s="16"/>
      <c r="R64" s="16"/>
      <c r="S64" s="16"/>
      <c r="T64" s="70"/>
      <c r="U64" s="70"/>
      <c r="V64" s="61"/>
      <c r="W64" s="61"/>
      <c r="X64" s="70"/>
      <c r="Y64" s="70"/>
      <c r="Z64" s="70"/>
      <c r="AA64" s="70"/>
      <c r="AB64" s="70"/>
      <c r="AC64" s="70"/>
      <c r="AD64" s="15"/>
      <c r="AE64" s="15"/>
      <c r="AF64" s="15"/>
      <c r="AG64" s="15"/>
      <c r="AH64" s="15"/>
      <c r="AI64" s="15"/>
    </row>
    <row r="65" spans="14:19" ht="21" customHeight="1">
      <c r="N65" s="14"/>
      <c r="O65" s="14"/>
      <c r="P65" s="14"/>
      <c r="Q65" s="14"/>
      <c r="R65" s="14"/>
      <c r="S65" s="14"/>
    </row>
  </sheetData>
  <sheetProtection/>
  <mergeCells count="101">
    <mergeCell ref="A18:B18"/>
    <mergeCell ref="A26:B26"/>
    <mergeCell ref="S41:S42"/>
    <mergeCell ref="T41:T42"/>
    <mergeCell ref="A37:S37"/>
    <mergeCell ref="A29:B29"/>
    <mergeCell ref="A31:B31"/>
    <mergeCell ref="A23:B23"/>
    <mergeCell ref="A24:B24"/>
    <mergeCell ref="A25:B25"/>
    <mergeCell ref="A27:B27"/>
    <mergeCell ref="A28:B28"/>
    <mergeCell ref="L41:L42"/>
    <mergeCell ref="M41:M42"/>
    <mergeCell ref="K41:K42"/>
    <mergeCell ref="A39:B42"/>
    <mergeCell ref="C41:I41"/>
    <mergeCell ref="C40:J40"/>
    <mergeCell ref="J41:J42"/>
    <mergeCell ref="A19:B19"/>
    <mergeCell ref="A20:B20"/>
    <mergeCell ref="A21:B21"/>
    <mergeCell ref="A22:B22"/>
    <mergeCell ref="A7:B10"/>
    <mergeCell ref="A16:B16"/>
    <mergeCell ref="A17:B17"/>
    <mergeCell ref="A13:B13"/>
    <mergeCell ref="A14:B14"/>
    <mergeCell ref="A15:B15"/>
    <mergeCell ref="A12:B12"/>
    <mergeCell ref="A63:B63"/>
    <mergeCell ref="A56:B56"/>
    <mergeCell ref="A57:B57"/>
    <mergeCell ref="A58:B58"/>
    <mergeCell ref="A59:B59"/>
    <mergeCell ref="A61:B61"/>
    <mergeCell ref="A60:B60"/>
    <mergeCell ref="A46:B46"/>
    <mergeCell ref="A50:B50"/>
    <mergeCell ref="A54:B54"/>
    <mergeCell ref="A55:B55"/>
    <mergeCell ref="A52:B52"/>
    <mergeCell ref="A44:B44"/>
    <mergeCell ref="A45:B45"/>
    <mergeCell ref="A53:B53"/>
    <mergeCell ref="X39:AI39"/>
    <mergeCell ref="X40:Z40"/>
    <mergeCell ref="Z41:Z42"/>
    <mergeCell ref="A51:B51"/>
    <mergeCell ref="A47:B47"/>
    <mergeCell ref="A48:B48"/>
    <mergeCell ref="A49:B49"/>
    <mergeCell ref="U39:U42"/>
    <mergeCell ref="V50:W50"/>
    <mergeCell ref="V48:W48"/>
    <mergeCell ref="V61:W61"/>
    <mergeCell ref="V63:W63"/>
    <mergeCell ref="V55:W55"/>
    <mergeCell ref="V56:W56"/>
    <mergeCell ref="V57:W57"/>
    <mergeCell ref="V58:W58"/>
    <mergeCell ref="V59:W59"/>
    <mergeCell ref="V60:W60"/>
    <mergeCell ref="AA40:AI40"/>
    <mergeCell ref="X41:Y41"/>
    <mergeCell ref="V51:W51"/>
    <mergeCell ref="AD41:AH41"/>
    <mergeCell ref="AA41:AA42"/>
    <mergeCell ref="AB41:AB42"/>
    <mergeCell ref="AC41:AC42"/>
    <mergeCell ref="V47:W47"/>
    <mergeCell ref="AI41:AI42"/>
    <mergeCell ref="C8:C10"/>
    <mergeCell ref="D8:D10"/>
    <mergeCell ref="G8:G10"/>
    <mergeCell ref="H8:H10"/>
    <mergeCell ref="O10:P10"/>
    <mergeCell ref="V54:W54"/>
    <mergeCell ref="V44:W44"/>
    <mergeCell ref="V45:W45"/>
    <mergeCell ref="V46:W46"/>
    <mergeCell ref="V39:W42"/>
    <mergeCell ref="K8:S8"/>
    <mergeCell ref="S9:S10"/>
    <mergeCell ref="V52:W52"/>
    <mergeCell ref="V53:W53"/>
    <mergeCell ref="V49:W49"/>
    <mergeCell ref="Q10:R10"/>
    <mergeCell ref="M10:N10"/>
    <mergeCell ref="N41:R41"/>
    <mergeCell ref="K40:S40"/>
    <mergeCell ref="R6:S6"/>
    <mergeCell ref="K9:K10"/>
    <mergeCell ref="R38:S38"/>
    <mergeCell ref="C39:S39"/>
    <mergeCell ref="A5:S5"/>
    <mergeCell ref="E8:F10"/>
    <mergeCell ref="I8:J10"/>
    <mergeCell ref="I7:S7"/>
    <mergeCell ref="C7:H7"/>
    <mergeCell ref="L9:R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2" r:id="rId2"/>
  <colBreaks count="1" manualBreakCount="1">
    <brk id="1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zoomScale="75" zoomScaleNormal="75" zoomScaleSheetLayoutView="75" zoomScalePageLayoutView="0" workbookViewId="0" topLeftCell="A31">
      <selection activeCell="A62" sqref="A62"/>
    </sheetView>
  </sheetViews>
  <sheetFormatPr defaultColWidth="10.59765625" defaultRowHeight="15" customHeight="1"/>
  <cols>
    <col min="1" max="1" width="4.19921875" style="17" customWidth="1"/>
    <col min="2" max="2" width="10.8984375" style="17" customWidth="1"/>
    <col min="3" max="9" width="16.59765625" style="66" customWidth="1"/>
    <col min="10" max="10" width="15" style="66" customWidth="1"/>
    <col min="11" max="11" width="18.69921875" style="66" customWidth="1"/>
    <col min="12" max="13" width="16.59765625" style="66" customWidth="1"/>
    <col min="14" max="16384" width="10.59765625" style="17" customWidth="1"/>
  </cols>
  <sheetData>
    <row r="1" spans="1:21" s="32" customFormat="1" ht="15" customHeight="1">
      <c r="A1" s="237" t="s">
        <v>438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2" t="s">
        <v>439</v>
      </c>
      <c r="U1" s="2"/>
    </row>
    <row r="2" spans="1:21" s="32" customFormat="1" ht="15" customHeight="1">
      <c r="A2" s="1"/>
      <c r="C2" s="54"/>
      <c r="D2" s="54"/>
      <c r="E2" s="54"/>
      <c r="F2" s="54"/>
      <c r="G2" s="54"/>
      <c r="H2" s="54"/>
      <c r="I2" s="54"/>
      <c r="J2" s="54"/>
      <c r="K2" s="54"/>
      <c r="L2" s="54"/>
      <c r="M2" s="2"/>
      <c r="U2" s="2"/>
    </row>
    <row r="3" spans="1:21" ht="1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15" customHeight="1">
      <c r="A4" s="334" t="s">
        <v>231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4"/>
      <c r="O4" s="34"/>
      <c r="P4" s="34"/>
      <c r="Q4" s="34"/>
      <c r="R4" s="34"/>
      <c r="S4" s="34"/>
      <c r="T4" s="34"/>
      <c r="U4" s="34"/>
    </row>
    <row r="5" spans="1:21" ht="15" customHeight="1" thickBot="1">
      <c r="A5" s="84"/>
      <c r="B5" s="84"/>
      <c r="C5" s="84"/>
      <c r="D5" s="84"/>
      <c r="E5" s="84"/>
      <c r="F5" s="84"/>
      <c r="G5" s="84"/>
      <c r="H5" s="84"/>
      <c r="I5" s="87"/>
      <c r="J5" s="87"/>
      <c r="K5" s="87"/>
      <c r="L5" s="87"/>
      <c r="M5" s="85"/>
      <c r="N5" s="34"/>
      <c r="O5" s="34"/>
      <c r="P5" s="34"/>
      <c r="Q5" s="34"/>
      <c r="R5" s="34"/>
      <c r="S5" s="34"/>
      <c r="T5" s="34"/>
      <c r="U5" s="34"/>
    </row>
    <row r="6" spans="1:13" ht="15" customHeight="1">
      <c r="A6" s="441" t="s">
        <v>222</v>
      </c>
      <c r="B6" s="442"/>
      <c r="C6" s="374" t="s">
        <v>233</v>
      </c>
      <c r="D6" s="374" t="s">
        <v>234</v>
      </c>
      <c r="E6" s="374" t="s">
        <v>235</v>
      </c>
      <c r="F6" s="358" t="s">
        <v>353</v>
      </c>
      <c r="G6" s="432"/>
      <c r="H6" s="432"/>
      <c r="I6" s="433"/>
      <c r="J6" s="438" t="s">
        <v>236</v>
      </c>
      <c r="K6" s="374" t="s">
        <v>83</v>
      </c>
      <c r="L6" s="429"/>
      <c r="M6" s="429"/>
    </row>
    <row r="7" spans="1:13" ht="15" customHeight="1">
      <c r="A7" s="332"/>
      <c r="B7" s="301"/>
      <c r="C7" s="440"/>
      <c r="D7" s="440"/>
      <c r="E7" s="440"/>
      <c r="F7" s="434"/>
      <c r="G7" s="435"/>
      <c r="H7" s="435"/>
      <c r="I7" s="436"/>
      <c r="J7" s="439"/>
      <c r="K7" s="430"/>
      <c r="L7" s="431"/>
      <c r="M7" s="431"/>
    </row>
    <row r="8" spans="1:13" ht="15" customHeight="1">
      <c r="A8" s="332"/>
      <c r="B8" s="301"/>
      <c r="C8" s="440"/>
      <c r="D8" s="440"/>
      <c r="E8" s="440"/>
      <c r="F8" s="335" t="s">
        <v>66</v>
      </c>
      <c r="G8" s="387" t="s">
        <v>78</v>
      </c>
      <c r="H8" s="387" t="s">
        <v>79</v>
      </c>
      <c r="I8" s="387" t="s">
        <v>80</v>
      </c>
      <c r="J8" s="439"/>
      <c r="K8" s="356" t="s">
        <v>66</v>
      </c>
      <c r="L8" s="356" t="s">
        <v>81</v>
      </c>
      <c r="M8" s="372" t="s">
        <v>82</v>
      </c>
    </row>
    <row r="9" spans="1:13" ht="15" customHeight="1">
      <c r="A9" s="332"/>
      <c r="B9" s="301"/>
      <c r="C9" s="430"/>
      <c r="D9" s="430"/>
      <c r="E9" s="430"/>
      <c r="F9" s="437"/>
      <c r="G9" s="428"/>
      <c r="H9" s="428"/>
      <c r="I9" s="428"/>
      <c r="J9" s="428"/>
      <c r="K9" s="434"/>
      <c r="L9" s="434"/>
      <c r="M9" s="430"/>
    </row>
    <row r="10" spans="1:13" ht="15" customHeight="1">
      <c r="A10" s="51"/>
      <c r="B10" s="59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5" customHeight="1">
      <c r="A11" s="323" t="s">
        <v>204</v>
      </c>
      <c r="B11" s="324"/>
      <c r="C11" s="179">
        <v>703333</v>
      </c>
      <c r="D11" s="179">
        <v>10812348</v>
      </c>
      <c r="E11" s="179">
        <v>1647916</v>
      </c>
      <c r="F11" s="179">
        <f>SUM(G11:I11)</f>
        <v>742768</v>
      </c>
      <c r="G11" s="179">
        <v>611958</v>
      </c>
      <c r="H11" s="179">
        <v>23160</v>
      </c>
      <c r="I11" s="179">
        <v>107650</v>
      </c>
      <c r="J11" s="179">
        <v>993971</v>
      </c>
      <c r="K11" s="179">
        <f>SUM(L11:M11)</f>
        <v>11629517</v>
      </c>
      <c r="L11" s="179">
        <v>8280862</v>
      </c>
      <c r="M11" s="179">
        <v>3348655</v>
      </c>
    </row>
    <row r="12" spans="1:13" ht="15" customHeight="1">
      <c r="A12" s="352" t="s">
        <v>337</v>
      </c>
      <c r="B12" s="326"/>
      <c r="C12" s="179">
        <v>719376</v>
      </c>
      <c r="D12" s="179">
        <v>12347562</v>
      </c>
      <c r="E12" s="179">
        <v>1493570</v>
      </c>
      <c r="F12" s="179">
        <f>SUM(G12:I12)</f>
        <v>772384</v>
      </c>
      <c r="G12" s="179">
        <v>602609</v>
      </c>
      <c r="H12" s="179">
        <v>13160</v>
      </c>
      <c r="I12" s="179">
        <v>156615</v>
      </c>
      <c r="J12" s="179">
        <v>851520</v>
      </c>
      <c r="K12" s="179">
        <f>SUM(L12:M12)</f>
        <v>10735945</v>
      </c>
      <c r="L12" s="179">
        <v>7234287</v>
      </c>
      <c r="M12" s="179">
        <v>3501658</v>
      </c>
    </row>
    <row r="13" spans="1:13" s="10" customFormat="1" ht="15" customHeight="1">
      <c r="A13" s="348" t="s">
        <v>338</v>
      </c>
      <c r="B13" s="349"/>
      <c r="C13" s="183">
        <f>SUM(C15:C28)</f>
        <v>680753</v>
      </c>
      <c r="D13" s="183">
        <f aca="true" t="shared" si="0" ref="D13:M13">SUM(D15:D28)</f>
        <v>14509428</v>
      </c>
      <c r="E13" s="183">
        <f t="shared" si="0"/>
        <v>1308670</v>
      </c>
      <c r="F13" s="183">
        <f t="shared" si="0"/>
        <v>702422</v>
      </c>
      <c r="G13" s="183">
        <f t="shared" si="0"/>
        <v>549120</v>
      </c>
      <c r="H13" s="183">
        <f t="shared" si="0"/>
        <v>14371</v>
      </c>
      <c r="I13" s="183">
        <f t="shared" si="0"/>
        <v>138931</v>
      </c>
      <c r="J13" s="183">
        <f t="shared" si="0"/>
        <v>923430</v>
      </c>
      <c r="K13" s="183">
        <f t="shared" si="0"/>
        <v>9480576</v>
      </c>
      <c r="L13" s="183">
        <f t="shared" si="0"/>
        <v>6154053</v>
      </c>
      <c r="M13" s="183">
        <f t="shared" si="0"/>
        <v>3326523</v>
      </c>
    </row>
    <row r="14" spans="1:13" ht="15" customHeight="1">
      <c r="A14" s="350"/>
      <c r="B14" s="351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</row>
    <row r="15" spans="1:13" ht="15" customHeight="1">
      <c r="A15" s="323" t="s">
        <v>333</v>
      </c>
      <c r="B15" s="324"/>
      <c r="C15" s="179">
        <v>56793</v>
      </c>
      <c r="D15" s="179">
        <v>1031422</v>
      </c>
      <c r="E15" s="179">
        <v>108641</v>
      </c>
      <c r="F15" s="179">
        <f>SUM(G15:I15)</f>
        <v>51450</v>
      </c>
      <c r="G15" s="179">
        <v>39477</v>
      </c>
      <c r="H15" s="179">
        <v>1020</v>
      </c>
      <c r="I15" s="179">
        <v>10953</v>
      </c>
      <c r="J15" s="179">
        <v>65610</v>
      </c>
      <c r="K15" s="179">
        <f>SUM(L15:M15)</f>
        <v>819358</v>
      </c>
      <c r="L15" s="179">
        <v>509395</v>
      </c>
      <c r="M15" s="179">
        <v>309963</v>
      </c>
    </row>
    <row r="16" spans="1:13" ht="15" customHeight="1">
      <c r="A16" s="325" t="s">
        <v>339</v>
      </c>
      <c r="B16" s="326"/>
      <c r="C16" s="179">
        <v>56577</v>
      </c>
      <c r="D16" s="179">
        <v>1223665</v>
      </c>
      <c r="E16" s="179">
        <v>97605</v>
      </c>
      <c r="F16" s="179">
        <f>SUM(G16:I16)</f>
        <v>52767</v>
      </c>
      <c r="G16" s="179">
        <v>40407</v>
      </c>
      <c r="H16" s="179">
        <v>1043</v>
      </c>
      <c r="I16" s="179">
        <v>11317</v>
      </c>
      <c r="J16" s="179">
        <v>64690</v>
      </c>
      <c r="K16" s="179">
        <f>SUM(L16:M16)</f>
        <v>1060347</v>
      </c>
      <c r="L16" s="179">
        <v>515645</v>
      </c>
      <c r="M16" s="179">
        <v>544702</v>
      </c>
    </row>
    <row r="17" spans="1:13" ht="15" customHeight="1">
      <c r="A17" s="325" t="s">
        <v>340</v>
      </c>
      <c r="B17" s="326"/>
      <c r="C17" s="179">
        <v>58553</v>
      </c>
      <c r="D17" s="179">
        <v>1522291</v>
      </c>
      <c r="E17" s="179">
        <v>99927</v>
      </c>
      <c r="F17" s="179">
        <f>SUM(G17:I17)</f>
        <v>52431</v>
      </c>
      <c r="G17" s="179">
        <v>38857</v>
      </c>
      <c r="H17" s="179">
        <v>1026</v>
      </c>
      <c r="I17" s="179">
        <v>12548</v>
      </c>
      <c r="J17" s="179">
        <v>76895</v>
      </c>
      <c r="K17" s="179">
        <f>SUM(L17:M17)</f>
        <v>843094</v>
      </c>
      <c r="L17" s="179">
        <v>570836</v>
      </c>
      <c r="M17" s="179">
        <v>272258</v>
      </c>
    </row>
    <row r="18" spans="1:13" ht="15" customHeight="1">
      <c r="A18" s="325" t="s">
        <v>341</v>
      </c>
      <c r="B18" s="326"/>
      <c r="C18" s="179">
        <v>60014</v>
      </c>
      <c r="D18" s="179">
        <v>1459368</v>
      </c>
      <c r="E18" s="179">
        <v>93982</v>
      </c>
      <c r="F18" s="179">
        <f>SUM(G18:I18)</f>
        <v>64271</v>
      </c>
      <c r="G18" s="179">
        <v>50784</v>
      </c>
      <c r="H18" s="179">
        <v>1290</v>
      </c>
      <c r="I18" s="179">
        <v>12197</v>
      </c>
      <c r="J18" s="179">
        <v>74145</v>
      </c>
      <c r="K18" s="179">
        <f>SUM(L18:M18)</f>
        <v>829527</v>
      </c>
      <c r="L18" s="179">
        <v>558758</v>
      </c>
      <c r="M18" s="179">
        <v>270769</v>
      </c>
    </row>
    <row r="19" spans="1:13" ht="15" customHeight="1">
      <c r="A19" s="342"/>
      <c r="B19" s="343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</row>
    <row r="20" spans="1:13" ht="15" customHeight="1">
      <c r="A20" s="325" t="s">
        <v>342</v>
      </c>
      <c r="B20" s="326"/>
      <c r="C20" s="179">
        <v>56579</v>
      </c>
      <c r="D20" s="179">
        <v>1224924</v>
      </c>
      <c r="E20" s="179">
        <v>107038</v>
      </c>
      <c r="F20" s="179">
        <f>SUM(G20:I20)</f>
        <v>62914</v>
      </c>
      <c r="G20" s="179">
        <v>49090</v>
      </c>
      <c r="H20" s="179">
        <v>1116</v>
      </c>
      <c r="I20" s="179">
        <v>12708</v>
      </c>
      <c r="J20" s="179">
        <v>78285</v>
      </c>
      <c r="K20" s="179">
        <f>SUM(L20:M20)</f>
        <v>751163</v>
      </c>
      <c r="L20" s="179">
        <v>496041</v>
      </c>
      <c r="M20" s="179">
        <v>255122</v>
      </c>
    </row>
    <row r="21" spans="1:13" ht="15" customHeight="1">
      <c r="A21" s="325" t="s">
        <v>343</v>
      </c>
      <c r="B21" s="326"/>
      <c r="C21" s="179">
        <v>59916</v>
      </c>
      <c r="D21" s="179">
        <v>1268146</v>
      </c>
      <c r="E21" s="179">
        <v>112240</v>
      </c>
      <c r="F21" s="179">
        <f>SUM(G21:I21)</f>
        <v>61148</v>
      </c>
      <c r="G21" s="179">
        <v>48355</v>
      </c>
      <c r="H21" s="179">
        <v>1220</v>
      </c>
      <c r="I21" s="179">
        <v>11573</v>
      </c>
      <c r="J21" s="179">
        <v>79600</v>
      </c>
      <c r="K21" s="179">
        <f>SUM(L21:M21)</f>
        <v>756065</v>
      </c>
      <c r="L21" s="179">
        <v>498438</v>
      </c>
      <c r="M21" s="179">
        <v>257627</v>
      </c>
    </row>
    <row r="22" spans="1:13" ht="15" customHeight="1">
      <c r="A22" s="325" t="s">
        <v>344</v>
      </c>
      <c r="B22" s="326"/>
      <c r="C22" s="179">
        <v>56814</v>
      </c>
      <c r="D22" s="179">
        <v>1216214</v>
      </c>
      <c r="E22" s="179">
        <v>142329</v>
      </c>
      <c r="F22" s="179">
        <f>SUM(G22:I22)</f>
        <v>62829</v>
      </c>
      <c r="G22" s="179">
        <v>49547</v>
      </c>
      <c r="H22" s="179">
        <v>1319</v>
      </c>
      <c r="I22" s="179">
        <v>11963</v>
      </c>
      <c r="J22" s="179">
        <v>84450</v>
      </c>
      <c r="K22" s="179">
        <f>SUM(L22:M22)</f>
        <v>752180</v>
      </c>
      <c r="L22" s="179">
        <v>507744</v>
      </c>
      <c r="M22" s="179">
        <v>244436</v>
      </c>
    </row>
    <row r="23" spans="1:13" ht="15" customHeight="1">
      <c r="A23" s="325" t="s">
        <v>345</v>
      </c>
      <c r="B23" s="326"/>
      <c r="C23" s="179">
        <v>56110</v>
      </c>
      <c r="D23" s="179">
        <v>1020584</v>
      </c>
      <c r="E23" s="179">
        <v>146502</v>
      </c>
      <c r="F23" s="179">
        <f>SUM(G23:I23)</f>
        <v>61855</v>
      </c>
      <c r="G23" s="179">
        <v>49450</v>
      </c>
      <c r="H23" s="179">
        <v>1242</v>
      </c>
      <c r="I23" s="179">
        <v>11163</v>
      </c>
      <c r="J23" s="179">
        <v>79270</v>
      </c>
      <c r="K23" s="179">
        <f>SUM(L23:M23)</f>
        <v>685741</v>
      </c>
      <c r="L23" s="179">
        <v>454105</v>
      </c>
      <c r="M23" s="179">
        <v>231636</v>
      </c>
    </row>
    <row r="24" spans="1:13" ht="15" customHeight="1">
      <c r="A24" s="342"/>
      <c r="B24" s="343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</row>
    <row r="25" spans="1:13" ht="15" customHeight="1">
      <c r="A25" s="325" t="s">
        <v>346</v>
      </c>
      <c r="B25" s="326"/>
      <c r="C25" s="179">
        <v>55319</v>
      </c>
      <c r="D25" s="179">
        <v>1055388</v>
      </c>
      <c r="E25" s="179">
        <v>88913</v>
      </c>
      <c r="F25" s="179">
        <f>SUM(G25:I25)</f>
        <v>68503</v>
      </c>
      <c r="G25" s="179">
        <v>55956</v>
      </c>
      <c r="H25" s="179">
        <v>1334</v>
      </c>
      <c r="I25" s="179">
        <v>11213</v>
      </c>
      <c r="J25" s="179">
        <v>74620</v>
      </c>
      <c r="K25" s="179">
        <f>SUM(L25:M25)</f>
        <v>712318</v>
      </c>
      <c r="L25" s="179">
        <v>473545</v>
      </c>
      <c r="M25" s="179">
        <v>238773</v>
      </c>
    </row>
    <row r="26" spans="1:13" ht="15" customHeight="1">
      <c r="A26" s="325" t="s">
        <v>347</v>
      </c>
      <c r="B26" s="326"/>
      <c r="C26" s="179">
        <v>55008</v>
      </c>
      <c r="D26" s="179">
        <v>1134198</v>
      </c>
      <c r="E26" s="179">
        <v>97532</v>
      </c>
      <c r="F26" s="179">
        <f>SUM(G26:I26)</f>
        <v>61127</v>
      </c>
      <c r="G26" s="179">
        <v>49205</v>
      </c>
      <c r="H26" s="179">
        <v>1163</v>
      </c>
      <c r="I26" s="179">
        <v>10759</v>
      </c>
      <c r="J26" s="179">
        <v>83905</v>
      </c>
      <c r="K26" s="179">
        <f>SUM(L26:M26)</f>
        <v>758335</v>
      </c>
      <c r="L26" s="179">
        <v>522466</v>
      </c>
      <c r="M26" s="179">
        <v>235869</v>
      </c>
    </row>
    <row r="27" spans="1:13" ht="15" customHeight="1">
      <c r="A27" s="325" t="s">
        <v>348</v>
      </c>
      <c r="B27" s="326"/>
      <c r="C27" s="179">
        <v>54364</v>
      </c>
      <c r="D27" s="179">
        <v>1149305</v>
      </c>
      <c r="E27" s="179">
        <v>112320</v>
      </c>
      <c r="F27" s="179">
        <f>SUM(G27:I27)</f>
        <v>52449</v>
      </c>
      <c r="G27" s="179">
        <v>39542</v>
      </c>
      <c r="H27" s="179">
        <v>1305</v>
      </c>
      <c r="I27" s="179">
        <v>11602</v>
      </c>
      <c r="J27" s="179">
        <v>80780</v>
      </c>
      <c r="K27" s="179">
        <f>SUM(L27:M27)</f>
        <v>753295</v>
      </c>
      <c r="L27" s="179">
        <v>523799</v>
      </c>
      <c r="M27" s="179">
        <v>229496</v>
      </c>
    </row>
    <row r="28" spans="1:13" ht="15" customHeight="1">
      <c r="A28" s="325" t="s">
        <v>349</v>
      </c>
      <c r="B28" s="326"/>
      <c r="C28" s="179">
        <v>54706</v>
      </c>
      <c r="D28" s="179">
        <v>1203923</v>
      </c>
      <c r="E28" s="179">
        <v>101641</v>
      </c>
      <c r="F28" s="179">
        <f>SUM(G28:I28)</f>
        <v>50678</v>
      </c>
      <c r="G28" s="179">
        <v>38450</v>
      </c>
      <c r="H28" s="179">
        <v>1293</v>
      </c>
      <c r="I28" s="179">
        <v>10935</v>
      </c>
      <c r="J28" s="179">
        <v>81180</v>
      </c>
      <c r="K28" s="179">
        <f>SUM(L28:M28)</f>
        <v>759153</v>
      </c>
      <c r="L28" s="179">
        <v>523281</v>
      </c>
      <c r="M28" s="179">
        <v>235872</v>
      </c>
    </row>
    <row r="29" spans="1:13" ht="15" customHeight="1">
      <c r="A29" s="61"/>
      <c r="B29" s="62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</row>
    <row r="30" spans="1:13" ht="15" customHeight="1">
      <c r="A30" s="323" t="s">
        <v>58</v>
      </c>
      <c r="B30" s="324"/>
      <c r="C30" s="181">
        <f aca="true" t="shared" si="1" ref="C30:L30">AVERAGE(C15:C28)</f>
        <v>56729.416666666664</v>
      </c>
      <c r="D30" s="181">
        <f t="shared" si="1"/>
        <v>1209119</v>
      </c>
      <c r="E30" s="181">
        <f t="shared" si="1"/>
        <v>109055.83333333333</v>
      </c>
      <c r="F30" s="181">
        <f t="shared" si="1"/>
        <v>58535.166666666664</v>
      </c>
      <c r="G30" s="181">
        <f t="shared" si="1"/>
        <v>45760</v>
      </c>
      <c r="H30" s="181">
        <f t="shared" si="1"/>
        <v>1197.5833333333333</v>
      </c>
      <c r="I30" s="181">
        <f t="shared" si="1"/>
        <v>11577.583333333334</v>
      </c>
      <c r="J30" s="181">
        <f t="shared" si="1"/>
        <v>76952.5</v>
      </c>
      <c r="K30" s="181">
        <f t="shared" si="1"/>
        <v>790048</v>
      </c>
      <c r="L30" s="181">
        <f t="shared" si="1"/>
        <v>512837.75</v>
      </c>
      <c r="M30" s="181">
        <f>AVERAGE(M15:M28)</f>
        <v>277210.25</v>
      </c>
    </row>
    <row r="31" spans="1:13" ht="15" customHeight="1">
      <c r="A31" s="64"/>
      <c r="B31" s="6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5" customHeight="1">
      <c r="A32" s="61" t="s">
        <v>64</v>
      </c>
      <c r="B32" s="6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ht="15" customHeight="1">
      <c r="A33" s="61"/>
      <c r="B33" s="61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</row>
    <row r="34" spans="1:13" ht="15" customHeight="1">
      <c r="A34" s="334" t="s">
        <v>232</v>
      </c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</row>
    <row r="35" spans="1:13" ht="15" customHeight="1" thickBot="1">
      <c r="A35" s="87"/>
      <c r="B35" s="87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</row>
    <row r="36" spans="1:15" ht="15" customHeight="1">
      <c r="A36" s="441" t="s">
        <v>222</v>
      </c>
      <c r="B36" s="442"/>
      <c r="C36" s="358" t="s">
        <v>354</v>
      </c>
      <c r="D36" s="432"/>
      <c r="E36" s="432"/>
      <c r="F36" s="433"/>
      <c r="G36" s="438" t="s">
        <v>241</v>
      </c>
      <c r="H36" s="374" t="s">
        <v>240</v>
      </c>
      <c r="I36" s="429"/>
      <c r="J36" s="429"/>
      <c r="K36" s="374" t="s">
        <v>239</v>
      </c>
      <c r="L36" s="374" t="s">
        <v>238</v>
      </c>
      <c r="M36" s="374" t="s">
        <v>237</v>
      </c>
      <c r="N36" s="68"/>
      <c r="O36" s="354"/>
    </row>
    <row r="37" spans="1:15" ht="15" customHeight="1">
      <c r="A37" s="332"/>
      <c r="B37" s="301"/>
      <c r="C37" s="434"/>
      <c r="D37" s="435"/>
      <c r="E37" s="435"/>
      <c r="F37" s="436"/>
      <c r="G37" s="439"/>
      <c r="H37" s="430"/>
      <c r="I37" s="431"/>
      <c r="J37" s="431"/>
      <c r="K37" s="440"/>
      <c r="L37" s="440"/>
      <c r="M37" s="440"/>
      <c r="N37" s="68"/>
      <c r="O37" s="354"/>
    </row>
    <row r="38" spans="1:15" ht="15" customHeight="1">
      <c r="A38" s="332"/>
      <c r="B38" s="301"/>
      <c r="C38" s="335" t="s">
        <v>66</v>
      </c>
      <c r="D38" s="335" t="s">
        <v>84</v>
      </c>
      <c r="E38" s="335" t="s">
        <v>85</v>
      </c>
      <c r="F38" s="335" t="s">
        <v>86</v>
      </c>
      <c r="G38" s="439"/>
      <c r="H38" s="356" t="s">
        <v>66</v>
      </c>
      <c r="I38" s="356" t="s">
        <v>87</v>
      </c>
      <c r="J38" s="356" t="s">
        <v>88</v>
      </c>
      <c r="K38" s="440"/>
      <c r="L38" s="440"/>
      <c r="M38" s="440"/>
      <c r="N38" s="354"/>
      <c r="O38" s="354"/>
    </row>
    <row r="39" spans="1:15" ht="15" customHeight="1">
      <c r="A39" s="332"/>
      <c r="B39" s="301"/>
      <c r="C39" s="437"/>
      <c r="D39" s="437"/>
      <c r="E39" s="437"/>
      <c r="F39" s="437"/>
      <c r="G39" s="428"/>
      <c r="H39" s="434"/>
      <c r="I39" s="434"/>
      <c r="J39" s="434"/>
      <c r="K39" s="430"/>
      <c r="L39" s="430"/>
      <c r="M39" s="430"/>
      <c r="N39" s="354"/>
      <c r="O39" s="354"/>
    </row>
    <row r="40" spans="1:15" ht="15" customHeight="1">
      <c r="A40" s="51"/>
      <c r="B40" s="59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70"/>
      <c r="O40" s="70"/>
    </row>
    <row r="41" spans="1:15" ht="15" customHeight="1">
      <c r="A41" s="323" t="s">
        <v>204</v>
      </c>
      <c r="B41" s="324"/>
      <c r="C41" s="179">
        <f>SUM(D41:F41)</f>
        <v>1063979</v>
      </c>
      <c r="D41" s="179">
        <v>149912</v>
      </c>
      <c r="E41" s="179">
        <v>117564</v>
      </c>
      <c r="F41" s="179">
        <v>796503</v>
      </c>
      <c r="G41" s="179">
        <v>359214</v>
      </c>
      <c r="H41" s="179">
        <f>SUM(I41:J41)</f>
        <v>14994</v>
      </c>
      <c r="I41" s="179">
        <v>12304</v>
      </c>
      <c r="J41" s="179">
        <v>2690</v>
      </c>
      <c r="K41" s="179">
        <v>31906102</v>
      </c>
      <c r="L41" s="179">
        <v>40430</v>
      </c>
      <c r="M41" s="179">
        <v>15884445</v>
      </c>
      <c r="N41" s="70"/>
      <c r="O41" s="70"/>
    </row>
    <row r="42" spans="1:15" ht="15" customHeight="1">
      <c r="A42" s="352" t="s">
        <v>337</v>
      </c>
      <c r="B42" s="326"/>
      <c r="C42" s="179">
        <f>SUM(D42:F42)</f>
        <v>934534</v>
      </c>
      <c r="D42" s="179">
        <v>154869</v>
      </c>
      <c r="E42" s="179">
        <v>117254</v>
      </c>
      <c r="F42" s="179">
        <v>662411</v>
      </c>
      <c r="G42" s="179">
        <v>341570</v>
      </c>
      <c r="H42" s="179">
        <f>SUM(I42:J42)</f>
        <v>12460</v>
      </c>
      <c r="I42" s="179">
        <v>9088</v>
      </c>
      <c r="J42" s="179">
        <v>3372</v>
      </c>
      <c r="K42" s="179">
        <v>31611690</v>
      </c>
      <c r="L42" s="179">
        <v>38906</v>
      </c>
      <c r="M42" s="179">
        <v>16218458</v>
      </c>
      <c r="N42" s="70"/>
      <c r="O42" s="70"/>
    </row>
    <row r="43" spans="1:15" s="10" customFormat="1" ht="15" customHeight="1">
      <c r="A43" s="348" t="s">
        <v>338</v>
      </c>
      <c r="B43" s="349"/>
      <c r="C43" s="183">
        <f>SUM(C45:C58)</f>
        <v>910606</v>
      </c>
      <c r="D43" s="183">
        <f aca="true" t="shared" si="2" ref="D43:M43">SUM(D45:D58)</f>
        <v>196958</v>
      </c>
      <c r="E43" s="183">
        <f t="shared" si="2"/>
        <v>148244</v>
      </c>
      <c r="F43" s="183">
        <f t="shared" si="2"/>
        <v>565404</v>
      </c>
      <c r="G43" s="183">
        <f t="shared" si="2"/>
        <v>315572</v>
      </c>
      <c r="H43" s="183">
        <f t="shared" si="2"/>
        <v>11967</v>
      </c>
      <c r="I43" s="183">
        <f t="shared" si="2"/>
        <v>8390</v>
      </c>
      <c r="J43" s="183">
        <f t="shared" si="2"/>
        <v>3577</v>
      </c>
      <c r="K43" s="183">
        <f t="shared" si="2"/>
        <v>26969808</v>
      </c>
      <c r="L43" s="183">
        <f t="shared" si="2"/>
        <v>36537</v>
      </c>
      <c r="M43" s="183">
        <f t="shared" si="2"/>
        <v>14915825</v>
      </c>
      <c r="N43" s="80"/>
      <c r="O43" s="80"/>
    </row>
    <row r="44" spans="1:15" ht="15" customHeight="1">
      <c r="A44" s="350"/>
      <c r="B44" s="351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70"/>
      <c r="O44" s="70"/>
    </row>
    <row r="45" spans="1:15" ht="15" customHeight="1">
      <c r="A45" s="323" t="s">
        <v>333</v>
      </c>
      <c r="B45" s="324"/>
      <c r="C45" s="179">
        <f>SUM(D45:F45)</f>
        <v>68041</v>
      </c>
      <c r="D45" s="179">
        <v>15196</v>
      </c>
      <c r="E45" s="179">
        <v>15130</v>
      </c>
      <c r="F45" s="179">
        <v>37715</v>
      </c>
      <c r="G45" s="179">
        <v>24456</v>
      </c>
      <c r="H45" s="179">
        <f>SUM(I45:J45)</f>
        <v>803</v>
      </c>
      <c r="I45" s="179">
        <v>504</v>
      </c>
      <c r="J45" s="179">
        <v>299</v>
      </c>
      <c r="K45" s="179">
        <v>2430761</v>
      </c>
      <c r="L45" s="179">
        <v>3105</v>
      </c>
      <c r="M45" s="179">
        <v>1165343</v>
      </c>
      <c r="N45" s="70"/>
      <c r="O45" s="70"/>
    </row>
    <row r="46" spans="1:15" ht="15" customHeight="1">
      <c r="A46" s="325" t="s">
        <v>339</v>
      </c>
      <c r="B46" s="326"/>
      <c r="C46" s="179">
        <f>SUM(D46:F46)</f>
        <v>68620</v>
      </c>
      <c r="D46" s="179">
        <v>15359</v>
      </c>
      <c r="E46" s="179">
        <v>10079</v>
      </c>
      <c r="F46" s="179">
        <v>43182</v>
      </c>
      <c r="G46" s="179">
        <v>24536</v>
      </c>
      <c r="H46" s="179">
        <f>SUM(I46:J46)</f>
        <v>788</v>
      </c>
      <c r="I46" s="179">
        <v>504</v>
      </c>
      <c r="J46" s="179">
        <v>284</v>
      </c>
      <c r="K46" s="179">
        <v>2652575</v>
      </c>
      <c r="L46" s="179">
        <v>2978</v>
      </c>
      <c r="M46" s="179">
        <v>1176440</v>
      </c>
      <c r="N46" s="70"/>
      <c r="O46" s="70"/>
    </row>
    <row r="47" spans="1:15" ht="15" customHeight="1">
      <c r="A47" s="325" t="s">
        <v>340</v>
      </c>
      <c r="B47" s="326"/>
      <c r="C47" s="179">
        <f>SUM(D47:F47)</f>
        <v>74211</v>
      </c>
      <c r="D47" s="179">
        <v>16539</v>
      </c>
      <c r="E47" s="179">
        <v>12010</v>
      </c>
      <c r="F47" s="179">
        <v>45662</v>
      </c>
      <c r="G47" s="179">
        <v>32193</v>
      </c>
      <c r="H47" s="179">
        <f>SUM(I47:J47)</f>
        <v>934</v>
      </c>
      <c r="I47" s="179">
        <v>642</v>
      </c>
      <c r="J47" s="179">
        <v>292</v>
      </c>
      <c r="K47" s="179">
        <v>2778715</v>
      </c>
      <c r="L47" s="179">
        <v>3737</v>
      </c>
      <c r="M47" s="179">
        <v>1293452</v>
      </c>
      <c r="N47" s="70"/>
      <c r="O47" s="70"/>
    </row>
    <row r="48" spans="1:15" ht="15" customHeight="1">
      <c r="A48" s="325" t="s">
        <v>341</v>
      </c>
      <c r="B48" s="326"/>
      <c r="C48" s="179">
        <f>SUM(D48:F48)</f>
        <v>74893</v>
      </c>
      <c r="D48" s="179">
        <v>16446</v>
      </c>
      <c r="E48" s="179">
        <v>14232</v>
      </c>
      <c r="F48" s="179">
        <v>44215</v>
      </c>
      <c r="G48" s="179">
        <v>30323</v>
      </c>
      <c r="H48" s="179">
        <f>SUM(I48:J48)</f>
        <v>959</v>
      </c>
      <c r="I48" s="179">
        <v>667</v>
      </c>
      <c r="J48" s="179">
        <v>292</v>
      </c>
      <c r="K48" s="179">
        <v>2292910</v>
      </c>
      <c r="L48" s="179">
        <v>3501</v>
      </c>
      <c r="M48" s="179">
        <v>1316522</v>
      </c>
      <c r="N48" s="70"/>
      <c r="O48" s="70"/>
    </row>
    <row r="49" spans="1:15" ht="15" customHeight="1">
      <c r="A49" s="342"/>
      <c r="B49" s="343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70"/>
      <c r="O49" s="70"/>
    </row>
    <row r="50" spans="1:15" ht="15" customHeight="1">
      <c r="A50" s="325" t="s">
        <v>342</v>
      </c>
      <c r="B50" s="326"/>
      <c r="C50" s="179">
        <f>SUM(D50:F50)</f>
        <v>78948</v>
      </c>
      <c r="D50" s="179">
        <v>17365</v>
      </c>
      <c r="E50" s="179">
        <v>16170</v>
      </c>
      <c r="F50" s="179">
        <v>45413</v>
      </c>
      <c r="G50" s="179">
        <v>27048</v>
      </c>
      <c r="H50" s="179">
        <f>SUM(I50:J50)</f>
        <v>1016</v>
      </c>
      <c r="I50" s="179">
        <v>744</v>
      </c>
      <c r="J50" s="179">
        <v>272</v>
      </c>
      <c r="K50" s="179">
        <v>2392828</v>
      </c>
      <c r="L50" s="179">
        <v>2986</v>
      </c>
      <c r="M50" s="179">
        <v>1286926</v>
      </c>
      <c r="N50" s="70"/>
      <c r="O50" s="70"/>
    </row>
    <row r="51" spans="1:15" ht="15" customHeight="1">
      <c r="A51" s="325" t="s">
        <v>343</v>
      </c>
      <c r="B51" s="326"/>
      <c r="C51" s="179">
        <f>SUM(D51:F51)</f>
        <v>70448</v>
      </c>
      <c r="D51" s="179">
        <v>15270</v>
      </c>
      <c r="E51" s="179">
        <v>13370</v>
      </c>
      <c r="F51" s="179">
        <v>41808</v>
      </c>
      <c r="G51" s="179">
        <v>22927</v>
      </c>
      <c r="H51" s="179">
        <f>SUM(I51:J51)</f>
        <v>1025</v>
      </c>
      <c r="I51" s="179">
        <v>744</v>
      </c>
      <c r="J51" s="179">
        <v>281</v>
      </c>
      <c r="K51" s="179">
        <v>2221743</v>
      </c>
      <c r="L51" s="179">
        <v>3204</v>
      </c>
      <c r="M51" s="179">
        <v>1305980</v>
      </c>
      <c r="N51" s="70"/>
      <c r="O51" s="70"/>
    </row>
    <row r="52" spans="1:15" ht="15" customHeight="1">
      <c r="A52" s="325" t="s">
        <v>344</v>
      </c>
      <c r="B52" s="326"/>
      <c r="C52" s="179">
        <f>SUM(D52:F52)</f>
        <v>90118</v>
      </c>
      <c r="D52" s="179">
        <v>15838</v>
      </c>
      <c r="E52" s="179">
        <v>13932</v>
      </c>
      <c r="F52" s="179">
        <v>60348</v>
      </c>
      <c r="G52" s="179">
        <v>21059</v>
      </c>
      <c r="H52" s="179">
        <f>SUM(I52:J52)</f>
        <v>1109</v>
      </c>
      <c r="I52" s="179">
        <v>795</v>
      </c>
      <c r="J52" s="179">
        <v>314</v>
      </c>
      <c r="K52" s="179">
        <v>2143635</v>
      </c>
      <c r="L52" s="179">
        <v>3424</v>
      </c>
      <c r="M52" s="179">
        <v>1246241</v>
      </c>
      <c r="N52" s="70"/>
      <c r="O52" s="70"/>
    </row>
    <row r="53" spans="1:15" ht="15" customHeight="1">
      <c r="A53" s="325" t="s">
        <v>345</v>
      </c>
      <c r="B53" s="326"/>
      <c r="C53" s="179">
        <f>SUM(D53:F53)</f>
        <v>84319</v>
      </c>
      <c r="D53" s="179">
        <v>13048</v>
      </c>
      <c r="E53" s="179">
        <v>8923</v>
      </c>
      <c r="F53" s="179">
        <v>62348</v>
      </c>
      <c r="G53" s="179">
        <v>19685</v>
      </c>
      <c r="H53" s="179">
        <f>SUM(I53:J53)</f>
        <v>994</v>
      </c>
      <c r="I53" s="179">
        <v>716</v>
      </c>
      <c r="J53" s="179">
        <v>278</v>
      </c>
      <c r="K53" s="179">
        <v>1873714</v>
      </c>
      <c r="L53" s="179">
        <v>2807</v>
      </c>
      <c r="M53" s="179">
        <v>1146666</v>
      </c>
      <c r="N53" s="70"/>
      <c r="O53" s="70"/>
    </row>
    <row r="54" spans="1:15" ht="15" customHeight="1">
      <c r="A54" s="342"/>
      <c r="B54" s="343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70"/>
      <c r="O54" s="70"/>
    </row>
    <row r="55" spans="1:15" ht="15" customHeight="1">
      <c r="A55" s="325" t="s">
        <v>346</v>
      </c>
      <c r="B55" s="326"/>
      <c r="C55" s="179">
        <f>SUM(D55:F55)</f>
        <v>75067</v>
      </c>
      <c r="D55" s="179">
        <v>17320</v>
      </c>
      <c r="E55" s="179">
        <v>10444</v>
      </c>
      <c r="F55" s="179">
        <v>47303</v>
      </c>
      <c r="G55" s="179">
        <v>26943</v>
      </c>
      <c r="H55" s="179">
        <f>SUM(I55:J55)</f>
        <v>1091</v>
      </c>
      <c r="I55" s="179">
        <v>775</v>
      </c>
      <c r="J55" s="179">
        <v>316</v>
      </c>
      <c r="K55" s="179">
        <v>2260250</v>
      </c>
      <c r="L55" s="179">
        <v>2751</v>
      </c>
      <c r="M55" s="179">
        <v>1251745</v>
      </c>
      <c r="N55" s="70"/>
      <c r="O55" s="70"/>
    </row>
    <row r="56" spans="1:15" ht="15" customHeight="1">
      <c r="A56" s="325" t="s">
        <v>347</v>
      </c>
      <c r="B56" s="326"/>
      <c r="C56" s="179">
        <f>SUM(D56:F56)</f>
        <v>82422</v>
      </c>
      <c r="D56" s="179">
        <v>16356</v>
      </c>
      <c r="E56" s="179">
        <v>9969</v>
      </c>
      <c r="F56" s="179">
        <v>56097</v>
      </c>
      <c r="G56" s="179">
        <v>32263</v>
      </c>
      <c r="H56" s="179">
        <f>SUM(I56:J56)</f>
        <v>1154</v>
      </c>
      <c r="I56" s="179">
        <v>821</v>
      </c>
      <c r="J56" s="179">
        <v>333</v>
      </c>
      <c r="K56" s="179">
        <v>2094501</v>
      </c>
      <c r="L56" s="179">
        <v>2719</v>
      </c>
      <c r="M56" s="179">
        <v>1260028</v>
      </c>
      <c r="N56" s="70"/>
      <c r="O56" s="70"/>
    </row>
    <row r="57" spans="1:15" ht="15" customHeight="1">
      <c r="A57" s="325" t="s">
        <v>348</v>
      </c>
      <c r="B57" s="326"/>
      <c r="C57" s="179">
        <f>SUM(D57:F57)</f>
        <v>65574</v>
      </c>
      <c r="D57" s="179">
        <v>18745</v>
      </c>
      <c r="E57" s="179">
        <v>11572</v>
      </c>
      <c r="F57" s="179">
        <v>35257</v>
      </c>
      <c r="G57" s="179">
        <v>28478</v>
      </c>
      <c r="H57" s="179">
        <f>SUM(I57:J57)</f>
        <v>1057</v>
      </c>
      <c r="I57" s="179">
        <v>754</v>
      </c>
      <c r="J57" s="179">
        <v>303</v>
      </c>
      <c r="K57" s="179">
        <v>1636946</v>
      </c>
      <c r="L57" s="179">
        <v>2462</v>
      </c>
      <c r="M57" s="179">
        <v>1232462</v>
      </c>
      <c r="N57" s="70"/>
      <c r="O57" s="70"/>
    </row>
    <row r="58" spans="1:15" ht="15" customHeight="1">
      <c r="A58" s="325" t="s">
        <v>349</v>
      </c>
      <c r="B58" s="326"/>
      <c r="C58" s="179">
        <f>SUM(D58:F58)</f>
        <v>77945</v>
      </c>
      <c r="D58" s="179">
        <v>19476</v>
      </c>
      <c r="E58" s="179">
        <v>12413</v>
      </c>
      <c r="F58" s="179">
        <v>46056</v>
      </c>
      <c r="G58" s="179">
        <v>25661</v>
      </c>
      <c r="H58" s="179">
        <f>SUM(I58:J58)</f>
        <v>1037</v>
      </c>
      <c r="I58" s="179">
        <v>724</v>
      </c>
      <c r="J58" s="179">
        <v>313</v>
      </c>
      <c r="K58" s="179">
        <v>2191230</v>
      </c>
      <c r="L58" s="179">
        <v>2863</v>
      </c>
      <c r="M58" s="179">
        <v>1234020</v>
      </c>
      <c r="N58" s="70"/>
      <c r="O58" s="70"/>
    </row>
    <row r="59" spans="1:15" ht="15" customHeight="1">
      <c r="A59" s="61"/>
      <c r="B59" s="62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70"/>
      <c r="O59" s="70"/>
    </row>
    <row r="60" spans="1:15" ht="15" customHeight="1">
      <c r="A60" s="323" t="s">
        <v>58</v>
      </c>
      <c r="B60" s="324"/>
      <c r="C60" s="181">
        <f>AVERAGE(C45:C58)</f>
        <v>75883.83333333333</v>
      </c>
      <c r="D60" s="181">
        <f aca="true" t="shared" si="3" ref="D60:M60">AVERAGE(D45:D58)</f>
        <v>16413.166666666668</v>
      </c>
      <c r="E60" s="181">
        <f t="shared" si="3"/>
        <v>12353.666666666666</v>
      </c>
      <c r="F60" s="181">
        <f t="shared" si="3"/>
        <v>47117</v>
      </c>
      <c r="G60" s="181">
        <f t="shared" si="3"/>
        <v>26297.666666666668</v>
      </c>
      <c r="H60" s="181">
        <f t="shared" si="3"/>
        <v>997.25</v>
      </c>
      <c r="I60" s="181">
        <f t="shared" si="3"/>
        <v>699.1666666666666</v>
      </c>
      <c r="J60" s="181">
        <f t="shared" si="3"/>
        <v>298.0833333333333</v>
      </c>
      <c r="K60" s="181">
        <f t="shared" si="3"/>
        <v>2247484</v>
      </c>
      <c r="L60" s="181">
        <f t="shared" si="3"/>
        <v>3044.75</v>
      </c>
      <c r="M60" s="181">
        <f t="shared" si="3"/>
        <v>1242985.4166666667</v>
      </c>
      <c r="N60" s="70"/>
      <c r="O60" s="70"/>
    </row>
    <row r="61" spans="1:15" ht="15" customHeight="1">
      <c r="A61" s="64"/>
      <c r="B61" s="6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70"/>
      <c r="O61" s="70"/>
    </row>
  </sheetData>
  <sheetProtection/>
  <mergeCells count="70">
    <mergeCell ref="A51:B51"/>
    <mergeCell ref="A52:B52"/>
    <mergeCell ref="O36:O39"/>
    <mergeCell ref="F38:F39"/>
    <mergeCell ref="H38:H39"/>
    <mergeCell ref="I38:I39"/>
    <mergeCell ref="J38:J39"/>
    <mergeCell ref="L36:L39"/>
    <mergeCell ref="N38:N39"/>
    <mergeCell ref="A50:B50"/>
    <mergeCell ref="A27:B27"/>
    <mergeCell ref="G8:G9"/>
    <mergeCell ref="H8:H9"/>
    <mergeCell ref="A14:B14"/>
    <mergeCell ref="A11:B11"/>
    <mergeCell ref="C6:C9"/>
    <mergeCell ref="D6:D9"/>
    <mergeCell ref="E6:E9"/>
    <mergeCell ref="F8:F9"/>
    <mergeCell ref="F6:I7"/>
    <mergeCell ref="A13:B13"/>
    <mergeCell ref="A21:B21"/>
    <mergeCell ref="A57:B57"/>
    <mergeCell ref="A58:B58"/>
    <mergeCell ref="A60:B60"/>
    <mergeCell ref="A53:B53"/>
    <mergeCell ref="A54:B54"/>
    <mergeCell ref="A55:B55"/>
    <mergeCell ref="A56:B56"/>
    <mergeCell ref="A41:B41"/>
    <mergeCell ref="L8:L9"/>
    <mergeCell ref="M8:M9"/>
    <mergeCell ref="A49:B49"/>
    <mergeCell ref="A48:B48"/>
    <mergeCell ref="A47:B47"/>
    <mergeCell ref="A46:B46"/>
    <mergeCell ref="A26:B26"/>
    <mergeCell ref="E38:E39"/>
    <mergeCell ref="A43:B43"/>
    <mergeCell ref="A20:B20"/>
    <mergeCell ref="A25:B25"/>
    <mergeCell ref="A36:B39"/>
    <mergeCell ref="A42:B42"/>
    <mergeCell ref="A30:B30"/>
    <mergeCell ref="A44:B44"/>
    <mergeCell ref="K8:K9"/>
    <mergeCell ref="A6:B9"/>
    <mergeCell ref="A15:B15"/>
    <mergeCell ref="A16:B16"/>
    <mergeCell ref="A12:B12"/>
    <mergeCell ref="A45:B45"/>
    <mergeCell ref="K6:M7"/>
    <mergeCell ref="C36:F37"/>
    <mergeCell ref="C38:C39"/>
    <mergeCell ref="D38:D39"/>
    <mergeCell ref="G36:G39"/>
    <mergeCell ref="H36:J37"/>
    <mergeCell ref="K36:K39"/>
    <mergeCell ref="M36:M39"/>
    <mergeCell ref="J6:J9"/>
    <mergeCell ref="A4:M4"/>
    <mergeCell ref="A34:M34"/>
    <mergeCell ref="A22:B22"/>
    <mergeCell ref="A23:B23"/>
    <mergeCell ref="A17:B17"/>
    <mergeCell ref="A18:B18"/>
    <mergeCell ref="I8:I9"/>
    <mergeCell ref="A19:B19"/>
    <mergeCell ref="A28:B28"/>
    <mergeCell ref="A24:B24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3"/>
  <sheetViews>
    <sheetView view="pageBreakPreview" zoomScale="75" zoomScaleNormal="70" zoomScaleSheetLayoutView="75" zoomScalePageLayoutView="0" workbookViewId="0" topLeftCell="A1">
      <selection activeCell="A1" sqref="A1"/>
    </sheetView>
  </sheetViews>
  <sheetFormatPr defaultColWidth="10.59765625" defaultRowHeight="18" customHeight="1"/>
  <cols>
    <col min="1" max="1" width="30.69921875" style="89" customWidth="1"/>
    <col min="2" max="2" width="11.69921875" style="89" customWidth="1"/>
    <col min="3" max="3" width="5.69921875" style="89" customWidth="1"/>
    <col min="4" max="4" width="8.5" style="89" customWidth="1"/>
    <col min="5" max="5" width="6" style="89" customWidth="1"/>
    <col min="6" max="6" width="7.19921875" style="89" customWidth="1"/>
    <col min="7" max="7" width="11" style="89" customWidth="1"/>
    <col min="8" max="8" width="12.5" style="89" customWidth="1"/>
    <col min="9" max="9" width="4.19921875" style="89" customWidth="1"/>
    <col min="10" max="10" width="8.5" style="89" customWidth="1"/>
    <col min="11" max="11" width="7.69921875" style="89" customWidth="1"/>
    <col min="12" max="12" width="4" style="89" customWidth="1"/>
    <col min="13" max="13" width="10.69921875" style="89" customWidth="1"/>
    <col min="14" max="14" width="5.8984375" style="89" customWidth="1"/>
    <col min="15" max="15" width="14.09765625" style="89" customWidth="1"/>
    <col min="16" max="16" width="3.19921875" style="89" customWidth="1"/>
    <col min="17" max="17" width="13.5" style="89" customWidth="1"/>
    <col min="18" max="18" width="10.59765625" style="89" customWidth="1"/>
    <col min="19" max="19" width="10.69921875" style="89" customWidth="1"/>
    <col min="20" max="20" width="10.59765625" style="89" customWidth="1"/>
    <col min="21" max="21" width="6.19921875" style="89" customWidth="1"/>
    <col min="22" max="23" width="10.59765625" style="89" customWidth="1"/>
    <col min="24" max="24" width="16.3984375" style="89" customWidth="1"/>
    <col min="25" max="25" width="10.59765625" style="89" customWidth="1"/>
    <col min="26" max="26" width="14" style="89" customWidth="1"/>
    <col min="27" max="27" width="17.8984375" style="89" customWidth="1"/>
    <col min="28" max="16384" width="10.59765625" style="89" customWidth="1"/>
  </cols>
  <sheetData>
    <row r="1" spans="1:27" s="88" customFormat="1" ht="18" customHeight="1">
      <c r="A1" s="238" t="s">
        <v>451</v>
      </c>
      <c r="Z1" s="495" t="s">
        <v>220</v>
      </c>
      <c r="AA1" s="495"/>
    </row>
    <row r="2" spans="1:27" s="88" customFormat="1" ht="18" customHeight="1">
      <c r="A2" s="3"/>
      <c r="Z2" s="235"/>
      <c r="AA2" s="235"/>
    </row>
    <row r="3" spans="1:27" s="88" customFormat="1" ht="18" customHeight="1">
      <c r="A3" s="3"/>
      <c r="Z3" s="235"/>
      <c r="AA3" s="235"/>
    </row>
    <row r="4" spans="1:27" ht="18" customHeight="1">
      <c r="A4" s="443" t="s">
        <v>217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</row>
    <row r="5" spans="1:27" ht="18" customHeight="1">
      <c r="A5" s="447" t="s">
        <v>356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</row>
    <row r="6" spans="1:27" ht="18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</row>
    <row r="7" spans="1:27" ht="18" customHeight="1">
      <c r="A7" s="447" t="s">
        <v>355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O7" s="444" t="s">
        <v>210</v>
      </c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</row>
    <row r="8" spans="1:27" ht="18" customHeight="1" thickBot="1">
      <c r="A8" s="92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1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</row>
    <row r="9" spans="1:28" ht="18" customHeight="1">
      <c r="A9" s="448" t="s">
        <v>452</v>
      </c>
      <c r="B9" s="452" t="s">
        <v>116</v>
      </c>
      <c r="C9" s="452"/>
      <c r="D9" s="452"/>
      <c r="E9" s="452"/>
      <c r="F9" s="452" t="s">
        <v>94</v>
      </c>
      <c r="G9" s="452"/>
      <c r="H9" s="452"/>
      <c r="I9" s="452"/>
      <c r="J9" s="453" t="s">
        <v>117</v>
      </c>
      <c r="K9" s="454"/>
      <c r="L9" s="454"/>
      <c r="M9" s="454"/>
      <c r="N9" s="91"/>
      <c r="O9" s="463" t="s">
        <v>118</v>
      </c>
      <c r="P9" s="452"/>
      <c r="Q9" s="453" t="s">
        <v>116</v>
      </c>
      <c r="R9" s="484"/>
      <c r="S9" s="485" t="s">
        <v>94</v>
      </c>
      <c r="T9" s="481"/>
      <c r="U9" s="454" t="s">
        <v>129</v>
      </c>
      <c r="V9" s="454"/>
      <c r="W9" s="484"/>
      <c r="X9" s="485" t="s">
        <v>127</v>
      </c>
      <c r="Y9" s="481"/>
      <c r="Z9" s="453" t="s">
        <v>128</v>
      </c>
      <c r="AA9" s="454"/>
      <c r="AB9" s="91"/>
    </row>
    <row r="10" spans="1:28" ht="18" customHeight="1">
      <c r="A10" s="449"/>
      <c r="B10" s="450" t="s">
        <v>92</v>
      </c>
      <c r="C10" s="450"/>
      <c r="D10" s="450" t="s">
        <v>93</v>
      </c>
      <c r="E10" s="450"/>
      <c r="F10" s="450" t="s">
        <v>114</v>
      </c>
      <c r="G10" s="450"/>
      <c r="H10" s="450" t="s">
        <v>93</v>
      </c>
      <c r="I10" s="450"/>
      <c r="J10" s="450" t="s">
        <v>115</v>
      </c>
      <c r="K10" s="450"/>
      <c r="L10" s="450" t="s">
        <v>93</v>
      </c>
      <c r="M10" s="451"/>
      <c r="N10" s="91"/>
      <c r="O10" s="455"/>
      <c r="P10" s="450"/>
      <c r="Q10" s="94" t="s">
        <v>92</v>
      </c>
      <c r="R10" s="94" t="s">
        <v>126</v>
      </c>
      <c r="S10" s="94" t="s">
        <v>114</v>
      </c>
      <c r="T10" s="94" t="s">
        <v>126</v>
      </c>
      <c r="U10" s="450" t="s">
        <v>115</v>
      </c>
      <c r="V10" s="450"/>
      <c r="W10" s="116" t="s">
        <v>126</v>
      </c>
      <c r="X10" s="94" t="s">
        <v>115</v>
      </c>
      <c r="Y10" s="116" t="s">
        <v>126</v>
      </c>
      <c r="Z10" s="116" t="s">
        <v>115</v>
      </c>
      <c r="AA10" s="246" t="s">
        <v>244</v>
      </c>
      <c r="AB10" s="91"/>
    </row>
    <row r="11" spans="1:28" ht="18" customHeight="1">
      <c r="A11" s="95"/>
      <c r="N11" s="91"/>
      <c r="O11" s="96"/>
      <c r="P11" s="97"/>
      <c r="AB11" s="91"/>
    </row>
    <row r="12" spans="1:27" s="113" customFormat="1" ht="18" customHeight="1">
      <c r="A12" s="7" t="s">
        <v>243</v>
      </c>
      <c r="B12" s="472">
        <f>SUM(B14:C36)</f>
        <v>14353</v>
      </c>
      <c r="C12" s="473"/>
      <c r="D12" s="471">
        <f>100*B12/B$12</f>
        <v>100</v>
      </c>
      <c r="E12" s="471"/>
      <c r="F12" s="473">
        <f>SUM(F14:G36)</f>
        <v>130681</v>
      </c>
      <c r="G12" s="473"/>
      <c r="H12" s="471">
        <f>100*F12/F$12</f>
        <v>100</v>
      </c>
      <c r="I12" s="471"/>
      <c r="J12" s="473">
        <f>SUM(J14:K36)</f>
        <v>180019510</v>
      </c>
      <c r="K12" s="473"/>
      <c r="L12" s="471">
        <f>100*J12/J$12</f>
        <v>100</v>
      </c>
      <c r="M12" s="471"/>
      <c r="O12" s="479" t="s">
        <v>66</v>
      </c>
      <c r="P12" s="480"/>
      <c r="Q12" s="219">
        <f>SUM(Q14:Q31)</f>
        <v>14353</v>
      </c>
      <c r="R12" s="190">
        <f>100*Q12/Q$12</f>
        <v>100</v>
      </c>
      <c r="S12" s="219">
        <f>SUM(S14:S31)</f>
        <v>130681</v>
      </c>
      <c r="T12" s="190">
        <f>100*S12/S$12</f>
        <v>100</v>
      </c>
      <c r="U12" s="460">
        <f>SUM(U14:V31)</f>
        <v>180019510</v>
      </c>
      <c r="V12" s="467"/>
      <c r="W12" s="190">
        <f>100*U12/U$12</f>
        <v>100</v>
      </c>
      <c r="X12" s="219">
        <f>SUM(X14:X31)</f>
        <v>178169313</v>
      </c>
      <c r="Y12" s="190">
        <f>100*X12/X$12</f>
        <v>100</v>
      </c>
      <c r="Z12" s="219">
        <f>SUM(Z14:Z31)</f>
        <v>66409344</v>
      </c>
      <c r="AA12" s="190">
        <v>38.1</v>
      </c>
    </row>
    <row r="13" spans="1:27" ht="18" customHeight="1">
      <c r="A13" s="38"/>
      <c r="B13" s="456"/>
      <c r="C13" s="457"/>
      <c r="D13" s="468"/>
      <c r="E13" s="468"/>
      <c r="F13" s="457"/>
      <c r="G13" s="457"/>
      <c r="H13" s="471"/>
      <c r="I13" s="471"/>
      <c r="J13" s="457"/>
      <c r="K13" s="457"/>
      <c r="L13" s="471"/>
      <c r="M13" s="471"/>
      <c r="O13" s="481"/>
      <c r="P13" s="482"/>
      <c r="R13" s="98"/>
      <c r="T13" s="98"/>
      <c r="U13" s="486"/>
      <c r="V13" s="459"/>
      <c r="W13" s="98"/>
      <c r="Y13" s="98"/>
      <c r="AA13" s="98"/>
    </row>
    <row r="14" spans="1:27" ht="18" customHeight="1">
      <c r="A14" s="38" t="s">
        <v>19</v>
      </c>
      <c r="B14" s="456">
        <v>1019</v>
      </c>
      <c r="C14" s="457"/>
      <c r="D14" s="468">
        <f aca="true" t="shared" si="0" ref="D14:D34">100*B14/B$12</f>
        <v>7.099561067372675</v>
      </c>
      <c r="E14" s="468"/>
      <c r="F14" s="457">
        <v>10733</v>
      </c>
      <c r="G14" s="457"/>
      <c r="H14" s="468">
        <f aca="true" t="shared" si="1" ref="H14:H34">100*F14/F$12</f>
        <v>8.213129682203228</v>
      </c>
      <c r="I14" s="468"/>
      <c r="J14" s="457">
        <v>12904432</v>
      </c>
      <c r="K14" s="457"/>
      <c r="L14" s="468">
        <f aca="true" t="shared" si="2" ref="L14:L34">100*J14/J$12</f>
        <v>7.168351919189203</v>
      </c>
      <c r="M14" s="468"/>
      <c r="O14" s="481" t="s">
        <v>360</v>
      </c>
      <c r="P14" s="482"/>
      <c r="Q14" s="89">
        <v>7773</v>
      </c>
      <c r="R14" s="98">
        <f>100*Q14/Q$12</f>
        <v>54.15592559046889</v>
      </c>
      <c r="S14" s="89">
        <v>16531</v>
      </c>
      <c r="T14" s="98">
        <f>100*S14/S$12</f>
        <v>12.649887894950298</v>
      </c>
      <c r="U14" s="457">
        <v>6870287</v>
      </c>
      <c r="V14" s="459"/>
      <c r="W14" s="98">
        <f>100*U14/U$12</f>
        <v>3.8164124544056364</v>
      </c>
      <c r="X14" s="89">
        <v>6870287</v>
      </c>
      <c r="Y14" s="98">
        <f>100*X14/X$12</f>
        <v>3.856043941753314</v>
      </c>
      <c r="Z14" s="89">
        <v>3899667</v>
      </c>
      <c r="AA14" s="98">
        <v>56.8</v>
      </c>
    </row>
    <row r="15" spans="1:27" ht="18" customHeight="1">
      <c r="A15" s="38" t="s">
        <v>453</v>
      </c>
      <c r="B15" s="456">
        <v>67</v>
      </c>
      <c r="C15" s="457"/>
      <c r="D15" s="468">
        <f t="shared" si="0"/>
        <v>0.4668013655681739</v>
      </c>
      <c r="E15" s="468"/>
      <c r="F15" s="457">
        <v>1326</v>
      </c>
      <c r="G15" s="457"/>
      <c r="H15" s="468">
        <f t="shared" si="1"/>
        <v>1.0146846136775813</v>
      </c>
      <c r="I15" s="468"/>
      <c r="J15" s="457">
        <v>7535638</v>
      </c>
      <c r="K15" s="457"/>
      <c r="L15" s="468">
        <f t="shared" si="2"/>
        <v>4.186011838383518</v>
      </c>
      <c r="M15" s="468"/>
      <c r="O15" s="481"/>
      <c r="P15" s="482"/>
      <c r="R15" s="98"/>
      <c r="T15" s="98"/>
      <c r="U15" s="457"/>
      <c r="V15" s="459"/>
      <c r="W15" s="98"/>
      <c r="Y15" s="98"/>
      <c r="AA15" s="98"/>
    </row>
    <row r="16" spans="1:27" ht="18" customHeight="1">
      <c r="A16" s="38" t="s">
        <v>454</v>
      </c>
      <c r="B16" s="456">
        <v>5293</v>
      </c>
      <c r="C16" s="457"/>
      <c r="D16" s="468">
        <f t="shared" si="0"/>
        <v>36.87730787988574</v>
      </c>
      <c r="E16" s="468"/>
      <c r="F16" s="457">
        <v>31849</v>
      </c>
      <c r="G16" s="457"/>
      <c r="H16" s="468">
        <f t="shared" si="1"/>
        <v>24.371561282818465</v>
      </c>
      <c r="I16" s="468"/>
      <c r="J16" s="457">
        <v>31380056</v>
      </c>
      <c r="K16" s="457"/>
      <c r="L16" s="468">
        <f t="shared" si="2"/>
        <v>17.43147506623032</v>
      </c>
      <c r="M16" s="468"/>
      <c r="O16" s="481" t="s">
        <v>361</v>
      </c>
      <c r="P16" s="482"/>
      <c r="Q16" s="89">
        <v>4370</v>
      </c>
      <c r="R16" s="98">
        <f>100*Q16/Q$12</f>
        <v>30.446596530342088</v>
      </c>
      <c r="S16" s="89">
        <v>24404</v>
      </c>
      <c r="T16" s="98">
        <f>100*S16/S$12</f>
        <v>18.674482135888155</v>
      </c>
      <c r="U16" s="457">
        <v>17455843</v>
      </c>
      <c r="V16" s="459"/>
      <c r="W16" s="98">
        <f>100*U16/U$12</f>
        <v>9.696639547569038</v>
      </c>
      <c r="X16" s="89">
        <v>17455843</v>
      </c>
      <c r="Y16" s="98">
        <f>100*X16/X$12</f>
        <v>9.79733417953966</v>
      </c>
      <c r="Z16" s="89">
        <v>9232679</v>
      </c>
      <c r="AA16" s="98">
        <v>53</v>
      </c>
    </row>
    <row r="17" spans="1:27" ht="18" customHeight="1">
      <c r="A17" s="38" t="s">
        <v>33</v>
      </c>
      <c r="B17" s="456">
        <v>454</v>
      </c>
      <c r="C17" s="457"/>
      <c r="D17" s="468">
        <f t="shared" si="0"/>
        <v>3.163101790566432</v>
      </c>
      <c r="E17" s="468"/>
      <c r="F17" s="457">
        <v>8315</v>
      </c>
      <c r="G17" s="457"/>
      <c r="H17" s="468">
        <f t="shared" si="1"/>
        <v>6.36282244549705</v>
      </c>
      <c r="I17" s="468"/>
      <c r="J17" s="457">
        <v>4681972</v>
      </c>
      <c r="K17" s="457"/>
      <c r="L17" s="468">
        <f t="shared" si="2"/>
        <v>2.6008136562531474</v>
      </c>
      <c r="M17" s="468"/>
      <c r="O17" s="481"/>
      <c r="P17" s="482"/>
      <c r="R17" s="98"/>
      <c r="T17" s="98"/>
      <c r="U17" s="457"/>
      <c r="V17" s="459"/>
      <c r="W17" s="98"/>
      <c r="Y17" s="98"/>
      <c r="AA17" s="98"/>
    </row>
    <row r="18" spans="1:27" ht="18" customHeight="1">
      <c r="A18" s="38" t="s">
        <v>455</v>
      </c>
      <c r="B18" s="456">
        <v>630</v>
      </c>
      <c r="C18" s="457"/>
      <c r="D18" s="468">
        <f t="shared" si="0"/>
        <v>4.389326273252978</v>
      </c>
      <c r="E18" s="468"/>
      <c r="F18" s="457">
        <v>3641</v>
      </c>
      <c r="G18" s="457"/>
      <c r="H18" s="468">
        <f t="shared" si="1"/>
        <v>2.786173965610915</v>
      </c>
      <c r="I18" s="468"/>
      <c r="J18" s="457">
        <v>4438662</v>
      </c>
      <c r="K18" s="457"/>
      <c r="L18" s="468">
        <f t="shared" si="2"/>
        <v>2.4656560836100487</v>
      </c>
      <c r="M18" s="468"/>
      <c r="O18" s="481" t="s">
        <v>119</v>
      </c>
      <c r="P18" s="482"/>
      <c r="Q18" s="89">
        <v>1071</v>
      </c>
      <c r="R18" s="98">
        <f>100*Q18/Q$12</f>
        <v>7.461854664530064</v>
      </c>
      <c r="S18" s="89">
        <v>14466</v>
      </c>
      <c r="T18" s="98">
        <f>100*S18/S$12</f>
        <v>11.06970408858212</v>
      </c>
      <c r="U18" s="457">
        <v>17946335</v>
      </c>
      <c r="V18" s="459"/>
      <c r="W18" s="98">
        <f>100*U18/U$12</f>
        <v>9.969105570835072</v>
      </c>
      <c r="X18" s="89">
        <v>17946335</v>
      </c>
      <c r="Y18" s="98">
        <f>100*X18/X$12</f>
        <v>10.072629622812768</v>
      </c>
      <c r="Z18" s="89">
        <v>8267800</v>
      </c>
      <c r="AA18" s="98">
        <v>46.2</v>
      </c>
    </row>
    <row r="19" spans="1:27" ht="18" customHeight="1">
      <c r="A19" s="38" t="s">
        <v>456</v>
      </c>
      <c r="B19" s="456">
        <v>724</v>
      </c>
      <c r="C19" s="457"/>
      <c r="D19" s="468">
        <f t="shared" si="0"/>
        <v>5.044241621960566</v>
      </c>
      <c r="E19" s="468"/>
      <c r="F19" s="457">
        <v>2932</v>
      </c>
      <c r="G19" s="457"/>
      <c r="H19" s="468">
        <f t="shared" si="1"/>
        <v>2.243631438388136</v>
      </c>
      <c r="I19" s="468"/>
      <c r="J19" s="457">
        <v>2877509</v>
      </c>
      <c r="K19" s="457"/>
      <c r="L19" s="468">
        <f t="shared" si="2"/>
        <v>1.5984428576658163</v>
      </c>
      <c r="M19" s="468"/>
      <c r="O19" s="481"/>
      <c r="P19" s="482"/>
      <c r="R19" s="98"/>
      <c r="T19" s="98"/>
      <c r="U19" s="457"/>
      <c r="V19" s="459"/>
      <c r="W19" s="98"/>
      <c r="Y19" s="98"/>
      <c r="AA19" s="98"/>
    </row>
    <row r="20" spans="1:27" ht="18" customHeight="1">
      <c r="A20" s="38" t="s">
        <v>36</v>
      </c>
      <c r="B20" s="456">
        <v>163</v>
      </c>
      <c r="C20" s="457"/>
      <c r="D20" s="468">
        <f t="shared" si="0"/>
        <v>1.1356510833971991</v>
      </c>
      <c r="E20" s="468"/>
      <c r="F20" s="457">
        <v>1923</v>
      </c>
      <c r="G20" s="457"/>
      <c r="H20" s="468">
        <f t="shared" si="1"/>
        <v>1.471522256487171</v>
      </c>
      <c r="I20" s="468"/>
      <c r="J20" s="457">
        <v>2918317</v>
      </c>
      <c r="K20" s="457"/>
      <c r="L20" s="468">
        <f t="shared" si="2"/>
        <v>1.621111511746699</v>
      </c>
      <c r="M20" s="468"/>
      <c r="O20" s="481" t="s">
        <v>120</v>
      </c>
      <c r="P20" s="482"/>
      <c r="Q20" s="89">
        <v>497</v>
      </c>
      <c r="R20" s="98">
        <f>100*Q20/Q$12</f>
        <v>3.4626907266773497</v>
      </c>
      <c r="S20" s="89">
        <v>12067</v>
      </c>
      <c r="T20" s="98">
        <f>100*S20/S$12</f>
        <v>9.233936073338894</v>
      </c>
      <c r="U20" s="457">
        <v>14976265</v>
      </c>
      <c r="V20" s="459"/>
      <c r="W20" s="98">
        <f>100*U20/U$12</f>
        <v>8.319245508445167</v>
      </c>
      <c r="X20" s="89">
        <v>14976265</v>
      </c>
      <c r="Y20" s="98">
        <f>100*X20/X$12</f>
        <v>8.405636609262785</v>
      </c>
      <c r="Z20" s="89">
        <v>6542503</v>
      </c>
      <c r="AA20" s="98">
        <v>43.8</v>
      </c>
    </row>
    <row r="21" spans="1:27" ht="18" customHeight="1">
      <c r="A21" s="38" t="s">
        <v>22</v>
      </c>
      <c r="B21" s="456">
        <v>533</v>
      </c>
      <c r="C21" s="457"/>
      <c r="D21" s="468">
        <f t="shared" si="0"/>
        <v>3.713509370863234</v>
      </c>
      <c r="E21" s="468"/>
      <c r="F21" s="457">
        <v>5087</v>
      </c>
      <c r="G21" s="457"/>
      <c r="H21" s="468">
        <f t="shared" si="1"/>
        <v>3.8926852411597705</v>
      </c>
      <c r="I21" s="468"/>
      <c r="J21" s="457">
        <v>5872175</v>
      </c>
      <c r="K21" s="457"/>
      <c r="L21" s="468">
        <f t="shared" si="2"/>
        <v>3.261965883586729</v>
      </c>
      <c r="M21" s="468"/>
      <c r="O21" s="481"/>
      <c r="P21" s="482"/>
      <c r="R21" s="98"/>
      <c r="T21" s="98"/>
      <c r="U21" s="457"/>
      <c r="V21" s="459"/>
      <c r="W21" s="98"/>
      <c r="Y21" s="98"/>
      <c r="AA21" s="98"/>
    </row>
    <row r="22" spans="1:27" ht="18" customHeight="1">
      <c r="A22" s="38" t="s">
        <v>457</v>
      </c>
      <c r="B22" s="456">
        <v>36</v>
      </c>
      <c r="C22" s="457"/>
      <c r="D22" s="468">
        <f t="shared" si="0"/>
        <v>0.2508186441858845</v>
      </c>
      <c r="E22" s="468"/>
      <c r="F22" s="457">
        <v>995</v>
      </c>
      <c r="G22" s="457"/>
      <c r="H22" s="468">
        <f t="shared" si="1"/>
        <v>0.7613960713493163</v>
      </c>
      <c r="I22" s="468"/>
      <c r="J22" s="457">
        <v>3987106</v>
      </c>
      <c r="K22" s="457"/>
      <c r="L22" s="468">
        <f t="shared" si="2"/>
        <v>2.214818827137125</v>
      </c>
      <c r="M22" s="468"/>
      <c r="O22" s="481" t="s">
        <v>121</v>
      </c>
      <c r="P22" s="482"/>
      <c r="Q22" s="89">
        <v>290</v>
      </c>
      <c r="R22" s="98">
        <f>100*Q22/Q$12</f>
        <v>2.020483522608514</v>
      </c>
      <c r="S22" s="89">
        <v>11031</v>
      </c>
      <c r="T22" s="98">
        <f>100*S22/S$12</f>
        <v>8.441165892516892</v>
      </c>
      <c r="U22" s="457">
        <v>15473308</v>
      </c>
      <c r="V22" s="459"/>
      <c r="W22" s="98">
        <f>100*U22/U$12</f>
        <v>8.595350581723059</v>
      </c>
      <c r="X22" s="89">
        <v>15566812</v>
      </c>
      <c r="Y22" s="98">
        <f>100*X22/X$12</f>
        <v>8.737089310099096</v>
      </c>
      <c r="Z22" s="89">
        <v>6231695</v>
      </c>
      <c r="AA22" s="98">
        <v>40.2</v>
      </c>
    </row>
    <row r="23" spans="1:27" ht="18" customHeight="1">
      <c r="A23" s="38" t="s">
        <v>37</v>
      </c>
      <c r="B23" s="456">
        <v>14</v>
      </c>
      <c r="C23" s="457"/>
      <c r="D23" s="468">
        <f t="shared" si="0"/>
        <v>0.09754058385006618</v>
      </c>
      <c r="E23" s="468"/>
      <c r="F23" s="457">
        <v>145</v>
      </c>
      <c r="G23" s="457"/>
      <c r="H23" s="468">
        <f t="shared" si="1"/>
        <v>0.11095721642778981</v>
      </c>
      <c r="I23" s="468"/>
      <c r="J23" s="457">
        <v>643989</v>
      </c>
      <c r="K23" s="457"/>
      <c r="L23" s="468">
        <f t="shared" si="2"/>
        <v>0.35773289239594086</v>
      </c>
      <c r="M23" s="468"/>
      <c r="O23" s="481"/>
      <c r="P23" s="482"/>
      <c r="R23" s="98"/>
      <c r="T23" s="98"/>
      <c r="U23" s="457"/>
      <c r="V23" s="459"/>
      <c r="W23" s="98"/>
      <c r="Y23" s="98"/>
      <c r="AA23" s="98"/>
    </row>
    <row r="24" spans="1:27" ht="18" customHeight="1">
      <c r="A24" s="38" t="s">
        <v>458</v>
      </c>
      <c r="B24" s="456">
        <v>349</v>
      </c>
      <c r="C24" s="457"/>
      <c r="D24" s="468">
        <f t="shared" si="0"/>
        <v>2.4315474116909357</v>
      </c>
      <c r="E24" s="468"/>
      <c r="F24" s="457">
        <v>3127</v>
      </c>
      <c r="G24" s="457"/>
      <c r="H24" s="468">
        <f t="shared" si="1"/>
        <v>2.392849763928957</v>
      </c>
      <c r="I24" s="468"/>
      <c r="J24" s="457">
        <v>4657149</v>
      </c>
      <c r="K24" s="457"/>
      <c r="L24" s="468">
        <f t="shared" si="2"/>
        <v>2.5870245952785895</v>
      </c>
      <c r="M24" s="468"/>
      <c r="O24" s="481" t="s">
        <v>122</v>
      </c>
      <c r="P24" s="482"/>
      <c r="Q24" s="89">
        <v>212</v>
      </c>
      <c r="R24" s="98">
        <f>100*Q24/Q$12</f>
        <v>1.477043126872431</v>
      </c>
      <c r="S24" s="89">
        <v>14524</v>
      </c>
      <c r="T24" s="98">
        <f>100*S24/S$12</f>
        <v>11.114086975153235</v>
      </c>
      <c r="U24" s="457">
        <v>21659368</v>
      </c>
      <c r="V24" s="459"/>
      <c r="W24" s="98">
        <f>100*U24/U$12</f>
        <v>12.03167812199911</v>
      </c>
      <c r="X24" s="89">
        <v>21658561</v>
      </c>
      <c r="Y24" s="98">
        <f>100*X24/X$12</f>
        <v>12.156167992857446</v>
      </c>
      <c r="Z24" s="89">
        <v>7867250</v>
      </c>
      <c r="AA24" s="98">
        <v>36.5</v>
      </c>
    </row>
    <row r="25" spans="1:27" ht="18" customHeight="1">
      <c r="A25" s="38" t="s">
        <v>459</v>
      </c>
      <c r="B25" s="456">
        <v>16</v>
      </c>
      <c r="C25" s="457"/>
      <c r="D25" s="468">
        <f t="shared" si="0"/>
        <v>0.11147495297150421</v>
      </c>
      <c r="E25" s="468"/>
      <c r="F25" s="457">
        <v>156</v>
      </c>
      <c r="G25" s="457"/>
      <c r="H25" s="468">
        <f t="shared" si="1"/>
        <v>0.11937466043265663</v>
      </c>
      <c r="I25" s="468"/>
      <c r="J25" s="457">
        <v>154544</v>
      </c>
      <c r="K25" s="457"/>
      <c r="L25" s="468">
        <f t="shared" si="2"/>
        <v>0.08584847275720282</v>
      </c>
      <c r="M25" s="468"/>
      <c r="O25" s="481"/>
      <c r="P25" s="482"/>
      <c r="R25" s="98"/>
      <c r="T25" s="98"/>
      <c r="U25" s="457"/>
      <c r="V25" s="459"/>
      <c r="W25" s="98"/>
      <c r="Y25" s="98"/>
      <c r="AA25" s="98"/>
    </row>
    <row r="26" spans="1:27" ht="18" customHeight="1">
      <c r="A26" s="38" t="s">
        <v>357</v>
      </c>
      <c r="B26" s="456">
        <v>7</v>
      </c>
      <c r="C26" s="457"/>
      <c r="D26" s="468">
        <f t="shared" si="0"/>
        <v>0.04877029192503309</v>
      </c>
      <c r="E26" s="468"/>
      <c r="F26" s="457">
        <v>55</v>
      </c>
      <c r="G26" s="457"/>
      <c r="H26" s="468">
        <f t="shared" si="1"/>
        <v>0.042087220024334064</v>
      </c>
      <c r="I26" s="468"/>
      <c r="J26" s="457">
        <v>39749</v>
      </c>
      <c r="K26" s="457"/>
      <c r="L26" s="468">
        <f t="shared" si="2"/>
        <v>0.022080384509434562</v>
      </c>
      <c r="M26" s="468"/>
      <c r="O26" s="481" t="s">
        <v>123</v>
      </c>
      <c r="P26" s="482"/>
      <c r="Q26" s="89">
        <v>84</v>
      </c>
      <c r="R26" s="98">
        <f>100*Q26/Q$12</f>
        <v>0.5852435031003971</v>
      </c>
      <c r="S26" s="89">
        <v>11292</v>
      </c>
      <c r="T26" s="98">
        <f>100*S26/S$12</f>
        <v>8.640888882086914</v>
      </c>
      <c r="U26" s="457">
        <v>18022151</v>
      </c>
      <c r="V26" s="459"/>
      <c r="W26" s="98">
        <f>100*U26/U$12</f>
        <v>10.011221005989851</v>
      </c>
      <c r="X26" s="89">
        <v>18004759</v>
      </c>
      <c r="Y26" s="98">
        <f>100*X26/X$12</f>
        <v>10.10542090376697</v>
      </c>
      <c r="Z26" s="89">
        <v>7170021</v>
      </c>
      <c r="AA26" s="98">
        <v>40.1</v>
      </c>
    </row>
    <row r="27" spans="1:27" ht="18" customHeight="1">
      <c r="A27" s="38" t="s">
        <v>26</v>
      </c>
      <c r="B27" s="456">
        <v>711</v>
      </c>
      <c r="C27" s="457"/>
      <c r="D27" s="468">
        <f t="shared" si="0"/>
        <v>4.953668222671219</v>
      </c>
      <c r="E27" s="468"/>
      <c r="F27" s="457">
        <v>6049</v>
      </c>
      <c r="G27" s="457"/>
      <c r="H27" s="468">
        <f t="shared" si="1"/>
        <v>4.628828980494487</v>
      </c>
      <c r="I27" s="468"/>
      <c r="J27" s="457">
        <v>7107859</v>
      </c>
      <c r="K27" s="457"/>
      <c r="L27" s="468">
        <f t="shared" si="2"/>
        <v>3.948382594753202</v>
      </c>
      <c r="M27" s="468"/>
      <c r="O27" s="481"/>
      <c r="P27" s="482"/>
      <c r="R27" s="98"/>
      <c r="T27" s="98"/>
      <c r="U27" s="457"/>
      <c r="V27" s="459"/>
      <c r="W27" s="98"/>
      <c r="Y27" s="98"/>
      <c r="AA27" s="98"/>
    </row>
    <row r="28" spans="1:27" ht="18" customHeight="1">
      <c r="A28" s="38" t="s">
        <v>460</v>
      </c>
      <c r="B28" s="456">
        <v>131</v>
      </c>
      <c r="C28" s="457"/>
      <c r="D28" s="468">
        <f t="shared" si="0"/>
        <v>0.9127011774541908</v>
      </c>
      <c r="E28" s="468"/>
      <c r="F28" s="457">
        <v>1801</v>
      </c>
      <c r="G28" s="457"/>
      <c r="H28" s="468">
        <f t="shared" si="1"/>
        <v>1.3781651502513754</v>
      </c>
      <c r="I28" s="468"/>
      <c r="J28" s="457">
        <v>3692594</v>
      </c>
      <c r="K28" s="457"/>
      <c r="L28" s="468">
        <f t="shared" si="2"/>
        <v>2.0512187817864853</v>
      </c>
      <c r="M28" s="468"/>
      <c r="O28" s="481" t="s">
        <v>124</v>
      </c>
      <c r="P28" s="482"/>
      <c r="Q28" s="89">
        <v>32</v>
      </c>
      <c r="R28" s="98">
        <f>100*Q28/Q$12</f>
        <v>0.22294990594300843</v>
      </c>
      <c r="S28" s="89">
        <v>7719</v>
      </c>
      <c r="T28" s="98">
        <f>100*S28/S$12</f>
        <v>5.906750024869721</v>
      </c>
      <c r="U28" s="457">
        <v>12285618</v>
      </c>
      <c r="V28" s="459"/>
      <c r="W28" s="98">
        <f>100*U28/U$12</f>
        <v>6.824603622129624</v>
      </c>
      <c r="X28" s="89">
        <v>12283123</v>
      </c>
      <c r="Y28" s="98">
        <f>100*X28/X$12</f>
        <v>6.894073279611288</v>
      </c>
      <c r="Z28" s="89">
        <v>4677714</v>
      </c>
      <c r="AA28" s="98">
        <v>38.1</v>
      </c>
    </row>
    <row r="29" spans="1:27" ht="18" customHeight="1">
      <c r="A29" s="38" t="s">
        <v>461</v>
      </c>
      <c r="B29" s="456">
        <v>50</v>
      </c>
      <c r="C29" s="457"/>
      <c r="D29" s="468">
        <f t="shared" si="0"/>
        <v>0.34835922803595065</v>
      </c>
      <c r="E29" s="468"/>
      <c r="F29" s="457">
        <v>412</v>
      </c>
      <c r="G29" s="457"/>
      <c r="H29" s="468">
        <f t="shared" si="1"/>
        <v>0.3152715390913752</v>
      </c>
      <c r="I29" s="468"/>
      <c r="J29" s="457">
        <v>544398</v>
      </c>
      <c r="K29" s="457"/>
      <c r="L29" s="468">
        <f t="shared" si="2"/>
        <v>0.30241055538924644</v>
      </c>
      <c r="M29" s="468"/>
      <c r="O29" s="481"/>
      <c r="P29" s="482"/>
      <c r="R29" s="98"/>
      <c r="T29" s="98"/>
      <c r="U29" s="457"/>
      <c r="V29" s="459"/>
      <c r="W29" s="98"/>
      <c r="Y29" s="98"/>
      <c r="AA29" s="98"/>
    </row>
    <row r="30" spans="1:27" ht="18" customHeight="1">
      <c r="A30" s="38" t="s">
        <v>462</v>
      </c>
      <c r="B30" s="456">
        <v>950</v>
      </c>
      <c r="C30" s="457"/>
      <c r="D30" s="468">
        <f t="shared" si="0"/>
        <v>6.618825332683063</v>
      </c>
      <c r="E30" s="468"/>
      <c r="F30" s="457">
        <v>7034</v>
      </c>
      <c r="G30" s="457"/>
      <c r="H30" s="468">
        <f t="shared" si="1"/>
        <v>5.382572830021196</v>
      </c>
      <c r="I30" s="468"/>
      <c r="J30" s="457">
        <v>8534965</v>
      </c>
      <c r="K30" s="457"/>
      <c r="L30" s="468">
        <f t="shared" si="2"/>
        <v>4.741133336047854</v>
      </c>
      <c r="M30" s="468"/>
      <c r="O30" s="481" t="s">
        <v>125</v>
      </c>
      <c r="P30" s="482"/>
      <c r="Q30" s="99">
        <v>24</v>
      </c>
      <c r="R30" s="98">
        <f>100*Q30/Q$12</f>
        <v>0.1672124294572563</v>
      </c>
      <c r="S30" s="91">
        <v>18647</v>
      </c>
      <c r="T30" s="98">
        <f>100*S30/S$12</f>
        <v>14.269098032613769</v>
      </c>
      <c r="U30" s="458">
        <v>55330335</v>
      </c>
      <c r="V30" s="350"/>
      <c r="W30" s="98">
        <f>100*U30/U$12</f>
        <v>30.735743586903443</v>
      </c>
      <c r="X30" s="91">
        <v>53407328</v>
      </c>
      <c r="Y30" s="98">
        <f>100*X30/X$12</f>
        <v>29.975604160296673</v>
      </c>
      <c r="Z30" s="91">
        <v>12520015</v>
      </c>
      <c r="AA30" s="236">
        <v>25</v>
      </c>
    </row>
    <row r="31" spans="1:27" ht="18" customHeight="1">
      <c r="A31" s="38" t="s">
        <v>28</v>
      </c>
      <c r="B31" s="456">
        <v>1432</v>
      </c>
      <c r="C31" s="457"/>
      <c r="D31" s="468">
        <f t="shared" si="0"/>
        <v>9.977008290949627</v>
      </c>
      <c r="E31" s="468"/>
      <c r="F31" s="457">
        <v>21811</v>
      </c>
      <c r="G31" s="457"/>
      <c r="H31" s="468">
        <f t="shared" si="1"/>
        <v>16.690261017286367</v>
      </c>
      <c r="I31" s="468"/>
      <c r="J31" s="457">
        <v>46983414</v>
      </c>
      <c r="K31" s="457"/>
      <c r="L31" s="468">
        <f t="shared" si="2"/>
        <v>26.09906781770487</v>
      </c>
      <c r="M31" s="468"/>
      <c r="O31" s="470"/>
      <c r="P31" s="483"/>
      <c r="Q31" s="101"/>
      <c r="R31" s="100"/>
      <c r="S31" s="100"/>
      <c r="T31" s="100"/>
      <c r="U31" s="100"/>
      <c r="V31" s="100"/>
      <c r="W31" s="100"/>
      <c r="X31" s="100"/>
      <c r="Y31" s="100"/>
      <c r="Z31" s="100"/>
      <c r="AA31" s="100"/>
    </row>
    <row r="32" spans="1:27" ht="18" customHeight="1">
      <c r="A32" s="38" t="s">
        <v>29</v>
      </c>
      <c r="B32" s="456">
        <v>294</v>
      </c>
      <c r="C32" s="457"/>
      <c r="D32" s="468">
        <f t="shared" si="0"/>
        <v>2.0483522608513898</v>
      </c>
      <c r="E32" s="468"/>
      <c r="F32" s="457">
        <v>14945</v>
      </c>
      <c r="G32" s="457"/>
      <c r="H32" s="468">
        <f t="shared" si="1"/>
        <v>11.436245513884957</v>
      </c>
      <c r="I32" s="468"/>
      <c r="J32" s="457">
        <v>21963186</v>
      </c>
      <c r="K32" s="457"/>
      <c r="L32" s="468">
        <f t="shared" si="2"/>
        <v>12.200447607039926</v>
      </c>
      <c r="M32" s="468"/>
      <c r="O32" s="446" t="s">
        <v>359</v>
      </c>
      <c r="P32" s="446"/>
      <c r="Q32" s="446"/>
      <c r="R32" s="446"/>
      <c r="S32" s="446"/>
      <c r="T32" s="446"/>
      <c r="U32" s="446"/>
      <c r="V32" s="446"/>
      <c r="W32" s="446"/>
      <c r="X32" s="446"/>
      <c r="Y32" s="446"/>
      <c r="Z32" s="446"/>
      <c r="AA32" s="446"/>
    </row>
    <row r="33" spans="1:13" ht="18" customHeight="1">
      <c r="A33" s="38" t="s">
        <v>41</v>
      </c>
      <c r="B33" s="456">
        <v>133</v>
      </c>
      <c r="C33" s="457"/>
      <c r="D33" s="468">
        <f t="shared" si="0"/>
        <v>0.9266355465756287</v>
      </c>
      <c r="E33" s="468"/>
      <c r="F33" s="457">
        <v>2527</v>
      </c>
      <c r="G33" s="457"/>
      <c r="H33" s="468">
        <f t="shared" si="1"/>
        <v>1.9337164545725851</v>
      </c>
      <c r="I33" s="468"/>
      <c r="J33" s="457">
        <v>4111257</v>
      </c>
      <c r="K33" s="457"/>
      <c r="L33" s="468">
        <f t="shared" si="2"/>
        <v>2.283784129842371</v>
      </c>
      <c r="M33" s="468"/>
    </row>
    <row r="34" spans="1:16" ht="18" customHeight="1">
      <c r="A34" s="38" t="s">
        <v>31</v>
      </c>
      <c r="B34" s="456">
        <v>16</v>
      </c>
      <c r="C34" s="457"/>
      <c r="D34" s="468">
        <f t="shared" si="0"/>
        <v>0.11147495297150421</v>
      </c>
      <c r="E34" s="468"/>
      <c r="F34" s="457">
        <v>91</v>
      </c>
      <c r="G34" s="457"/>
      <c r="H34" s="468">
        <f t="shared" si="1"/>
        <v>0.06963521858571636</v>
      </c>
      <c r="I34" s="468"/>
      <c r="J34" s="457">
        <v>50710</v>
      </c>
      <c r="K34" s="457"/>
      <c r="L34" s="468">
        <f t="shared" si="2"/>
        <v>0.028169168997293683</v>
      </c>
      <c r="M34" s="468"/>
      <c r="O34" s="457"/>
      <c r="P34" s="457"/>
    </row>
    <row r="35" spans="1:16" ht="18" customHeight="1">
      <c r="A35" s="38" t="s">
        <v>463</v>
      </c>
      <c r="B35" s="476" t="s">
        <v>464</v>
      </c>
      <c r="C35" s="477"/>
      <c r="D35" s="475" t="s">
        <v>464</v>
      </c>
      <c r="E35" s="475"/>
      <c r="F35" s="477" t="s">
        <v>464</v>
      </c>
      <c r="G35" s="477"/>
      <c r="H35" s="478" t="s">
        <v>464</v>
      </c>
      <c r="I35" s="478"/>
      <c r="J35" s="477" t="s">
        <v>464</v>
      </c>
      <c r="K35" s="477"/>
      <c r="L35" s="478" t="s">
        <v>464</v>
      </c>
      <c r="M35" s="478"/>
      <c r="O35" s="457"/>
      <c r="P35" s="457"/>
    </row>
    <row r="36" spans="1:16" ht="18" customHeight="1">
      <c r="A36" s="103" t="s">
        <v>43</v>
      </c>
      <c r="B36" s="469">
        <v>1331</v>
      </c>
      <c r="C36" s="470"/>
      <c r="D36" s="474">
        <f>100*B36/B$12</f>
        <v>9.273322650317008</v>
      </c>
      <c r="E36" s="474"/>
      <c r="F36" s="470">
        <v>5727</v>
      </c>
      <c r="G36" s="470"/>
      <c r="H36" s="474">
        <f>100*F36/F$12</f>
        <v>4.382427437806567</v>
      </c>
      <c r="I36" s="474"/>
      <c r="J36" s="470">
        <v>4939829</v>
      </c>
      <c r="K36" s="470"/>
      <c r="L36" s="474">
        <f>100*J36/J$12</f>
        <v>2.7440520196949763</v>
      </c>
      <c r="M36" s="474"/>
      <c r="O36" s="457"/>
      <c r="P36" s="457"/>
    </row>
    <row r="37" spans="1:16" ht="18" customHeight="1">
      <c r="A37" s="92" t="s">
        <v>358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O37" s="493"/>
      <c r="P37" s="493"/>
    </row>
    <row r="38" spans="15:16" ht="18" customHeight="1">
      <c r="O38" s="457"/>
      <c r="P38" s="457"/>
    </row>
    <row r="39" spans="1:27" ht="18" customHeight="1">
      <c r="A39" s="445" t="s">
        <v>465</v>
      </c>
      <c r="B39" s="445"/>
      <c r="C39" s="445"/>
      <c r="D39" s="445"/>
      <c r="E39" s="445"/>
      <c r="F39" s="445"/>
      <c r="G39" s="445"/>
      <c r="H39" s="445"/>
      <c r="I39" s="445"/>
      <c r="J39" s="445"/>
      <c r="K39" s="445"/>
      <c r="L39" s="445"/>
      <c r="M39" s="445"/>
      <c r="N39" s="445"/>
      <c r="O39" s="445"/>
      <c r="P39" s="445"/>
      <c r="Q39" s="445"/>
      <c r="R39" s="445"/>
      <c r="S39" s="445"/>
      <c r="T39" s="445"/>
      <c r="U39" s="445"/>
      <c r="V39" s="445"/>
      <c r="W39" s="445"/>
      <c r="X39" s="445"/>
      <c r="Y39" s="445"/>
      <c r="Z39" s="445"/>
      <c r="AA39" s="445"/>
    </row>
    <row r="40" spans="1:28" ht="18" customHeight="1" thickBot="1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1"/>
    </row>
    <row r="41" spans="1:28" ht="18" customHeight="1">
      <c r="A41" s="448" t="s">
        <v>466</v>
      </c>
      <c r="B41" s="461" t="s">
        <v>116</v>
      </c>
      <c r="C41" s="462"/>
      <c r="D41" s="462"/>
      <c r="E41" s="462"/>
      <c r="F41" s="462"/>
      <c r="G41" s="463"/>
      <c r="H41" s="464" t="s">
        <v>245</v>
      </c>
      <c r="I41" s="465"/>
      <c r="J41" s="465"/>
      <c r="K41" s="465"/>
      <c r="L41" s="465"/>
      <c r="M41" s="466"/>
      <c r="N41" s="492" t="s">
        <v>246</v>
      </c>
      <c r="O41" s="492"/>
      <c r="P41" s="492"/>
      <c r="Q41" s="492"/>
      <c r="R41" s="492"/>
      <c r="S41" s="492"/>
      <c r="T41" s="492"/>
      <c r="U41" s="492"/>
      <c r="V41" s="492" t="s">
        <v>247</v>
      </c>
      <c r="W41" s="492"/>
      <c r="X41" s="492"/>
      <c r="Y41" s="492"/>
      <c r="Z41" s="492"/>
      <c r="AA41" s="464"/>
      <c r="AB41" s="91"/>
    </row>
    <row r="42" spans="1:28" ht="18" customHeight="1">
      <c r="A42" s="449"/>
      <c r="B42" s="105" t="s">
        <v>242</v>
      </c>
      <c r="C42" s="451" t="s">
        <v>363</v>
      </c>
      <c r="D42" s="455"/>
      <c r="E42" s="451" t="s">
        <v>364</v>
      </c>
      <c r="F42" s="455"/>
      <c r="G42" s="105" t="s">
        <v>91</v>
      </c>
      <c r="H42" s="191" t="s">
        <v>242</v>
      </c>
      <c r="I42" s="451" t="s">
        <v>363</v>
      </c>
      <c r="J42" s="455"/>
      <c r="K42" s="451" t="s">
        <v>364</v>
      </c>
      <c r="L42" s="455"/>
      <c r="M42" s="105" t="s">
        <v>91</v>
      </c>
      <c r="N42" s="491" t="s">
        <v>365</v>
      </c>
      <c r="O42" s="491"/>
      <c r="P42" s="450" t="s">
        <v>363</v>
      </c>
      <c r="Q42" s="450"/>
      <c r="R42" s="450" t="s">
        <v>364</v>
      </c>
      <c r="S42" s="450"/>
      <c r="T42" s="494" t="s">
        <v>91</v>
      </c>
      <c r="U42" s="494"/>
      <c r="V42" s="450" t="s">
        <v>365</v>
      </c>
      <c r="W42" s="450"/>
      <c r="X42" s="94" t="s">
        <v>363</v>
      </c>
      <c r="Y42" s="450" t="s">
        <v>364</v>
      </c>
      <c r="Z42" s="450"/>
      <c r="AA42" s="106" t="s">
        <v>91</v>
      </c>
      <c r="AB42" s="91"/>
    </row>
    <row r="43" ht="18" customHeight="1">
      <c r="A43" s="95"/>
    </row>
    <row r="44" spans="1:27" s="113" customFormat="1" ht="18" customHeight="1">
      <c r="A44" s="13" t="s">
        <v>243</v>
      </c>
      <c r="B44" s="219">
        <f>SUM(B46:B68)</f>
        <v>14541</v>
      </c>
      <c r="C44" s="460">
        <f>SUM(C46:D68)</f>
        <v>14115</v>
      </c>
      <c r="D44" s="460"/>
      <c r="E44" s="460">
        <f>SUM(E46:F68)</f>
        <v>14353</v>
      </c>
      <c r="F44" s="460"/>
      <c r="G44" s="250">
        <f>100*E44/C44</f>
        <v>101.68614948636203</v>
      </c>
      <c r="H44" s="219">
        <v>129507</v>
      </c>
      <c r="I44" s="460">
        <v>130273</v>
      </c>
      <c r="J44" s="467"/>
      <c r="K44" s="460">
        <f>SUM(K46:L68)</f>
        <v>130681</v>
      </c>
      <c r="L44" s="467"/>
      <c r="M44" s="251">
        <f>100*K44/I44</f>
        <v>100.31318845808418</v>
      </c>
      <c r="N44" s="460">
        <v>161513664</v>
      </c>
      <c r="O44" s="467"/>
      <c r="P44" s="460">
        <v>174229330</v>
      </c>
      <c r="Q44" s="467"/>
      <c r="R44" s="460">
        <f>SUM(R46:S68)</f>
        <v>180019510</v>
      </c>
      <c r="S44" s="467"/>
      <c r="T44" s="251">
        <f>100*R44/P44</f>
        <v>103.32330957135633</v>
      </c>
      <c r="U44" s="220"/>
      <c r="V44" s="460">
        <v>162354796</v>
      </c>
      <c r="W44" s="467"/>
      <c r="X44" s="219">
        <v>175885360</v>
      </c>
      <c r="Y44" s="460">
        <f>SUM(Y46:Z68)</f>
        <v>178169313</v>
      </c>
      <c r="Z44" s="467"/>
      <c r="AA44" s="190">
        <f>100*Y44/X44</f>
        <v>101.29854639408306</v>
      </c>
    </row>
    <row r="45" spans="1:27" ht="18" customHeight="1">
      <c r="A45" s="38"/>
      <c r="C45" s="458"/>
      <c r="D45" s="350"/>
      <c r="E45" s="457"/>
      <c r="F45" s="459"/>
      <c r="G45" s="221"/>
      <c r="M45" s="174"/>
      <c r="T45" s="174"/>
      <c r="U45" s="107"/>
      <c r="AA45" s="98"/>
    </row>
    <row r="46" spans="1:27" ht="18" customHeight="1">
      <c r="A46" s="38" t="s">
        <v>19</v>
      </c>
      <c r="B46" s="89">
        <v>991</v>
      </c>
      <c r="C46" s="458">
        <v>971</v>
      </c>
      <c r="D46" s="350"/>
      <c r="E46" s="457">
        <v>1019</v>
      </c>
      <c r="F46" s="459"/>
      <c r="G46" s="221">
        <f>100*E46/C46</f>
        <v>104.94335736354275</v>
      </c>
      <c r="H46" s="89">
        <v>9833</v>
      </c>
      <c r="I46" s="458">
        <v>9924</v>
      </c>
      <c r="J46" s="350"/>
      <c r="K46" s="457">
        <v>10733</v>
      </c>
      <c r="L46" s="459"/>
      <c r="M46" s="174">
        <f>100*K46/I46</f>
        <v>108.15195485691254</v>
      </c>
      <c r="N46" s="458">
        <v>11896535</v>
      </c>
      <c r="O46" s="350"/>
      <c r="P46" s="458">
        <v>11957281</v>
      </c>
      <c r="Q46" s="350"/>
      <c r="R46" s="458">
        <v>12904432</v>
      </c>
      <c r="S46" s="350"/>
      <c r="T46" s="174">
        <f>100*R46/P46</f>
        <v>107.92112353970774</v>
      </c>
      <c r="U46" s="247"/>
      <c r="V46" s="458">
        <v>11988313</v>
      </c>
      <c r="W46" s="350"/>
      <c r="X46" s="89">
        <v>11960468</v>
      </c>
      <c r="Y46" s="458">
        <v>13004983</v>
      </c>
      <c r="Z46" s="350"/>
      <c r="AA46" s="98">
        <f>100*Y46/X46</f>
        <v>108.73306128154852</v>
      </c>
    </row>
    <row r="47" spans="1:27" ht="18" customHeight="1">
      <c r="A47" s="38" t="s">
        <v>453</v>
      </c>
      <c r="B47" s="89">
        <v>71</v>
      </c>
      <c r="C47" s="458">
        <v>70</v>
      </c>
      <c r="D47" s="350"/>
      <c r="E47" s="457">
        <v>67</v>
      </c>
      <c r="F47" s="459"/>
      <c r="G47" s="221">
        <f aca="true" t="shared" si="3" ref="G47:G68">100*E47/C47</f>
        <v>95.71428571428571</v>
      </c>
      <c r="H47" s="89">
        <v>1016</v>
      </c>
      <c r="I47" s="458">
        <v>1416</v>
      </c>
      <c r="J47" s="350"/>
      <c r="K47" s="457">
        <v>1326</v>
      </c>
      <c r="L47" s="459"/>
      <c r="M47" s="174">
        <f aca="true" t="shared" si="4" ref="M47:M56">100*K47/I47</f>
        <v>93.64406779661017</v>
      </c>
      <c r="N47" s="458">
        <v>1766064</v>
      </c>
      <c r="O47" s="350"/>
      <c r="P47" s="458">
        <v>6041587</v>
      </c>
      <c r="Q47" s="350"/>
      <c r="R47" s="458">
        <v>7535638</v>
      </c>
      <c r="S47" s="350"/>
      <c r="T47" s="174">
        <f aca="true" t="shared" si="5" ref="T47:T56">100*R47/P47</f>
        <v>124.72944608759255</v>
      </c>
      <c r="U47" s="247"/>
      <c r="V47" s="458">
        <v>1821268</v>
      </c>
      <c r="W47" s="350"/>
      <c r="X47" s="89">
        <v>5877314</v>
      </c>
      <c r="Y47" s="458">
        <v>7409051</v>
      </c>
      <c r="Z47" s="350"/>
      <c r="AA47" s="98">
        <f aca="true" t="shared" si="6" ref="AA47:AA56">100*Y47/X47</f>
        <v>126.06185410546382</v>
      </c>
    </row>
    <row r="48" spans="1:27" ht="18" customHeight="1">
      <c r="A48" s="38" t="s">
        <v>454</v>
      </c>
      <c r="B48" s="89">
        <v>5900</v>
      </c>
      <c r="C48" s="458">
        <v>5544</v>
      </c>
      <c r="D48" s="350"/>
      <c r="E48" s="457">
        <v>5293</v>
      </c>
      <c r="F48" s="459"/>
      <c r="G48" s="221">
        <f t="shared" si="3"/>
        <v>95.47258297258297</v>
      </c>
      <c r="H48" s="89">
        <v>35872</v>
      </c>
      <c r="I48" s="458">
        <v>33963</v>
      </c>
      <c r="J48" s="350"/>
      <c r="K48" s="457">
        <v>31849</v>
      </c>
      <c r="L48" s="459"/>
      <c r="M48" s="174">
        <f t="shared" si="4"/>
        <v>93.7755793068928</v>
      </c>
      <c r="N48" s="458">
        <v>33232327</v>
      </c>
      <c r="O48" s="350"/>
      <c r="P48" s="458">
        <v>32899267</v>
      </c>
      <c r="Q48" s="350"/>
      <c r="R48" s="458">
        <v>31380056</v>
      </c>
      <c r="S48" s="350"/>
      <c r="T48" s="174">
        <f t="shared" si="5"/>
        <v>95.38223450388728</v>
      </c>
      <c r="U48" s="247"/>
      <c r="V48" s="458">
        <v>33165638</v>
      </c>
      <c r="W48" s="350"/>
      <c r="X48" s="89">
        <v>32914834</v>
      </c>
      <c r="Y48" s="458">
        <v>31339117</v>
      </c>
      <c r="Z48" s="350"/>
      <c r="AA48" s="98">
        <f t="shared" si="6"/>
        <v>95.2127451106088</v>
      </c>
    </row>
    <row r="49" spans="1:27" ht="18" customHeight="1">
      <c r="A49" s="38" t="s">
        <v>33</v>
      </c>
      <c r="B49" s="89">
        <v>403</v>
      </c>
      <c r="C49" s="458">
        <v>397</v>
      </c>
      <c r="D49" s="350"/>
      <c r="E49" s="457">
        <v>454</v>
      </c>
      <c r="F49" s="459"/>
      <c r="G49" s="221">
        <f t="shared" si="3"/>
        <v>114.35768261964735</v>
      </c>
      <c r="H49" s="89">
        <v>7334</v>
      </c>
      <c r="I49" s="458">
        <v>7469</v>
      </c>
      <c r="J49" s="350"/>
      <c r="K49" s="457">
        <v>8315</v>
      </c>
      <c r="L49" s="459"/>
      <c r="M49" s="174">
        <f t="shared" si="4"/>
        <v>111.32681751238452</v>
      </c>
      <c r="N49" s="458">
        <v>4146708</v>
      </c>
      <c r="O49" s="350"/>
      <c r="P49" s="458">
        <v>3815209</v>
      </c>
      <c r="Q49" s="350"/>
      <c r="R49" s="458">
        <v>4681972</v>
      </c>
      <c r="S49" s="350"/>
      <c r="T49" s="174">
        <f t="shared" si="5"/>
        <v>122.7186243270028</v>
      </c>
      <c r="U49" s="247"/>
      <c r="V49" s="458">
        <v>4146945</v>
      </c>
      <c r="W49" s="350"/>
      <c r="X49" s="89">
        <v>3843944</v>
      </c>
      <c r="Y49" s="458">
        <v>4686788</v>
      </c>
      <c r="Z49" s="350"/>
      <c r="AA49" s="98">
        <f t="shared" si="6"/>
        <v>121.92654211403705</v>
      </c>
    </row>
    <row r="50" spans="1:27" ht="18" customHeight="1">
      <c r="A50" s="38" t="s">
        <v>455</v>
      </c>
      <c r="B50" s="89">
        <v>654</v>
      </c>
      <c r="C50" s="458">
        <v>639</v>
      </c>
      <c r="D50" s="350"/>
      <c r="E50" s="457">
        <v>630</v>
      </c>
      <c r="F50" s="459"/>
      <c r="G50" s="221">
        <f t="shared" si="3"/>
        <v>98.59154929577464</v>
      </c>
      <c r="H50" s="89">
        <v>3850</v>
      </c>
      <c r="I50" s="458">
        <v>3872</v>
      </c>
      <c r="J50" s="350"/>
      <c r="K50" s="457">
        <v>3641</v>
      </c>
      <c r="L50" s="459"/>
      <c r="M50" s="174">
        <f t="shared" si="4"/>
        <v>94.0340909090909</v>
      </c>
      <c r="N50" s="458">
        <v>4518218</v>
      </c>
      <c r="O50" s="350"/>
      <c r="P50" s="458">
        <v>4754326</v>
      </c>
      <c r="Q50" s="350"/>
      <c r="R50" s="458">
        <v>4438662</v>
      </c>
      <c r="S50" s="350"/>
      <c r="T50" s="174">
        <f t="shared" si="5"/>
        <v>93.3604889525876</v>
      </c>
      <c r="U50" s="247"/>
      <c r="V50" s="458">
        <v>4559610</v>
      </c>
      <c r="W50" s="350"/>
      <c r="X50" s="89">
        <v>4750102</v>
      </c>
      <c r="Y50" s="458">
        <v>4383964</v>
      </c>
      <c r="Z50" s="350"/>
      <c r="AA50" s="98">
        <f t="shared" si="6"/>
        <v>92.29199709816757</v>
      </c>
    </row>
    <row r="51" spans="1:27" ht="18" customHeight="1">
      <c r="A51" s="38" t="s">
        <v>467</v>
      </c>
      <c r="B51" s="89">
        <v>723</v>
      </c>
      <c r="C51" s="458">
        <v>693</v>
      </c>
      <c r="D51" s="350"/>
      <c r="E51" s="457">
        <v>724</v>
      </c>
      <c r="F51" s="459"/>
      <c r="G51" s="221">
        <f t="shared" si="3"/>
        <v>104.47330447330447</v>
      </c>
      <c r="H51" s="89">
        <v>3223</v>
      </c>
      <c r="I51" s="458">
        <v>3151</v>
      </c>
      <c r="J51" s="350"/>
      <c r="K51" s="457">
        <v>2932</v>
      </c>
      <c r="L51" s="459"/>
      <c r="M51" s="174">
        <f t="shared" si="4"/>
        <v>93.04982545223739</v>
      </c>
      <c r="N51" s="458">
        <v>3639782</v>
      </c>
      <c r="O51" s="350"/>
      <c r="P51" s="458">
        <v>3587639</v>
      </c>
      <c r="Q51" s="350"/>
      <c r="R51" s="458">
        <v>2877509</v>
      </c>
      <c r="S51" s="350"/>
      <c r="T51" s="174">
        <f t="shared" si="5"/>
        <v>80.2062024635143</v>
      </c>
      <c r="U51" s="247"/>
      <c r="V51" s="458">
        <v>3646564</v>
      </c>
      <c r="W51" s="350"/>
      <c r="X51" s="89">
        <v>3605598</v>
      </c>
      <c r="Y51" s="458">
        <v>2857011</v>
      </c>
      <c r="Z51" s="350"/>
      <c r="AA51" s="98">
        <f t="shared" si="6"/>
        <v>79.23820126370161</v>
      </c>
    </row>
    <row r="52" spans="1:27" ht="18" customHeight="1">
      <c r="A52" s="38" t="s">
        <v>36</v>
      </c>
      <c r="B52" s="89">
        <v>167</v>
      </c>
      <c r="C52" s="458">
        <v>161</v>
      </c>
      <c r="D52" s="350"/>
      <c r="E52" s="457">
        <v>163</v>
      </c>
      <c r="F52" s="459"/>
      <c r="G52" s="221">
        <f t="shared" si="3"/>
        <v>101.24223602484471</v>
      </c>
      <c r="H52" s="89">
        <v>1873</v>
      </c>
      <c r="I52" s="458">
        <v>1890</v>
      </c>
      <c r="J52" s="350"/>
      <c r="K52" s="457">
        <v>1923</v>
      </c>
      <c r="L52" s="459"/>
      <c r="M52" s="174">
        <f t="shared" si="4"/>
        <v>101.74603174603175</v>
      </c>
      <c r="N52" s="458">
        <v>2897357</v>
      </c>
      <c r="O52" s="350"/>
      <c r="P52" s="458">
        <v>2934300</v>
      </c>
      <c r="Q52" s="350"/>
      <c r="R52" s="458">
        <v>2918317</v>
      </c>
      <c r="S52" s="350"/>
      <c r="T52" s="174">
        <f t="shared" si="5"/>
        <v>99.4553045019255</v>
      </c>
      <c r="U52" s="247"/>
      <c r="V52" s="458">
        <v>2898592</v>
      </c>
      <c r="W52" s="350"/>
      <c r="X52" s="89">
        <v>2948150</v>
      </c>
      <c r="Y52" s="458">
        <v>2902252</v>
      </c>
      <c r="Z52" s="350"/>
      <c r="AA52" s="98">
        <f t="shared" si="6"/>
        <v>98.44315926937232</v>
      </c>
    </row>
    <row r="53" spans="1:27" ht="18" customHeight="1">
      <c r="A53" s="38" t="s">
        <v>22</v>
      </c>
      <c r="B53" s="89">
        <v>477</v>
      </c>
      <c r="C53" s="458">
        <v>484</v>
      </c>
      <c r="D53" s="350"/>
      <c r="E53" s="457">
        <v>533</v>
      </c>
      <c r="F53" s="459"/>
      <c r="G53" s="221">
        <f t="shared" si="3"/>
        <v>110.12396694214875</v>
      </c>
      <c r="H53" s="89">
        <v>4865</v>
      </c>
      <c r="I53" s="458">
        <v>4885</v>
      </c>
      <c r="J53" s="350"/>
      <c r="K53" s="457">
        <v>5087</v>
      </c>
      <c r="L53" s="459"/>
      <c r="M53" s="174">
        <f t="shared" si="4"/>
        <v>104.1351074718526</v>
      </c>
      <c r="N53" s="458">
        <v>5085701</v>
      </c>
      <c r="O53" s="350"/>
      <c r="P53" s="458">
        <v>5480199</v>
      </c>
      <c r="Q53" s="350"/>
      <c r="R53" s="458">
        <v>5872175</v>
      </c>
      <c r="S53" s="350"/>
      <c r="T53" s="174">
        <f t="shared" si="5"/>
        <v>107.15258697722473</v>
      </c>
      <c r="U53" s="247"/>
      <c r="V53" s="458">
        <v>5086372</v>
      </c>
      <c r="W53" s="350"/>
      <c r="X53" s="89">
        <v>5466636</v>
      </c>
      <c r="Y53" s="458">
        <v>5890132</v>
      </c>
      <c r="Z53" s="350"/>
      <c r="AA53" s="98">
        <f t="shared" si="6"/>
        <v>107.74692150712065</v>
      </c>
    </row>
    <row r="54" spans="1:27" ht="18" customHeight="1">
      <c r="A54" s="38" t="s">
        <v>12</v>
      </c>
      <c r="B54" s="89">
        <v>39</v>
      </c>
      <c r="C54" s="458">
        <v>42</v>
      </c>
      <c r="D54" s="350"/>
      <c r="E54" s="457">
        <v>36</v>
      </c>
      <c r="F54" s="459"/>
      <c r="G54" s="221">
        <f t="shared" si="3"/>
        <v>85.71428571428571</v>
      </c>
      <c r="H54" s="89">
        <v>953</v>
      </c>
      <c r="I54" s="458">
        <v>1088</v>
      </c>
      <c r="J54" s="350"/>
      <c r="K54" s="457">
        <v>995</v>
      </c>
      <c r="L54" s="459"/>
      <c r="M54" s="174">
        <f t="shared" si="4"/>
        <v>91.45220588235294</v>
      </c>
      <c r="N54" s="458">
        <v>3439889</v>
      </c>
      <c r="O54" s="350"/>
      <c r="P54" s="458">
        <v>4112884</v>
      </c>
      <c r="Q54" s="350"/>
      <c r="R54" s="458">
        <v>3987106</v>
      </c>
      <c r="S54" s="350"/>
      <c r="T54" s="174">
        <f t="shared" si="5"/>
        <v>96.94185393996038</v>
      </c>
      <c r="U54" s="247"/>
      <c r="V54" s="458">
        <v>3459638</v>
      </c>
      <c r="W54" s="350"/>
      <c r="X54" s="89">
        <v>4138071</v>
      </c>
      <c r="Y54" s="458">
        <v>3962397</v>
      </c>
      <c r="Z54" s="350"/>
      <c r="AA54" s="98">
        <f t="shared" si="6"/>
        <v>95.75468859765819</v>
      </c>
    </row>
    <row r="55" spans="1:27" ht="18" customHeight="1">
      <c r="A55" s="38" t="s">
        <v>37</v>
      </c>
      <c r="B55" s="89">
        <v>11</v>
      </c>
      <c r="C55" s="458">
        <v>10</v>
      </c>
      <c r="D55" s="350"/>
      <c r="E55" s="457">
        <v>14</v>
      </c>
      <c r="F55" s="459"/>
      <c r="G55" s="221">
        <f t="shared" si="3"/>
        <v>140</v>
      </c>
      <c r="H55" s="89">
        <v>99</v>
      </c>
      <c r="I55" s="458">
        <v>92</v>
      </c>
      <c r="J55" s="350"/>
      <c r="K55" s="457">
        <v>145</v>
      </c>
      <c r="L55" s="459"/>
      <c r="M55" s="174">
        <f t="shared" si="4"/>
        <v>157.6086956521739</v>
      </c>
      <c r="N55" s="458">
        <v>465016</v>
      </c>
      <c r="O55" s="350"/>
      <c r="P55" s="458">
        <v>425364</v>
      </c>
      <c r="Q55" s="350"/>
      <c r="R55" s="458">
        <v>643989</v>
      </c>
      <c r="S55" s="350"/>
      <c r="T55" s="174">
        <f t="shared" si="5"/>
        <v>151.39715631788303</v>
      </c>
      <c r="U55" s="247"/>
      <c r="V55" s="458">
        <v>465016</v>
      </c>
      <c r="W55" s="350"/>
      <c r="X55" s="89">
        <v>425364</v>
      </c>
      <c r="Y55" s="458">
        <v>642522</v>
      </c>
      <c r="Z55" s="350"/>
      <c r="AA55" s="98">
        <f t="shared" si="6"/>
        <v>151.0522752278049</v>
      </c>
    </row>
    <row r="56" spans="1:27" ht="18" customHeight="1">
      <c r="A56" s="38" t="s">
        <v>458</v>
      </c>
      <c r="B56" s="89">
        <v>342</v>
      </c>
      <c r="C56" s="458">
        <v>347</v>
      </c>
      <c r="D56" s="350"/>
      <c r="E56" s="457">
        <v>349</v>
      </c>
      <c r="F56" s="459"/>
      <c r="G56" s="221">
        <f t="shared" si="3"/>
        <v>100.57636887608069</v>
      </c>
      <c r="H56" s="89">
        <v>2728</v>
      </c>
      <c r="I56" s="458">
        <v>3030</v>
      </c>
      <c r="J56" s="350"/>
      <c r="K56" s="457">
        <v>3127</v>
      </c>
      <c r="L56" s="459"/>
      <c r="M56" s="174">
        <f t="shared" si="4"/>
        <v>103.20132013201321</v>
      </c>
      <c r="N56" s="458">
        <v>3966803</v>
      </c>
      <c r="O56" s="350"/>
      <c r="P56" s="458">
        <v>4679026</v>
      </c>
      <c r="Q56" s="350"/>
      <c r="R56" s="458">
        <v>4657149</v>
      </c>
      <c r="S56" s="350"/>
      <c r="T56" s="174">
        <f t="shared" si="5"/>
        <v>99.532445427745</v>
      </c>
      <c r="U56" s="247"/>
      <c r="V56" s="458">
        <v>3997530</v>
      </c>
      <c r="W56" s="350"/>
      <c r="X56" s="89">
        <v>4676603</v>
      </c>
      <c r="Y56" s="458">
        <v>4654155</v>
      </c>
      <c r="Z56" s="350"/>
      <c r="AA56" s="98">
        <f t="shared" si="6"/>
        <v>99.51999346534225</v>
      </c>
    </row>
    <row r="57" spans="1:27" ht="18" customHeight="1">
      <c r="A57" s="38" t="s">
        <v>459</v>
      </c>
      <c r="B57" s="89">
        <v>18</v>
      </c>
      <c r="C57" s="458">
        <v>19</v>
      </c>
      <c r="D57" s="350"/>
      <c r="E57" s="477">
        <v>16</v>
      </c>
      <c r="F57" s="490"/>
      <c r="G57" s="221">
        <f t="shared" si="3"/>
        <v>84.21052631578948</v>
      </c>
      <c r="H57" s="102" t="s">
        <v>450</v>
      </c>
      <c r="I57" s="488" t="s">
        <v>450</v>
      </c>
      <c r="J57" s="489"/>
      <c r="K57" s="477">
        <v>156</v>
      </c>
      <c r="L57" s="490"/>
      <c r="M57" s="192" t="s">
        <v>450</v>
      </c>
      <c r="N57" s="488" t="s">
        <v>450</v>
      </c>
      <c r="O57" s="489"/>
      <c r="P57" s="488" t="s">
        <v>450</v>
      </c>
      <c r="Q57" s="489"/>
      <c r="R57" s="488">
        <v>154544</v>
      </c>
      <c r="S57" s="489"/>
      <c r="T57" s="192" t="s">
        <v>450</v>
      </c>
      <c r="U57" s="114"/>
      <c r="V57" s="488" t="s">
        <v>450</v>
      </c>
      <c r="W57" s="489"/>
      <c r="X57" s="102" t="s">
        <v>450</v>
      </c>
      <c r="Y57" s="488">
        <v>154544</v>
      </c>
      <c r="Z57" s="489"/>
      <c r="AA57" s="115" t="s">
        <v>450</v>
      </c>
    </row>
    <row r="58" spans="1:27" ht="18" customHeight="1">
      <c r="A58" s="38" t="s">
        <v>357</v>
      </c>
      <c r="B58" s="89">
        <v>6</v>
      </c>
      <c r="C58" s="458">
        <v>6</v>
      </c>
      <c r="D58" s="350"/>
      <c r="E58" s="477">
        <v>7</v>
      </c>
      <c r="F58" s="490"/>
      <c r="G58" s="221">
        <f t="shared" si="3"/>
        <v>116.66666666666667</v>
      </c>
      <c r="H58" s="102" t="s">
        <v>450</v>
      </c>
      <c r="I58" s="488" t="s">
        <v>450</v>
      </c>
      <c r="J58" s="489"/>
      <c r="K58" s="477">
        <v>55</v>
      </c>
      <c r="L58" s="490"/>
      <c r="M58" s="192" t="s">
        <v>450</v>
      </c>
      <c r="N58" s="488" t="s">
        <v>450</v>
      </c>
      <c r="O58" s="489"/>
      <c r="P58" s="488" t="s">
        <v>450</v>
      </c>
      <c r="Q58" s="489"/>
      <c r="R58" s="488">
        <v>39749</v>
      </c>
      <c r="S58" s="489"/>
      <c r="T58" s="192" t="s">
        <v>450</v>
      </c>
      <c r="U58" s="114"/>
      <c r="V58" s="488" t="s">
        <v>450</v>
      </c>
      <c r="W58" s="489"/>
      <c r="X58" s="102" t="s">
        <v>450</v>
      </c>
      <c r="Y58" s="488">
        <v>39749</v>
      </c>
      <c r="Z58" s="489"/>
      <c r="AA58" s="115" t="s">
        <v>450</v>
      </c>
    </row>
    <row r="59" spans="1:27" ht="18" customHeight="1">
      <c r="A59" s="38" t="s">
        <v>26</v>
      </c>
      <c r="B59" s="89">
        <v>708</v>
      </c>
      <c r="C59" s="458">
        <v>692</v>
      </c>
      <c r="D59" s="350"/>
      <c r="E59" s="477">
        <v>711</v>
      </c>
      <c r="F59" s="490"/>
      <c r="G59" s="221">
        <f t="shared" si="3"/>
        <v>102.74566473988439</v>
      </c>
      <c r="H59" s="102">
        <v>6306</v>
      </c>
      <c r="I59" s="488">
        <v>6187</v>
      </c>
      <c r="J59" s="489"/>
      <c r="K59" s="477">
        <v>6049</v>
      </c>
      <c r="L59" s="490"/>
      <c r="M59" s="174">
        <f aca="true" t="shared" si="7" ref="M59:M66">100*K59/I59</f>
        <v>97.76951672862454</v>
      </c>
      <c r="N59" s="488">
        <v>7711940</v>
      </c>
      <c r="O59" s="489"/>
      <c r="P59" s="488">
        <v>7401138</v>
      </c>
      <c r="Q59" s="489"/>
      <c r="R59" s="488">
        <v>7107859</v>
      </c>
      <c r="S59" s="489"/>
      <c r="T59" s="174">
        <f aca="true" t="shared" si="8" ref="T59:T66">100*R59/P59</f>
        <v>96.03737965702031</v>
      </c>
      <c r="U59" s="114"/>
      <c r="V59" s="488">
        <v>7727782</v>
      </c>
      <c r="W59" s="489"/>
      <c r="X59" s="102">
        <v>7437547</v>
      </c>
      <c r="Y59" s="488">
        <v>7114767</v>
      </c>
      <c r="Z59" s="489"/>
      <c r="AA59" s="98">
        <f>100*Y59/X59</f>
        <v>95.66012826540793</v>
      </c>
    </row>
    <row r="60" spans="1:27" ht="18" customHeight="1">
      <c r="A60" s="38" t="s">
        <v>13</v>
      </c>
      <c r="B60" s="89">
        <v>137</v>
      </c>
      <c r="C60" s="458">
        <v>142</v>
      </c>
      <c r="D60" s="350"/>
      <c r="E60" s="477">
        <v>131</v>
      </c>
      <c r="F60" s="490"/>
      <c r="G60" s="221">
        <f t="shared" si="3"/>
        <v>92.25352112676056</v>
      </c>
      <c r="H60" s="102">
        <v>1781</v>
      </c>
      <c r="I60" s="488">
        <v>2056</v>
      </c>
      <c r="J60" s="489"/>
      <c r="K60" s="477">
        <v>1801</v>
      </c>
      <c r="L60" s="490"/>
      <c r="M60" s="174">
        <f t="shared" si="7"/>
        <v>87.59727626459144</v>
      </c>
      <c r="N60" s="488">
        <v>3548750</v>
      </c>
      <c r="O60" s="489"/>
      <c r="P60" s="488">
        <v>3877441</v>
      </c>
      <c r="Q60" s="489"/>
      <c r="R60" s="488">
        <v>3692594</v>
      </c>
      <c r="S60" s="489"/>
      <c r="T60" s="174">
        <f t="shared" si="8"/>
        <v>95.23275789367266</v>
      </c>
      <c r="U60" s="114"/>
      <c r="V60" s="488">
        <v>3562722</v>
      </c>
      <c r="W60" s="489"/>
      <c r="X60" s="102">
        <v>3885035</v>
      </c>
      <c r="Y60" s="488">
        <v>3681065</v>
      </c>
      <c r="Z60" s="489"/>
      <c r="AA60" s="98">
        <f aca="true" t="shared" si="9" ref="AA60:AA66">100*Y60/X60</f>
        <v>94.74985424841732</v>
      </c>
    </row>
    <row r="61" spans="1:27" ht="18" customHeight="1">
      <c r="A61" s="38" t="s">
        <v>461</v>
      </c>
      <c r="B61" s="89">
        <v>51</v>
      </c>
      <c r="C61" s="458">
        <v>52</v>
      </c>
      <c r="D61" s="350"/>
      <c r="E61" s="477">
        <v>50</v>
      </c>
      <c r="F61" s="490"/>
      <c r="G61" s="221">
        <f t="shared" si="3"/>
        <v>96.15384615384616</v>
      </c>
      <c r="H61" s="102">
        <v>397</v>
      </c>
      <c r="I61" s="488">
        <v>418</v>
      </c>
      <c r="J61" s="489"/>
      <c r="K61" s="477">
        <v>412</v>
      </c>
      <c r="L61" s="490"/>
      <c r="M61" s="174">
        <f t="shared" si="7"/>
        <v>98.56459330143541</v>
      </c>
      <c r="N61" s="488">
        <v>536240</v>
      </c>
      <c r="O61" s="489"/>
      <c r="P61" s="488">
        <v>571966</v>
      </c>
      <c r="Q61" s="489"/>
      <c r="R61" s="488">
        <v>544398</v>
      </c>
      <c r="S61" s="489"/>
      <c r="T61" s="174">
        <f t="shared" si="8"/>
        <v>95.18013308483371</v>
      </c>
      <c r="U61" s="114"/>
      <c r="V61" s="488">
        <v>537031</v>
      </c>
      <c r="W61" s="489"/>
      <c r="X61" s="102">
        <v>573024</v>
      </c>
      <c r="Y61" s="488">
        <v>544196</v>
      </c>
      <c r="Z61" s="489"/>
      <c r="AA61" s="98">
        <f t="shared" si="9"/>
        <v>94.96914614396604</v>
      </c>
    </row>
    <row r="62" spans="1:27" ht="18" customHeight="1">
      <c r="A62" s="38" t="s">
        <v>462</v>
      </c>
      <c r="B62" s="89">
        <v>853</v>
      </c>
      <c r="C62" s="458">
        <v>860</v>
      </c>
      <c r="D62" s="350"/>
      <c r="E62" s="477">
        <v>950</v>
      </c>
      <c r="F62" s="490"/>
      <c r="G62" s="221">
        <f t="shared" si="3"/>
        <v>110.46511627906976</v>
      </c>
      <c r="H62" s="102">
        <v>6441</v>
      </c>
      <c r="I62" s="488">
        <v>6863</v>
      </c>
      <c r="J62" s="489"/>
      <c r="K62" s="477">
        <v>7034</v>
      </c>
      <c r="L62" s="490"/>
      <c r="M62" s="174">
        <f t="shared" si="7"/>
        <v>102.49162173976396</v>
      </c>
      <c r="N62" s="488">
        <v>7032054</v>
      </c>
      <c r="O62" s="489"/>
      <c r="P62" s="488">
        <v>8415071</v>
      </c>
      <c r="Q62" s="489"/>
      <c r="R62" s="488">
        <v>8534965</v>
      </c>
      <c r="S62" s="489"/>
      <c r="T62" s="174">
        <f t="shared" si="8"/>
        <v>101.42475327896817</v>
      </c>
      <c r="U62" s="114"/>
      <c r="V62" s="488">
        <v>7016691</v>
      </c>
      <c r="W62" s="489"/>
      <c r="X62" s="102">
        <v>8505071</v>
      </c>
      <c r="Y62" s="488">
        <v>8549985</v>
      </c>
      <c r="Z62" s="489"/>
      <c r="AA62" s="98">
        <f t="shared" si="9"/>
        <v>100.52808495073116</v>
      </c>
    </row>
    <row r="63" spans="1:27" ht="18" customHeight="1">
      <c r="A63" s="38" t="s">
        <v>28</v>
      </c>
      <c r="B63" s="89">
        <v>1343</v>
      </c>
      <c r="C63" s="458">
        <v>1354</v>
      </c>
      <c r="D63" s="350"/>
      <c r="E63" s="477">
        <v>1432</v>
      </c>
      <c r="F63" s="490"/>
      <c r="G63" s="221">
        <f t="shared" si="3"/>
        <v>105.76070901033974</v>
      </c>
      <c r="H63" s="102">
        <v>21148</v>
      </c>
      <c r="I63" s="488">
        <v>21293</v>
      </c>
      <c r="J63" s="489"/>
      <c r="K63" s="477">
        <v>21811</v>
      </c>
      <c r="L63" s="490"/>
      <c r="M63" s="174">
        <f t="shared" si="7"/>
        <v>102.4327243695111</v>
      </c>
      <c r="N63" s="488">
        <v>40942371</v>
      </c>
      <c r="O63" s="489"/>
      <c r="P63" s="488">
        <v>43210085</v>
      </c>
      <c r="Q63" s="489"/>
      <c r="R63" s="488">
        <v>46983414</v>
      </c>
      <c r="S63" s="489"/>
      <c r="T63" s="174">
        <f t="shared" si="8"/>
        <v>108.73251927183203</v>
      </c>
      <c r="U63" s="114"/>
      <c r="V63" s="488">
        <v>41370062</v>
      </c>
      <c r="W63" s="489"/>
      <c r="X63" s="102">
        <v>44768031</v>
      </c>
      <c r="Y63" s="488">
        <v>45258207</v>
      </c>
      <c r="Z63" s="489"/>
      <c r="AA63" s="98">
        <f t="shared" si="9"/>
        <v>101.09492418820028</v>
      </c>
    </row>
    <row r="64" spans="1:27" ht="18" customHeight="1">
      <c r="A64" s="38" t="s">
        <v>29</v>
      </c>
      <c r="B64" s="89">
        <v>243</v>
      </c>
      <c r="C64" s="458">
        <v>259</v>
      </c>
      <c r="D64" s="350"/>
      <c r="E64" s="477">
        <v>294</v>
      </c>
      <c r="F64" s="490"/>
      <c r="G64" s="221">
        <f t="shared" si="3"/>
        <v>113.51351351351352</v>
      </c>
      <c r="H64" s="102">
        <v>13412</v>
      </c>
      <c r="I64" s="488">
        <v>14194</v>
      </c>
      <c r="J64" s="489"/>
      <c r="K64" s="477">
        <v>14945</v>
      </c>
      <c r="L64" s="490"/>
      <c r="M64" s="174">
        <f t="shared" si="7"/>
        <v>105.29096801465408</v>
      </c>
      <c r="N64" s="488">
        <v>18692546</v>
      </c>
      <c r="O64" s="489"/>
      <c r="P64" s="488">
        <v>20889105</v>
      </c>
      <c r="Q64" s="489"/>
      <c r="R64" s="488">
        <v>21963186</v>
      </c>
      <c r="S64" s="489"/>
      <c r="T64" s="174">
        <f t="shared" si="8"/>
        <v>105.14182393166199</v>
      </c>
      <c r="U64" s="114"/>
      <c r="V64" s="488">
        <v>18921395</v>
      </c>
      <c r="W64" s="489"/>
      <c r="X64" s="102">
        <v>20916128</v>
      </c>
      <c r="Y64" s="488">
        <v>21997868</v>
      </c>
      <c r="Z64" s="489"/>
      <c r="AA64" s="98">
        <f t="shared" si="9"/>
        <v>105.1717985279111</v>
      </c>
    </row>
    <row r="65" spans="1:27" ht="18" customHeight="1">
      <c r="A65" s="38" t="s">
        <v>41</v>
      </c>
      <c r="B65" s="89">
        <v>135</v>
      </c>
      <c r="C65" s="458">
        <v>135</v>
      </c>
      <c r="D65" s="350"/>
      <c r="E65" s="477">
        <v>133</v>
      </c>
      <c r="F65" s="490"/>
      <c r="G65" s="221">
        <f t="shared" si="3"/>
        <v>98.51851851851852</v>
      </c>
      <c r="H65" s="102">
        <v>2601</v>
      </c>
      <c r="I65" s="488">
        <v>2648</v>
      </c>
      <c r="J65" s="489"/>
      <c r="K65" s="477">
        <v>2527</v>
      </c>
      <c r="L65" s="490"/>
      <c r="M65" s="174">
        <f t="shared" si="7"/>
        <v>95.43051359516616</v>
      </c>
      <c r="N65" s="488">
        <v>3751618</v>
      </c>
      <c r="O65" s="489"/>
      <c r="P65" s="488">
        <v>4142812</v>
      </c>
      <c r="Q65" s="489"/>
      <c r="R65" s="488">
        <v>4111257</v>
      </c>
      <c r="S65" s="489"/>
      <c r="T65" s="174">
        <f t="shared" si="8"/>
        <v>99.2383192865136</v>
      </c>
      <c r="U65" s="114"/>
      <c r="V65" s="488">
        <v>3745577</v>
      </c>
      <c r="W65" s="489"/>
      <c r="X65" s="102">
        <v>4142041</v>
      </c>
      <c r="Y65" s="488">
        <v>4099803</v>
      </c>
      <c r="Z65" s="489"/>
      <c r="AA65" s="98">
        <f t="shared" si="9"/>
        <v>98.98026118041805</v>
      </c>
    </row>
    <row r="66" spans="1:27" ht="18" customHeight="1">
      <c r="A66" s="38" t="s">
        <v>31</v>
      </c>
      <c r="B66" s="89">
        <v>17</v>
      </c>
      <c r="C66" s="458">
        <v>14</v>
      </c>
      <c r="D66" s="350"/>
      <c r="E66" s="477">
        <v>16</v>
      </c>
      <c r="F66" s="490"/>
      <c r="G66" s="221">
        <f t="shared" si="3"/>
        <v>114.28571428571429</v>
      </c>
      <c r="H66" s="102">
        <v>166</v>
      </c>
      <c r="I66" s="488">
        <v>119</v>
      </c>
      <c r="J66" s="489"/>
      <c r="K66" s="477">
        <v>91</v>
      </c>
      <c r="L66" s="490"/>
      <c r="M66" s="174">
        <f t="shared" si="7"/>
        <v>76.47058823529412</v>
      </c>
      <c r="N66" s="488">
        <v>172958</v>
      </c>
      <c r="O66" s="489"/>
      <c r="P66" s="488">
        <v>139897</v>
      </c>
      <c r="Q66" s="489"/>
      <c r="R66" s="488">
        <v>50710</v>
      </c>
      <c r="S66" s="489"/>
      <c r="T66" s="174">
        <f t="shared" si="8"/>
        <v>36.24809681408465</v>
      </c>
      <c r="U66" s="114"/>
      <c r="V66" s="488">
        <v>174757</v>
      </c>
      <c r="W66" s="489"/>
      <c r="X66" s="102">
        <v>138742</v>
      </c>
      <c r="Y66" s="488">
        <v>50710</v>
      </c>
      <c r="Z66" s="489"/>
      <c r="AA66" s="98">
        <f t="shared" si="9"/>
        <v>36.549855126782084</v>
      </c>
    </row>
    <row r="67" spans="1:27" ht="18" customHeight="1">
      <c r="A67" s="38" t="s">
        <v>463</v>
      </c>
      <c r="B67" s="91">
        <v>1</v>
      </c>
      <c r="C67" s="458">
        <v>1</v>
      </c>
      <c r="D67" s="350"/>
      <c r="E67" s="488" t="s">
        <v>464</v>
      </c>
      <c r="F67" s="489"/>
      <c r="G67" s="222" t="s">
        <v>464</v>
      </c>
      <c r="H67" s="108" t="s">
        <v>468</v>
      </c>
      <c r="I67" s="488" t="s">
        <v>450</v>
      </c>
      <c r="J67" s="489"/>
      <c r="K67" s="488" t="s">
        <v>464</v>
      </c>
      <c r="L67" s="489"/>
      <c r="M67" s="192" t="s">
        <v>450</v>
      </c>
      <c r="N67" s="488" t="s">
        <v>468</v>
      </c>
      <c r="O67" s="489"/>
      <c r="P67" s="488" t="s">
        <v>464</v>
      </c>
      <c r="Q67" s="489"/>
      <c r="R67" s="488" t="s">
        <v>464</v>
      </c>
      <c r="S67" s="489"/>
      <c r="T67" s="192" t="s">
        <v>464</v>
      </c>
      <c r="U67" s="114"/>
      <c r="V67" s="488" t="s">
        <v>468</v>
      </c>
      <c r="W67" s="489"/>
      <c r="X67" s="108" t="s">
        <v>464</v>
      </c>
      <c r="Y67" s="488" t="s">
        <v>464</v>
      </c>
      <c r="Z67" s="489"/>
      <c r="AA67" s="218" t="s">
        <v>464</v>
      </c>
    </row>
    <row r="68" spans="1:27" ht="18" customHeight="1">
      <c r="A68" s="103" t="s">
        <v>43</v>
      </c>
      <c r="B68" s="104">
        <v>1251</v>
      </c>
      <c r="C68" s="470">
        <v>1223</v>
      </c>
      <c r="D68" s="487"/>
      <c r="E68" s="470">
        <v>1331</v>
      </c>
      <c r="F68" s="487"/>
      <c r="G68" s="252">
        <f t="shared" si="3"/>
        <v>108.83074407195421</v>
      </c>
      <c r="H68" s="100">
        <v>5430</v>
      </c>
      <c r="I68" s="470">
        <v>5418</v>
      </c>
      <c r="J68" s="487"/>
      <c r="K68" s="470">
        <v>5727</v>
      </c>
      <c r="L68" s="487"/>
      <c r="M68" s="253">
        <f>100*K68/I68</f>
        <v>105.703211517165</v>
      </c>
      <c r="N68" s="470">
        <v>3880410</v>
      </c>
      <c r="O68" s="487"/>
      <c r="P68" s="470">
        <v>4692172</v>
      </c>
      <c r="Q68" s="487"/>
      <c r="R68" s="470">
        <v>4939829</v>
      </c>
      <c r="S68" s="487"/>
      <c r="T68" s="253">
        <f>100*R68/P68</f>
        <v>105.27808869751578</v>
      </c>
      <c r="U68" s="248"/>
      <c r="V68" s="470">
        <v>3872916</v>
      </c>
      <c r="W68" s="487"/>
      <c r="X68" s="100">
        <v>4710096</v>
      </c>
      <c r="Y68" s="470">
        <v>4946047</v>
      </c>
      <c r="Z68" s="487"/>
      <c r="AA68" s="249">
        <f>100*Y68/X68</f>
        <v>105.00947326763615</v>
      </c>
    </row>
    <row r="69" ht="18" customHeight="1">
      <c r="A69" s="92"/>
    </row>
    <row r="71" ht="18" customHeight="1">
      <c r="A71" s="109"/>
    </row>
    <row r="72" ht="18" customHeight="1">
      <c r="A72" s="109"/>
    </row>
    <row r="73" ht="18" customHeight="1">
      <c r="A73" s="109"/>
    </row>
    <row r="74" ht="18" customHeight="1">
      <c r="A74" s="109"/>
    </row>
    <row r="75" ht="18" customHeight="1">
      <c r="A75" s="110"/>
    </row>
    <row r="76" ht="18" customHeight="1">
      <c r="A76" s="111"/>
    </row>
    <row r="77" ht="18" customHeight="1">
      <c r="A77" s="109"/>
    </row>
    <row r="78" spans="1:13" ht="18" customHeight="1">
      <c r="A78" s="447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</row>
    <row r="79" spans="1:13" ht="18" customHeight="1">
      <c r="A79" s="345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</row>
    <row r="80" spans="1:13" ht="18" customHeight="1">
      <c r="A80" s="92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</row>
    <row r="81" spans="1:13" ht="18" customHeight="1">
      <c r="A81" s="112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</row>
    <row r="82" spans="1:13" ht="18" customHeight="1">
      <c r="A82" s="92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</row>
    <row r="83" spans="1:13" ht="18" customHeight="1">
      <c r="A83" s="92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</row>
    <row r="84" spans="1:13" ht="18" customHeight="1">
      <c r="A84" s="92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</row>
    <row r="85" spans="1:13" ht="18" customHeight="1">
      <c r="A85" s="92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</row>
    <row r="86" spans="1:13" ht="18" customHeight="1">
      <c r="A86" s="92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</row>
    <row r="87" spans="1:13" ht="18" customHeight="1">
      <c r="A87" s="92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</row>
    <row r="88" spans="1:13" ht="18" customHeight="1">
      <c r="A88" s="92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</row>
    <row r="89" spans="1:13" ht="18" customHeight="1">
      <c r="A89" s="92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</row>
    <row r="90" spans="1:13" ht="18" customHeight="1">
      <c r="A90" s="92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</row>
    <row r="91" spans="1:13" ht="18" customHeight="1">
      <c r="A91" s="92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</row>
    <row r="92" spans="1:13" ht="18" customHeight="1">
      <c r="A92" s="92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</row>
    <row r="93" spans="1:13" ht="18" customHeight="1">
      <c r="A93" s="92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</row>
  </sheetData>
  <sheetProtection/>
  <mergeCells count="452">
    <mergeCell ref="Z1:AA1"/>
    <mergeCell ref="Y63:Z63"/>
    <mergeCell ref="Y68:Z68"/>
    <mergeCell ref="Y64:Z64"/>
    <mergeCell ref="Y65:Z65"/>
    <mergeCell ref="Y66:Z66"/>
    <mergeCell ref="Y67:Z67"/>
    <mergeCell ref="Y57:Z57"/>
    <mergeCell ref="Y58:Z58"/>
    <mergeCell ref="Y59:Z59"/>
    <mergeCell ref="Y60:Z60"/>
    <mergeCell ref="Y61:Z61"/>
    <mergeCell ref="Y62:Z62"/>
    <mergeCell ref="Y51:Z51"/>
    <mergeCell ref="Y52:Z52"/>
    <mergeCell ref="Y53:Z53"/>
    <mergeCell ref="Y54:Z54"/>
    <mergeCell ref="Y55:Z55"/>
    <mergeCell ref="Y56:Z56"/>
    <mergeCell ref="Y44:Z44"/>
    <mergeCell ref="Y46:Z46"/>
    <mergeCell ref="Y47:Z47"/>
    <mergeCell ref="Y48:Z48"/>
    <mergeCell ref="Y49:Z49"/>
    <mergeCell ref="Y50:Z50"/>
    <mergeCell ref="V57:W57"/>
    <mergeCell ref="V58:W58"/>
    <mergeCell ref="V65:W65"/>
    <mergeCell ref="V66:W66"/>
    <mergeCell ref="V67:W67"/>
    <mergeCell ref="V68:W68"/>
    <mergeCell ref="V49:W49"/>
    <mergeCell ref="V50:W50"/>
    <mergeCell ref="V51:W51"/>
    <mergeCell ref="V52:W52"/>
    <mergeCell ref="V59:W59"/>
    <mergeCell ref="V60:W60"/>
    <mergeCell ref="V53:W53"/>
    <mergeCell ref="V54:W54"/>
    <mergeCell ref="V55:W55"/>
    <mergeCell ref="V56:W56"/>
    <mergeCell ref="R68:S68"/>
    <mergeCell ref="R62:S62"/>
    <mergeCell ref="R63:S63"/>
    <mergeCell ref="R64:S64"/>
    <mergeCell ref="R65:S65"/>
    <mergeCell ref="V61:W61"/>
    <mergeCell ref="V62:W62"/>
    <mergeCell ref="V63:W63"/>
    <mergeCell ref="V64:W64"/>
    <mergeCell ref="R59:S59"/>
    <mergeCell ref="R66:S66"/>
    <mergeCell ref="P67:Q67"/>
    <mergeCell ref="R60:S60"/>
    <mergeCell ref="R61:S61"/>
    <mergeCell ref="V44:W44"/>
    <mergeCell ref="V46:W46"/>
    <mergeCell ref="V47:W47"/>
    <mergeCell ref="V48:W48"/>
    <mergeCell ref="R67:S67"/>
    <mergeCell ref="R50:S50"/>
    <mergeCell ref="R51:S51"/>
    <mergeCell ref="R52:S52"/>
    <mergeCell ref="R53:S53"/>
    <mergeCell ref="R54:S54"/>
    <mergeCell ref="R55:S55"/>
    <mergeCell ref="P51:Q51"/>
    <mergeCell ref="R56:S56"/>
    <mergeCell ref="P60:Q60"/>
    <mergeCell ref="P61:Q61"/>
    <mergeCell ref="P64:Q64"/>
    <mergeCell ref="P65:Q65"/>
    <mergeCell ref="P56:Q56"/>
    <mergeCell ref="P57:Q57"/>
    <mergeCell ref="R57:S57"/>
    <mergeCell ref="R58:S58"/>
    <mergeCell ref="N54:O54"/>
    <mergeCell ref="P68:Q68"/>
    <mergeCell ref="R44:S44"/>
    <mergeCell ref="R46:S46"/>
    <mergeCell ref="R47:S47"/>
    <mergeCell ref="R48:S48"/>
    <mergeCell ref="R49:S49"/>
    <mergeCell ref="P58:Q58"/>
    <mergeCell ref="P59:Q59"/>
    <mergeCell ref="P50:Q50"/>
    <mergeCell ref="P55:Q55"/>
    <mergeCell ref="N65:O65"/>
    <mergeCell ref="N66:O66"/>
    <mergeCell ref="P62:Q62"/>
    <mergeCell ref="P63:Q63"/>
    <mergeCell ref="P66:Q66"/>
    <mergeCell ref="N55:O55"/>
    <mergeCell ref="N56:O56"/>
    <mergeCell ref="N67:O67"/>
    <mergeCell ref="N68:O68"/>
    <mergeCell ref="N57:O57"/>
    <mergeCell ref="N58:O58"/>
    <mergeCell ref="N59:O59"/>
    <mergeCell ref="N60:O60"/>
    <mergeCell ref="N61:O61"/>
    <mergeCell ref="N62:O62"/>
    <mergeCell ref="N63:O63"/>
    <mergeCell ref="N64:O64"/>
    <mergeCell ref="Y42:Z42"/>
    <mergeCell ref="N41:U41"/>
    <mergeCell ref="V41:AA41"/>
    <mergeCell ref="O37:P37"/>
    <mergeCell ref="O38:P38"/>
    <mergeCell ref="V42:W42"/>
    <mergeCell ref="R42:S42"/>
    <mergeCell ref="T42:U42"/>
    <mergeCell ref="K42:L42"/>
    <mergeCell ref="N42:O42"/>
    <mergeCell ref="K68:L68"/>
    <mergeCell ref="P42:Q42"/>
    <mergeCell ref="N44:O44"/>
    <mergeCell ref="N46:O46"/>
    <mergeCell ref="N47:O47"/>
    <mergeCell ref="N48:O48"/>
    <mergeCell ref="N49:O49"/>
    <mergeCell ref="N50:O50"/>
    <mergeCell ref="K62:L62"/>
    <mergeCell ref="K63:L63"/>
    <mergeCell ref="K56:L56"/>
    <mergeCell ref="K57:L57"/>
    <mergeCell ref="K58:L58"/>
    <mergeCell ref="K59:L59"/>
    <mergeCell ref="K60:L60"/>
    <mergeCell ref="K61:L61"/>
    <mergeCell ref="K64:L64"/>
    <mergeCell ref="K65:L65"/>
    <mergeCell ref="K66:L66"/>
    <mergeCell ref="K67:L67"/>
    <mergeCell ref="I68:J68"/>
    <mergeCell ref="K46:L46"/>
    <mergeCell ref="K47:L47"/>
    <mergeCell ref="K48:L48"/>
    <mergeCell ref="K49:L49"/>
    <mergeCell ref="K50:L50"/>
    <mergeCell ref="K51:L51"/>
    <mergeCell ref="K52:L52"/>
    <mergeCell ref="K54:L54"/>
    <mergeCell ref="K55:L55"/>
    <mergeCell ref="I62:J62"/>
    <mergeCell ref="I63:J63"/>
    <mergeCell ref="I60:J60"/>
    <mergeCell ref="I61:J61"/>
    <mergeCell ref="I53:J53"/>
    <mergeCell ref="K53:L53"/>
    <mergeCell ref="I65:J65"/>
    <mergeCell ref="I54:J54"/>
    <mergeCell ref="I55:J55"/>
    <mergeCell ref="I66:J66"/>
    <mergeCell ref="I67:J67"/>
    <mergeCell ref="I56:J56"/>
    <mergeCell ref="I57:J57"/>
    <mergeCell ref="I58:J58"/>
    <mergeCell ref="I59:J59"/>
    <mergeCell ref="I51:J51"/>
    <mergeCell ref="I52:J52"/>
    <mergeCell ref="E63:F63"/>
    <mergeCell ref="E64:F64"/>
    <mergeCell ref="E61:F61"/>
    <mergeCell ref="E62:F62"/>
    <mergeCell ref="I64:J64"/>
    <mergeCell ref="E67:F67"/>
    <mergeCell ref="E68:F68"/>
    <mergeCell ref="E65:F65"/>
    <mergeCell ref="E66:F66"/>
    <mergeCell ref="E55:F55"/>
    <mergeCell ref="E56:F56"/>
    <mergeCell ref="E57:F57"/>
    <mergeCell ref="E58:F58"/>
    <mergeCell ref="E59:F59"/>
    <mergeCell ref="E60:F60"/>
    <mergeCell ref="C64:D64"/>
    <mergeCell ref="C65:D65"/>
    <mergeCell ref="C60:D60"/>
    <mergeCell ref="C61:D61"/>
    <mergeCell ref="C62:D62"/>
    <mergeCell ref="C63:D63"/>
    <mergeCell ref="C66:D66"/>
    <mergeCell ref="C67:D67"/>
    <mergeCell ref="C68:D68"/>
    <mergeCell ref="E44:F44"/>
    <mergeCell ref="E45:F45"/>
    <mergeCell ref="E46:F46"/>
    <mergeCell ref="E47:F47"/>
    <mergeCell ref="E48:F48"/>
    <mergeCell ref="E51:F51"/>
    <mergeCell ref="E52:F52"/>
    <mergeCell ref="C59:D59"/>
    <mergeCell ref="C52:D52"/>
    <mergeCell ref="C53:D53"/>
    <mergeCell ref="C54:D54"/>
    <mergeCell ref="C55:D55"/>
    <mergeCell ref="C56:D56"/>
    <mergeCell ref="C57:D57"/>
    <mergeCell ref="I44:J44"/>
    <mergeCell ref="P46:Q46"/>
    <mergeCell ref="P44:Q44"/>
    <mergeCell ref="N53:O53"/>
    <mergeCell ref="P53:Q53"/>
    <mergeCell ref="C58:D58"/>
    <mergeCell ref="E53:F53"/>
    <mergeCell ref="E54:F54"/>
    <mergeCell ref="I49:J49"/>
    <mergeCell ref="I50:J50"/>
    <mergeCell ref="U30:V30"/>
    <mergeCell ref="X9:Y9"/>
    <mergeCell ref="Z9:AA9"/>
    <mergeCell ref="U12:V12"/>
    <mergeCell ref="U21:V21"/>
    <mergeCell ref="U18:V18"/>
    <mergeCell ref="U19:V19"/>
    <mergeCell ref="U20:V20"/>
    <mergeCell ref="U15:V15"/>
    <mergeCell ref="U25:V25"/>
    <mergeCell ref="U16:V16"/>
    <mergeCell ref="U17:V17"/>
    <mergeCell ref="Q9:R9"/>
    <mergeCell ref="S9:T9"/>
    <mergeCell ref="U13:V13"/>
    <mergeCell ref="U14:V14"/>
    <mergeCell ref="U9:W9"/>
    <mergeCell ref="U10:V10"/>
    <mergeCell ref="U22:V22"/>
    <mergeCell ref="U23:V23"/>
    <mergeCell ref="U24:V24"/>
    <mergeCell ref="O29:P29"/>
    <mergeCell ref="U29:V29"/>
    <mergeCell ref="U26:V26"/>
    <mergeCell ref="U27:V27"/>
    <mergeCell ref="U28:V28"/>
    <mergeCell ref="O22:P22"/>
    <mergeCell ref="O30:P30"/>
    <mergeCell ref="O31:P31"/>
    <mergeCell ref="O23:P23"/>
    <mergeCell ref="O24:P24"/>
    <mergeCell ref="O25:P25"/>
    <mergeCell ref="O26:P26"/>
    <mergeCell ref="P54:Q54"/>
    <mergeCell ref="O34:P34"/>
    <mergeCell ref="O35:P35"/>
    <mergeCell ref="O36:P36"/>
    <mergeCell ref="P47:Q47"/>
    <mergeCell ref="P48:Q48"/>
    <mergeCell ref="P49:Q49"/>
    <mergeCell ref="N51:O51"/>
    <mergeCell ref="N52:O52"/>
    <mergeCell ref="P52:Q52"/>
    <mergeCell ref="L34:M34"/>
    <mergeCell ref="L35:M35"/>
    <mergeCell ref="O16:P16"/>
    <mergeCell ref="O27:P27"/>
    <mergeCell ref="O28:P28"/>
    <mergeCell ref="O17:P17"/>
    <mergeCell ref="O18:P18"/>
    <mergeCell ref="O19:P19"/>
    <mergeCell ref="O20:P20"/>
    <mergeCell ref="O21:P21"/>
    <mergeCell ref="L28:M28"/>
    <mergeCell ref="L29:M29"/>
    <mergeCell ref="L32:M32"/>
    <mergeCell ref="L33:M33"/>
    <mergeCell ref="L24:M24"/>
    <mergeCell ref="L25:M25"/>
    <mergeCell ref="L30:M30"/>
    <mergeCell ref="L31:M31"/>
    <mergeCell ref="L36:M36"/>
    <mergeCell ref="O9:P10"/>
    <mergeCell ref="O12:P12"/>
    <mergeCell ref="O13:P13"/>
    <mergeCell ref="O14:P14"/>
    <mergeCell ref="O15:P15"/>
    <mergeCell ref="L26:M26"/>
    <mergeCell ref="L27:M27"/>
    <mergeCell ref="L20:M20"/>
    <mergeCell ref="L21:M21"/>
    <mergeCell ref="L22:M22"/>
    <mergeCell ref="L23:M23"/>
    <mergeCell ref="J36:K36"/>
    <mergeCell ref="L13:M13"/>
    <mergeCell ref="L14:M14"/>
    <mergeCell ref="L15:M15"/>
    <mergeCell ref="L16:M16"/>
    <mergeCell ref="L17:M17"/>
    <mergeCell ref="L18:M18"/>
    <mergeCell ref="L19:M19"/>
    <mergeCell ref="J28:K28"/>
    <mergeCell ref="J29:K29"/>
    <mergeCell ref="J30:K30"/>
    <mergeCell ref="J31:K31"/>
    <mergeCell ref="J32:K32"/>
    <mergeCell ref="J33:K33"/>
    <mergeCell ref="H34:I34"/>
    <mergeCell ref="H35:I35"/>
    <mergeCell ref="J34:K34"/>
    <mergeCell ref="J35:K35"/>
    <mergeCell ref="H36:I36"/>
    <mergeCell ref="J17:K17"/>
    <mergeCell ref="J18:K18"/>
    <mergeCell ref="J19:K19"/>
    <mergeCell ref="J20:K20"/>
    <mergeCell ref="J21:K21"/>
    <mergeCell ref="J22:K22"/>
    <mergeCell ref="J23:K23"/>
    <mergeCell ref="H28:I28"/>
    <mergeCell ref="H29:I29"/>
    <mergeCell ref="H30:I30"/>
    <mergeCell ref="H31:I31"/>
    <mergeCell ref="H26:I26"/>
    <mergeCell ref="H27:I27"/>
    <mergeCell ref="J24:K24"/>
    <mergeCell ref="J25:K25"/>
    <mergeCell ref="H32:I32"/>
    <mergeCell ref="H33:I33"/>
    <mergeCell ref="J16:K16"/>
    <mergeCell ref="H25:I25"/>
    <mergeCell ref="H20:I20"/>
    <mergeCell ref="H21:I21"/>
    <mergeCell ref="H22:I22"/>
    <mergeCell ref="H23:I23"/>
    <mergeCell ref="H16:I16"/>
    <mergeCell ref="H17:I17"/>
    <mergeCell ref="J26:K26"/>
    <mergeCell ref="J27:K27"/>
    <mergeCell ref="H24:I24"/>
    <mergeCell ref="L12:M12"/>
    <mergeCell ref="H13:I13"/>
    <mergeCell ref="H14:I14"/>
    <mergeCell ref="H15:I15"/>
    <mergeCell ref="J13:K13"/>
    <mergeCell ref="H12:I12"/>
    <mergeCell ref="J12:K12"/>
    <mergeCell ref="J14:K14"/>
    <mergeCell ref="J15:K15"/>
    <mergeCell ref="F33:G33"/>
    <mergeCell ref="F34:G34"/>
    <mergeCell ref="F35:G35"/>
    <mergeCell ref="F36:G36"/>
    <mergeCell ref="F32:G32"/>
    <mergeCell ref="H18:I18"/>
    <mergeCell ref="H19:I19"/>
    <mergeCell ref="F27:G27"/>
    <mergeCell ref="F26:G26"/>
    <mergeCell ref="F28:G28"/>
    <mergeCell ref="F21:G21"/>
    <mergeCell ref="F22:G22"/>
    <mergeCell ref="F23:G23"/>
    <mergeCell ref="F24:G24"/>
    <mergeCell ref="F25:G25"/>
    <mergeCell ref="F18:G18"/>
    <mergeCell ref="F19:G19"/>
    <mergeCell ref="B35:C35"/>
    <mergeCell ref="D19:E19"/>
    <mergeCell ref="D20:E20"/>
    <mergeCell ref="D21:E21"/>
    <mergeCell ref="F20:G20"/>
    <mergeCell ref="F29:G29"/>
    <mergeCell ref="F30:G30"/>
    <mergeCell ref="F31:G31"/>
    <mergeCell ref="F12:G12"/>
    <mergeCell ref="F13:G13"/>
    <mergeCell ref="F14:G14"/>
    <mergeCell ref="F15:G15"/>
    <mergeCell ref="F16:G16"/>
    <mergeCell ref="F17:G17"/>
    <mergeCell ref="D32:E32"/>
    <mergeCell ref="D33:E33"/>
    <mergeCell ref="D36:E36"/>
    <mergeCell ref="D34:E34"/>
    <mergeCell ref="D35:E35"/>
    <mergeCell ref="B30:C30"/>
    <mergeCell ref="B31:C31"/>
    <mergeCell ref="B12:C12"/>
    <mergeCell ref="B13:C13"/>
    <mergeCell ref="B14:C14"/>
    <mergeCell ref="B17:C17"/>
    <mergeCell ref="D22:E22"/>
    <mergeCell ref="D27:E27"/>
    <mergeCell ref="D18:E18"/>
    <mergeCell ref="D23:E23"/>
    <mergeCell ref="B25:C25"/>
    <mergeCell ref="D17:E17"/>
    <mergeCell ref="E42:F42"/>
    <mergeCell ref="D12:E12"/>
    <mergeCell ref="D13:E13"/>
    <mergeCell ref="D14:E14"/>
    <mergeCell ref="D15:E15"/>
    <mergeCell ref="D16:E16"/>
    <mergeCell ref="D28:E28"/>
    <mergeCell ref="D29:E29"/>
    <mergeCell ref="D30:E30"/>
    <mergeCell ref="D31:E31"/>
    <mergeCell ref="I46:J46"/>
    <mergeCell ref="I42:J42"/>
    <mergeCell ref="D24:E24"/>
    <mergeCell ref="D25:E25"/>
    <mergeCell ref="D26:E26"/>
    <mergeCell ref="B26:C26"/>
    <mergeCell ref="B27:C27"/>
    <mergeCell ref="B28:C28"/>
    <mergeCell ref="B29:C29"/>
    <mergeCell ref="B36:C36"/>
    <mergeCell ref="C44:D44"/>
    <mergeCell ref="I47:J47"/>
    <mergeCell ref="I48:J48"/>
    <mergeCell ref="B33:C33"/>
    <mergeCell ref="B34:C34"/>
    <mergeCell ref="B41:G41"/>
    <mergeCell ref="H41:M41"/>
    <mergeCell ref="C45:D45"/>
    <mergeCell ref="C46:D46"/>
    <mergeCell ref="K44:L44"/>
    <mergeCell ref="E49:F49"/>
    <mergeCell ref="E50:F50"/>
    <mergeCell ref="B15:C15"/>
    <mergeCell ref="B16:C16"/>
    <mergeCell ref="B18:C18"/>
    <mergeCell ref="B19:C19"/>
    <mergeCell ref="B20:C20"/>
    <mergeCell ref="C49:D49"/>
    <mergeCell ref="C50:D50"/>
    <mergeCell ref="C47:D47"/>
    <mergeCell ref="A78:A79"/>
    <mergeCell ref="C42:D42"/>
    <mergeCell ref="B21:C21"/>
    <mergeCell ref="B22:C22"/>
    <mergeCell ref="B23:C23"/>
    <mergeCell ref="B24:C24"/>
    <mergeCell ref="B32:C32"/>
    <mergeCell ref="A41:A42"/>
    <mergeCell ref="C51:D51"/>
    <mergeCell ref="C48:D48"/>
    <mergeCell ref="F9:I9"/>
    <mergeCell ref="J9:M9"/>
    <mergeCell ref="D10:E10"/>
    <mergeCell ref="F10:G10"/>
    <mergeCell ref="H10:I10"/>
    <mergeCell ref="J10:K10"/>
    <mergeCell ref="A4:AA4"/>
    <mergeCell ref="O7:AA7"/>
    <mergeCell ref="A39:AA39"/>
    <mergeCell ref="O32:AA32"/>
    <mergeCell ref="A7:M7"/>
    <mergeCell ref="A5:AA5"/>
    <mergeCell ref="A9:A10"/>
    <mergeCell ref="B10:C10"/>
    <mergeCell ref="L10:M10"/>
    <mergeCell ref="B9:E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4" r:id="rId1"/>
  <rowBreaks count="1" manualBreakCount="1">
    <brk id="7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view="pageBreakPreview" zoomScale="75" zoomScaleNormal="80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23.59765625" style="17" customWidth="1"/>
    <col min="2" max="2" width="15.09765625" style="17" customWidth="1"/>
    <col min="3" max="10" width="11.59765625" style="17" customWidth="1"/>
    <col min="11" max="11" width="14.59765625" style="17" customWidth="1"/>
    <col min="12" max="13" width="15.8984375" style="17" customWidth="1"/>
    <col min="14" max="14" width="16.5" style="17" customWidth="1"/>
    <col min="15" max="17" width="14.59765625" style="17" customWidth="1"/>
    <col min="18" max="16384" width="10.59765625" style="17" customWidth="1"/>
  </cols>
  <sheetData>
    <row r="1" spans="1:17" s="32" customFormat="1" ht="19.5" customHeight="1">
      <c r="A1" s="237" t="s">
        <v>440</v>
      </c>
      <c r="Q1" s="2" t="s">
        <v>441</v>
      </c>
    </row>
    <row r="2" spans="1:17" s="32" customFormat="1" ht="19.5" customHeight="1">
      <c r="A2" s="1"/>
      <c r="Q2" s="2"/>
    </row>
    <row r="3" spans="1:17" s="32" customFormat="1" ht="19.5" customHeight="1">
      <c r="A3" s="1"/>
      <c r="Q3" s="2"/>
    </row>
    <row r="4" spans="1:16" ht="19.5" customHeight="1">
      <c r="A4" s="502"/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</row>
    <row r="5" spans="1:17" ht="19.5" customHeight="1">
      <c r="A5" s="501" t="s">
        <v>366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</row>
    <row r="6" spans="16:17" ht="18" customHeight="1" thickBot="1">
      <c r="P6" s="118"/>
      <c r="Q6" s="87"/>
    </row>
    <row r="7" spans="1:17" ht="18.75" customHeight="1">
      <c r="A7" s="503" t="s">
        <v>248</v>
      </c>
      <c r="B7" s="506" t="s">
        <v>95</v>
      </c>
      <c r="C7" s="509" t="s">
        <v>1</v>
      </c>
      <c r="D7" s="510" t="s">
        <v>2</v>
      </c>
      <c r="E7" s="511"/>
      <c r="F7" s="511"/>
      <c r="G7" s="511"/>
      <c r="H7" s="511"/>
      <c r="I7" s="511"/>
      <c r="J7" s="512"/>
      <c r="K7" s="294" t="s">
        <v>250</v>
      </c>
      <c r="L7" s="294" t="s">
        <v>370</v>
      </c>
      <c r="M7" s="510" t="s">
        <v>3</v>
      </c>
      <c r="N7" s="511"/>
      <c r="O7" s="511"/>
      <c r="P7" s="511"/>
      <c r="Q7" s="498" t="s">
        <v>251</v>
      </c>
    </row>
    <row r="8" spans="1:17" ht="18.75" customHeight="1">
      <c r="A8" s="504"/>
      <c r="B8" s="507"/>
      <c r="C8" s="321"/>
      <c r="D8" s="515" t="s">
        <v>4</v>
      </c>
      <c r="E8" s="517" t="s">
        <v>372</v>
      </c>
      <c r="F8" s="518"/>
      <c r="G8" s="519"/>
      <c r="H8" s="517" t="s">
        <v>371</v>
      </c>
      <c r="I8" s="518"/>
      <c r="J8" s="519"/>
      <c r="K8" s="292"/>
      <c r="L8" s="292"/>
      <c r="M8" s="515" t="s">
        <v>5</v>
      </c>
      <c r="N8" s="516" t="s">
        <v>369</v>
      </c>
      <c r="O8" s="516" t="s">
        <v>368</v>
      </c>
      <c r="P8" s="513" t="s">
        <v>367</v>
      </c>
      <c r="Q8" s="499"/>
    </row>
    <row r="9" spans="1:17" ht="18.75" customHeight="1">
      <c r="A9" s="505"/>
      <c r="B9" s="508"/>
      <c r="C9" s="322"/>
      <c r="D9" s="307"/>
      <c r="E9" s="37" t="s">
        <v>5</v>
      </c>
      <c r="F9" s="37" t="s">
        <v>6</v>
      </c>
      <c r="G9" s="37" t="s">
        <v>7</v>
      </c>
      <c r="H9" s="37" t="s">
        <v>5</v>
      </c>
      <c r="I9" s="37" t="s">
        <v>6</v>
      </c>
      <c r="J9" s="37" t="s">
        <v>7</v>
      </c>
      <c r="K9" s="293"/>
      <c r="L9" s="293"/>
      <c r="M9" s="307"/>
      <c r="N9" s="508"/>
      <c r="O9" s="508"/>
      <c r="P9" s="514"/>
      <c r="Q9" s="500"/>
    </row>
    <row r="10" spans="1:17" s="10" customFormat="1" ht="15" customHeight="1">
      <c r="A10" s="496" t="s">
        <v>373</v>
      </c>
      <c r="B10" s="13" t="s">
        <v>249</v>
      </c>
      <c r="C10" s="126">
        <f>SUM(C11:C15)</f>
        <v>14353</v>
      </c>
      <c r="D10" s="126">
        <f aca="true" t="shared" si="0" ref="D10:J10">SUM(D11:D15)</f>
        <v>130681</v>
      </c>
      <c r="E10" s="126">
        <f t="shared" si="0"/>
        <v>111321</v>
      </c>
      <c r="F10" s="126">
        <f t="shared" si="0"/>
        <v>59444</v>
      </c>
      <c r="G10" s="126">
        <f t="shared" si="0"/>
        <v>51877</v>
      </c>
      <c r="H10" s="126">
        <f t="shared" si="0"/>
        <v>19360</v>
      </c>
      <c r="I10" s="126">
        <f t="shared" si="0"/>
        <v>11143</v>
      </c>
      <c r="J10" s="126">
        <f t="shared" si="0"/>
        <v>8217</v>
      </c>
      <c r="K10" s="126">
        <f aca="true" t="shared" si="1" ref="K10:Q10">SUM(K11:K15)</f>
        <v>32647839</v>
      </c>
      <c r="L10" s="126">
        <f t="shared" si="1"/>
        <v>104133757</v>
      </c>
      <c r="M10" s="126">
        <f t="shared" si="1"/>
        <v>180019510</v>
      </c>
      <c r="N10" s="126">
        <f t="shared" si="1"/>
        <v>152597287</v>
      </c>
      <c r="O10" s="126">
        <f t="shared" si="1"/>
        <v>26946043</v>
      </c>
      <c r="P10" s="126">
        <f t="shared" si="1"/>
        <v>476180</v>
      </c>
      <c r="Q10" s="126">
        <f t="shared" si="1"/>
        <v>3788720</v>
      </c>
    </row>
    <row r="11" spans="1:17" ht="15" customHeight="1">
      <c r="A11" s="497"/>
      <c r="B11" s="240" t="s">
        <v>377</v>
      </c>
      <c r="C11" s="19">
        <v>7773</v>
      </c>
      <c r="D11" s="18">
        <f>SUM(E11,H11)</f>
        <v>16531</v>
      </c>
      <c r="E11" s="19">
        <f>SUM(F11:G11)</f>
        <v>3897</v>
      </c>
      <c r="F11" s="18">
        <v>1339</v>
      </c>
      <c r="G11" s="18">
        <v>2558</v>
      </c>
      <c r="H11" s="19">
        <f>SUM(I11:J11)</f>
        <v>12634</v>
      </c>
      <c r="I11" s="19">
        <v>7216</v>
      </c>
      <c r="J11" s="19">
        <v>5418</v>
      </c>
      <c r="K11" s="19">
        <v>720941</v>
      </c>
      <c r="L11" s="19">
        <v>2968209</v>
      </c>
      <c r="M11" s="21">
        <f>SUM(N11:P11)</f>
        <v>6870287</v>
      </c>
      <c r="N11" s="21">
        <v>3432828</v>
      </c>
      <c r="O11" s="21">
        <v>3414810</v>
      </c>
      <c r="P11" s="19">
        <v>22649</v>
      </c>
      <c r="Q11" s="19">
        <v>1653</v>
      </c>
    </row>
    <row r="12" spans="1:17" ht="15" customHeight="1">
      <c r="A12" s="497"/>
      <c r="B12" s="240" t="s">
        <v>378</v>
      </c>
      <c r="C12" s="18">
        <v>4370</v>
      </c>
      <c r="D12" s="18">
        <f>SUM(E12,H12)</f>
        <v>24404</v>
      </c>
      <c r="E12" s="19">
        <f>SUM(F12:G12)</f>
        <v>18304</v>
      </c>
      <c r="F12" s="18">
        <v>8132</v>
      </c>
      <c r="G12" s="18">
        <v>10172</v>
      </c>
      <c r="H12" s="19">
        <f>SUM(I12:J12)</f>
        <v>6100</v>
      </c>
      <c r="I12" s="19">
        <v>3552</v>
      </c>
      <c r="J12" s="19">
        <v>2548</v>
      </c>
      <c r="K12" s="19">
        <v>4104487</v>
      </c>
      <c r="L12" s="19">
        <v>8186246</v>
      </c>
      <c r="M12" s="21">
        <f>SUM(N12:P12)</f>
        <v>17455843</v>
      </c>
      <c r="N12" s="21">
        <v>12005305</v>
      </c>
      <c r="O12" s="21">
        <v>5386005</v>
      </c>
      <c r="P12" s="19">
        <v>64533</v>
      </c>
      <c r="Q12" s="19">
        <v>30738</v>
      </c>
    </row>
    <row r="13" spans="1:17" ht="15" customHeight="1">
      <c r="A13" s="497"/>
      <c r="B13" s="240" t="s">
        <v>379</v>
      </c>
      <c r="C13" s="18">
        <v>1071</v>
      </c>
      <c r="D13" s="18">
        <f>SUM(E13,H13)</f>
        <v>14466</v>
      </c>
      <c r="E13" s="19">
        <f>SUM(F13:G13)</f>
        <v>13967</v>
      </c>
      <c r="F13" s="18">
        <v>7387</v>
      </c>
      <c r="G13" s="18">
        <v>6580</v>
      </c>
      <c r="H13" s="19">
        <f>SUM(I13:J13)</f>
        <v>499</v>
      </c>
      <c r="I13" s="19">
        <v>297</v>
      </c>
      <c r="J13" s="19">
        <v>202</v>
      </c>
      <c r="K13" s="19">
        <v>3589507</v>
      </c>
      <c r="L13" s="19">
        <v>9229482</v>
      </c>
      <c r="M13" s="21">
        <f>SUM(N13:P13)</f>
        <v>17946335</v>
      </c>
      <c r="N13" s="21">
        <v>14611833</v>
      </c>
      <c r="O13" s="21">
        <v>3292124</v>
      </c>
      <c r="P13" s="19">
        <v>42378</v>
      </c>
      <c r="Q13" s="19">
        <v>45336</v>
      </c>
    </row>
    <row r="14" spans="1:17" ht="15" customHeight="1">
      <c r="A14" s="497"/>
      <c r="B14" s="240" t="s">
        <v>380</v>
      </c>
      <c r="C14" s="18">
        <v>497</v>
      </c>
      <c r="D14" s="18">
        <f>SUM(E14,H14)</f>
        <v>12067</v>
      </c>
      <c r="E14" s="19">
        <f>SUM(F14:G14)</f>
        <v>11972</v>
      </c>
      <c r="F14" s="18">
        <v>6092</v>
      </c>
      <c r="G14" s="18">
        <v>5880</v>
      </c>
      <c r="H14" s="19">
        <f>SUM(I14:J14)</f>
        <v>95</v>
      </c>
      <c r="I14" s="19">
        <v>60</v>
      </c>
      <c r="J14" s="19">
        <v>35</v>
      </c>
      <c r="K14" s="19">
        <v>3024108</v>
      </c>
      <c r="L14" s="19">
        <v>8119971</v>
      </c>
      <c r="M14" s="21">
        <f>SUM(N14:P14)</f>
        <v>14976265</v>
      </c>
      <c r="N14" s="21">
        <v>12278263</v>
      </c>
      <c r="O14" s="21">
        <v>2685589</v>
      </c>
      <c r="P14" s="19">
        <v>12413</v>
      </c>
      <c r="Q14" s="19">
        <v>29143</v>
      </c>
    </row>
    <row r="15" spans="1:17" ht="15" customHeight="1">
      <c r="A15" s="497"/>
      <c r="B15" s="240" t="s">
        <v>381</v>
      </c>
      <c r="C15" s="18">
        <v>642</v>
      </c>
      <c r="D15" s="18">
        <f>SUM(E15,H15)</f>
        <v>63213</v>
      </c>
      <c r="E15" s="19">
        <f>SUM(F15:G15)</f>
        <v>63181</v>
      </c>
      <c r="F15" s="18">
        <v>36494</v>
      </c>
      <c r="G15" s="18">
        <v>26687</v>
      </c>
      <c r="H15" s="19">
        <f>SUM(I15:J15)</f>
        <v>32</v>
      </c>
      <c r="I15" s="19">
        <v>18</v>
      </c>
      <c r="J15" s="19">
        <v>14</v>
      </c>
      <c r="K15" s="19">
        <v>21208796</v>
      </c>
      <c r="L15" s="19">
        <v>75629849</v>
      </c>
      <c r="M15" s="21">
        <f>SUM(N15:P15)</f>
        <v>122770780</v>
      </c>
      <c r="N15" s="21">
        <v>110269058</v>
      </c>
      <c r="O15" s="21">
        <v>12167515</v>
      </c>
      <c r="P15" s="19">
        <v>334207</v>
      </c>
      <c r="Q15" s="19">
        <v>3681850</v>
      </c>
    </row>
    <row r="16" spans="1:17" ht="15" customHeight="1">
      <c r="A16" s="38"/>
      <c r="B16" s="41"/>
      <c r="C16" s="20"/>
      <c r="D16" s="20"/>
      <c r="E16" s="20"/>
      <c r="F16" s="20"/>
      <c r="G16" s="20"/>
      <c r="H16" s="25"/>
      <c r="I16" s="25"/>
      <c r="J16" s="25"/>
      <c r="K16" s="25"/>
      <c r="L16" s="25"/>
      <c r="M16" s="20"/>
      <c r="N16" s="20"/>
      <c r="O16" s="25"/>
      <c r="P16" s="25"/>
      <c r="Q16" s="25"/>
    </row>
    <row r="17" spans="1:17" s="10" customFormat="1" ht="15" customHeight="1">
      <c r="A17" s="286" t="s">
        <v>19</v>
      </c>
      <c r="B17" s="5" t="s">
        <v>5</v>
      </c>
      <c r="C17" s="126">
        <f>SUM(C18:C22)</f>
        <v>1019</v>
      </c>
      <c r="D17" s="126">
        <f aca="true" t="shared" si="2" ref="D17:L17">SUM(D18:D22)</f>
        <v>10733</v>
      </c>
      <c r="E17" s="126">
        <f t="shared" si="2"/>
        <v>9446</v>
      </c>
      <c r="F17" s="126">
        <f t="shared" si="2"/>
        <v>3635</v>
      </c>
      <c r="G17" s="126">
        <f t="shared" si="2"/>
        <v>5811</v>
      </c>
      <c r="H17" s="126">
        <f t="shared" si="2"/>
        <v>1287</v>
      </c>
      <c r="I17" s="126">
        <f t="shared" si="2"/>
        <v>701</v>
      </c>
      <c r="J17" s="126">
        <f t="shared" si="2"/>
        <v>586</v>
      </c>
      <c r="K17" s="126">
        <f t="shared" si="2"/>
        <v>2216701</v>
      </c>
      <c r="L17" s="126">
        <f t="shared" si="2"/>
        <v>7570805</v>
      </c>
      <c r="M17" s="126">
        <f>SUM(M18:M22)</f>
        <v>12904432</v>
      </c>
      <c r="N17" s="126">
        <f>SUM(N18:N22)</f>
        <v>12707880</v>
      </c>
      <c r="O17" s="126">
        <f>SUM(O18:O22)</f>
        <v>196552</v>
      </c>
      <c r="P17" s="22" t="s">
        <v>336</v>
      </c>
      <c r="Q17" s="22" t="s">
        <v>336</v>
      </c>
    </row>
    <row r="18" spans="1:17" ht="15" customHeight="1">
      <c r="A18" s="286"/>
      <c r="B18" s="240" t="s">
        <v>377</v>
      </c>
      <c r="C18" s="18">
        <v>416</v>
      </c>
      <c r="D18" s="18">
        <f>SUM(E18,H18)</f>
        <v>939</v>
      </c>
      <c r="E18" s="19">
        <f>SUM(F18:G18)</f>
        <v>190</v>
      </c>
      <c r="F18" s="18">
        <v>56</v>
      </c>
      <c r="G18" s="18">
        <v>134</v>
      </c>
      <c r="H18" s="19">
        <f>SUM(I18:J18)</f>
        <v>749</v>
      </c>
      <c r="I18" s="19">
        <v>393</v>
      </c>
      <c r="J18" s="19">
        <v>356</v>
      </c>
      <c r="K18" s="19">
        <v>32015</v>
      </c>
      <c r="L18" s="19">
        <v>206346</v>
      </c>
      <c r="M18" s="21">
        <f>SUM(N18:P18)</f>
        <v>410042</v>
      </c>
      <c r="N18" s="21">
        <v>396991</v>
      </c>
      <c r="O18" s="21">
        <v>13051</v>
      </c>
      <c r="P18" s="24" t="s">
        <v>336</v>
      </c>
      <c r="Q18" s="24" t="s">
        <v>336</v>
      </c>
    </row>
    <row r="19" spans="1:17" ht="15" customHeight="1">
      <c r="A19" s="286"/>
      <c r="B19" s="240" t="s">
        <v>378</v>
      </c>
      <c r="C19" s="18">
        <v>371</v>
      </c>
      <c r="D19" s="18">
        <f>SUM(E19,H19)</f>
        <v>2208</v>
      </c>
      <c r="E19" s="19">
        <f>SUM(F19:G19)</f>
        <v>1726</v>
      </c>
      <c r="F19" s="18">
        <v>628</v>
      </c>
      <c r="G19" s="18">
        <v>1098</v>
      </c>
      <c r="H19" s="19">
        <f>SUM(I19:J19)</f>
        <v>482</v>
      </c>
      <c r="I19" s="19">
        <v>276</v>
      </c>
      <c r="J19" s="19">
        <v>206</v>
      </c>
      <c r="K19" s="19">
        <v>348520</v>
      </c>
      <c r="L19" s="19">
        <v>796737</v>
      </c>
      <c r="M19" s="21">
        <f>SUM(N19:P19)</f>
        <v>1598233</v>
      </c>
      <c r="N19" s="21">
        <v>1533071</v>
      </c>
      <c r="O19" s="21">
        <v>65162</v>
      </c>
      <c r="P19" s="24" t="s">
        <v>336</v>
      </c>
      <c r="Q19" s="24" t="s">
        <v>336</v>
      </c>
    </row>
    <row r="20" spans="1:17" ht="15" customHeight="1">
      <c r="A20" s="286"/>
      <c r="B20" s="240" t="s">
        <v>379</v>
      </c>
      <c r="C20" s="18">
        <v>105</v>
      </c>
      <c r="D20" s="18">
        <f>SUM(E20,H20)</f>
        <v>1465</v>
      </c>
      <c r="E20" s="19">
        <f>SUM(F20:G20)</f>
        <v>1419</v>
      </c>
      <c r="F20" s="18">
        <v>502</v>
      </c>
      <c r="G20" s="18">
        <v>917</v>
      </c>
      <c r="H20" s="19">
        <f>SUM(I20:J20)</f>
        <v>46</v>
      </c>
      <c r="I20" s="19">
        <v>27</v>
      </c>
      <c r="J20" s="19">
        <v>19</v>
      </c>
      <c r="K20" s="19">
        <v>311146</v>
      </c>
      <c r="L20" s="19">
        <v>809419</v>
      </c>
      <c r="M20" s="21">
        <f>SUM(N20:P20)</f>
        <v>1519629</v>
      </c>
      <c r="N20" s="21">
        <v>1459000</v>
      </c>
      <c r="O20" s="21">
        <v>60629</v>
      </c>
      <c r="P20" s="24" t="s">
        <v>336</v>
      </c>
      <c r="Q20" s="24" t="s">
        <v>336</v>
      </c>
    </row>
    <row r="21" spans="1:17" ht="15" customHeight="1">
      <c r="A21" s="286"/>
      <c r="B21" s="240" t="s">
        <v>380</v>
      </c>
      <c r="C21" s="18">
        <v>59</v>
      </c>
      <c r="D21" s="18">
        <f>SUM(E21,H21)</f>
        <v>1438</v>
      </c>
      <c r="E21" s="19">
        <f>SUM(F21:G21)</f>
        <v>1431</v>
      </c>
      <c r="F21" s="18">
        <v>566</v>
      </c>
      <c r="G21" s="18">
        <v>865</v>
      </c>
      <c r="H21" s="19">
        <f>SUM(I21:J21)</f>
        <v>7</v>
      </c>
      <c r="I21" s="19">
        <v>4</v>
      </c>
      <c r="J21" s="19">
        <v>3</v>
      </c>
      <c r="K21" s="19">
        <v>321361</v>
      </c>
      <c r="L21" s="19">
        <v>954321</v>
      </c>
      <c r="M21" s="21">
        <f>SUM(N21:P21)</f>
        <v>1700881</v>
      </c>
      <c r="N21" s="21">
        <v>1660206</v>
      </c>
      <c r="O21" s="21">
        <v>40675</v>
      </c>
      <c r="P21" s="24" t="s">
        <v>336</v>
      </c>
      <c r="Q21" s="24" t="s">
        <v>336</v>
      </c>
    </row>
    <row r="22" spans="1:17" ht="15" customHeight="1">
      <c r="A22" s="286"/>
      <c r="B22" s="240" t="s">
        <v>381</v>
      </c>
      <c r="C22" s="18">
        <v>68</v>
      </c>
      <c r="D22" s="18">
        <f>SUM(E22,H22)</f>
        <v>4683</v>
      </c>
      <c r="E22" s="19">
        <f>SUM(F22:G22)</f>
        <v>4680</v>
      </c>
      <c r="F22" s="18">
        <v>1883</v>
      </c>
      <c r="G22" s="18">
        <v>2797</v>
      </c>
      <c r="H22" s="19">
        <f>SUM(I22:J22)</f>
        <v>3</v>
      </c>
      <c r="I22" s="19">
        <v>1</v>
      </c>
      <c r="J22" s="19">
        <v>2</v>
      </c>
      <c r="K22" s="19">
        <v>1203659</v>
      </c>
      <c r="L22" s="19">
        <v>4803982</v>
      </c>
      <c r="M22" s="21">
        <f>SUM(N22:P22)</f>
        <v>7675647</v>
      </c>
      <c r="N22" s="21">
        <v>7658612</v>
      </c>
      <c r="O22" s="21">
        <v>17035</v>
      </c>
      <c r="P22" s="24" t="s">
        <v>336</v>
      </c>
      <c r="Q22" s="24" t="s">
        <v>336</v>
      </c>
    </row>
    <row r="23" spans="1:17" ht="15" customHeight="1">
      <c r="A23" s="38"/>
      <c r="B23" s="41"/>
      <c r="C23" s="20"/>
      <c r="D23" s="20"/>
      <c r="E23" s="20"/>
      <c r="F23" s="20"/>
      <c r="G23" s="20"/>
      <c r="H23" s="25"/>
      <c r="I23" s="25"/>
      <c r="J23" s="25"/>
      <c r="K23" s="25"/>
      <c r="L23" s="25"/>
      <c r="M23" s="20"/>
      <c r="N23" s="20"/>
      <c r="O23" s="25"/>
      <c r="P23" s="25"/>
      <c r="Q23" s="25"/>
    </row>
    <row r="24" spans="1:17" s="10" customFormat="1" ht="15" customHeight="1">
      <c r="A24" s="520" t="s">
        <v>376</v>
      </c>
      <c r="B24" s="5" t="s">
        <v>5</v>
      </c>
      <c r="C24" s="126">
        <f>SUM(C25:C29)</f>
        <v>67</v>
      </c>
      <c r="D24" s="126">
        <f aca="true" t="shared" si="3" ref="D24:Q24">SUM(D25:D29)</f>
        <v>1326</v>
      </c>
      <c r="E24" s="126">
        <f t="shared" si="3"/>
        <v>1315</v>
      </c>
      <c r="F24" s="126">
        <f t="shared" si="3"/>
        <v>866</v>
      </c>
      <c r="G24" s="126">
        <f t="shared" si="3"/>
        <v>449</v>
      </c>
      <c r="H24" s="126">
        <f t="shared" si="3"/>
        <v>11</v>
      </c>
      <c r="I24" s="126">
        <f t="shared" si="3"/>
        <v>5</v>
      </c>
      <c r="J24" s="126">
        <f t="shared" si="3"/>
        <v>6</v>
      </c>
      <c r="K24" s="126">
        <f t="shared" si="3"/>
        <v>582198</v>
      </c>
      <c r="L24" s="126">
        <f t="shared" si="3"/>
        <v>2470129</v>
      </c>
      <c r="M24" s="126">
        <f t="shared" si="3"/>
        <v>7535638</v>
      </c>
      <c r="N24" s="126">
        <f t="shared" si="3"/>
        <v>7532820</v>
      </c>
      <c r="O24" s="126">
        <f t="shared" si="3"/>
        <v>2818</v>
      </c>
      <c r="P24" s="22" t="s">
        <v>336</v>
      </c>
      <c r="Q24" s="126">
        <f t="shared" si="3"/>
        <v>3784966</v>
      </c>
    </row>
    <row r="25" spans="1:17" ht="15" customHeight="1">
      <c r="A25" s="286"/>
      <c r="B25" s="240" t="s">
        <v>377</v>
      </c>
      <c r="C25" s="18">
        <v>10</v>
      </c>
      <c r="D25" s="18">
        <f>SUM(E25,H25)</f>
        <v>24</v>
      </c>
      <c r="E25" s="19">
        <f>SUM(F25:G25)</f>
        <v>22</v>
      </c>
      <c r="F25" s="18">
        <v>17</v>
      </c>
      <c r="G25" s="18">
        <v>5</v>
      </c>
      <c r="H25" s="19">
        <f>SUM(I25:J25)</f>
        <v>2</v>
      </c>
      <c r="I25" s="19">
        <v>1</v>
      </c>
      <c r="J25" s="19">
        <v>1</v>
      </c>
      <c r="K25" s="19">
        <v>4701</v>
      </c>
      <c r="L25" s="19">
        <v>9766</v>
      </c>
      <c r="M25" s="21">
        <f>SUM(N25:P25)</f>
        <v>19760</v>
      </c>
      <c r="N25" s="21">
        <v>19760</v>
      </c>
      <c r="O25" s="24" t="s">
        <v>336</v>
      </c>
      <c r="P25" s="24" t="s">
        <v>336</v>
      </c>
      <c r="Q25" s="19">
        <v>1563</v>
      </c>
    </row>
    <row r="26" spans="1:17" ht="15" customHeight="1">
      <c r="A26" s="286"/>
      <c r="B26" s="240" t="s">
        <v>378</v>
      </c>
      <c r="C26" s="18">
        <v>31</v>
      </c>
      <c r="D26" s="18">
        <f>SUM(E26,H26)</f>
        <v>197</v>
      </c>
      <c r="E26" s="19">
        <f>SUM(F26:G26)</f>
        <v>188</v>
      </c>
      <c r="F26" s="18">
        <v>126</v>
      </c>
      <c r="G26" s="18">
        <v>62</v>
      </c>
      <c r="H26" s="19">
        <f>SUM(I26:J26)</f>
        <v>9</v>
      </c>
      <c r="I26" s="19">
        <v>4</v>
      </c>
      <c r="J26" s="19">
        <v>5</v>
      </c>
      <c r="K26" s="19">
        <v>39089</v>
      </c>
      <c r="L26" s="19">
        <v>90102</v>
      </c>
      <c r="M26" s="21">
        <f>SUM(N26:P26)</f>
        <v>204872</v>
      </c>
      <c r="N26" s="21">
        <v>202254</v>
      </c>
      <c r="O26" s="21">
        <v>2618</v>
      </c>
      <c r="P26" s="24" t="s">
        <v>336</v>
      </c>
      <c r="Q26" s="19">
        <v>30723</v>
      </c>
    </row>
    <row r="27" spans="1:17" ht="15" customHeight="1">
      <c r="A27" s="286"/>
      <c r="B27" s="240" t="s">
        <v>379</v>
      </c>
      <c r="C27" s="18">
        <v>14</v>
      </c>
      <c r="D27" s="18">
        <f>SUM(E27,H27)</f>
        <v>173</v>
      </c>
      <c r="E27" s="19">
        <f>SUM(F27:G27)</f>
        <v>173</v>
      </c>
      <c r="F27" s="18">
        <v>121</v>
      </c>
      <c r="G27" s="18">
        <v>52</v>
      </c>
      <c r="H27" s="24" t="s">
        <v>336</v>
      </c>
      <c r="I27" s="24" t="s">
        <v>336</v>
      </c>
      <c r="J27" s="24" t="s">
        <v>336</v>
      </c>
      <c r="K27" s="19">
        <v>40520</v>
      </c>
      <c r="L27" s="19">
        <v>112849</v>
      </c>
      <c r="M27" s="21">
        <f>SUM(N27:P27)</f>
        <v>279817</v>
      </c>
      <c r="N27" s="21">
        <v>279617</v>
      </c>
      <c r="O27" s="19">
        <v>200</v>
      </c>
      <c r="P27" s="24" t="s">
        <v>336</v>
      </c>
      <c r="Q27" s="19">
        <v>45336</v>
      </c>
    </row>
    <row r="28" spans="1:17" ht="15" customHeight="1">
      <c r="A28" s="286"/>
      <c r="B28" s="240" t="s">
        <v>380</v>
      </c>
      <c r="C28" s="18">
        <v>3</v>
      </c>
      <c r="D28" s="18">
        <f>SUM(E28,H28)</f>
        <v>81</v>
      </c>
      <c r="E28" s="19">
        <f>SUM(F28:G28)</f>
        <v>81</v>
      </c>
      <c r="F28" s="18">
        <v>54</v>
      </c>
      <c r="G28" s="18">
        <v>27</v>
      </c>
      <c r="H28" s="24" t="s">
        <v>336</v>
      </c>
      <c r="I28" s="24" t="s">
        <v>336</v>
      </c>
      <c r="J28" s="24" t="s">
        <v>336</v>
      </c>
      <c r="K28" s="19">
        <v>23850</v>
      </c>
      <c r="L28" s="19">
        <v>33085</v>
      </c>
      <c r="M28" s="21">
        <f>SUM(N28:P28)</f>
        <v>119712</v>
      </c>
      <c r="N28" s="21">
        <v>119712</v>
      </c>
      <c r="O28" s="24" t="s">
        <v>336</v>
      </c>
      <c r="P28" s="24" t="s">
        <v>336</v>
      </c>
      <c r="Q28" s="19">
        <v>29143</v>
      </c>
    </row>
    <row r="29" spans="1:17" ht="15" customHeight="1">
      <c r="A29" s="286"/>
      <c r="B29" s="240" t="s">
        <v>381</v>
      </c>
      <c r="C29" s="18">
        <v>9</v>
      </c>
      <c r="D29" s="18">
        <f>SUM(E29,H29)</f>
        <v>851</v>
      </c>
      <c r="E29" s="19">
        <f>SUM(F29:G29)</f>
        <v>851</v>
      </c>
      <c r="F29" s="18">
        <v>548</v>
      </c>
      <c r="G29" s="18">
        <v>303</v>
      </c>
      <c r="H29" s="24" t="s">
        <v>336</v>
      </c>
      <c r="I29" s="24" t="s">
        <v>336</v>
      </c>
      <c r="J29" s="24" t="s">
        <v>336</v>
      </c>
      <c r="K29" s="19">
        <v>474038</v>
      </c>
      <c r="L29" s="19">
        <v>2224327</v>
      </c>
      <c r="M29" s="21">
        <f>SUM(N29:P29)</f>
        <v>6911477</v>
      </c>
      <c r="N29" s="21">
        <v>6911477</v>
      </c>
      <c r="O29" s="24" t="s">
        <v>336</v>
      </c>
      <c r="P29" s="24" t="s">
        <v>336</v>
      </c>
      <c r="Q29" s="19">
        <v>3678201</v>
      </c>
    </row>
    <row r="30" spans="1:17" ht="15" customHeight="1">
      <c r="A30" s="38"/>
      <c r="B30" s="41"/>
      <c r="C30" s="20"/>
      <c r="D30" s="20"/>
      <c r="E30" s="20"/>
      <c r="F30" s="20"/>
      <c r="G30" s="20"/>
      <c r="H30" s="25"/>
      <c r="I30" s="25"/>
      <c r="J30" s="25"/>
      <c r="K30" s="25"/>
      <c r="L30" s="25"/>
      <c r="M30" s="20"/>
      <c r="N30" s="20"/>
      <c r="O30" s="25"/>
      <c r="P30" s="25"/>
      <c r="Q30" s="25"/>
    </row>
    <row r="31" spans="1:17" s="10" customFormat="1" ht="15" customHeight="1">
      <c r="A31" s="286" t="s">
        <v>8</v>
      </c>
      <c r="B31" s="5" t="s">
        <v>5</v>
      </c>
      <c r="C31" s="126">
        <f>SUM(C32:C36)</f>
        <v>5293</v>
      </c>
      <c r="D31" s="126">
        <f aca="true" t="shared" si="4" ref="D31:L31">SUM(D32:D36)</f>
        <v>31849</v>
      </c>
      <c r="E31" s="126">
        <f t="shared" si="4"/>
        <v>23550</v>
      </c>
      <c r="F31" s="126">
        <f t="shared" si="4"/>
        <v>9238</v>
      </c>
      <c r="G31" s="126">
        <f t="shared" si="4"/>
        <v>14312</v>
      </c>
      <c r="H31" s="126">
        <f t="shared" si="4"/>
        <v>8299</v>
      </c>
      <c r="I31" s="126">
        <f t="shared" si="4"/>
        <v>4213</v>
      </c>
      <c r="J31" s="126">
        <f t="shared" si="4"/>
        <v>4086</v>
      </c>
      <c r="K31" s="126">
        <f t="shared" si="4"/>
        <v>6408167</v>
      </c>
      <c r="L31" s="126">
        <f t="shared" si="4"/>
        <v>17128444</v>
      </c>
      <c r="M31" s="126">
        <f>SUM(M32:M36)</f>
        <v>31380056</v>
      </c>
      <c r="N31" s="126">
        <f>SUM(N32:N36)</f>
        <v>15278583</v>
      </c>
      <c r="O31" s="126">
        <f>SUM(O32:O36)</f>
        <v>16098822</v>
      </c>
      <c r="P31" s="126">
        <f>SUM(P32:P36)</f>
        <v>2651</v>
      </c>
      <c r="Q31" s="22" t="s">
        <v>336</v>
      </c>
    </row>
    <row r="32" spans="1:17" ht="15" customHeight="1">
      <c r="A32" s="286"/>
      <c r="B32" s="240" t="s">
        <v>377</v>
      </c>
      <c r="C32" s="18">
        <v>3115</v>
      </c>
      <c r="D32" s="18">
        <f>SUM(E32,H32)</f>
        <v>6944</v>
      </c>
      <c r="E32" s="19">
        <f>SUM(F32:G32)</f>
        <v>1666</v>
      </c>
      <c r="F32" s="18">
        <v>263</v>
      </c>
      <c r="G32" s="18">
        <v>1403</v>
      </c>
      <c r="H32" s="19">
        <f>SUM(I32:J32)</f>
        <v>5278</v>
      </c>
      <c r="I32" s="19">
        <v>2587</v>
      </c>
      <c r="J32" s="19">
        <v>2691</v>
      </c>
      <c r="K32" s="19">
        <v>245380</v>
      </c>
      <c r="L32" s="19">
        <v>1112645</v>
      </c>
      <c r="M32" s="21">
        <f>SUM(N32:P32)</f>
        <v>2498951</v>
      </c>
      <c r="N32" s="21">
        <v>742634</v>
      </c>
      <c r="O32" s="21">
        <v>1756086</v>
      </c>
      <c r="P32" s="19">
        <v>231</v>
      </c>
      <c r="Q32" s="24" t="s">
        <v>336</v>
      </c>
    </row>
    <row r="33" spans="1:17" ht="15" customHeight="1">
      <c r="A33" s="286"/>
      <c r="B33" s="240" t="s">
        <v>378</v>
      </c>
      <c r="C33" s="18">
        <v>1747</v>
      </c>
      <c r="D33" s="18">
        <f>SUM(E33,H33)</f>
        <v>9269</v>
      </c>
      <c r="E33" s="19">
        <f>SUM(F33:G33)</f>
        <v>6370</v>
      </c>
      <c r="F33" s="18">
        <v>1545</v>
      </c>
      <c r="G33" s="18">
        <v>4825</v>
      </c>
      <c r="H33" s="19">
        <f>SUM(I33:J33)</f>
        <v>2899</v>
      </c>
      <c r="I33" s="19">
        <v>1553</v>
      </c>
      <c r="J33" s="19">
        <v>1346</v>
      </c>
      <c r="K33" s="19">
        <v>1155460</v>
      </c>
      <c r="L33" s="19">
        <v>2759294</v>
      </c>
      <c r="M33" s="21">
        <f>SUM(N33:P33)</f>
        <v>5626864</v>
      </c>
      <c r="N33" s="21">
        <v>2603490</v>
      </c>
      <c r="O33" s="21">
        <v>3021334</v>
      </c>
      <c r="P33" s="19">
        <v>2040</v>
      </c>
      <c r="Q33" s="24" t="s">
        <v>336</v>
      </c>
    </row>
    <row r="34" spans="1:17" ht="15" customHeight="1">
      <c r="A34" s="286"/>
      <c r="B34" s="240" t="s">
        <v>379</v>
      </c>
      <c r="C34" s="18">
        <v>224</v>
      </c>
      <c r="D34" s="18">
        <f>SUM(E34,H34)</f>
        <v>2928</v>
      </c>
      <c r="E34" s="19">
        <f>SUM(F34:G34)</f>
        <v>2827</v>
      </c>
      <c r="F34" s="18">
        <v>945</v>
      </c>
      <c r="G34" s="18">
        <v>1882</v>
      </c>
      <c r="H34" s="19">
        <f>SUM(I34:J34)</f>
        <v>101</v>
      </c>
      <c r="I34" s="19">
        <v>60</v>
      </c>
      <c r="J34" s="19">
        <v>41</v>
      </c>
      <c r="K34" s="19">
        <v>663697</v>
      </c>
      <c r="L34" s="19">
        <v>1892439</v>
      </c>
      <c r="M34" s="21">
        <f>SUM(N34:P34)</f>
        <v>3699439</v>
      </c>
      <c r="N34" s="21">
        <v>1909160</v>
      </c>
      <c r="O34" s="21">
        <v>1790146</v>
      </c>
      <c r="P34" s="19">
        <v>133</v>
      </c>
      <c r="Q34" s="24" t="s">
        <v>336</v>
      </c>
    </row>
    <row r="35" spans="1:17" ht="15" customHeight="1">
      <c r="A35" s="286"/>
      <c r="B35" s="240" t="s">
        <v>380</v>
      </c>
      <c r="C35" s="18">
        <v>86</v>
      </c>
      <c r="D35" s="18">
        <f>SUM(E35,H35)</f>
        <v>2025</v>
      </c>
      <c r="E35" s="19">
        <f>SUM(F35:G35)</f>
        <v>2005</v>
      </c>
      <c r="F35" s="18">
        <v>771</v>
      </c>
      <c r="G35" s="18">
        <v>1234</v>
      </c>
      <c r="H35" s="19">
        <f>SUM(I35:J35)</f>
        <v>20</v>
      </c>
      <c r="I35" s="19">
        <v>12</v>
      </c>
      <c r="J35" s="19">
        <v>8</v>
      </c>
      <c r="K35" s="19">
        <v>493955</v>
      </c>
      <c r="L35" s="19">
        <v>1920764</v>
      </c>
      <c r="M35" s="21">
        <f>SUM(N35:P35)</f>
        <v>3114925</v>
      </c>
      <c r="N35" s="21">
        <v>1988951</v>
      </c>
      <c r="O35" s="21">
        <v>1125727</v>
      </c>
      <c r="P35" s="19">
        <v>247</v>
      </c>
      <c r="Q35" s="24" t="s">
        <v>336</v>
      </c>
    </row>
    <row r="36" spans="1:17" ht="15" customHeight="1">
      <c r="A36" s="286"/>
      <c r="B36" s="240" t="s">
        <v>381</v>
      </c>
      <c r="C36" s="18">
        <v>121</v>
      </c>
      <c r="D36" s="18">
        <f>SUM(E36,H36)</f>
        <v>10683</v>
      </c>
      <c r="E36" s="19">
        <f>SUM(F36:G36)</f>
        <v>10682</v>
      </c>
      <c r="F36" s="18">
        <v>5714</v>
      </c>
      <c r="G36" s="18">
        <v>4968</v>
      </c>
      <c r="H36" s="19">
        <f>SUM(I36:J36)</f>
        <v>1</v>
      </c>
      <c r="I36" s="19">
        <v>1</v>
      </c>
      <c r="J36" s="24" t="s">
        <v>336</v>
      </c>
      <c r="K36" s="19">
        <v>3849675</v>
      </c>
      <c r="L36" s="19">
        <v>9443302</v>
      </c>
      <c r="M36" s="21">
        <f>SUM(N36:P36)</f>
        <v>16439877</v>
      </c>
      <c r="N36" s="21">
        <v>8034348</v>
      </c>
      <c r="O36" s="21">
        <v>8405529</v>
      </c>
      <c r="P36" s="24" t="s">
        <v>336</v>
      </c>
      <c r="Q36" s="24" t="s">
        <v>336</v>
      </c>
    </row>
    <row r="37" spans="1:17" ht="15" customHeight="1">
      <c r="A37" s="38"/>
      <c r="B37" s="41"/>
      <c r="C37" s="20"/>
      <c r="D37" s="20"/>
      <c r="E37" s="20"/>
      <c r="F37" s="20"/>
      <c r="G37" s="20"/>
      <c r="H37" s="25"/>
      <c r="I37" s="25"/>
      <c r="J37" s="25"/>
      <c r="K37" s="25"/>
      <c r="L37" s="25"/>
      <c r="M37" s="20"/>
      <c r="N37" s="20"/>
      <c r="O37" s="25"/>
      <c r="P37" s="25"/>
      <c r="Q37" s="25"/>
    </row>
    <row r="38" spans="1:17" s="10" customFormat="1" ht="15" customHeight="1">
      <c r="A38" s="520" t="s">
        <v>374</v>
      </c>
      <c r="B38" s="5" t="s">
        <v>5</v>
      </c>
      <c r="C38" s="126">
        <f>SUM(C39:C43)</f>
        <v>454</v>
      </c>
      <c r="D38" s="126">
        <f aca="true" t="shared" si="5" ref="D38:L38">SUM(D39:D43)</f>
        <v>8315</v>
      </c>
      <c r="E38" s="126">
        <f t="shared" si="5"/>
        <v>7861</v>
      </c>
      <c r="F38" s="126">
        <f t="shared" si="5"/>
        <v>1087</v>
      </c>
      <c r="G38" s="126">
        <f t="shared" si="5"/>
        <v>6774</v>
      </c>
      <c r="H38" s="126">
        <f t="shared" si="5"/>
        <v>454</v>
      </c>
      <c r="I38" s="126">
        <f t="shared" si="5"/>
        <v>245</v>
      </c>
      <c r="J38" s="126">
        <f t="shared" si="5"/>
        <v>209</v>
      </c>
      <c r="K38" s="126">
        <f t="shared" si="5"/>
        <v>1302654</v>
      </c>
      <c r="L38" s="126">
        <f t="shared" si="5"/>
        <v>2455675</v>
      </c>
      <c r="M38" s="126">
        <f>SUM(M39:M43)</f>
        <v>4681972</v>
      </c>
      <c r="N38" s="126">
        <f>SUM(N39:N43)</f>
        <v>2581626</v>
      </c>
      <c r="O38" s="126">
        <f>SUM(O39:O43)</f>
        <v>2098436</v>
      </c>
      <c r="P38" s="126">
        <f>SUM(P39:P43)</f>
        <v>1910</v>
      </c>
      <c r="Q38" s="22" t="s">
        <v>336</v>
      </c>
    </row>
    <row r="39" spans="1:17" ht="15" customHeight="1">
      <c r="A39" s="520"/>
      <c r="B39" s="240" t="s">
        <v>377</v>
      </c>
      <c r="C39" s="18">
        <v>156</v>
      </c>
      <c r="D39" s="18">
        <f>SUM(E39,H39)</f>
        <v>321</v>
      </c>
      <c r="E39" s="19">
        <f>SUM(F39:G39)</f>
        <v>89</v>
      </c>
      <c r="F39" s="18">
        <v>23</v>
      </c>
      <c r="G39" s="18">
        <v>66</v>
      </c>
      <c r="H39" s="19">
        <f>SUM(I39:J39)</f>
        <v>232</v>
      </c>
      <c r="I39" s="19">
        <v>123</v>
      </c>
      <c r="J39" s="19">
        <v>109</v>
      </c>
      <c r="K39" s="19">
        <v>14662</v>
      </c>
      <c r="L39" s="19">
        <v>44059</v>
      </c>
      <c r="M39" s="21">
        <f>SUM(N39:P39)</f>
        <v>105900</v>
      </c>
      <c r="N39" s="21">
        <v>32183</v>
      </c>
      <c r="O39" s="21">
        <v>72828</v>
      </c>
      <c r="P39" s="19">
        <v>889</v>
      </c>
      <c r="Q39" s="24" t="s">
        <v>336</v>
      </c>
    </row>
    <row r="40" spans="1:17" ht="15" customHeight="1">
      <c r="A40" s="520"/>
      <c r="B40" s="240" t="s">
        <v>378</v>
      </c>
      <c r="C40" s="18">
        <v>112</v>
      </c>
      <c r="D40" s="18">
        <f>SUM(E40,H40)</f>
        <v>688</v>
      </c>
      <c r="E40" s="19">
        <f>SUM(F40:G40)</f>
        <v>558</v>
      </c>
      <c r="F40" s="18">
        <v>85</v>
      </c>
      <c r="G40" s="18">
        <v>473</v>
      </c>
      <c r="H40" s="19">
        <f>SUM(I40:J40)</f>
        <v>130</v>
      </c>
      <c r="I40" s="19">
        <v>69</v>
      </c>
      <c r="J40" s="19">
        <v>61</v>
      </c>
      <c r="K40" s="19">
        <v>83110</v>
      </c>
      <c r="L40" s="19">
        <v>100021</v>
      </c>
      <c r="M40" s="21">
        <f>SUM(N40:P40)</f>
        <v>260035</v>
      </c>
      <c r="N40" s="21">
        <v>83610</v>
      </c>
      <c r="O40" s="21">
        <v>175645</v>
      </c>
      <c r="P40" s="19">
        <v>780</v>
      </c>
      <c r="Q40" s="24" t="s">
        <v>336</v>
      </c>
    </row>
    <row r="41" spans="1:17" ht="15" customHeight="1">
      <c r="A41" s="520"/>
      <c r="B41" s="240" t="s">
        <v>379</v>
      </c>
      <c r="C41" s="18">
        <v>64</v>
      </c>
      <c r="D41" s="18">
        <f>SUM(E41,H41)</f>
        <v>900</v>
      </c>
      <c r="E41" s="19">
        <f>SUM(F41:G41)</f>
        <v>851</v>
      </c>
      <c r="F41" s="18">
        <v>140</v>
      </c>
      <c r="G41" s="18">
        <v>711</v>
      </c>
      <c r="H41" s="19">
        <f>SUM(I41:J41)</f>
        <v>49</v>
      </c>
      <c r="I41" s="19">
        <v>28</v>
      </c>
      <c r="J41" s="19">
        <v>21</v>
      </c>
      <c r="K41" s="19">
        <v>139650</v>
      </c>
      <c r="L41" s="19">
        <v>232022</v>
      </c>
      <c r="M41" s="21">
        <f>SUM(N41:P41)</f>
        <v>532786</v>
      </c>
      <c r="N41" s="21">
        <v>357601</v>
      </c>
      <c r="O41" s="21">
        <v>175185</v>
      </c>
      <c r="P41" s="24" t="s">
        <v>336</v>
      </c>
      <c r="Q41" s="24" t="s">
        <v>336</v>
      </c>
    </row>
    <row r="42" spans="1:17" ht="15" customHeight="1">
      <c r="A42" s="520"/>
      <c r="B42" s="240" t="s">
        <v>380</v>
      </c>
      <c r="C42" s="18">
        <v>46</v>
      </c>
      <c r="D42" s="18">
        <f>SUM(E42,H42)</f>
        <v>1119</v>
      </c>
      <c r="E42" s="19">
        <f>SUM(F42:G42)</f>
        <v>1095</v>
      </c>
      <c r="F42" s="18">
        <v>100</v>
      </c>
      <c r="G42" s="18">
        <v>995</v>
      </c>
      <c r="H42" s="19">
        <f>SUM(I42:J42)</f>
        <v>24</v>
      </c>
      <c r="I42" s="19">
        <v>15</v>
      </c>
      <c r="J42" s="19">
        <v>9</v>
      </c>
      <c r="K42" s="19">
        <v>160511</v>
      </c>
      <c r="L42" s="19">
        <v>154160</v>
      </c>
      <c r="M42" s="21">
        <f>SUM(N42:P42)</f>
        <v>449218</v>
      </c>
      <c r="N42" s="21">
        <v>202653</v>
      </c>
      <c r="O42" s="21">
        <v>246565</v>
      </c>
      <c r="P42" s="24" t="s">
        <v>336</v>
      </c>
      <c r="Q42" s="24" t="s">
        <v>336</v>
      </c>
    </row>
    <row r="43" spans="1:17" ht="15" customHeight="1">
      <c r="A43" s="520"/>
      <c r="B43" s="240" t="s">
        <v>381</v>
      </c>
      <c r="C43" s="18">
        <v>76</v>
      </c>
      <c r="D43" s="18">
        <f>SUM(E43,H43)</f>
        <v>5287</v>
      </c>
      <c r="E43" s="19">
        <f>SUM(F43:G43)</f>
        <v>5268</v>
      </c>
      <c r="F43" s="18">
        <v>739</v>
      </c>
      <c r="G43" s="18">
        <v>4529</v>
      </c>
      <c r="H43" s="19">
        <f>SUM(I43:J43)</f>
        <v>19</v>
      </c>
      <c r="I43" s="19">
        <v>10</v>
      </c>
      <c r="J43" s="19">
        <v>9</v>
      </c>
      <c r="K43" s="19">
        <v>904721</v>
      </c>
      <c r="L43" s="19">
        <v>1925413</v>
      </c>
      <c r="M43" s="21">
        <f>SUM(N43:P43)</f>
        <v>3334033</v>
      </c>
      <c r="N43" s="21">
        <v>1905579</v>
      </c>
      <c r="O43" s="21">
        <v>1428213</v>
      </c>
      <c r="P43" s="19">
        <v>241</v>
      </c>
      <c r="Q43" s="24" t="s">
        <v>336</v>
      </c>
    </row>
    <row r="44" spans="1:17" ht="15" customHeight="1">
      <c r="A44" s="38"/>
      <c r="B44" s="41"/>
      <c r="C44" s="20"/>
      <c r="D44" s="20"/>
      <c r="E44" s="20"/>
      <c r="F44" s="20"/>
      <c r="G44" s="20"/>
      <c r="H44" s="25"/>
      <c r="I44" s="25"/>
      <c r="J44" s="25"/>
      <c r="K44" s="25"/>
      <c r="L44" s="25"/>
      <c r="M44" s="20"/>
      <c r="N44" s="20"/>
      <c r="O44" s="25"/>
      <c r="P44" s="25"/>
      <c r="Q44" s="25"/>
    </row>
    <row r="45" spans="1:17" s="10" customFormat="1" ht="15" customHeight="1">
      <c r="A45" s="286" t="s">
        <v>20</v>
      </c>
      <c r="B45" s="5" t="s">
        <v>5</v>
      </c>
      <c r="C45" s="126">
        <f>SUM(C46:C50)</f>
        <v>630</v>
      </c>
      <c r="D45" s="126">
        <f aca="true" t="shared" si="6" ref="D45:L45">SUM(D46:D50)</f>
        <v>3641</v>
      </c>
      <c r="E45" s="126">
        <f t="shared" si="6"/>
        <v>2871</v>
      </c>
      <c r="F45" s="126">
        <f t="shared" si="6"/>
        <v>1956</v>
      </c>
      <c r="G45" s="126">
        <f t="shared" si="6"/>
        <v>915</v>
      </c>
      <c r="H45" s="126">
        <f t="shared" si="6"/>
        <v>770</v>
      </c>
      <c r="I45" s="126">
        <f t="shared" si="6"/>
        <v>538</v>
      </c>
      <c r="J45" s="126">
        <f t="shared" si="6"/>
        <v>232</v>
      </c>
      <c r="K45" s="126">
        <f t="shared" si="6"/>
        <v>729066</v>
      </c>
      <c r="L45" s="126">
        <f t="shared" si="6"/>
        <v>2740485</v>
      </c>
      <c r="M45" s="126">
        <f>SUM(M46:M50)</f>
        <v>4438662</v>
      </c>
      <c r="N45" s="126">
        <f>SUM(N46:N50)</f>
        <v>4271248</v>
      </c>
      <c r="O45" s="126">
        <f>SUM(O46:O50)</f>
        <v>167220</v>
      </c>
      <c r="P45" s="126">
        <f>SUM(P46:P50)</f>
        <v>194</v>
      </c>
      <c r="Q45" s="22" t="s">
        <v>336</v>
      </c>
    </row>
    <row r="46" spans="1:17" ht="15" customHeight="1">
      <c r="A46" s="286"/>
      <c r="B46" s="240" t="s">
        <v>377</v>
      </c>
      <c r="C46" s="18">
        <v>335</v>
      </c>
      <c r="D46" s="18">
        <f>SUM(E46,H46)</f>
        <v>642</v>
      </c>
      <c r="E46" s="19">
        <f>SUM(F46:G46)</f>
        <v>180</v>
      </c>
      <c r="F46" s="18">
        <v>123</v>
      </c>
      <c r="G46" s="18">
        <v>57</v>
      </c>
      <c r="H46" s="19">
        <f>SUM(I46:J46)</f>
        <v>462</v>
      </c>
      <c r="I46" s="19">
        <v>333</v>
      </c>
      <c r="J46" s="19">
        <v>129</v>
      </c>
      <c r="K46" s="19">
        <v>36690</v>
      </c>
      <c r="L46" s="19">
        <v>131936</v>
      </c>
      <c r="M46" s="21">
        <f>SUM(N46:P46)</f>
        <v>285516</v>
      </c>
      <c r="N46" s="21">
        <v>262449</v>
      </c>
      <c r="O46" s="21">
        <v>22892</v>
      </c>
      <c r="P46" s="19">
        <v>175</v>
      </c>
      <c r="Q46" s="24" t="s">
        <v>336</v>
      </c>
    </row>
    <row r="47" spans="1:17" ht="15" customHeight="1">
      <c r="A47" s="286"/>
      <c r="B47" s="240" t="s">
        <v>378</v>
      </c>
      <c r="C47" s="18">
        <v>208</v>
      </c>
      <c r="D47" s="18">
        <f>SUM(E47,H47)</f>
        <v>1175</v>
      </c>
      <c r="E47" s="19">
        <f>SUM(F47:G47)</f>
        <v>908</v>
      </c>
      <c r="F47" s="18">
        <v>617</v>
      </c>
      <c r="G47" s="18">
        <v>291</v>
      </c>
      <c r="H47" s="19">
        <f>SUM(I47:J47)</f>
        <v>267</v>
      </c>
      <c r="I47" s="19">
        <v>175</v>
      </c>
      <c r="J47" s="19">
        <v>92</v>
      </c>
      <c r="K47" s="19">
        <v>220786</v>
      </c>
      <c r="L47" s="19">
        <v>610423</v>
      </c>
      <c r="M47" s="21">
        <f>SUM(N47:P47)</f>
        <v>1033121</v>
      </c>
      <c r="N47" s="21">
        <v>983913</v>
      </c>
      <c r="O47" s="21">
        <v>49208</v>
      </c>
      <c r="P47" s="24" t="s">
        <v>336</v>
      </c>
      <c r="Q47" s="24" t="s">
        <v>336</v>
      </c>
    </row>
    <row r="48" spans="1:17" ht="15" customHeight="1">
      <c r="A48" s="286"/>
      <c r="B48" s="240" t="s">
        <v>379</v>
      </c>
      <c r="C48" s="18">
        <v>64</v>
      </c>
      <c r="D48" s="18">
        <f>SUM(E48,H48)</f>
        <v>817</v>
      </c>
      <c r="E48" s="19">
        <f>SUM(F48:G48)</f>
        <v>782</v>
      </c>
      <c r="F48" s="18">
        <v>537</v>
      </c>
      <c r="G48" s="18">
        <v>245</v>
      </c>
      <c r="H48" s="19">
        <f>SUM(I48:J48)</f>
        <v>35</v>
      </c>
      <c r="I48" s="19">
        <v>25</v>
      </c>
      <c r="J48" s="19">
        <v>10</v>
      </c>
      <c r="K48" s="19">
        <v>200519</v>
      </c>
      <c r="L48" s="19">
        <v>598404</v>
      </c>
      <c r="M48" s="21">
        <f>SUM(N48:P48)</f>
        <v>1026769</v>
      </c>
      <c r="N48" s="21">
        <v>1003654</v>
      </c>
      <c r="O48" s="21">
        <v>23096</v>
      </c>
      <c r="P48" s="19">
        <v>19</v>
      </c>
      <c r="Q48" s="24" t="s">
        <v>336</v>
      </c>
    </row>
    <row r="49" spans="1:17" ht="15" customHeight="1">
      <c r="A49" s="286"/>
      <c r="B49" s="240" t="s">
        <v>380</v>
      </c>
      <c r="C49" s="18">
        <v>15</v>
      </c>
      <c r="D49" s="18">
        <f>SUM(E49,H49)</f>
        <v>376</v>
      </c>
      <c r="E49" s="19">
        <f>SUM(F49:G49)</f>
        <v>370</v>
      </c>
      <c r="F49" s="18">
        <v>215</v>
      </c>
      <c r="G49" s="18">
        <v>155</v>
      </c>
      <c r="H49" s="19">
        <f>SUM(I49:J49)</f>
        <v>6</v>
      </c>
      <c r="I49" s="19">
        <v>5</v>
      </c>
      <c r="J49" s="19">
        <v>1</v>
      </c>
      <c r="K49" s="19">
        <v>87822</v>
      </c>
      <c r="L49" s="19">
        <v>336246</v>
      </c>
      <c r="M49" s="21">
        <f>SUM(N49:P49)</f>
        <v>522490</v>
      </c>
      <c r="N49" s="21">
        <v>450466</v>
      </c>
      <c r="O49" s="21">
        <v>72024</v>
      </c>
      <c r="P49" s="24" t="s">
        <v>336</v>
      </c>
      <c r="Q49" s="24" t="s">
        <v>336</v>
      </c>
    </row>
    <row r="50" spans="1:17" ht="15" customHeight="1">
      <c r="A50" s="286"/>
      <c r="B50" s="240" t="s">
        <v>381</v>
      </c>
      <c r="C50" s="18">
        <v>8</v>
      </c>
      <c r="D50" s="18">
        <f>SUM(E50,H50)</f>
        <v>631</v>
      </c>
      <c r="E50" s="19">
        <f>SUM(F50:G50)</f>
        <v>631</v>
      </c>
      <c r="F50" s="18">
        <v>464</v>
      </c>
      <c r="G50" s="18">
        <v>167</v>
      </c>
      <c r="H50" s="24" t="s">
        <v>336</v>
      </c>
      <c r="I50" s="24" t="s">
        <v>336</v>
      </c>
      <c r="J50" s="24" t="s">
        <v>336</v>
      </c>
      <c r="K50" s="19">
        <v>183249</v>
      </c>
      <c r="L50" s="19">
        <v>1063476</v>
      </c>
      <c r="M50" s="21">
        <f>SUM(N50:P50)</f>
        <v>1570766</v>
      </c>
      <c r="N50" s="21">
        <v>1570766</v>
      </c>
      <c r="O50" s="24" t="s">
        <v>336</v>
      </c>
      <c r="P50" s="24" t="s">
        <v>336</v>
      </c>
      <c r="Q50" s="24" t="s">
        <v>336</v>
      </c>
    </row>
    <row r="51" spans="1:17" ht="15" customHeight="1">
      <c r="A51" s="38"/>
      <c r="B51" s="41"/>
      <c r="C51" s="20"/>
      <c r="D51" s="20"/>
      <c r="E51" s="20"/>
      <c r="F51" s="20"/>
      <c r="G51" s="20"/>
      <c r="H51" s="25"/>
      <c r="I51" s="25"/>
      <c r="J51" s="25"/>
      <c r="K51" s="25"/>
      <c r="L51" s="25"/>
      <c r="M51" s="20"/>
      <c r="N51" s="20"/>
      <c r="O51" s="25"/>
      <c r="P51" s="25"/>
      <c r="Q51" s="25"/>
    </row>
    <row r="52" spans="1:17" s="10" customFormat="1" ht="15" customHeight="1">
      <c r="A52" s="286" t="s">
        <v>21</v>
      </c>
      <c r="B52" s="5" t="s">
        <v>5</v>
      </c>
      <c r="C52" s="126">
        <f>SUM(C53:C57)</f>
        <v>724</v>
      </c>
      <c r="D52" s="126">
        <f aca="true" t="shared" si="7" ref="D52:L52">SUM(D53:D57)</f>
        <v>2932</v>
      </c>
      <c r="E52" s="126">
        <f t="shared" si="7"/>
        <v>1939</v>
      </c>
      <c r="F52" s="126">
        <f t="shared" si="7"/>
        <v>1407</v>
      </c>
      <c r="G52" s="126">
        <f t="shared" si="7"/>
        <v>532</v>
      </c>
      <c r="H52" s="126">
        <f t="shared" si="7"/>
        <v>993</v>
      </c>
      <c r="I52" s="126">
        <f t="shared" si="7"/>
        <v>723</v>
      </c>
      <c r="J52" s="126">
        <f t="shared" si="7"/>
        <v>270</v>
      </c>
      <c r="K52" s="126">
        <f t="shared" si="7"/>
        <v>534146</v>
      </c>
      <c r="L52" s="126">
        <f t="shared" si="7"/>
        <v>1323064</v>
      </c>
      <c r="M52" s="126">
        <f>SUM(M53:M57)</f>
        <v>2877509</v>
      </c>
      <c r="N52" s="126">
        <f>SUM(N53:N57)</f>
        <v>2771098</v>
      </c>
      <c r="O52" s="126">
        <f>SUM(O53:O57)</f>
        <v>102187</v>
      </c>
      <c r="P52" s="126">
        <f>SUM(P53:P57)</f>
        <v>4224</v>
      </c>
      <c r="Q52" s="126">
        <f>SUM(Q53:Q57)</f>
        <v>15</v>
      </c>
    </row>
    <row r="53" spans="1:17" ht="15" customHeight="1">
      <c r="A53" s="286"/>
      <c r="B53" s="240" t="s">
        <v>377</v>
      </c>
      <c r="C53" s="18">
        <v>536</v>
      </c>
      <c r="D53" s="18">
        <f>SUM(E53,H53)</f>
        <v>991</v>
      </c>
      <c r="E53" s="19">
        <f>SUM(F53:G53)</f>
        <v>237</v>
      </c>
      <c r="F53" s="18">
        <v>149</v>
      </c>
      <c r="G53" s="18">
        <v>88</v>
      </c>
      <c r="H53" s="19">
        <f>SUM(I53:J53)</f>
        <v>754</v>
      </c>
      <c r="I53" s="19">
        <v>562</v>
      </c>
      <c r="J53" s="19">
        <v>192</v>
      </c>
      <c r="K53" s="19">
        <v>52460</v>
      </c>
      <c r="L53" s="19">
        <v>214498</v>
      </c>
      <c r="M53" s="21">
        <f>SUM(N53:P53)</f>
        <v>482886</v>
      </c>
      <c r="N53" s="21">
        <v>439577</v>
      </c>
      <c r="O53" s="21">
        <v>39856</v>
      </c>
      <c r="P53" s="19">
        <v>3453</v>
      </c>
      <c r="Q53" s="24" t="s">
        <v>336</v>
      </c>
    </row>
    <row r="54" spans="1:17" ht="15" customHeight="1">
      <c r="A54" s="286"/>
      <c r="B54" s="240" t="s">
        <v>378</v>
      </c>
      <c r="C54" s="18">
        <v>157</v>
      </c>
      <c r="D54" s="18">
        <f>SUM(E54,H54)</f>
        <v>866</v>
      </c>
      <c r="E54" s="19">
        <f>SUM(F54:G54)</f>
        <v>644</v>
      </c>
      <c r="F54" s="18">
        <v>463</v>
      </c>
      <c r="G54" s="18">
        <v>181</v>
      </c>
      <c r="H54" s="19">
        <f>SUM(I54:J54)</f>
        <v>222</v>
      </c>
      <c r="I54" s="19">
        <v>148</v>
      </c>
      <c r="J54" s="19">
        <v>74</v>
      </c>
      <c r="K54" s="19">
        <v>173465</v>
      </c>
      <c r="L54" s="19">
        <v>295473</v>
      </c>
      <c r="M54" s="21">
        <f>SUM(N54:P54)</f>
        <v>623561</v>
      </c>
      <c r="N54" s="21">
        <v>587523</v>
      </c>
      <c r="O54" s="21">
        <v>35722</v>
      </c>
      <c r="P54" s="19">
        <v>316</v>
      </c>
      <c r="Q54" s="19">
        <v>15</v>
      </c>
    </row>
    <row r="55" spans="1:17" ht="15" customHeight="1">
      <c r="A55" s="286"/>
      <c r="B55" s="240" t="s">
        <v>379</v>
      </c>
      <c r="C55" s="18">
        <v>21</v>
      </c>
      <c r="D55" s="18">
        <f>SUM(E55,H55)</f>
        <v>276</v>
      </c>
      <c r="E55" s="19">
        <f>SUM(F55:G55)</f>
        <v>265</v>
      </c>
      <c r="F55" s="19">
        <v>191</v>
      </c>
      <c r="G55" s="19">
        <v>74</v>
      </c>
      <c r="H55" s="19">
        <f>SUM(I55:J55)</f>
        <v>11</v>
      </c>
      <c r="I55" s="19">
        <v>10</v>
      </c>
      <c r="J55" s="19">
        <v>1</v>
      </c>
      <c r="K55" s="19">
        <v>75415</v>
      </c>
      <c r="L55" s="19">
        <v>138076</v>
      </c>
      <c r="M55" s="21">
        <f>SUM(N55:P55)</f>
        <v>269227</v>
      </c>
      <c r="N55" s="24">
        <v>243590</v>
      </c>
      <c r="O55" s="24">
        <v>25370</v>
      </c>
      <c r="P55" s="19">
        <v>267</v>
      </c>
      <c r="Q55" s="24" t="s">
        <v>336</v>
      </c>
    </row>
    <row r="56" spans="1:17" ht="15" customHeight="1">
      <c r="A56" s="286"/>
      <c r="B56" s="240" t="s">
        <v>380</v>
      </c>
      <c r="C56" s="18">
        <v>6</v>
      </c>
      <c r="D56" s="18">
        <f>SUM(E56,H56)</f>
        <v>137</v>
      </c>
      <c r="E56" s="19">
        <f>SUM(F56:G56)</f>
        <v>131</v>
      </c>
      <c r="F56" s="19">
        <v>99</v>
      </c>
      <c r="G56" s="19">
        <v>32</v>
      </c>
      <c r="H56" s="19">
        <f>SUM(I56:J56)</f>
        <v>6</v>
      </c>
      <c r="I56" s="19">
        <v>3</v>
      </c>
      <c r="J56" s="19">
        <v>3</v>
      </c>
      <c r="K56" s="19">
        <v>37896</v>
      </c>
      <c r="L56" s="19">
        <v>99507</v>
      </c>
      <c r="M56" s="21">
        <f>SUM(N56:P56)</f>
        <v>164584</v>
      </c>
      <c r="N56" s="24">
        <v>163157</v>
      </c>
      <c r="O56" s="24">
        <v>1239</v>
      </c>
      <c r="P56" s="19">
        <v>188</v>
      </c>
      <c r="Q56" s="24" t="s">
        <v>336</v>
      </c>
    </row>
    <row r="57" spans="1:17" ht="15" customHeight="1">
      <c r="A57" s="286"/>
      <c r="B57" s="240" t="s">
        <v>381</v>
      </c>
      <c r="C57" s="18">
        <v>4</v>
      </c>
      <c r="D57" s="18">
        <f>SUM(E57,H57)</f>
        <v>662</v>
      </c>
      <c r="E57" s="19">
        <f>SUM(F57:G57)</f>
        <v>662</v>
      </c>
      <c r="F57" s="18">
        <v>505</v>
      </c>
      <c r="G57" s="18">
        <v>157</v>
      </c>
      <c r="H57" s="24" t="s">
        <v>336</v>
      </c>
      <c r="I57" s="24" t="s">
        <v>336</v>
      </c>
      <c r="J57" s="24" t="s">
        <v>336</v>
      </c>
      <c r="K57" s="19">
        <v>194910</v>
      </c>
      <c r="L57" s="19">
        <v>575510</v>
      </c>
      <c r="M57" s="21">
        <f>SUM(N57:P57)</f>
        <v>1337251</v>
      </c>
      <c r="N57" s="21">
        <v>1337251</v>
      </c>
      <c r="O57" s="24" t="s">
        <v>336</v>
      </c>
      <c r="P57" s="24" t="s">
        <v>336</v>
      </c>
      <c r="Q57" s="24" t="s">
        <v>336</v>
      </c>
    </row>
    <row r="58" spans="1:17" ht="15" customHeight="1">
      <c r="A58" s="38"/>
      <c r="B58" s="41"/>
      <c r="C58" s="20"/>
      <c r="D58" s="20"/>
      <c r="E58" s="20"/>
      <c r="F58" s="20"/>
      <c r="G58" s="20"/>
      <c r="H58" s="25"/>
      <c r="I58" s="25"/>
      <c r="J58" s="25"/>
      <c r="K58" s="25"/>
      <c r="L58" s="25"/>
      <c r="M58" s="20"/>
      <c r="N58" s="20"/>
      <c r="O58" s="25"/>
      <c r="P58" s="25"/>
      <c r="Q58" s="25"/>
    </row>
    <row r="59" spans="1:17" s="10" customFormat="1" ht="15" customHeight="1">
      <c r="A59" s="520" t="s">
        <v>375</v>
      </c>
      <c r="B59" s="5" t="s">
        <v>5</v>
      </c>
      <c r="C59" s="126">
        <f>SUM(C60:C64)</f>
        <v>163</v>
      </c>
      <c r="D59" s="126">
        <f aca="true" t="shared" si="8" ref="D59:L59">SUM(D60:D64)</f>
        <v>1923</v>
      </c>
      <c r="E59" s="126">
        <f t="shared" si="8"/>
        <v>1740</v>
      </c>
      <c r="F59" s="126">
        <f t="shared" si="8"/>
        <v>1053</v>
      </c>
      <c r="G59" s="126">
        <f t="shared" si="8"/>
        <v>687</v>
      </c>
      <c r="H59" s="126">
        <f t="shared" si="8"/>
        <v>183</v>
      </c>
      <c r="I59" s="126">
        <f t="shared" si="8"/>
        <v>97</v>
      </c>
      <c r="J59" s="126">
        <f t="shared" si="8"/>
        <v>86</v>
      </c>
      <c r="K59" s="126">
        <f t="shared" si="8"/>
        <v>521815</v>
      </c>
      <c r="L59" s="126">
        <f t="shared" si="8"/>
        <v>1689389</v>
      </c>
      <c r="M59" s="126">
        <f>SUM(M60:M64)</f>
        <v>2918317</v>
      </c>
      <c r="N59" s="126">
        <f>SUM(N60:N64)</f>
        <v>2869008</v>
      </c>
      <c r="O59" s="126">
        <f>SUM(O60:O64)</f>
        <v>49309</v>
      </c>
      <c r="P59" s="22" t="s">
        <v>336</v>
      </c>
      <c r="Q59" s="22" t="s">
        <v>336</v>
      </c>
    </row>
    <row r="60" spans="1:17" ht="15" customHeight="1">
      <c r="A60" s="520"/>
      <c r="B60" s="240" t="s">
        <v>377</v>
      </c>
      <c r="C60" s="18">
        <v>56</v>
      </c>
      <c r="D60" s="18">
        <f>SUM(E60,H60)</f>
        <v>136</v>
      </c>
      <c r="E60" s="19">
        <f>SUM(F60:G60)</f>
        <v>30</v>
      </c>
      <c r="F60" s="18">
        <v>11</v>
      </c>
      <c r="G60" s="18">
        <v>19</v>
      </c>
      <c r="H60" s="19">
        <f>SUM(I60:J60)</f>
        <v>106</v>
      </c>
      <c r="I60" s="19">
        <v>52</v>
      </c>
      <c r="J60" s="19">
        <v>54</v>
      </c>
      <c r="K60" s="19">
        <v>7950</v>
      </c>
      <c r="L60" s="19">
        <v>27269</v>
      </c>
      <c r="M60" s="21">
        <f>SUM(N60:P60)</f>
        <v>59525</v>
      </c>
      <c r="N60" s="21">
        <v>49924</v>
      </c>
      <c r="O60" s="21">
        <v>9601</v>
      </c>
      <c r="P60" s="24" t="s">
        <v>336</v>
      </c>
      <c r="Q60" s="24" t="s">
        <v>336</v>
      </c>
    </row>
    <row r="61" spans="1:17" ht="15" customHeight="1">
      <c r="A61" s="520"/>
      <c r="B61" s="240" t="s">
        <v>378</v>
      </c>
      <c r="C61" s="18">
        <v>62</v>
      </c>
      <c r="D61" s="18">
        <f>SUM(E61,H61)</f>
        <v>387</v>
      </c>
      <c r="E61" s="19">
        <f>SUM(F61:G61)</f>
        <v>310</v>
      </c>
      <c r="F61" s="18">
        <v>120</v>
      </c>
      <c r="G61" s="18">
        <v>190</v>
      </c>
      <c r="H61" s="19">
        <f>SUM(I61:J61)</f>
        <v>77</v>
      </c>
      <c r="I61" s="19">
        <v>45</v>
      </c>
      <c r="J61" s="19">
        <v>32</v>
      </c>
      <c r="K61" s="19">
        <v>66178</v>
      </c>
      <c r="L61" s="19">
        <v>153338</v>
      </c>
      <c r="M61" s="21">
        <f>SUM(N61:P61)</f>
        <v>281421</v>
      </c>
      <c r="N61" s="21">
        <v>252696</v>
      </c>
      <c r="O61" s="21">
        <v>28725</v>
      </c>
      <c r="P61" s="24" t="s">
        <v>336</v>
      </c>
      <c r="Q61" s="24" t="s">
        <v>336</v>
      </c>
    </row>
    <row r="62" spans="1:17" ht="15" customHeight="1">
      <c r="A62" s="520"/>
      <c r="B62" s="240" t="s">
        <v>379</v>
      </c>
      <c r="C62" s="18">
        <v>23</v>
      </c>
      <c r="D62" s="18">
        <f>SUM(E62,H62)</f>
        <v>319</v>
      </c>
      <c r="E62" s="19">
        <f>SUM(F62:G62)</f>
        <v>319</v>
      </c>
      <c r="F62" s="18">
        <v>158</v>
      </c>
      <c r="G62" s="18">
        <v>161</v>
      </c>
      <c r="H62" s="24" t="s">
        <v>336</v>
      </c>
      <c r="I62" s="24" t="s">
        <v>336</v>
      </c>
      <c r="J62" s="24" t="s">
        <v>336</v>
      </c>
      <c r="K62" s="19">
        <v>81136</v>
      </c>
      <c r="L62" s="19">
        <v>237968</v>
      </c>
      <c r="M62" s="21">
        <f>SUM(N62:P62)</f>
        <v>399444</v>
      </c>
      <c r="N62" s="21">
        <v>388858</v>
      </c>
      <c r="O62" s="21">
        <v>10586</v>
      </c>
      <c r="P62" s="24" t="s">
        <v>336</v>
      </c>
      <c r="Q62" s="24" t="s">
        <v>336</v>
      </c>
    </row>
    <row r="63" spans="1:17" ht="15" customHeight="1">
      <c r="A63" s="520"/>
      <c r="B63" s="240" t="s">
        <v>380</v>
      </c>
      <c r="C63" s="18">
        <v>11</v>
      </c>
      <c r="D63" s="18">
        <f>SUM(E63,H63)</f>
        <v>287</v>
      </c>
      <c r="E63" s="19">
        <f>SUM(F63:G63)</f>
        <v>287</v>
      </c>
      <c r="F63" s="18">
        <v>166</v>
      </c>
      <c r="G63" s="18">
        <v>121</v>
      </c>
      <c r="H63" s="24" t="s">
        <v>336</v>
      </c>
      <c r="I63" s="24" t="s">
        <v>336</v>
      </c>
      <c r="J63" s="24" t="s">
        <v>336</v>
      </c>
      <c r="K63" s="19">
        <v>78112</v>
      </c>
      <c r="L63" s="19">
        <v>235854</v>
      </c>
      <c r="M63" s="21">
        <f>SUM(N63:P63)</f>
        <v>469660</v>
      </c>
      <c r="N63" s="21">
        <v>469263</v>
      </c>
      <c r="O63" s="21">
        <v>397</v>
      </c>
      <c r="P63" s="24" t="s">
        <v>336</v>
      </c>
      <c r="Q63" s="24" t="s">
        <v>336</v>
      </c>
    </row>
    <row r="64" spans="1:17" ht="15" customHeight="1">
      <c r="A64" s="521"/>
      <c r="B64" s="239" t="s">
        <v>381</v>
      </c>
      <c r="C64" s="119">
        <v>11</v>
      </c>
      <c r="D64" s="18">
        <f>SUM(E64,H64)</f>
        <v>794</v>
      </c>
      <c r="E64" s="19">
        <f>SUM(F64:G64)</f>
        <v>794</v>
      </c>
      <c r="F64" s="21">
        <v>598</v>
      </c>
      <c r="G64" s="21">
        <v>196</v>
      </c>
      <c r="H64" s="24" t="s">
        <v>336</v>
      </c>
      <c r="I64" s="120" t="s">
        <v>336</v>
      </c>
      <c r="J64" s="120" t="s">
        <v>336</v>
      </c>
      <c r="K64" s="120">
        <v>288439</v>
      </c>
      <c r="L64" s="120">
        <v>1034960</v>
      </c>
      <c r="M64" s="23">
        <f>SUM(N64:P64)</f>
        <v>1708267</v>
      </c>
      <c r="N64" s="23">
        <v>1708267</v>
      </c>
      <c r="O64" s="120" t="s">
        <v>336</v>
      </c>
      <c r="P64" s="120" t="s">
        <v>336</v>
      </c>
      <c r="Q64" s="120" t="s">
        <v>336</v>
      </c>
    </row>
    <row r="65" spans="1:16" ht="15" customHeight="1">
      <c r="A65" s="50" t="s">
        <v>96</v>
      </c>
      <c r="B65" s="50"/>
      <c r="C65" s="20"/>
      <c r="D65" s="121"/>
      <c r="E65" s="121"/>
      <c r="F65" s="121"/>
      <c r="G65" s="121"/>
      <c r="H65" s="121"/>
      <c r="I65" s="20"/>
      <c r="J65" s="20"/>
      <c r="K65" s="20"/>
      <c r="L65" s="20"/>
      <c r="M65" s="20"/>
      <c r="N65" s="20"/>
      <c r="O65" s="20"/>
      <c r="P65" s="20"/>
    </row>
    <row r="66" spans="5:8" ht="14.25">
      <c r="E66" s="61"/>
      <c r="F66" s="61"/>
      <c r="G66" s="61"/>
      <c r="H66" s="61"/>
    </row>
    <row r="67" spans="5:8" ht="14.25">
      <c r="E67" s="61"/>
      <c r="F67" s="61"/>
      <c r="G67" s="61"/>
      <c r="H67" s="61"/>
    </row>
  </sheetData>
  <sheetProtection/>
  <mergeCells count="25">
    <mergeCell ref="A52:A57"/>
    <mergeCell ref="A59:A64"/>
    <mergeCell ref="A24:A29"/>
    <mergeCell ref="A31:A36"/>
    <mergeCell ref="A38:A43"/>
    <mergeCell ref="A45:A50"/>
    <mergeCell ref="K7:K9"/>
    <mergeCell ref="L7:L9"/>
    <mergeCell ref="M7:P7"/>
    <mergeCell ref="D8:D9"/>
    <mergeCell ref="O8:O9"/>
    <mergeCell ref="M8:M9"/>
    <mergeCell ref="N8:N9"/>
    <mergeCell ref="E8:G8"/>
    <mergeCell ref="H8:J8"/>
    <mergeCell ref="A10:A15"/>
    <mergeCell ref="A17:A22"/>
    <mergeCell ref="Q7:Q9"/>
    <mergeCell ref="A5:Q5"/>
    <mergeCell ref="A4:P4"/>
    <mergeCell ref="A7:A9"/>
    <mergeCell ref="B7:B9"/>
    <mergeCell ref="C7:C9"/>
    <mergeCell ref="D7:J7"/>
    <mergeCell ref="P8:P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view="pageBreakPreview" zoomScale="75" zoomScaleNormal="70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23.59765625" style="17" customWidth="1"/>
    <col min="2" max="2" width="15.09765625" style="17" customWidth="1"/>
    <col min="3" max="10" width="11.59765625" style="17" customWidth="1"/>
    <col min="11" max="11" width="12.59765625" style="17" customWidth="1"/>
    <col min="12" max="14" width="13.59765625" style="17" customWidth="1"/>
    <col min="15" max="15" width="12.59765625" style="17" customWidth="1"/>
    <col min="16" max="16384" width="10.59765625" style="17" customWidth="1"/>
  </cols>
  <sheetData>
    <row r="1" spans="1:17" s="32" customFormat="1" ht="19.5" customHeight="1">
      <c r="A1" s="237" t="s">
        <v>442</v>
      </c>
      <c r="Q1" s="2" t="s">
        <v>443</v>
      </c>
    </row>
    <row r="2" spans="1:17" s="32" customFormat="1" ht="19.5" customHeight="1">
      <c r="A2" s="1"/>
      <c r="Q2" s="2"/>
    </row>
    <row r="3" spans="1:17" s="32" customFormat="1" ht="19.5" customHeight="1">
      <c r="A3" s="1"/>
      <c r="Q3" s="2"/>
    </row>
    <row r="4" spans="1:16" ht="19.5" customHeight="1">
      <c r="A4" s="502"/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</row>
    <row r="5" spans="1:17" ht="19.5" customHeight="1">
      <c r="A5" s="526" t="s">
        <v>382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</row>
    <row r="6" ht="18" customHeight="1" thickBot="1">
      <c r="P6" s="118"/>
    </row>
    <row r="7" spans="1:17" ht="18.75" customHeight="1">
      <c r="A7" s="527" t="s">
        <v>248</v>
      </c>
      <c r="B7" s="506" t="s">
        <v>95</v>
      </c>
      <c r="C7" s="509" t="s">
        <v>1</v>
      </c>
      <c r="D7" s="510" t="s">
        <v>2</v>
      </c>
      <c r="E7" s="511"/>
      <c r="F7" s="511"/>
      <c r="G7" s="511"/>
      <c r="H7" s="511"/>
      <c r="I7" s="511"/>
      <c r="J7" s="512"/>
      <c r="K7" s="529" t="s">
        <v>250</v>
      </c>
      <c r="L7" s="529" t="s">
        <v>370</v>
      </c>
      <c r="M7" s="510" t="s">
        <v>3</v>
      </c>
      <c r="N7" s="511"/>
      <c r="O7" s="511"/>
      <c r="P7" s="511"/>
      <c r="Q7" s="523" t="s">
        <v>251</v>
      </c>
    </row>
    <row r="8" spans="1:17" ht="18.75" customHeight="1">
      <c r="A8" s="504"/>
      <c r="B8" s="507"/>
      <c r="C8" s="321"/>
      <c r="D8" s="515" t="s">
        <v>4</v>
      </c>
      <c r="E8" s="533" t="s">
        <v>372</v>
      </c>
      <c r="F8" s="518"/>
      <c r="G8" s="519"/>
      <c r="H8" s="533" t="s">
        <v>371</v>
      </c>
      <c r="I8" s="518"/>
      <c r="J8" s="519"/>
      <c r="K8" s="292"/>
      <c r="L8" s="292"/>
      <c r="M8" s="515" t="s">
        <v>5</v>
      </c>
      <c r="N8" s="532" t="s">
        <v>369</v>
      </c>
      <c r="O8" s="530" t="s">
        <v>368</v>
      </c>
      <c r="P8" s="528" t="s">
        <v>367</v>
      </c>
      <c r="Q8" s="524"/>
    </row>
    <row r="9" spans="1:17" ht="18.75" customHeight="1">
      <c r="A9" s="505"/>
      <c r="B9" s="508"/>
      <c r="C9" s="322"/>
      <c r="D9" s="307"/>
      <c r="E9" s="37" t="s">
        <v>5</v>
      </c>
      <c r="F9" s="37" t="s">
        <v>6</v>
      </c>
      <c r="G9" s="37" t="s">
        <v>7</v>
      </c>
      <c r="H9" s="37" t="s">
        <v>5</v>
      </c>
      <c r="I9" s="37" t="s">
        <v>6</v>
      </c>
      <c r="J9" s="37" t="s">
        <v>7</v>
      </c>
      <c r="K9" s="293"/>
      <c r="L9" s="293"/>
      <c r="M9" s="307"/>
      <c r="N9" s="508"/>
      <c r="O9" s="531"/>
      <c r="P9" s="514"/>
      <c r="Q9" s="525"/>
    </row>
    <row r="10" spans="1:17" s="10" customFormat="1" ht="15" customHeight="1">
      <c r="A10" s="534" t="s">
        <v>22</v>
      </c>
      <c r="B10" s="13" t="s">
        <v>385</v>
      </c>
      <c r="C10" s="22">
        <f>SUM(C11:C15)</f>
        <v>533</v>
      </c>
      <c r="D10" s="22">
        <f aca="true" t="shared" si="0" ref="D10:K10">SUM(D11:D15)</f>
        <v>5087</v>
      </c>
      <c r="E10" s="22">
        <f t="shared" si="0"/>
        <v>4467</v>
      </c>
      <c r="F10" s="22">
        <f t="shared" si="0"/>
        <v>2958</v>
      </c>
      <c r="G10" s="22">
        <f t="shared" si="0"/>
        <v>1509</v>
      </c>
      <c r="H10" s="22">
        <f t="shared" si="0"/>
        <v>620</v>
      </c>
      <c r="I10" s="22">
        <f t="shared" si="0"/>
        <v>386</v>
      </c>
      <c r="J10" s="22">
        <f t="shared" si="0"/>
        <v>234</v>
      </c>
      <c r="K10" s="22">
        <f t="shared" si="0"/>
        <v>1723380</v>
      </c>
      <c r="L10" s="22">
        <f>SUM(L11:L15)</f>
        <v>2165761</v>
      </c>
      <c r="M10" s="22">
        <f>SUM(M11:M15)</f>
        <v>5872175</v>
      </c>
      <c r="N10" s="22">
        <f>SUM(N11:N15)</f>
        <v>5501392</v>
      </c>
      <c r="O10" s="22">
        <f>SUM(O11:O15)</f>
        <v>370783</v>
      </c>
      <c r="P10" s="22" t="s">
        <v>0</v>
      </c>
      <c r="Q10" s="22" t="s">
        <v>0</v>
      </c>
    </row>
    <row r="11" spans="1:17" ht="15" customHeight="1">
      <c r="A11" s="535"/>
      <c r="B11" s="122" t="s">
        <v>377</v>
      </c>
      <c r="C11" s="19">
        <v>256</v>
      </c>
      <c r="D11" s="19">
        <f>SUM(E11,H11)</f>
        <v>544</v>
      </c>
      <c r="E11" s="19">
        <f>SUM(F11:G11)</f>
        <v>150</v>
      </c>
      <c r="F11" s="19">
        <v>62</v>
      </c>
      <c r="G11" s="19">
        <v>88</v>
      </c>
      <c r="H11" s="19">
        <f>SUM(I11:J11)</f>
        <v>394</v>
      </c>
      <c r="I11" s="19">
        <v>244</v>
      </c>
      <c r="J11" s="19">
        <v>150</v>
      </c>
      <c r="K11" s="19">
        <v>31661</v>
      </c>
      <c r="L11" s="19">
        <v>82232</v>
      </c>
      <c r="M11" s="24">
        <f>SUM(N11:P11)</f>
        <v>222039</v>
      </c>
      <c r="N11" s="24">
        <v>157025</v>
      </c>
      <c r="O11" s="24">
        <v>65014</v>
      </c>
      <c r="P11" s="19" t="s">
        <v>425</v>
      </c>
      <c r="Q11" s="19" t="s">
        <v>336</v>
      </c>
    </row>
    <row r="12" spans="1:17" ht="15" customHeight="1">
      <c r="A12" s="535"/>
      <c r="B12" s="122" t="s">
        <v>378</v>
      </c>
      <c r="C12" s="19">
        <v>174</v>
      </c>
      <c r="D12" s="19">
        <f>SUM(E12,H12)</f>
        <v>991</v>
      </c>
      <c r="E12" s="19">
        <f>SUM(F12:G12)</f>
        <v>784</v>
      </c>
      <c r="F12" s="19">
        <v>380</v>
      </c>
      <c r="G12" s="19">
        <v>404</v>
      </c>
      <c r="H12" s="19">
        <f>SUM(I12:J12)</f>
        <v>207</v>
      </c>
      <c r="I12" s="19">
        <v>131</v>
      </c>
      <c r="J12" s="19">
        <v>76</v>
      </c>
      <c r="K12" s="19">
        <v>181515</v>
      </c>
      <c r="L12" s="19">
        <v>236997</v>
      </c>
      <c r="M12" s="24">
        <f>SUM(N12:P12)</f>
        <v>632832</v>
      </c>
      <c r="N12" s="24">
        <v>497563</v>
      </c>
      <c r="O12" s="24">
        <v>135269</v>
      </c>
      <c r="P12" s="19" t="s">
        <v>428</v>
      </c>
      <c r="Q12" s="19" t="s">
        <v>336</v>
      </c>
    </row>
    <row r="13" spans="1:17" ht="15" customHeight="1">
      <c r="A13" s="535"/>
      <c r="B13" s="122" t="s">
        <v>379</v>
      </c>
      <c r="C13" s="19">
        <v>53</v>
      </c>
      <c r="D13" s="19">
        <f>SUM(E13,H13)</f>
        <v>712</v>
      </c>
      <c r="E13" s="19">
        <f>SUM(F13:G13)</f>
        <v>697</v>
      </c>
      <c r="F13" s="19">
        <v>397</v>
      </c>
      <c r="G13" s="19">
        <v>300</v>
      </c>
      <c r="H13" s="19">
        <f>SUM(I13:J13)</f>
        <v>15</v>
      </c>
      <c r="I13" s="19">
        <v>8</v>
      </c>
      <c r="J13" s="19">
        <v>7</v>
      </c>
      <c r="K13" s="19">
        <v>196932</v>
      </c>
      <c r="L13" s="19">
        <v>308939</v>
      </c>
      <c r="M13" s="24">
        <f>SUM(N13:P13)</f>
        <v>667204</v>
      </c>
      <c r="N13" s="24">
        <v>613418</v>
      </c>
      <c r="O13" s="24">
        <v>53786</v>
      </c>
      <c r="P13" s="19" t="s">
        <v>336</v>
      </c>
      <c r="Q13" s="19" t="s">
        <v>425</v>
      </c>
    </row>
    <row r="14" spans="1:17" ht="15" customHeight="1">
      <c r="A14" s="535"/>
      <c r="B14" s="122" t="s">
        <v>380</v>
      </c>
      <c r="C14" s="19">
        <v>24</v>
      </c>
      <c r="D14" s="19">
        <f>SUM(E14,H14)</f>
        <v>581</v>
      </c>
      <c r="E14" s="19">
        <f>SUM(F14:G14)</f>
        <v>578</v>
      </c>
      <c r="F14" s="19">
        <v>361</v>
      </c>
      <c r="G14" s="19">
        <v>217</v>
      </c>
      <c r="H14" s="19">
        <f>SUM(I14:J14)</f>
        <v>3</v>
      </c>
      <c r="I14" s="19">
        <v>2</v>
      </c>
      <c r="J14" s="19">
        <v>1</v>
      </c>
      <c r="K14" s="19">
        <v>168705</v>
      </c>
      <c r="L14" s="19">
        <v>265711</v>
      </c>
      <c r="M14" s="24">
        <f>SUM(N14:P14)</f>
        <v>677856</v>
      </c>
      <c r="N14" s="24">
        <v>650209</v>
      </c>
      <c r="O14" s="24">
        <v>27647</v>
      </c>
      <c r="P14" s="19" t="s">
        <v>425</v>
      </c>
      <c r="Q14" s="19" t="s">
        <v>425</v>
      </c>
    </row>
    <row r="15" spans="1:17" ht="15" customHeight="1">
      <c r="A15" s="535"/>
      <c r="B15" s="122" t="s">
        <v>381</v>
      </c>
      <c r="C15" s="19">
        <v>26</v>
      </c>
      <c r="D15" s="19">
        <f>SUM(E15,H15)</f>
        <v>2259</v>
      </c>
      <c r="E15" s="19">
        <f>SUM(F15:G15)</f>
        <v>2258</v>
      </c>
      <c r="F15" s="19">
        <v>1758</v>
      </c>
      <c r="G15" s="19">
        <v>500</v>
      </c>
      <c r="H15" s="19">
        <f>SUM(I15:J15)</f>
        <v>1</v>
      </c>
      <c r="I15" s="19">
        <v>1</v>
      </c>
      <c r="J15" s="19" t="s">
        <v>425</v>
      </c>
      <c r="K15" s="19">
        <v>1144567</v>
      </c>
      <c r="L15" s="19">
        <v>1271882</v>
      </c>
      <c r="M15" s="24">
        <f>SUM(N15:P15)</f>
        <v>3672244</v>
      </c>
      <c r="N15" s="24">
        <v>3583177</v>
      </c>
      <c r="O15" s="24">
        <v>89067</v>
      </c>
      <c r="P15" s="19" t="s">
        <v>425</v>
      </c>
      <c r="Q15" s="19" t="s">
        <v>425</v>
      </c>
    </row>
    <row r="16" spans="1:17" ht="15" customHeight="1">
      <c r="A16" s="38"/>
      <c r="B16" s="41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s="10" customFormat="1" ht="15" customHeight="1">
      <c r="A17" s="286" t="s">
        <v>23</v>
      </c>
      <c r="B17" s="5" t="s">
        <v>5</v>
      </c>
      <c r="C17" s="22">
        <f>SUM(C18:C22)</f>
        <v>36</v>
      </c>
      <c r="D17" s="22">
        <f aca="true" t="shared" si="1" ref="D17:L17">SUM(D18:D22)</f>
        <v>995</v>
      </c>
      <c r="E17" s="22">
        <f t="shared" si="1"/>
        <v>987</v>
      </c>
      <c r="F17" s="22">
        <f t="shared" si="1"/>
        <v>670</v>
      </c>
      <c r="G17" s="22">
        <f t="shared" si="1"/>
        <v>317</v>
      </c>
      <c r="H17" s="22">
        <f t="shared" si="1"/>
        <v>8</v>
      </c>
      <c r="I17" s="22">
        <f t="shared" si="1"/>
        <v>6</v>
      </c>
      <c r="J17" s="22">
        <f t="shared" si="1"/>
        <v>2</v>
      </c>
      <c r="K17" s="22">
        <f t="shared" si="1"/>
        <v>414998</v>
      </c>
      <c r="L17" s="22">
        <f t="shared" si="1"/>
        <v>2430867</v>
      </c>
      <c r="M17" s="22">
        <f>SUM(M18:M22)</f>
        <v>3987106</v>
      </c>
      <c r="N17" s="22">
        <f>SUM(N18:N22)</f>
        <v>3935784</v>
      </c>
      <c r="O17" s="22">
        <f>SUM(O18:O22)</f>
        <v>51322</v>
      </c>
      <c r="P17" s="22" t="s">
        <v>0</v>
      </c>
      <c r="Q17" s="22" t="s">
        <v>0</v>
      </c>
    </row>
    <row r="18" spans="1:17" ht="15" customHeight="1">
      <c r="A18" s="286"/>
      <c r="B18" s="122" t="s">
        <v>377</v>
      </c>
      <c r="C18" s="19">
        <v>12</v>
      </c>
      <c r="D18" s="19">
        <f>SUM(E18,H18)</f>
        <v>25</v>
      </c>
      <c r="E18" s="19">
        <f>SUM(F18:G18)</f>
        <v>21</v>
      </c>
      <c r="F18" s="19">
        <v>11</v>
      </c>
      <c r="G18" s="19">
        <v>10</v>
      </c>
      <c r="H18" s="19">
        <f>SUM(I18:J18)</f>
        <v>4</v>
      </c>
      <c r="I18" s="19">
        <v>3</v>
      </c>
      <c r="J18" s="19">
        <v>1</v>
      </c>
      <c r="K18" s="19">
        <v>4076</v>
      </c>
      <c r="L18" s="19">
        <v>7213</v>
      </c>
      <c r="M18" s="24">
        <f>SUM(N18:P18)</f>
        <v>16271</v>
      </c>
      <c r="N18" s="24">
        <v>10627</v>
      </c>
      <c r="O18" s="24">
        <v>5644</v>
      </c>
      <c r="P18" s="19" t="s">
        <v>425</v>
      </c>
      <c r="Q18" s="19" t="s">
        <v>425</v>
      </c>
    </row>
    <row r="19" spans="1:17" ht="15" customHeight="1">
      <c r="A19" s="286"/>
      <c r="B19" s="122" t="s">
        <v>378</v>
      </c>
      <c r="C19" s="19">
        <v>9</v>
      </c>
      <c r="D19" s="19">
        <f>SUM(E19,H19)</f>
        <v>56</v>
      </c>
      <c r="E19" s="19">
        <f>SUM(F19:G19)</f>
        <v>53</v>
      </c>
      <c r="F19" s="19">
        <v>27</v>
      </c>
      <c r="G19" s="19">
        <v>26</v>
      </c>
      <c r="H19" s="19">
        <f>SUM(I19:J19)</f>
        <v>3</v>
      </c>
      <c r="I19" s="19">
        <v>2</v>
      </c>
      <c r="J19" s="19">
        <v>1</v>
      </c>
      <c r="K19" s="19">
        <v>12504</v>
      </c>
      <c r="L19" s="19">
        <v>34394</v>
      </c>
      <c r="M19" s="24">
        <f>SUM(N19:P19)</f>
        <v>56052</v>
      </c>
      <c r="N19" s="24">
        <v>52638</v>
      </c>
      <c r="O19" s="24">
        <v>3414</v>
      </c>
      <c r="P19" s="19" t="s">
        <v>425</v>
      </c>
      <c r="Q19" s="19" t="s">
        <v>425</v>
      </c>
    </row>
    <row r="20" spans="1:17" ht="15" customHeight="1">
      <c r="A20" s="286"/>
      <c r="B20" s="122" t="s">
        <v>379</v>
      </c>
      <c r="C20" s="19">
        <v>8</v>
      </c>
      <c r="D20" s="19">
        <f>SUM(E20,H20)</f>
        <v>112</v>
      </c>
      <c r="E20" s="19">
        <f>SUM(F20:G20)</f>
        <v>111</v>
      </c>
      <c r="F20" s="19">
        <v>60</v>
      </c>
      <c r="G20" s="19">
        <v>51</v>
      </c>
      <c r="H20" s="19">
        <f>SUM(I20:J20)</f>
        <v>1</v>
      </c>
      <c r="I20" s="19">
        <v>1</v>
      </c>
      <c r="J20" s="19" t="s">
        <v>425</v>
      </c>
      <c r="K20" s="19">
        <v>34522</v>
      </c>
      <c r="L20" s="19">
        <v>203935</v>
      </c>
      <c r="M20" s="24">
        <f>SUM(N20:P20)</f>
        <v>354690</v>
      </c>
      <c r="N20" s="19">
        <v>325340</v>
      </c>
      <c r="O20" s="19">
        <v>29350</v>
      </c>
      <c r="P20" s="19" t="s">
        <v>425</v>
      </c>
      <c r="Q20" s="19" t="s">
        <v>425</v>
      </c>
    </row>
    <row r="21" spans="1:17" ht="15" customHeight="1">
      <c r="A21" s="286"/>
      <c r="B21" s="122" t="s">
        <v>380</v>
      </c>
      <c r="C21" s="19" t="s">
        <v>425</v>
      </c>
      <c r="D21" s="19" t="s">
        <v>425</v>
      </c>
      <c r="E21" s="19" t="s">
        <v>425</v>
      </c>
      <c r="F21" s="19" t="s">
        <v>425</v>
      </c>
      <c r="G21" s="19" t="s">
        <v>425</v>
      </c>
      <c r="H21" s="19" t="s">
        <v>425</v>
      </c>
      <c r="I21" s="19" t="s">
        <v>425</v>
      </c>
      <c r="J21" s="19" t="s">
        <v>425</v>
      </c>
      <c r="K21" s="19" t="s">
        <v>425</v>
      </c>
      <c r="L21" s="19" t="s">
        <v>425</v>
      </c>
      <c r="M21" s="19" t="s">
        <v>425</v>
      </c>
      <c r="N21" s="19" t="s">
        <v>425</v>
      </c>
      <c r="O21" s="19" t="s">
        <v>425</v>
      </c>
      <c r="P21" s="19" t="s">
        <v>425</v>
      </c>
      <c r="Q21" s="19" t="s">
        <v>425</v>
      </c>
    </row>
    <row r="22" spans="1:17" ht="15" customHeight="1">
      <c r="A22" s="286"/>
      <c r="B22" s="122" t="s">
        <v>381</v>
      </c>
      <c r="C22" s="19">
        <v>7</v>
      </c>
      <c r="D22" s="19">
        <f>SUM(E22,H22)</f>
        <v>802</v>
      </c>
      <c r="E22" s="19">
        <f>SUM(F22:G22)</f>
        <v>802</v>
      </c>
      <c r="F22" s="19">
        <v>572</v>
      </c>
      <c r="G22" s="19">
        <v>230</v>
      </c>
      <c r="H22" s="19" t="s">
        <v>425</v>
      </c>
      <c r="I22" s="19" t="s">
        <v>425</v>
      </c>
      <c r="J22" s="19" t="s">
        <v>425</v>
      </c>
      <c r="K22" s="19">
        <v>363896</v>
      </c>
      <c r="L22" s="19">
        <v>2185325</v>
      </c>
      <c r="M22" s="24">
        <f>SUM(N22:P22)</f>
        <v>3560093</v>
      </c>
      <c r="N22" s="24">
        <v>3547179</v>
      </c>
      <c r="O22" s="24">
        <v>12914</v>
      </c>
      <c r="P22" s="19" t="s">
        <v>425</v>
      </c>
      <c r="Q22" s="19" t="s">
        <v>425</v>
      </c>
    </row>
    <row r="23" spans="1:17" ht="15" customHeight="1">
      <c r="A23" s="38"/>
      <c r="B23" s="41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s="10" customFormat="1" ht="15" customHeight="1">
      <c r="A24" s="536" t="s">
        <v>383</v>
      </c>
      <c r="B24" s="5" t="s">
        <v>5</v>
      </c>
      <c r="C24" s="22">
        <f>SUM(C25:C29)</f>
        <v>14</v>
      </c>
      <c r="D24" s="22">
        <v>145</v>
      </c>
      <c r="E24" s="22">
        <v>141</v>
      </c>
      <c r="F24" s="22">
        <v>117</v>
      </c>
      <c r="G24" s="22">
        <v>24</v>
      </c>
      <c r="H24" s="22">
        <f>SUM(H25:H29)</f>
        <v>4</v>
      </c>
      <c r="I24" s="22">
        <f>SUM(I25:I29)</f>
        <v>2</v>
      </c>
      <c r="J24" s="22">
        <f>SUM(J25:J29)</f>
        <v>2</v>
      </c>
      <c r="K24" s="22">
        <v>57172</v>
      </c>
      <c r="L24" s="22">
        <v>393069</v>
      </c>
      <c r="M24" s="22">
        <v>643989</v>
      </c>
      <c r="N24" s="22">
        <v>641487</v>
      </c>
      <c r="O24" s="22">
        <v>2502</v>
      </c>
      <c r="P24" s="22" t="s">
        <v>0</v>
      </c>
      <c r="Q24" s="22" t="s">
        <v>0</v>
      </c>
    </row>
    <row r="25" spans="1:17" ht="15" customHeight="1">
      <c r="A25" s="286"/>
      <c r="B25" s="122" t="s">
        <v>377</v>
      </c>
      <c r="C25" s="19">
        <v>2</v>
      </c>
      <c r="D25" s="19" t="s">
        <v>430</v>
      </c>
      <c r="E25" s="19" t="s">
        <v>430</v>
      </c>
      <c r="F25" s="19" t="s">
        <v>427</v>
      </c>
      <c r="G25" s="19" t="s">
        <v>427</v>
      </c>
      <c r="H25" s="19" t="s">
        <v>425</v>
      </c>
      <c r="I25" s="19" t="s">
        <v>425</v>
      </c>
      <c r="J25" s="19" t="s">
        <v>425</v>
      </c>
      <c r="K25" s="19" t="s">
        <v>427</v>
      </c>
      <c r="L25" s="19" t="s">
        <v>427</v>
      </c>
      <c r="M25" s="19" t="s">
        <v>430</v>
      </c>
      <c r="N25" s="19" t="s">
        <v>427</v>
      </c>
      <c r="O25" s="19" t="s">
        <v>425</v>
      </c>
      <c r="P25" s="19" t="s">
        <v>425</v>
      </c>
      <c r="Q25" s="19" t="s">
        <v>425</v>
      </c>
    </row>
    <row r="26" spans="1:17" ht="15" customHeight="1">
      <c r="A26" s="286"/>
      <c r="B26" s="122" t="s">
        <v>378</v>
      </c>
      <c r="C26" s="19">
        <v>9</v>
      </c>
      <c r="D26" s="19">
        <f>SUM(E26,H26)</f>
        <v>53</v>
      </c>
      <c r="E26" s="19">
        <f>SUM(F26:G26)</f>
        <v>49</v>
      </c>
      <c r="F26" s="19">
        <v>39</v>
      </c>
      <c r="G26" s="19">
        <v>10</v>
      </c>
      <c r="H26" s="19">
        <f>SUM(I26:J26)</f>
        <v>4</v>
      </c>
      <c r="I26" s="19">
        <v>2</v>
      </c>
      <c r="J26" s="19">
        <v>2</v>
      </c>
      <c r="K26" s="19">
        <v>18011</v>
      </c>
      <c r="L26" s="19">
        <v>189794</v>
      </c>
      <c r="M26" s="24">
        <v>287959</v>
      </c>
      <c r="N26" s="24" t="s">
        <v>427</v>
      </c>
      <c r="O26" s="24" t="s">
        <v>427</v>
      </c>
      <c r="P26" s="19" t="s">
        <v>425</v>
      </c>
      <c r="Q26" s="19" t="s">
        <v>425</v>
      </c>
    </row>
    <row r="27" spans="1:17" ht="15" customHeight="1">
      <c r="A27" s="286"/>
      <c r="B27" s="122" t="s">
        <v>379</v>
      </c>
      <c r="C27" s="19">
        <v>1</v>
      </c>
      <c r="D27" s="19" t="s">
        <v>427</v>
      </c>
      <c r="E27" s="19" t="s">
        <v>427</v>
      </c>
      <c r="F27" s="19" t="s">
        <v>427</v>
      </c>
      <c r="G27" s="19" t="s">
        <v>427</v>
      </c>
      <c r="H27" s="19" t="s">
        <v>425</v>
      </c>
      <c r="I27" s="19" t="s">
        <v>425</v>
      </c>
      <c r="J27" s="19" t="s">
        <v>425</v>
      </c>
      <c r="K27" s="19" t="s">
        <v>427</v>
      </c>
      <c r="L27" s="19" t="s">
        <v>427</v>
      </c>
      <c r="M27" s="24" t="s">
        <v>427</v>
      </c>
      <c r="N27" s="19" t="s">
        <v>427</v>
      </c>
      <c r="O27" s="19" t="s">
        <v>425</v>
      </c>
      <c r="P27" s="19" t="s">
        <v>425</v>
      </c>
      <c r="Q27" s="19" t="s">
        <v>425</v>
      </c>
    </row>
    <row r="28" spans="1:17" ht="15" customHeight="1">
      <c r="A28" s="286"/>
      <c r="B28" s="122" t="s">
        <v>380</v>
      </c>
      <c r="C28" s="19">
        <v>1</v>
      </c>
      <c r="D28" s="19" t="s">
        <v>430</v>
      </c>
      <c r="E28" s="19" t="s">
        <v>430</v>
      </c>
      <c r="F28" s="19" t="s">
        <v>427</v>
      </c>
      <c r="G28" s="19" t="s">
        <v>427</v>
      </c>
      <c r="H28" s="19" t="s">
        <v>425</v>
      </c>
      <c r="I28" s="19" t="s">
        <v>425</v>
      </c>
      <c r="J28" s="19" t="s">
        <v>425</v>
      </c>
      <c r="K28" s="19" t="s">
        <v>427</v>
      </c>
      <c r="L28" s="19" t="s">
        <v>427</v>
      </c>
      <c r="M28" s="19" t="s">
        <v>430</v>
      </c>
      <c r="N28" s="19" t="s">
        <v>427</v>
      </c>
      <c r="O28" s="19" t="s">
        <v>427</v>
      </c>
      <c r="P28" s="19" t="s">
        <v>425</v>
      </c>
      <c r="Q28" s="19" t="s">
        <v>425</v>
      </c>
    </row>
    <row r="29" spans="1:17" ht="15" customHeight="1">
      <c r="A29" s="286"/>
      <c r="B29" s="122" t="s">
        <v>381</v>
      </c>
      <c r="C29" s="19">
        <v>1</v>
      </c>
      <c r="D29" s="19" t="s">
        <v>427</v>
      </c>
      <c r="E29" s="19" t="s">
        <v>427</v>
      </c>
      <c r="F29" s="19" t="s">
        <v>427</v>
      </c>
      <c r="G29" s="19" t="s">
        <v>427</v>
      </c>
      <c r="H29" s="19" t="s">
        <v>425</v>
      </c>
      <c r="I29" s="19" t="s">
        <v>425</v>
      </c>
      <c r="J29" s="19" t="s">
        <v>425</v>
      </c>
      <c r="K29" s="19" t="s">
        <v>427</v>
      </c>
      <c r="L29" s="19" t="s">
        <v>427</v>
      </c>
      <c r="M29" s="19" t="s">
        <v>427</v>
      </c>
      <c r="N29" s="19" t="s">
        <v>431</v>
      </c>
      <c r="O29" s="19" t="s">
        <v>425</v>
      </c>
      <c r="P29" s="19" t="s">
        <v>425</v>
      </c>
      <c r="Q29" s="19" t="s">
        <v>425</v>
      </c>
    </row>
    <row r="30" spans="1:17" ht="15" customHeight="1">
      <c r="A30" s="38"/>
      <c r="B30" s="4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s="10" customFormat="1" ht="15" customHeight="1">
      <c r="A31" s="286" t="s">
        <v>24</v>
      </c>
      <c r="B31" s="5" t="s">
        <v>5</v>
      </c>
      <c r="C31" s="22">
        <f>SUM(C32:C36)</f>
        <v>349</v>
      </c>
      <c r="D31" s="22">
        <f aca="true" t="shared" si="2" ref="D31:L31">SUM(D32:D36)</f>
        <v>3127</v>
      </c>
      <c r="E31" s="22">
        <f t="shared" si="2"/>
        <v>2681</v>
      </c>
      <c r="F31" s="22">
        <f t="shared" si="2"/>
        <v>1351</v>
      </c>
      <c r="G31" s="22">
        <f t="shared" si="2"/>
        <v>1330</v>
      </c>
      <c r="H31" s="22">
        <f t="shared" si="2"/>
        <v>446</v>
      </c>
      <c r="I31" s="22">
        <f t="shared" si="2"/>
        <v>228</v>
      </c>
      <c r="J31" s="22">
        <f t="shared" si="2"/>
        <v>218</v>
      </c>
      <c r="K31" s="22">
        <f t="shared" si="2"/>
        <v>689366</v>
      </c>
      <c r="L31" s="22">
        <f t="shared" si="2"/>
        <v>2877138</v>
      </c>
      <c r="M31" s="22">
        <f>SUM(M32:M36)</f>
        <v>4657149</v>
      </c>
      <c r="N31" s="22">
        <f>SUM(N32:N36)</f>
        <v>4384169</v>
      </c>
      <c r="O31" s="22">
        <f>SUM(O32:O36)</f>
        <v>272325</v>
      </c>
      <c r="P31" s="22">
        <f>SUM(P32:P36)</f>
        <v>655</v>
      </c>
      <c r="Q31" s="22" t="s">
        <v>0</v>
      </c>
    </row>
    <row r="32" spans="1:17" ht="15" customHeight="1">
      <c r="A32" s="286"/>
      <c r="B32" s="122" t="s">
        <v>377</v>
      </c>
      <c r="C32" s="19">
        <v>207</v>
      </c>
      <c r="D32" s="19">
        <f>SUM(E32,H32)</f>
        <v>391</v>
      </c>
      <c r="E32" s="19">
        <f>SUM(F32:G32)</f>
        <v>55</v>
      </c>
      <c r="F32" s="19">
        <v>11</v>
      </c>
      <c r="G32" s="19">
        <v>44</v>
      </c>
      <c r="H32" s="19">
        <f>SUM(I32:J32)</f>
        <v>336</v>
      </c>
      <c r="I32" s="19">
        <v>165</v>
      </c>
      <c r="J32" s="19">
        <v>171</v>
      </c>
      <c r="K32" s="19">
        <v>9103</v>
      </c>
      <c r="L32" s="19">
        <v>84052</v>
      </c>
      <c r="M32" s="24">
        <f>SUM(N32:P32)</f>
        <v>162618</v>
      </c>
      <c r="N32" s="24">
        <v>95100</v>
      </c>
      <c r="O32" s="24">
        <v>67418</v>
      </c>
      <c r="P32" s="19">
        <v>100</v>
      </c>
      <c r="Q32" s="19" t="s">
        <v>425</v>
      </c>
    </row>
    <row r="33" spans="1:17" ht="15" customHeight="1">
      <c r="A33" s="286"/>
      <c r="B33" s="122" t="s">
        <v>378</v>
      </c>
      <c r="C33" s="19">
        <v>77</v>
      </c>
      <c r="D33" s="19">
        <f>SUM(E33,H33)</f>
        <v>451</v>
      </c>
      <c r="E33" s="19">
        <f>SUM(F33:G33)</f>
        <v>349</v>
      </c>
      <c r="F33" s="19">
        <v>149</v>
      </c>
      <c r="G33" s="19">
        <v>200</v>
      </c>
      <c r="H33" s="19">
        <f>SUM(I33:J33)</f>
        <v>102</v>
      </c>
      <c r="I33" s="19">
        <v>57</v>
      </c>
      <c r="J33" s="19">
        <v>45</v>
      </c>
      <c r="K33" s="19">
        <v>76352</v>
      </c>
      <c r="L33" s="19">
        <v>210416</v>
      </c>
      <c r="M33" s="24">
        <f>SUM(N33:P33)</f>
        <v>405677</v>
      </c>
      <c r="N33" s="24">
        <v>319401</v>
      </c>
      <c r="O33" s="24">
        <v>86276</v>
      </c>
      <c r="P33" s="19" t="s">
        <v>425</v>
      </c>
      <c r="Q33" s="19" t="s">
        <v>425</v>
      </c>
    </row>
    <row r="34" spans="1:17" ht="15" customHeight="1">
      <c r="A34" s="286"/>
      <c r="B34" s="122" t="s">
        <v>379</v>
      </c>
      <c r="C34" s="19">
        <v>26</v>
      </c>
      <c r="D34" s="19">
        <f>SUM(E34,H34)</f>
        <v>357</v>
      </c>
      <c r="E34" s="19">
        <f>SUM(F34:G34)</f>
        <v>351</v>
      </c>
      <c r="F34" s="19">
        <v>166</v>
      </c>
      <c r="G34" s="19">
        <v>185</v>
      </c>
      <c r="H34" s="19">
        <f>SUM(I34:J34)</f>
        <v>6</v>
      </c>
      <c r="I34" s="19">
        <v>4</v>
      </c>
      <c r="J34" s="19">
        <v>2</v>
      </c>
      <c r="K34" s="19">
        <v>89288</v>
      </c>
      <c r="L34" s="19">
        <v>309258</v>
      </c>
      <c r="M34" s="24">
        <f>SUM(N34:P34)</f>
        <v>571605</v>
      </c>
      <c r="N34" s="24">
        <v>554218</v>
      </c>
      <c r="O34" s="24">
        <v>17387</v>
      </c>
      <c r="P34" s="19" t="s">
        <v>336</v>
      </c>
      <c r="Q34" s="19" t="s">
        <v>336</v>
      </c>
    </row>
    <row r="35" spans="1:17" ht="15" customHeight="1">
      <c r="A35" s="286"/>
      <c r="B35" s="122" t="s">
        <v>380</v>
      </c>
      <c r="C35" s="19">
        <v>23</v>
      </c>
      <c r="D35" s="19">
        <f>SUM(E35,H35)</f>
        <v>554</v>
      </c>
      <c r="E35" s="19">
        <f>SUM(F35:G35)</f>
        <v>552</v>
      </c>
      <c r="F35" s="19">
        <v>295</v>
      </c>
      <c r="G35" s="19">
        <v>257</v>
      </c>
      <c r="H35" s="19">
        <f>SUM(I35:J35)</f>
        <v>2</v>
      </c>
      <c r="I35" s="19">
        <v>2</v>
      </c>
      <c r="J35" s="19" t="s">
        <v>425</v>
      </c>
      <c r="K35" s="19">
        <v>137933</v>
      </c>
      <c r="L35" s="19">
        <v>659227</v>
      </c>
      <c r="M35" s="24">
        <f>SUM(N35:P35)</f>
        <v>1074608</v>
      </c>
      <c r="N35" s="24">
        <v>994809</v>
      </c>
      <c r="O35" s="24">
        <v>79244</v>
      </c>
      <c r="P35" s="19">
        <v>555</v>
      </c>
      <c r="Q35" s="19" t="s">
        <v>425</v>
      </c>
    </row>
    <row r="36" spans="1:17" ht="15" customHeight="1">
      <c r="A36" s="286"/>
      <c r="B36" s="122" t="s">
        <v>381</v>
      </c>
      <c r="C36" s="19">
        <v>16</v>
      </c>
      <c r="D36" s="19">
        <f>SUM(E36,H36)</f>
        <v>1374</v>
      </c>
      <c r="E36" s="19">
        <f>SUM(F36:G36)</f>
        <v>1374</v>
      </c>
      <c r="F36" s="19">
        <v>730</v>
      </c>
      <c r="G36" s="19">
        <v>644</v>
      </c>
      <c r="H36" s="19" t="s">
        <v>336</v>
      </c>
      <c r="I36" s="19" t="s">
        <v>336</v>
      </c>
      <c r="J36" s="19" t="s">
        <v>425</v>
      </c>
      <c r="K36" s="19">
        <v>376690</v>
      </c>
      <c r="L36" s="19">
        <v>1614185</v>
      </c>
      <c r="M36" s="24">
        <f>SUM(N36:P36)</f>
        <v>2442641</v>
      </c>
      <c r="N36" s="24">
        <v>2420641</v>
      </c>
      <c r="O36" s="24">
        <v>22000</v>
      </c>
      <c r="P36" s="19" t="s">
        <v>425</v>
      </c>
      <c r="Q36" s="19" t="s">
        <v>425</v>
      </c>
    </row>
    <row r="37" spans="1:17" ht="15" customHeight="1">
      <c r="A37" s="38"/>
      <c r="B37" s="41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s="10" customFormat="1" ht="15" customHeight="1">
      <c r="A38" s="286" t="s">
        <v>25</v>
      </c>
      <c r="B38" s="5" t="s">
        <v>5</v>
      </c>
      <c r="C38" s="22">
        <f>SUM(C39:C43)</f>
        <v>16</v>
      </c>
      <c r="D38" s="22">
        <f aca="true" t="shared" si="3" ref="D38:L38">SUM(D39:D43)</f>
        <v>156</v>
      </c>
      <c r="E38" s="22">
        <f t="shared" si="3"/>
        <v>148</v>
      </c>
      <c r="F38" s="22">
        <f t="shared" si="3"/>
        <v>78</v>
      </c>
      <c r="G38" s="22">
        <f t="shared" si="3"/>
        <v>70</v>
      </c>
      <c r="H38" s="22">
        <f t="shared" si="3"/>
        <v>8</v>
      </c>
      <c r="I38" s="22">
        <f t="shared" si="3"/>
        <v>5</v>
      </c>
      <c r="J38" s="22">
        <f t="shared" si="3"/>
        <v>3</v>
      </c>
      <c r="K38" s="22">
        <f t="shared" si="3"/>
        <v>31538</v>
      </c>
      <c r="L38" s="22">
        <f t="shared" si="3"/>
        <v>77473</v>
      </c>
      <c r="M38" s="22">
        <f>SUM(M39:M43)</f>
        <v>154544</v>
      </c>
      <c r="N38" s="22">
        <f>SUM(N39:N43)</f>
        <v>126588</v>
      </c>
      <c r="O38" s="22">
        <f>SUM(O39:O43)</f>
        <v>27956</v>
      </c>
      <c r="P38" s="22" t="s">
        <v>0</v>
      </c>
      <c r="Q38" s="22" t="s">
        <v>0</v>
      </c>
    </row>
    <row r="39" spans="1:17" ht="15" customHeight="1">
      <c r="A39" s="286"/>
      <c r="B39" s="122" t="s">
        <v>377</v>
      </c>
      <c r="C39" s="19">
        <v>5</v>
      </c>
      <c r="D39" s="19">
        <f>SUM(E39,H39)</f>
        <v>11</v>
      </c>
      <c r="E39" s="19">
        <f>SUM(F39:G39)</f>
        <v>7</v>
      </c>
      <c r="F39" s="19">
        <v>3</v>
      </c>
      <c r="G39" s="19">
        <v>4</v>
      </c>
      <c r="H39" s="19">
        <f>SUM(I39:J39)</f>
        <v>4</v>
      </c>
      <c r="I39" s="19">
        <v>3</v>
      </c>
      <c r="J39" s="19">
        <v>1</v>
      </c>
      <c r="K39" s="19">
        <v>1075</v>
      </c>
      <c r="L39" s="19">
        <v>1577</v>
      </c>
      <c r="M39" s="24">
        <f>SUM(N39:P39)</f>
        <v>9121</v>
      </c>
      <c r="N39" s="24">
        <v>8286</v>
      </c>
      <c r="O39" s="24">
        <v>835</v>
      </c>
      <c r="P39" s="19" t="s">
        <v>425</v>
      </c>
      <c r="Q39" s="19" t="s">
        <v>425</v>
      </c>
    </row>
    <row r="40" spans="1:17" ht="15" customHeight="1">
      <c r="A40" s="286"/>
      <c r="B40" s="122" t="s">
        <v>378</v>
      </c>
      <c r="C40" s="19">
        <v>4</v>
      </c>
      <c r="D40" s="19">
        <f>SUM(E40,H40)</f>
        <v>26</v>
      </c>
      <c r="E40" s="19">
        <f>SUM(F40:G40)</f>
        <v>24</v>
      </c>
      <c r="F40" s="19">
        <v>11</v>
      </c>
      <c r="G40" s="19">
        <v>13</v>
      </c>
      <c r="H40" s="19">
        <f>SUM(I40:J40)</f>
        <v>2</v>
      </c>
      <c r="I40" s="19">
        <v>1</v>
      </c>
      <c r="J40" s="19">
        <v>1</v>
      </c>
      <c r="K40" s="19">
        <v>6329</v>
      </c>
      <c r="L40" s="19">
        <v>13762</v>
      </c>
      <c r="M40" s="24">
        <f>SUM(N40:P40)</f>
        <v>24595</v>
      </c>
      <c r="N40" s="24">
        <v>12721</v>
      </c>
      <c r="O40" s="24">
        <v>11874</v>
      </c>
      <c r="P40" s="19" t="s">
        <v>336</v>
      </c>
      <c r="Q40" s="19" t="s">
        <v>425</v>
      </c>
    </row>
    <row r="41" spans="1:17" ht="15" customHeight="1">
      <c r="A41" s="286"/>
      <c r="B41" s="122" t="s">
        <v>379</v>
      </c>
      <c r="C41" s="19">
        <v>4</v>
      </c>
      <c r="D41" s="19">
        <f>SUM(E41,H41)</f>
        <v>51</v>
      </c>
      <c r="E41" s="19">
        <f>SUM(F41:G41)</f>
        <v>49</v>
      </c>
      <c r="F41" s="19">
        <v>20</v>
      </c>
      <c r="G41" s="19">
        <v>29</v>
      </c>
      <c r="H41" s="19">
        <f>SUM(I41:J41)</f>
        <v>2</v>
      </c>
      <c r="I41" s="19">
        <v>1</v>
      </c>
      <c r="J41" s="19">
        <v>1</v>
      </c>
      <c r="K41" s="19">
        <v>9310</v>
      </c>
      <c r="L41" s="19">
        <v>33329</v>
      </c>
      <c r="M41" s="24">
        <f>SUM(N41:P41)</f>
        <v>53200</v>
      </c>
      <c r="N41" s="24">
        <v>50000</v>
      </c>
      <c r="O41" s="24">
        <v>3200</v>
      </c>
      <c r="P41" s="19" t="s">
        <v>425</v>
      </c>
      <c r="Q41" s="19" t="s">
        <v>336</v>
      </c>
    </row>
    <row r="42" spans="1:17" ht="15" customHeight="1">
      <c r="A42" s="286"/>
      <c r="B42" s="122" t="s">
        <v>380</v>
      </c>
      <c r="C42" s="19">
        <v>3</v>
      </c>
      <c r="D42" s="19">
        <f>SUM(E42,H42)</f>
        <v>68</v>
      </c>
      <c r="E42" s="19">
        <f>SUM(F42:G42)</f>
        <v>68</v>
      </c>
      <c r="F42" s="19">
        <v>44</v>
      </c>
      <c r="G42" s="19">
        <v>24</v>
      </c>
      <c r="H42" s="19" t="s">
        <v>425</v>
      </c>
      <c r="I42" s="19" t="s">
        <v>425</v>
      </c>
      <c r="J42" s="19" t="s">
        <v>336</v>
      </c>
      <c r="K42" s="19">
        <v>14824</v>
      </c>
      <c r="L42" s="19">
        <v>28805</v>
      </c>
      <c r="M42" s="24">
        <f>SUM(N42:P42)</f>
        <v>67628</v>
      </c>
      <c r="N42" s="24">
        <v>55581</v>
      </c>
      <c r="O42" s="24">
        <v>12047</v>
      </c>
      <c r="P42" s="19" t="s">
        <v>425</v>
      </c>
      <c r="Q42" s="19" t="s">
        <v>425</v>
      </c>
    </row>
    <row r="43" spans="1:17" ht="15" customHeight="1">
      <c r="A43" s="286"/>
      <c r="B43" s="122" t="s">
        <v>381</v>
      </c>
      <c r="C43" s="19" t="s">
        <v>425</v>
      </c>
      <c r="D43" s="19" t="s">
        <v>425</v>
      </c>
      <c r="E43" s="19" t="s">
        <v>336</v>
      </c>
      <c r="F43" s="19" t="s">
        <v>425</v>
      </c>
      <c r="G43" s="19" t="s">
        <v>425</v>
      </c>
      <c r="H43" s="19" t="s">
        <v>425</v>
      </c>
      <c r="I43" s="19" t="s">
        <v>425</v>
      </c>
      <c r="J43" s="19" t="s">
        <v>425</v>
      </c>
      <c r="K43" s="19" t="s">
        <v>425</v>
      </c>
      <c r="L43" s="19" t="s">
        <v>425</v>
      </c>
      <c r="M43" s="19" t="s">
        <v>425</v>
      </c>
      <c r="N43" s="19" t="s">
        <v>425</v>
      </c>
      <c r="O43" s="19" t="s">
        <v>425</v>
      </c>
      <c r="P43" s="19" t="s">
        <v>425</v>
      </c>
      <c r="Q43" s="19" t="s">
        <v>425</v>
      </c>
    </row>
    <row r="44" spans="1:17" ht="15" customHeight="1">
      <c r="A44" s="38"/>
      <c r="B44" s="4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s="10" customFormat="1" ht="15" customHeight="1">
      <c r="A45" s="536" t="s">
        <v>384</v>
      </c>
      <c r="B45" s="5" t="s">
        <v>5</v>
      </c>
      <c r="C45" s="22">
        <f>SUM(C46:C50)</f>
        <v>7</v>
      </c>
      <c r="D45" s="22">
        <v>55</v>
      </c>
      <c r="E45" s="22">
        <v>49</v>
      </c>
      <c r="F45" s="22">
        <v>17</v>
      </c>
      <c r="G45" s="22">
        <v>32</v>
      </c>
      <c r="H45" s="22">
        <v>6</v>
      </c>
      <c r="I45" s="22">
        <v>3</v>
      </c>
      <c r="J45" s="22">
        <v>3</v>
      </c>
      <c r="K45" s="22">
        <v>7178</v>
      </c>
      <c r="L45" s="22">
        <v>29458</v>
      </c>
      <c r="M45" s="22">
        <v>39749</v>
      </c>
      <c r="N45" s="22">
        <v>34066</v>
      </c>
      <c r="O45" s="22">
        <v>5683</v>
      </c>
      <c r="P45" s="22" t="s">
        <v>0</v>
      </c>
      <c r="Q45" s="22" t="s">
        <v>0</v>
      </c>
    </row>
    <row r="46" spans="1:17" ht="15" customHeight="1">
      <c r="A46" s="286"/>
      <c r="B46" s="122" t="s">
        <v>377</v>
      </c>
      <c r="C46" s="19">
        <v>2</v>
      </c>
      <c r="D46" s="19" t="s">
        <v>427</v>
      </c>
      <c r="E46" s="19" t="s">
        <v>425</v>
      </c>
      <c r="F46" s="19" t="s">
        <v>425</v>
      </c>
      <c r="G46" s="19" t="s">
        <v>425</v>
      </c>
      <c r="H46" s="19" t="s">
        <v>430</v>
      </c>
      <c r="I46" s="19" t="s">
        <v>427</v>
      </c>
      <c r="J46" s="19" t="s">
        <v>427</v>
      </c>
      <c r="K46" s="19" t="s">
        <v>425</v>
      </c>
      <c r="L46" s="19" t="s">
        <v>427</v>
      </c>
      <c r="M46" s="24" t="s">
        <v>427</v>
      </c>
      <c r="N46" s="19" t="s">
        <v>425</v>
      </c>
      <c r="O46" s="24" t="s">
        <v>427</v>
      </c>
      <c r="P46" s="19" t="s">
        <v>425</v>
      </c>
      <c r="Q46" s="19" t="s">
        <v>425</v>
      </c>
    </row>
    <row r="47" spans="1:17" ht="15" customHeight="1">
      <c r="A47" s="286"/>
      <c r="B47" s="122" t="s">
        <v>378</v>
      </c>
      <c r="C47" s="19">
        <v>4</v>
      </c>
      <c r="D47" s="19">
        <v>23</v>
      </c>
      <c r="E47" s="19" t="s">
        <v>427</v>
      </c>
      <c r="F47" s="19" t="s">
        <v>427</v>
      </c>
      <c r="G47" s="19" t="s">
        <v>427</v>
      </c>
      <c r="H47" s="19" t="s">
        <v>430</v>
      </c>
      <c r="I47" s="19" t="s">
        <v>427</v>
      </c>
      <c r="J47" s="19" t="s">
        <v>427</v>
      </c>
      <c r="K47" s="19" t="s">
        <v>427</v>
      </c>
      <c r="L47" s="19">
        <v>3128</v>
      </c>
      <c r="M47" s="24">
        <v>6963</v>
      </c>
      <c r="N47" s="24" t="s">
        <v>427</v>
      </c>
      <c r="O47" s="24" t="s">
        <v>427</v>
      </c>
      <c r="P47" s="19" t="s">
        <v>425</v>
      </c>
      <c r="Q47" s="19" t="s">
        <v>425</v>
      </c>
    </row>
    <row r="48" spans="1:17" ht="15" customHeight="1">
      <c r="A48" s="286"/>
      <c r="B48" s="122" t="s">
        <v>379</v>
      </c>
      <c r="C48" s="19" t="s">
        <v>425</v>
      </c>
      <c r="D48" s="19" t="s">
        <v>425</v>
      </c>
      <c r="E48" s="19" t="s">
        <v>425</v>
      </c>
      <c r="F48" s="19" t="s">
        <v>425</v>
      </c>
      <c r="G48" s="19" t="s">
        <v>425</v>
      </c>
      <c r="H48" s="19" t="s">
        <v>425</v>
      </c>
      <c r="I48" s="19" t="s">
        <v>425</v>
      </c>
      <c r="J48" s="19" t="s">
        <v>425</v>
      </c>
      <c r="K48" s="19" t="s">
        <v>425</v>
      </c>
      <c r="L48" s="19" t="s">
        <v>425</v>
      </c>
      <c r="M48" s="19" t="s">
        <v>425</v>
      </c>
      <c r="N48" s="19" t="s">
        <v>425</v>
      </c>
      <c r="O48" s="19" t="s">
        <v>425</v>
      </c>
      <c r="P48" s="19" t="s">
        <v>425</v>
      </c>
      <c r="Q48" s="19" t="s">
        <v>425</v>
      </c>
    </row>
    <row r="49" spans="1:17" ht="15" customHeight="1">
      <c r="A49" s="286"/>
      <c r="B49" s="122" t="s">
        <v>380</v>
      </c>
      <c r="C49" s="19">
        <v>1</v>
      </c>
      <c r="D49" s="19" t="s">
        <v>427</v>
      </c>
      <c r="E49" s="19" t="s">
        <v>427</v>
      </c>
      <c r="F49" s="19" t="s">
        <v>427</v>
      </c>
      <c r="G49" s="19" t="s">
        <v>427</v>
      </c>
      <c r="H49" s="19" t="s">
        <v>425</v>
      </c>
      <c r="I49" s="19" t="s">
        <v>425</v>
      </c>
      <c r="J49" s="19" t="s">
        <v>425</v>
      </c>
      <c r="K49" s="19" t="s">
        <v>427</v>
      </c>
      <c r="L49" s="19" t="s">
        <v>427</v>
      </c>
      <c r="M49" s="19" t="s">
        <v>427</v>
      </c>
      <c r="N49" s="19" t="s">
        <v>427</v>
      </c>
      <c r="O49" s="19" t="s">
        <v>425</v>
      </c>
      <c r="P49" s="19" t="s">
        <v>425</v>
      </c>
      <c r="Q49" s="19" t="s">
        <v>425</v>
      </c>
    </row>
    <row r="50" spans="1:17" ht="15" customHeight="1">
      <c r="A50" s="286"/>
      <c r="B50" s="122" t="s">
        <v>381</v>
      </c>
      <c r="C50" s="19" t="s">
        <v>425</v>
      </c>
      <c r="D50" s="19" t="s">
        <v>425</v>
      </c>
      <c r="E50" s="19" t="s">
        <v>425</v>
      </c>
      <c r="F50" s="19" t="s">
        <v>425</v>
      </c>
      <c r="G50" s="19" t="s">
        <v>425</v>
      </c>
      <c r="H50" s="19" t="s">
        <v>425</v>
      </c>
      <c r="I50" s="19" t="s">
        <v>425</v>
      </c>
      <c r="J50" s="19" t="s">
        <v>425</v>
      </c>
      <c r="K50" s="19" t="s">
        <v>425</v>
      </c>
      <c r="L50" s="19" t="s">
        <v>425</v>
      </c>
      <c r="M50" s="19" t="s">
        <v>425</v>
      </c>
      <c r="N50" s="19" t="s">
        <v>425</v>
      </c>
      <c r="O50" s="19" t="s">
        <v>425</v>
      </c>
      <c r="P50" s="19" t="s">
        <v>425</v>
      </c>
      <c r="Q50" s="19" t="s">
        <v>425</v>
      </c>
    </row>
    <row r="51" spans="1:17" ht="15" customHeight="1">
      <c r="A51" s="38"/>
      <c r="B51" s="41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1:17" s="10" customFormat="1" ht="15" customHeight="1">
      <c r="A52" s="286" t="s">
        <v>26</v>
      </c>
      <c r="B52" s="5" t="s">
        <v>5</v>
      </c>
      <c r="C52" s="22">
        <f>SUM(C53:C57)</f>
        <v>711</v>
      </c>
      <c r="D52" s="22">
        <f aca="true" t="shared" si="4" ref="D52:L52">SUM(D53:D57)</f>
        <v>6049</v>
      </c>
      <c r="E52" s="22">
        <f t="shared" si="4"/>
        <v>5168</v>
      </c>
      <c r="F52" s="22">
        <f t="shared" si="4"/>
        <v>3172</v>
      </c>
      <c r="G52" s="22">
        <f t="shared" si="4"/>
        <v>1996</v>
      </c>
      <c r="H52" s="22">
        <f t="shared" si="4"/>
        <v>881</v>
      </c>
      <c r="I52" s="22">
        <f t="shared" si="4"/>
        <v>551</v>
      </c>
      <c r="J52" s="22">
        <f t="shared" si="4"/>
        <v>330</v>
      </c>
      <c r="K52" s="22">
        <f t="shared" si="4"/>
        <v>1476798</v>
      </c>
      <c r="L52" s="22">
        <f t="shared" si="4"/>
        <v>3436776</v>
      </c>
      <c r="M52" s="22">
        <f>SUM(M53:M57)</f>
        <v>7107859</v>
      </c>
      <c r="N52" s="22">
        <f>SUM(N53:N57)</f>
        <v>6785347</v>
      </c>
      <c r="O52" s="22">
        <f>SUM(O53:O57)</f>
        <v>322512</v>
      </c>
      <c r="P52" s="22" t="s">
        <v>0</v>
      </c>
      <c r="Q52" s="22" t="s">
        <v>0</v>
      </c>
    </row>
    <row r="53" spans="1:17" ht="15" customHeight="1">
      <c r="A53" s="286"/>
      <c r="B53" s="122" t="s">
        <v>377</v>
      </c>
      <c r="C53" s="19">
        <v>393</v>
      </c>
      <c r="D53" s="19">
        <f>SUM(E53,H53)</f>
        <v>772</v>
      </c>
      <c r="E53" s="19">
        <f>SUM(F53:G53)</f>
        <v>134</v>
      </c>
      <c r="F53" s="19">
        <v>58</v>
      </c>
      <c r="G53" s="19">
        <v>76</v>
      </c>
      <c r="H53" s="19">
        <f>SUM(I53:J53)</f>
        <v>638</v>
      </c>
      <c r="I53" s="19">
        <v>403</v>
      </c>
      <c r="J53" s="19">
        <v>235</v>
      </c>
      <c r="K53" s="19">
        <v>23778</v>
      </c>
      <c r="L53" s="19">
        <v>93537</v>
      </c>
      <c r="M53" s="24">
        <f>SUM(N53:P53)</f>
        <v>260081</v>
      </c>
      <c r="N53" s="24">
        <v>145681</v>
      </c>
      <c r="O53" s="24">
        <v>114400</v>
      </c>
      <c r="P53" s="19" t="s">
        <v>425</v>
      </c>
      <c r="Q53" s="19" t="s">
        <v>425</v>
      </c>
    </row>
    <row r="54" spans="1:17" ht="15" customHeight="1">
      <c r="A54" s="286"/>
      <c r="B54" s="122" t="s">
        <v>378</v>
      </c>
      <c r="C54" s="19">
        <v>156</v>
      </c>
      <c r="D54" s="19">
        <f>SUM(E54,H54)</f>
        <v>897</v>
      </c>
      <c r="E54" s="19">
        <f>SUM(F54:G54)</f>
        <v>687</v>
      </c>
      <c r="F54" s="19">
        <v>406</v>
      </c>
      <c r="G54" s="19">
        <v>281</v>
      </c>
      <c r="H54" s="19">
        <f>SUM(I54:J54)</f>
        <v>210</v>
      </c>
      <c r="I54" s="19">
        <v>128</v>
      </c>
      <c r="J54" s="19">
        <v>82</v>
      </c>
      <c r="K54" s="19">
        <v>182202</v>
      </c>
      <c r="L54" s="19">
        <v>400289</v>
      </c>
      <c r="M54" s="24">
        <f>SUM(N54:P54)</f>
        <v>924782</v>
      </c>
      <c r="N54" s="24">
        <v>864431</v>
      </c>
      <c r="O54" s="24">
        <v>60351</v>
      </c>
      <c r="P54" s="19" t="s">
        <v>425</v>
      </c>
      <c r="Q54" s="19" t="s">
        <v>425</v>
      </c>
    </row>
    <row r="55" spans="1:17" ht="15" customHeight="1">
      <c r="A55" s="286"/>
      <c r="B55" s="122" t="s">
        <v>379</v>
      </c>
      <c r="C55" s="19">
        <v>96</v>
      </c>
      <c r="D55" s="19">
        <f>SUM(E55,H55)</f>
        <v>1347</v>
      </c>
      <c r="E55" s="19">
        <f>SUM(F55:G55)</f>
        <v>1318</v>
      </c>
      <c r="F55" s="19">
        <v>935</v>
      </c>
      <c r="G55" s="19">
        <v>383</v>
      </c>
      <c r="H55" s="19">
        <f>SUM(I55:J55)</f>
        <v>29</v>
      </c>
      <c r="I55" s="19">
        <v>17</v>
      </c>
      <c r="J55" s="19">
        <v>12</v>
      </c>
      <c r="K55" s="19">
        <v>379607</v>
      </c>
      <c r="L55" s="19">
        <v>1142107</v>
      </c>
      <c r="M55" s="24">
        <f>SUM(N55:P55)</f>
        <v>2237901</v>
      </c>
      <c r="N55" s="24">
        <v>2169860</v>
      </c>
      <c r="O55" s="24">
        <v>68041</v>
      </c>
      <c r="P55" s="19" t="s">
        <v>425</v>
      </c>
      <c r="Q55" s="19" t="s">
        <v>425</v>
      </c>
    </row>
    <row r="56" spans="1:17" ht="15" customHeight="1">
      <c r="A56" s="286"/>
      <c r="B56" s="122" t="s">
        <v>380</v>
      </c>
      <c r="C56" s="19">
        <v>41</v>
      </c>
      <c r="D56" s="19">
        <f>SUM(E56,H56)</f>
        <v>977</v>
      </c>
      <c r="E56" s="19">
        <f>SUM(F56:G56)</f>
        <v>973</v>
      </c>
      <c r="F56" s="19">
        <v>688</v>
      </c>
      <c r="G56" s="19">
        <v>285</v>
      </c>
      <c r="H56" s="19">
        <f>SUM(I56:J56)</f>
        <v>4</v>
      </c>
      <c r="I56" s="19">
        <v>3</v>
      </c>
      <c r="J56" s="19">
        <v>1</v>
      </c>
      <c r="K56" s="19">
        <v>268959</v>
      </c>
      <c r="L56" s="19">
        <v>711948</v>
      </c>
      <c r="M56" s="24">
        <f>SUM(N56:P56)</f>
        <v>1346871</v>
      </c>
      <c r="N56" s="24">
        <v>1267151</v>
      </c>
      <c r="O56" s="24">
        <v>79720</v>
      </c>
      <c r="P56" s="19" t="s">
        <v>425</v>
      </c>
      <c r="Q56" s="19" t="s">
        <v>425</v>
      </c>
    </row>
    <row r="57" spans="1:17" ht="15" customHeight="1">
      <c r="A57" s="286"/>
      <c r="B57" s="122" t="s">
        <v>381</v>
      </c>
      <c r="C57" s="19">
        <v>25</v>
      </c>
      <c r="D57" s="19">
        <f>SUM(E57,H57)</f>
        <v>2056</v>
      </c>
      <c r="E57" s="19">
        <f>SUM(F57:G57)</f>
        <v>2056</v>
      </c>
      <c r="F57" s="19">
        <v>1085</v>
      </c>
      <c r="G57" s="19">
        <v>971</v>
      </c>
      <c r="H57" s="19" t="s">
        <v>425</v>
      </c>
      <c r="I57" s="19" t="s">
        <v>425</v>
      </c>
      <c r="J57" s="19" t="s">
        <v>425</v>
      </c>
      <c r="K57" s="19">
        <v>622252</v>
      </c>
      <c r="L57" s="19">
        <v>1088895</v>
      </c>
      <c r="M57" s="24">
        <f>SUM(N57:P57)</f>
        <v>2338224</v>
      </c>
      <c r="N57" s="24">
        <v>2338224</v>
      </c>
      <c r="O57" s="19" t="s">
        <v>425</v>
      </c>
      <c r="P57" s="19" t="s">
        <v>425</v>
      </c>
      <c r="Q57" s="19" t="s">
        <v>425</v>
      </c>
    </row>
    <row r="58" spans="1:17" ht="15" customHeight="1">
      <c r="A58" s="38"/>
      <c r="B58" s="41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1:17" s="10" customFormat="1" ht="15" customHeight="1">
      <c r="A59" s="286" t="s">
        <v>9</v>
      </c>
      <c r="B59" s="5" t="s">
        <v>5</v>
      </c>
      <c r="C59" s="22">
        <f>SUM(C60:C64)</f>
        <v>131</v>
      </c>
      <c r="D59" s="22">
        <f aca="true" t="shared" si="5" ref="D59:L59">SUM(D60:D64)</f>
        <v>1801</v>
      </c>
      <c r="E59" s="22">
        <f t="shared" si="5"/>
        <v>1694</v>
      </c>
      <c r="F59" s="22">
        <f t="shared" si="5"/>
        <v>1393</v>
      </c>
      <c r="G59" s="22">
        <f t="shared" si="5"/>
        <v>301</v>
      </c>
      <c r="H59" s="22">
        <f t="shared" si="5"/>
        <v>107</v>
      </c>
      <c r="I59" s="22">
        <f t="shared" si="5"/>
        <v>69</v>
      </c>
      <c r="J59" s="22">
        <f t="shared" si="5"/>
        <v>38</v>
      </c>
      <c r="K59" s="22">
        <f t="shared" si="5"/>
        <v>618410</v>
      </c>
      <c r="L59" s="22">
        <f t="shared" si="5"/>
        <v>2076997</v>
      </c>
      <c r="M59" s="22">
        <f>SUM(M60:M64)</f>
        <v>3692594</v>
      </c>
      <c r="N59" s="22">
        <f>SUM(N60:N64)</f>
        <v>3524321</v>
      </c>
      <c r="O59" s="22">
        <f>SUM(O60:O64)</f>
        <v>166473</v>
      </c>
      <c r="P59" s="22">
        <f>SUM(P60:P64)</f>
        <v>1800</v>
      </c>
      <c r="Q59" s="22" t="s">
        <v>0</v>
      </c>
    </row>
    <row r="60" spans="1:17" ht="15" customHeight="1">
      <c r="A60" s="286"/>
      <c r="B60" s="122" t="s">
        <v>377</v>
      </c>
      <c r="C60" s="18">
        <v>43</v>
      </c>
      <c r="D60" s="19">
        <f>SUM(E60,H60)</f>
        <v>85</v>
      </c>
      <c r="E60" s="19">
        <f>SUM(F60:G60)</f>
        <v>21</v>
      </c>
      <c r="F60" s="18">
        <v>15</v>
      </c>
      <c r="G60" s="18">
        <v>6</v>
      </c>
      <c r="H60" s="19">
        <f>SUM(I60:J60)</f>
        <v>64</v>
      </c>
      <c r="I60" s="19">
        <v>44</v>
      </c>
      <c r="J60" s="19">
        <v>20</v>
      </c>
      <c r="K60" s="19">
        <v>6532</v>
      </c>
      <c r="L60" s="19">
        <v>17596</v>
      </c>
      <c r="M60" s="24">
        <f>SUM(N60:P60)</f>
        <v>43910</v>
      </c>
      <c r="N60" s="24">
        <v>24140</v>
      </c>
      <c r="O60" s="24">
        <v>19240</v>
      </c>
      <c r="P60" s="19">
        <v>530</v>
      </c>
      <c r="Q60" s="19" t="s">
        <v>425</v>
      </c>
    </row>
    <row r="61" spans="1:17" ht="15" customHeight="1">
      <c r="A61" s="286"/>
      <c r="B61" s="122" t="s">
        <v>378</v>
      </c>
      <c r="C61" s="18">
        <v>43</v>
      </c>
      <c r="D61" s="19">
        <f>SUM(E61,H61)</f>
        <v>265</v>
      </c>
      <c r="E61" s="19">
        <f>SUM(F61:G61)</f>
        <v>233</v>
      </c>
      <c r="F61" s="18">
        <v>179</v>
      </c>
      <c r="G61" s="18">
        <v>54</v>
      </c>
      <c r="H61" s="19">
        <f>SUM(I61:J61)</f>
        <v>32</v>
      </c>
      <c r="I61" s="19">
        <v>18</v>
      </c>
      <c r="J61" s="19">
        <v>14</v>
      </c>
      <c r="K61" s="19">
        <v>75301</v>
      </c>
      <c r="L61" s="19">
        <v>140841</v>
      </c>
      <c r="M61" s="24">
        <f>SUM(N61:P61)</f>
        <v>334751</v>
      </c>
      <c r="N61" s="24">
        <v>289870</v>
      </c>
      <c r="O61" s="24">
        <v>43611</v>
      </c>
      <c r="P61" s="19">
        <v>1270</v>
      </c>
      <c r="Q61" s="19" t="s">
        <v>425</v>
      </c>
    </row>
    <row r="62" spans="1:17" ht="15" customHeight="1">
      <c r="A62" s="286"/>
      <c r="B62" s="122" t="s">
        <v>379</v>
      </c>
      <c r="C62" s="18">
        <v>22</v>
      </c>
      <c r="D62" s="19">
        <f>SUM(E62,H62)</f>
        <v>298</v>
      </c>
      <c r="E62" s="19">
        <f>SUM(F62:G62)</f>
        <v>289</v>
      </c>
      <c r="F62" s="18">
        <v>226</v>
      </c>
      <c r="G62" s="18">
        <v>63</v>
      </c>
      <c r="H62" s="19">
        <f>SUM(I62:J62)</f>
        <v>9</v>
      </c>
      <c r="I62" s="19">
        <v>5</v>
      </c>
      <c r="J62" s="19">
        <v>4</v>
      </c>
      <c r="K62" s="19">
        <v>85997</v>
      </c>
      <c r="L62" s="19">
        <v>203824</v>
      </c>
      <c r="M62" s="24">
        <f>SUM(N62:P62)</f>
        <v>510999</v>
      </c>
      <c r="N62" s="24">
        <v>484177</v>
      </c>
      <c r="O62" s="24">
        <v>26822</v>
      </c>
      <c r="P62" s="19" t="s">
        <v>425</v>
      </c>
      <c r="Q62" s="19" t="s">
        <v>425</v>
      </c>
    </row>
    <row r="63" spans="1:17" ht="15" customHeight="1">
      <c r="A63" s="286"/>
      <c r="B63" s="122" t="s">
        <v>380</v>
      </c>
      <c r="C63" s="18">
        <v>10</v>
      </c>
      <c r="D63" s="19">
        <f>SUM(E63,H63)</f>
        <v>240</v>
      </c>
      <c r="E63" s="19">
        <f>SUM(F63:G63)</f>
        <v>239</v>
      </c>
      <c r="F63" s="18">
        <v>198</v>
      </c>
      <c r="G63" s="18">
        <v>41</v>
      </c>
      <c r="H63" s="19">
        <f>SUM(I63:J63)</f>
        <v>1</v>
      </c>
      <c r="I63" s="19">
        <v>1</v>
      </c>
      <c r="J63" s="19" t="s">
        <v>425</v>
      </c>
      <c r="K63" s="19">
        <v>80291</v>
      </c>
      <c r="L63" s="19">
        <v>253782</v>
      </c>
      <c r="M63" s="24">
        <f>SUM(N63:P63)</f>
        <v>429239</v>
      </c>
      <c r="N63" s="24">
        <v>383088</v>
      </c>
      <c r="O63" s="24">
        <v>46151</v>
      </c>
      <c r="P63" s="19" t="s">
        <v>425</v>
      </c>
      <c r="Q63" s="19" t="s">
        <v>425</v>
      </c>
    </row>
    <row r="64" spans="1:17" ht="15" customHeight="1">
      <c r="A64" s="522"/>
      <c r="B64" s="193" t="s">
        <v>381</v>
      </c>
      <c r="C64" s="124">
        <v>13</v>
      </c>
      <c r="D64" s="120">
        <f>SUM(E64,H64)</f>
        <v>913</v>
      </c>
      <c r="E64" s="120">
        <f>SUM(F64:G64)</f>
        <v>912</v>
      </c>
      <c r="F64" s="23">
        <v>775</v>
      </c>
      <c r="G64" s="23">
        <v>137</v>
      </c>
      <c r="H64" s="120">
        <f>SUM(I64:J64)</f>
        <v>1</v>
      </c>
      <c r="I64" s="120">
        <v>1</v>
      </c>
      <c r="J64" s="120" t="s">
        <v>425</v>
      </c>
      <c r="K64" s="120">
        <v>370289</v>
      </c>
      <c r="L64" s="120">
        <v>1460954</v>
      </c>
      <c r="M64" s="24">
        <f>SUM(N64:P64)</f>
        <v>2373695</v>
      </c>
      <c r="N64" s="120">
        <v>2343046</v>
      </c>
      <c r="O64" s="120">
        <v>30649</v>
      </c>
      <c r="P64" s="120" t="s">
        <v>425</v>
      </c>
      <c r="Q64" s="120" t="s">
        <v>425</v>
      </c>
    </row>
    <row r="65" spans="1:17" ht="15" customHeight="1">
      <c r="A65" s="50"/>
      <c r="B65" s="50"/>
      <c r="C65" s="20"/>
      <c r="D65" s="20"/>
      <c r="E65" s="20"/>
      <c r="F65" s="20"/>
      <c r="G65" s="20"/>
      <c r="H65" s="20"/>
      <c r="I65" s="20"/>
      <c r="J65" s="25"/>
      <c r="K65" s="25"/>
      <c r="L65" s="25"/>
      <c r="M65" s="25"/>
      <c r="N65" s="25"/>
      <c r="O65" s="25"/>
      <c r="P65" s="25"/>
      <c r="Q65" s="60"/>
    </row>
  </sheetData>
  <sheetProtection/>
  <mergeCells count="25">
    <mergeCell ref="A17:A22"/>
    <mergeCell ref="A10:A15"/>
    <mergeCell ref="A45:A50"/>
    <mergeCell ref="A38:A43"/>
    <mergeCell ref="A31:A36"/>
    <mergeCell ref="A24:A29"/>
    <mergeCell ref="K7:K9"/>
    <mergeCell ref="L7:L9"/>
    <mergeCell ref="M7:P7"/>
    <mergeCell ref="D8:D9"/>
    <mergeCell ref="O8:O9"/>
    <mergeCell ref="M8:M9"/>
    <mergeCell ref="N8:N9"/>
    <mergeCell ref="E8:G8"/>
    <mergeCell ref="H8:J8"/>
    <mergeCell ref="A59:A64"/>
    <mergeCell ref="A52:A57"/>
    <mergeCell ref="Q7:Q9"/>
    <mergeCell ref="A5:Q5"/>
    <mergeCell ref="A4:P4"/>
    <mergeCell ref="A7:A9"/>
    <mergeCell ref="B7:B9"/>
    <mergeCell ref="C7:C9"/>
    <mergeCell ref="D7:J7"/>
    <mergeCell ref="P8:P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view="pageBreakPreview" zoomScale="75" zoomScaleNormal="70" zoomScaleSheetLayoutView="75" zoomScalePageLayoutView="0" workbookViewId="0" topLeftCell="A1">
      <selection activeCell="A4" sqref="A4"/>
    </sheetView>
  </sheetViews>
  <sheetFormatPr defaultColWidth="10.59765625" defaultRowHeight="15"/>
  <cols>
    <col min="1" max="1" width="23.59765625" style="17" customWidth="1"/>
    <col min="2" max="2" width="15.09765625" style="17" customWidth="1"/>
    <col min="3" max="10" width="11.59765625" style="17" customWidth="1"/>
    <col min="11" max="11" width="12.59765625" style="17" customWidth="1"/>
    <col min="12" max="14" width="13.59765625" style="17" customWidth="1"/>
    <col min="15" max="15" width="12.59765625" style="17" customWidth="1"/>
    <col min="16" max="16" width="10.59765625" style="17" customWidth="1"/>
    <col min="17" max="17" width="14.19921875" style="17" customWidth="1"/>
    <col min="18" max="16384" width="10.59765625" style="17" customWidth="1"/>
  </cols>
  <sheetData>
    <row r="1" spans="1:17" s="32" customFormat="1" ht="19.5" customHeight="1">
      <c r="A1" s="1" t="s">
        <v>386</v>
      </c>
      <c r="Q1" s="2" t="s">
        <v>387</v>
      </c>
    </row>
    <row r="2" spans="1:16" ht="19.5" customHeight="1">
      <c r="A2" s="502"/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</row>
    <row r="3" spans="1:17" ht="19.5" customHeight="1">
      <c r="A3" s="526" t="s">
        <v>382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</row>
    <row r="4" ht="18" customHeight="1" thickBot="1">
      <c r="P4" s="118"/>
    </row>
    <row r="5" spans="1:17" ht="18.75" customHeight="1">
      <c r="A5" s="527" t="s">
        <v>248</v>
      </c>
      <c r="B5" s="506" t="s">
        <v>95</v>
      </c>
      <c r="C5" s="509" t="s">
        <v>1</v>
      </c>
      <c r="D5" s="510" t="s">
        <v>2</v>
      </c>
      <c r="E5" s="511"/>
      <c r="F5" s="511"/>
      <c r="G5" s="511"/>
      <c r="H5" s="511"/>
      <c r="I5" s="511"/>
      <c r="J5" s="512"/>
      <c r="K5" s="529" t="s">
        <v>250</v>
      </c>
      <c r="L5" s="529" t="s">
        <v>370</v>
      </c>
      <c r="M5" s="510" t="s">
        <v>3</v>
      </c>
      <c r="N5" s="511"/>
      <c r="O5" s="511"/>
      <c r="P5" s="511"/>
      <c r="Q5" s="523" t="s">
        <v>251</v>
      </c>
    </row>
    <row r="6" spans="1:17" ht="18.75" customHeight="1">
      <c r="A6" s="504"/>
      <c r="B6" s="507"/>
      <c r="C6" s="321"/>
      <c r="D6" s="515" t="s">
        <v>4</v>
      </c>
      <c r="E6" s="533" t="s">
        <v>372</v>
      </c>
      <c r="F6" s="518"/>
      <c r="G6" s="519"/>
      <c r="H6" s="533" t="s">
        <v>371</v>
      </c>
      <c r="I6" s="518"/>
      <c r="J6" s="519"/>
      <c r="K6" s="292"/>
      <c r="L6" s="292"/>
      <c r="M6" s="515" t="s">
        <v>5</v>
      </c>
      <c r="N6" s="532" t="s">
        <v>369</v>
      </c>
      <c r="O6" s="530" t="s">
        <v>368</v>
      </c>
      <c r="P6" s="528" t="s">
        <v>367</v>
      </c>
      <c r="Q6" s="524"/>
    </row>
    <row r="7" spans="1:17" ht="18.75" customHeight="1">
      <c r="A7" s="505"/>
      <c r="B7" s="508"/>
      <c r="C7" s="322"/>
      <c r="D7" s="307"/>
      <c r="E7" s="37" t="s">
        <v>5</v>
      </c>
      <c r="F7" s="37" t="s">
        <v>6</v>
      </c>
      <c r="G7" s="37" t="s">
        <v>7</v>
      </c>
      <c r="H7" s="37" t="s">
        <v>5</v>
      </c>
      <c r="I7" s="37" t="s">
        <v>6</v>
      </c>
      <c r="J7" s="37" t="s">
        <v>7</v>
      </c>
      <c r="K7" s="293"/>
      <c r="L7" s="293"/>
      <c r="M7" s="307"/>
      <c r="N7" s="508"/>
      <c r="O7" s="531"/>
      <c r="P7" s="514"/>
      <c r="Q7" s="525"/>
    </row>
    <row r="8" spans="1:17" s="10" customFormat="1" ht="15" customHeight="1">
      <c r="A8" s="534" t="s">
        <v>27</v>
      </c>
      <c r="B8" s="13" t="s">
        <v>385</v>
      </c>
      <c r="C8" s="126">
        <f>SUM(C9:C13)</f>
        <v>50</v>
      </c>
      <c r="D8" s="126">
        <f>SUM(E8,H8)</f>
        <v>412</v>
      </c>
      <c r="E8" s="127">
        <v>357</v>
      </c>
      <c r="F8" s="126">
        <v>235</v>
      </c>
      <c r="G8" s="126">
        <v>122</v>
      </c>
      <c r="H8" s="126">
        <f>SUM(H9:H13)</f>
        <v>55</v>
      </c>
      <c r="I8" s="126">
        <f>SUM(I9:I13)</f>
        <v>34</v>
      </c>
      <c r="J8" s="126">
        <f>SUM(J9:J13)</f>
        <v>21</v>
      </c>
      <c r="K8" s="126">
        <v>117407</v>
      </c>
      <c r="L8" s="126">
        <v>284323</v>
      </c>
      <c r="M8" s="126">
        <v>544398</v>
      </c>
      <c r="N8" s="126">
        <v>508908</v>
      </c>
      <c r="O8" s="126">
        <f>SUM(O9:O13)</f>
        <v>35162</v>
      </c>
      <c r="P8" s="126">
        <f>SUM(P9:P13)</f>
        <v>328</v>
      </c>
      <c r="Q8" s="22" t="s">
        <v>429</v>
      </c>
    </row>
    <row r="9" spans="1:17" ht="15" customHeight="1">
      <c r="A9" s="535"/>
      <c r="B9" s="122" t="s">
        <v>377</v>
      </c>
      <c r="C9" s="18">
        <v>17</v>
      </c>
      <c r="D9" s="21">
        <f>SUM(E9,H9)</f>
        <v>41</v>
      </c>
      <c r="E9" s="18">
        <f>SUM(F9:G9)</f>
        <v>14</v>
      </c>
      <c r="F9" s="18">
        <v>10</v>
      </c>
      <c r="G9" s="18">
        <v>4</v>
      </c>
      <c r="H9" s="18">
        <f>SUM(I9:J9)</f>
        <v>27</v>
      </c>
      <c r="I9" s="19">
        <v>16</v>
      </c>
      <c r="J9" s="19">
        <v>11</v>
      </c>
      <c r="K9" s="19">
        <v>3011</v>
      </c>
      <c r="L9" s="19">
        <v>14029</v>
      </c>
      <c r="M9" s="21">
        <f>SUM(N9:P9)</f>
        <v>25889</v>
      </c>
      <c r="N9" s="21">
        <v>16910</v>
      </c>
      <c r="O9" s="21">
        <v>8651</v>
      </c>
      <c r="P9" s="19">
        <v>328</v>
      </c>
      <c r="Q9" s="24" t="s">
        <v>336</v>
      </c>
    </row>
    <row r="10" spans="1:17" ht="15" customHeight="1">
      <c r="A10" s="535"/>
      <c r="B10" s="122" t="s">
        <v>378</v>
      </c>
      <c r="C10" s="18">
        <v>22</v>
      </c>
      <c r="D10" s="21">
        <f>SUM(E10,H10)</f>
        <v>133</v>
      </c>
      <c r="E10" s="18">
        <f>SUM(F10:G10)</f>
        <v>112</v>
      </c>
      <c r="F10" s="18">
        <v>75</v>
      </c>
      <c r="G10" s="18">
        <v>37</v>
      </c>
      <c r="H10" s="18">
        <f>SUM(I10:J10)</f>
        <v>21</v>
      </c>
      <c r="I10" s="19">
        <v>14</v>
      </c>
      <c r="J10" s="19">
        <v>7</v>
      </c>
      <c r="K10" s="19">
        <v>37925</v>
      </c>
      <c r="L10" s="19">
        <v>50642</v>
      </c>
      <c r="M10" s="21">
        <f>SUM(N10:P10)</f>
        <v>127778</v>
      </c>
      <c r="N10" s="21">
        <v>117957</v>
      </c>
      <c r="O10" s="21">
        <v>9821</v>
      </c>
      <c r="P10" s="24" t="s">
        <v>336</v>
      </c>
      <c r="Q10" s="24" t="s">
        <v>336</v>
      </c>
    </row>
    <row r="11" spans="1:17" ht="15" customHeight="1">
      <c r="A11" s="535"/>
      <c r="B11" s="122" t="s">
        <v>379</v>
      </c>
      <c r="C11" s="18">
        <v>9</v>
      </c>
      <c r="D11" s="21">
        <f>SUM(E11,H11)</f>
        <v>137</v>
      </c>
      <c r="E11" s="18">
        <f>SUM(F11:G11)</f>
        <v>130</v>
      </c>
      <c r="F11" s="19">
        <v>81</v>
      </c>
      <c r="G11" s="19">
        <v>49</v>
      </c>
      <c r="H11" s="18">
        <f>SUM(I11:J11)</f>
        <v>7</v>
      </c>
      <c r="I11" s="19">
        <v>4</v>
      </c>
      <c r="J11" s="19">
        <v>3</v>
      </c>
      <c r="K11" s="19">
        <v>40617</v>
      </c>
      <c r="L11" s="19">
        <v>98958</v>
      </c>
      <c r="M11" s="21">
        <f>SUM(N11:P11)</f>
        <v>195043</v>
      </c>
      <c r="N11" s="24">
        <v>178353</v>
      </c>
      <c r="O11" s="21">
        <v>16690</v>
      </c>
      <c r="P11" s="24" t="s">
        <v>336</v>
      </c>
      <c r="Q11" s="24" t="s">
        <v>336</v>
      </c>
    </row>
    <row r="12" spans="1:17" ht="15" customHeight="1">
      <c r="A12" s="535"/>
      <c r="B12" s="122" t="s">
        <v>380</v>
      </c>
      <c r="C12" s="19">
        <v>1</v>
      </c>
      <c r="D12" s="19" t="s">
        <v>14</v>
      </c>
      <c r="E12" s="19" t="s">
        <v>14</v>
      </c>
      <c r="F12" s="19" t="s">
        <v>14</v>
      </c>
      <c r="G12" s="19" t="s">
        <v>14</v>
      </c>
      <c r="H12" s="24" t="s">
        <v>336</v>
      </c>
      <c r="I12" s="24" t="s">
        <v>336</v>
      </c>
      <c r="J12" s="24" t="s">
        <v>336</v>
      </c>
      <c r="K12" s="19" t="s">
        <v>14</v>
      </c>
      <c r="L12" s="19" t="s">
        <v>14</v>
      </c>
      <c r="M12" s="19" t="s">
        <v>14</v>
      </c>
      <c r="N12" s="24" t="s">
        <v>14</v>
      </c>
      <c r="O12" s="24" t="s">
        <v>336</v>
      </c>
      <c r="P12" s="24" t="s">
        <v>336</v>
      </c>
      <c r="Q12" s="24" t="s">
        <v>336</v>
      </c>
    </row>
    <row r="13" spans="1:17" ht="15" customHeight="1">
      <c r="A13" s="535"/>
      <c r="B13" s="122" t="s">
        <v>381</v>
      </c>
      <c r="C13" s="18">
        <v>1</v>
      </c>
      <c r="D13" s="19" t="s">
        <v>14</v>
      </c>
      <c r="E13" s="19" t="s">
        <v>14</v>
      </c>
      <c r="F13" s="19" t="s">
        <v>14</v>
      </c>
      <c r="G13" s="19" t="s">
        <v>14</v>
      </c>
      <c r="H13" s="24" t="s">
        <v>336</v>
      </c>
      <c r="I13" s="24" t="s">
        <v>336</v>
      </c>
      <c r="J13" s="24" t="s">
        <v>336</v>
      </c>
      <c r="K13" s="19" t="s">
        <v>14</v>
      </c>
      <c r="L13" s="19" t="s">
        <v>14</v>
      </c>
      <c r="M13" s="24" t="s">
        <v>14</v>
      </c>
      <c r="N13" s="24" t="s">
        <v>14</v>
      </c>
      <c r="O13" s="24" t="s">
        <v>336</v>
      </c>
      <c r="P13" s="24" t="s">
        <v>336</v>
      </c>
      <c r="Q13" s="24" t="s">
        <v>336</v>
      </c>
    </row>
    <row r="14" spans="1:17" ht="15" customHeight="1">
      <c r="A14" s="38"/>
      <c r="B14" s="41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s="10" customFormat="1" ht="15" customHeight="1">
      <c r="A15" s="535" t="s">
        <v>40</v>
      </c>
      <c r="B15" s="5" t="s">
        <v>5</v>
      </c>
      <c r="C15" s="126">
        <f>SUM(C16:C20)</f>
        <v>950</v>
      </c>
      <c r="D15" s="126">
        <f aca="true" t="shared" si="0" ref="D15:P15">SUM(D16:D20)</f>
        <v>7034</v>
      </c>
      <c r="E15" s="126">
        <f t="shared" si="0"/>
        <v>5935</v>
      </c>
      <c r="F15" s="126">
        <f t="shared" si="0"/>
        <v>4148</v>
      </c>
      <c r="G15" s="126">
        <f t="shared" si="0"/>
        <v>1787</v>
      </c>
      <c r="H15" s="126">
        <f t="shared" si="0"/>
        <v>1099</v>
      </c>
      <c r="I15" s="126">
        <f t="shared" si="0"/>
        <v>720</v>
      </c>
      <c r="J15" s="126">
        <f t="shared" si="0"/>
        <v>379</v>
      </c>
      <c r="K15" s="126">
        <f t="shared" si="0"/>
        <v>1798849</v>
      </c>
      <c r="L15" s="126">
        <f t="shared" si="0"/>
        <v>4398903</v>
      </c>
      <c r="M15" s="126">
        <f t="shared" si="0"/>
        <v>8534965</v>
      </c>
      <c r="N15" s="126">
        <f t="shared" si="0"/>
        <v>7124084</v>
      </c>
      <c r="O15" s="126">
        <f t="shared" si="0"/>
        <v>1376001</v>
      </c>
      <c r="P15" s="126">
        <f t="shared" si="0"/>
        <v>34880</v>
      </c>
      <c r="Q15" s="22" t="s">
        <v>429</v>
      </c>
    </row>
    <row r="16" spans="1:17" ht="15" customHeight="1">
      <c r="A16" s="535"/>
      <c r="B16" s="122" t="s">
        <v>377</v>
      </c>
      <c r="C16" s="18">
        <v>461</v>
      </c>
      <c r="D16" s="21">
        <f>SUM(E16,H16)</f>
        <v>968</v>
      </c>
      <c r="E16" s="18">
        <f>SUM(F16:G16)</f>
        <v>274</v>
      </c>
      <c r="F16" s="18">
        <v>143</v>
      </c>
      <c r="G16" s="18">
        <v>131</v>
      </c>
      <c r="H16" s="18">
        <f>SUM(I16:J16)</f>
        <v>694</v>
      </c>
      <c r="I16" s="19">
        <v>452</v>
      </c>
      <c r="J16" s="19">
        <v>242</v>
      </c>
      <c r="K16" s="19">
        <v>69223</v>
      </c>
      <c r="L16" s="19">
        <v>248385</v>
      </c>
      <c r="M16" s="21">
        <f>SUM(N16:P16)</f>
        <v>516114</v>
      </c>
      <c r="N16" s="21">
        <v>307190</v>
      </c>
      <c r="O16" s="21">
        <v>206089</v>
      </c>
      <c r="P16" s="19">
        <v>2835</v>
      </c>
      <c r="Q16" s="24" t="s">
        <v>336</v>
      </c>
    </row>
    <row r="17" spans="1:17" ht="15" customHeight="1">
      <c r="A17" s="535"/>
      <c r="B17" s="122" t="s">
        <v>378</v>
      </c>
      <c r="C17" s="18">
        <v>334</v>
      </c>
      <c r="D17" s="21">
        <f>SUM(E17,H17)</f>
        <v>1936</v>
      </c>
      <c r="E17" s="18">
        <f>SUM(F17:G17)</f>
        <v>1573</v>
      </c>
      <c r="F17" s="18">
        <v>986</v>
      </c>
      <c r="G17" s="18">
        <v>587</v>
      </c>
      <c r="H17" s="18">
        <f>SUM(I17:J17)</f>
        <v>363</v>
      </c>
      <c r="I17" s="19">
        <v>244</v>
      </c>
      <c r="J17" s="19">
        <v>119</v>
      </c>
      <c r="K17" s="19">
        <v>430730</v>
      </c>
      <c r="L17" s="19">
        <v>778716</v>
      </c>
      <c r="M17" s="21">
        <f>SUM(N17:P17)</f>
        <v>1703165</v>
      </c>
      <c r="N17" s="21">
        <v>1247511</v>
      </c>
      <c r="O17" s="21">
        <v>443275</v>
      </c>
      <c r="P17" s="19">
        <v>12379</v>
      </c>
      <c r="Q17" s="24" t="s">
        <v>336</v>
      </c>
    </row>
    <row r="18" spans="1:17" ht="15" customHeight="1">
      <c r="A18" s="535"/>
      <c r="B18" s="122" t="s">
        <v>379</v>
      </c>
      <c r="C18" s="18">
        <v>88</v>
      </c>
      <c r="D18" s="21">
        <f>SUM(E18,H18)</f>
        <v>1152</v>
      </c>
      <c r="E18" s="18">
        <f>SUM(F18:G18)</f>
        <v>1116</v>
      </c>
      <c r="F18" s="18">
        <v>818</v>
      </c>
      <c r="G18" s="18">
        <v>298</v>
      </c>
      <c r="H18" s="18">
        <f>SUM(I18:J18)</f>
        <v>36</v>
      </c>
      <c r="I18" s="19">
        <v>22</v>
      </c>
      <c r="J18" s="19">
        <v>14</v>
      </c>
      <c r="K18" s="19">
        <v>325662</v>
      </c>
      <c r="L18" s="19">
        <v>653490</v>
      </c>
      <c r="M18" s="21">
        <f>SUM(N18:P18)</f>
        <v>1284976</v>
      </c>
      <c r="N18" s="21">
        <v>1066909</v>
      </c>
      <c r="O18" s="21">
        <v>214067</v>
      </c>
      <c r="P18" s="19">
        <v>4000</v>
      </c>
      <c r="Q18" s="24" t="s">
        <v>336</v>
      </c>
    </row>
    <row r="19" spans="1:17" ht="15" customHeight="1">
      <c r="A19" s="535"/>
      <c r="B19" s="122" t="s">
        <v>380</v>
      </c>
      <c r="C19" s="18">
        <v>37</v>
      </c>
      <c r="D19" s="21">
        <f>SUM(E19,H19)</f>
        <v>881</v>
      </c>
      <c r="E19" s="18">
        <f>SUM(F19:G19)</f>
        <v>875</v>
      </c>
      <c r="F19" s="18">
        <v>644</v>
      </c>
      <c r="G19" s="18">
        <v>231</v>
      </c>
      <c r="H19" s="18">
        <f>SUM(I19:J19)</f>
        <v>6</v>
      </c>
      <c r="I19" s="19">
        <v>2</v>
      </c>
      <c r="J19" s="19">
        <v>4</v>
      </c>
      <c r="K19" s="19">
        <v>279763</v>
      </c>
      <c r="L19" s="19">
        <v>581607</v>
      </c>
      <c r="M19" s="21">
        <f>SUM(N19:P19)</f>
        <v>1239874</v>
      </c>
      <c r="N19" s="21">
        <v>901096</v>
      </c>
      <c r="O19" s="21">
        <v>334478</v>
      </c>
      <c r="P19" s="19">
        <v>4300</v>
      </c>
      <c r="Q19" s="24" t="s">
        <v>336</v>
      </c>
    </row>
    <row r="20" spans="1:17" ht="15" customHeight="1">
      <c r="A20" s="535"/>
      <c r="B20" s="122" t="s">
        <v>381</v>
      </c>
      <c r="C20" s="18">
        <v>30</v>
      </c>
      <c r="D20" s="21">
        <f>SUM(E20,H20)</f>
        <v>2097</v>
      </c>
      <c r="E20" s="18">
        <f>SUM(F20:G20)</f>
        <v>2097</v>
      </c>
      <c r="F20" s="18">
        <v>1557</v>
      </c>
      <c r="G20" s="18">
        <v>540</v>
      </c>
      <c r="H20" s="24" t="s">
        <v>336</v>
      </c>
      <c r="I20" s="24" t="s">
        <v>336</v>
      </c>
      <c r="J20" s="24" t="s">
        <v>336</v>
      </c>
      <c r="K20" s="19">
        <v>693471</v>
      </c>
      <c r="L20" s="19">
        <v>2136705</v>
      </c>
      <c r="M20" s="21">
        <f>SUM(N20:P20)</f>
        <v>3790836</v>
      </c>
      <c r="N20" s="21">
        <v>3601378</v>
      </c>
      <c r="O20" s="21">
        <v>178092</v>
      </c>
      <c r="P20" s="19">
        <v>11366</v>
      </c>
      <c r="Q20" s="24" t="s">
        <v>336</v>
      </c>
    </row>
    <row r="21" spans="1:17" ht="15" customHeight="1">
      <c r="A21" s="38"/>
      <c r="B21" s="41"/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s="10" customFormat="1" ht="15" customHeight="1">
      <c r="A22" s="535" t="s">
        <v>28</v>
      </c>
      <c r="B22" s="5" t="s">
        <v>5</v>
      </c>
      <c r="C22" s="126">
        <f>SUM(C23:C27)</f>
        <v>1432</v>
      </c>
      <c r="D22" s="126">
        <f aca="true" t="shared" si="1" ref="D22:P22">SUM(D23:D27)</f>
        <v>21811</v>
      </c>
      <c r="E22" s="126">
        <f t="shared" si="1"/>
        <v>20280</v>
      </c>
      <c r="F22" s="126">
        <f t="shared" si="1"/>
        <v>16938</v>
      </c>
      <c r="G22" s="126">
        <f t="shared" si="1"/>
        <v>3342</v>
      </c>
      <c r="H22" s="126">
        <f t="shared" si="1"/>
        <v>1531</v>
      </c>
      <c r="I22" s="126">
        <f t="shared" si="1"/>
        <v>1040</v>
      </c>
      <c r="J22" s="126">
        <f t="shared" si="1"/>
        <v>491</v>
      </c>
      <c r="K22" s="126">
        <f t="shared" si="1"/>
        <v>8155500</v>
      </c>
      <c r="L22" s="126">
        <f t="shared" si="1"/>
        <v>30982372</v>
      </c>
      <c r="M22" s="126">
        <f t="shared" si="1"/>
        <v>46983414</v>
      </c>
      <c r="N22" s="126">
        <f t="shared" si="1"/>
        <v>43749087</v>
      </c>
      <c r="O22" s="126">
        <f t="shared" si="1"/>
        <v>2911627</v>
      </c>
      <c r="P22" s="126">
        <f t="shared" si="1"/>
        <v>322700</v>
      </c>
      <c r="Q22" s="22" t="s">
        <v>429</v>
      </c>
    </row>
    <row r="23" spans="1:17" ht="15" customHeight="1">
      <c r="A23" s="535"/>
      <c r="B23" s="122" t="s">
        <v>377</v>
      </c>
      <c r="C23" s="18">
        <v>698</v>
      </c>
      <c r="D23" s="21">
        <f>SUM(E23,H23)</f>
        <v>1484</v>
      </c>
      <c r="E23" s="18">
        <f>SUM(F23:G23)</f>
        <v>410</v>
      </c>
      <c r="F23" s="18">
        <v>220</v>
      </c>
      <c r="G23" s="18">
        <v>190</v>
      </c>
      <c r="H23" s="18">
        <f>SUM(I23:J23)</f>
        <v>1074</v>
      </c>
      <c r="I23" s="19">
        <v>720</v>
      </c>
      <c r="J23" s="19">
        <v>354</v>
      </c>
      <c r="K23" s="19">
        <v>105020</v>
      </c>
      <c r="L23" s="19">
        <v>321017</v>
      </c>
      <c r="M23" s="21">
        <f>SUM(N23:P23)</f>
        <v>878152</v>
      </c>
      <c r="N23" s="21">
        <v>309209</v>
      </c>
      <c r="O23" s="21">
        <v>560209</v>
      </c>
      <c r="P23" s="19">
        <v>8734</v>
      </c>
      <c r="Q23" s="24" t="s">
        <v>336</v>
      </c>
    </row>
    <row r="24" spans="1:17" ht="15" customHeight="1">
      <c r="A24" s="535"/>
      <c r="B24" s="122" t="s">
        <v>378</v>
      </c>
      <c r="C24" s="18">
        <v>440</v>
      </c>
      <c r="D24" s="21">
        <f>SUM(E24,H24)</f>
        <v>2514</v>
      </c>
      <c r="E24" s="18">
        <f>SUM(F24:G24)</f>
        <v>2104</v>
      </c>
      <c r="F24" s="18">
        <v>1461</v>
      </c>
      <c r="G24" s="18">
        <v>643</v>
      </c>
      <c r="H24" s="18">
        <f>SUM(I24:J24)</f>
        <v>410</v>
      </c>
      <c r="I24" s="19">
        <v>295</v>
      </c>
      <c r="J24" s="19">
        <v>115</v>
      </c>
      <c r="K24" s="19">
        <v>625369</v>
      </c>
      <c r="L24" s="19">
        <v>695964</v>
      </c>
      <c r="M24" s="21">
        <f>SUM(N24:P24)</f>
        <v>1925398</v>
      </c>
      <c r="N24" s="21">
        <v>1070455</v>
      </c>
      <c r="O24" s="21">
        <v>823459</v>
      </c>
      <c r="P24" s="19">
        <v>31484</v>
      </c>
      <c r="Q24" s="24" t="s">
        <v>336</v>
      </c>
    </row>
    <row r="25" spans="1:17" ht="15" customHeight="1">
      <c r="A25" s="535"/>
      <c r="B25" s="122" t="s">
        <v>379</v>
      </c>
      <c r="C25" s="18">
        <v>125</v>
      </c>
      <c r="D25" s="21">
        <f>SUM(E25,H25)</f>
        <v>1691</v>
      </c>
      <c r="E25" s="18">
        <f>SUM(F25:G25)</f>
        <v>1649</v>
      </c>
      <c r="F25" s="18">
        <v>1300</v>
      </c>
      <c r="G25" s="18">
        <v>349</v>
      </c>
      <c r="H25" s="18">
        <f>SUM(I25:J25)</f>
        <v>42</v>
      </c>
      <c r="I25" s="19">
        <v>21</v>
      </c>
      <c r="J25" s="19">
        <v>21</v>
      </c>
      <c r="K25" s="19">
        <v>542324</v>
      </c>
      <c r="L25" s="19">
        <v>890650</v>
      </c>
      <c r="M25" s="21">
        <f>SUM(N25:P25)</f>
        <v>1980996</v>
      </c>
      <c r="N25" s="21">
        <v>1412136</v>
      </c>
      <c r="O25" s="21">
        <v>535423</v>
      </c>
      <c r="P25" s="19">
        <v>33437</v>
      </c>
      <c r="Q25" s="24" t="s">
        <v>336</v>
      </c>
    </row>
    <row r="26" spans="1:17" ht="15" customHeight="1">
      <c r="A26" s="535"/>
      <c r="B26" s="122" t="s">
        <v>380</v>
      </c>
      <c r="C26" s="18">
        <v>62</v>
      </c>
      <c r="D26" s="21">
        <f>SUM(E26,H26)</f>
        <v>1548</v>
      </c>
      <c r="E26" s="18">
        <f>SUM(F26:G26)</f>
        <v>1546</v>
      </c>
      <c r="F26" s="18">
        <v>1218</v>
      </c>
      <c r="G26" s="18">
        <v>328</v>
      </c>
      <c r="H26" s="18">
        <f>SUM(I26:J26)</f>
        <v>2</v>
      </c>
      <c r="I26" s="19">
        <v>2</v>
      </c>
      <c r="J26" s="24" t="s">
        <v>336</v>
      </c>
      <c r="K26" s="19">
        <v>516776</v>
      </c>
      <c r="L26" s="19">
        <v>1065817</v>
      </c>
      <c r="M26" s="21">
        <f>SUM(N26:P26)</f>
        <v>2025304</v>
      </c>
      <c r="N26" s="21">
        <v>1761578</v>
      </c>
      <c r="O26" s="21">
        <v>257265</v>
      </c>
      <c r="P26" s="19">
        <v>6461</v>
      </c>
      <c r="Q26" s="24" t="s">
        <v>336</v>
      </c>
    </row>
    <row r="27" spans="1:17" ht="15" customHeight="1">
      <c r="A27" s="535"/>
      <c r="B27" s="122" t="s">
        <v>381</v>
      </c>
      <c r="C27" s="18">
        <v>107</v>
      </c>
      <c r="D27" s="21">
        <f>SUM(E27,H27)</f>
        <v>14574</v>
      </c>
      <c r="E27" s="18">
        <f>SUM(F27:G27)</f>
        <v>14571</v>
      </c>
      <c r="F27" s="18">
        <v>12739</v>
      </c>
      <c r="G27" s="18">
        <v>1832</v>
      </c>
      <c r="H27" s="18">
        <f>SUM(I27:J27)</f>
        <v>3</v>
      </c>
      <c r="I27" s="19">
        <v>2</v>
      </c>
      <c r="J27" s="19">
        <v>1</v>
      </c>
      <c r="K27" s="19">
        <v>6366011</v>
      </c>
      <c r="L27" s="19">
        <v>28008924</v>
      </c>
      <c r="M27" s="21">
        <f>SUM(N27:P27)</f>
        <v>40173564</v>
      </c>
      <c r="N27" s="21">
        <v>39195709</v>
      </c>
      <c r="O27" s="21">
        <v>735271</v>
      </c>
      <c r="P27" s="19">
        <v>242584</v>
      </c>
      <c r="Q27" s="24" t="s">
        <v>336</v>
      </c>
    </row>
    <row r="28" spans="1:17" ht="15" customHeight="1">
      <c r="A28" s="38"/>
      <c r="B28" s="41"/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s="10" customFormat="1" ht="15" customHeight="1">
      <c r="A29" s="535" t="s">
        <v>29</v>
      </c>
      <c r="B29" s="5" t="s">
        <v>5</v>
      </c>
      <c r="C29" s="126">
        <f>SUM(C30:C34)</f>
        <v>294</v>
      </c>
      <c r="D29" s="126">
        <f aca="true" t="shared" si="2" ref="D29:O29">SUM(D30:D34)</f>
        <v>14945</v>
      </c>
      <c r="E29" s="126">
        <f t="shared" si="2"/>
        <v>14778</v>
      </c>
      <c r="F29" s="126">
        <f t="shared" si="2"/>
        <v>5452</v>
      </c>
      <c r="G29" s="126">
        <f t="shared" si="2"/>
        <v>9326</v>
      </c>
      <c r="H29" s="126">
        <f t="shared" si="2"/>
        <v>167</v>
      </c>
      <c r="I29" s="126">
        <f t="shared" si="2"/>
        <v>102</v>
      </c>
      <c r="J29" s="126">
        <f t="shared" si="2"/>
        <v>65</v>
      </c>
      <c r="K29" s="126">
        <f t="shared" si="2"/>
        <v>3677750</v>
      </c>
      <c r="L29" s="126">
        <f t="shared" si="2"/>
        <v>14615272</v>
      </c>
      <c r="M29" s="126">
        <f t="shared" si="2"/>
        <v>21963186</v>
      </c>
      <c r="N29" s="126">
        <f t="shared" si="2"/>
        <v>20382511</v>
      </c>
      <c r="O29" s="126">
        <f t="shared" si="2"/>
        <v>1551034</v>
      </c>
      <c r="P29" s="126">
        <f>SUM(P30:P34)</f>
        <v>29641</v>
      </c>
      <c r="Q29" s="126">
        <f>SUM(Q30:Q34)</f>
        <v>3649</v>
      </c>
    </row>
    <row r="30" spans="1:17" ht="15" customHeight="1">
      <c r="A30" s="535"/>
      <c r="B30" s="122" t="s">
        <v>377</v>
      </c>
      <c r="C30" s="18">
        <v>50</v>
      </c>
      <c r="D30" s="21">
        <f>SUM(E30,H30)</f>
        <v>115</v>
      </c>
      <c r="E30" s="18">
        <f>SUM(F30:G30)</f>
        <v>45</v>
      </c>
      <c r="F30" s="18">
        <v>19</v>
      </c>
      <c r="G30" s="18">
        <v>26</v>
      </c>
      <c r="H30" s="18">
        <f>SUM(I30:J30)</f>
        <v>70</v>
      </c>
      <c r="I30" s="19">
        <v>44</v>
      </c>
      <c r="J30" s="19">
        <v>26</v>
      </c>
      <c r="K30" s="19">
        <v>12278</v>
      </c>
      <c r="L30" s="19">
        <v>34091</v>
      </c>
      <c r="M30" s="21">
        <f>SUM(N30:P30)</f>
        <v>85935</v>
      </c>
      <c r="N30" s="21">
        <v>59340</v>
      </c>
      <c r="O30" s="21">
        <v>26340</v>
      </c>
      <c r="P30" s="19">
        <v>255</v>
      </c>
      <c r="Q30" s="24" t="s">
        <v>336</v>
      </c>
    </row>
    <row r="31" spans="1:17" ht="15" customHeight="1">
      <c r="A31" s="535"/>
      <c r="B31" s="122" t="s">
        <v>378</v>
      </c>
      <c r="C31" s="18">
        <v>73</v>
      </c>
      <c r="D31" s="21">
        <f>SUM(E31,H31)</f>
        <v>470</v>
      </c>
      <c r="E31" s="18">
        <f>SUM(F31:G31)</f>
        <v>406</v>
      </c>
      <c r="F31" s="18">
        <v>184</v>
      </c>
      <c r="G31" s="18">
        <v>222</v>
      </c>
      <c r="H31" s="18">
        <f>SUM(I31:J31)</f>
        <v>64</v>
      </c>
      <c r="I31" s="19">
        <v>39</v>
      </c>
      <c r="J31" s="19">
        <v>25</v>
      </c>
      <c r="K31" s="19">
        <v>98938</v>
      </c>
      <c r="L31" s="19">
        <v>135118</v>
      </c>
      <c r="M31" s="21">
        <f>SUM(N31:P31)</f>
        <v>325956</v>
      </c>
      <c r="N31" s="21">
        <v>221772</v>
      </c>
      <c r="O31" s="21">
        <v>99790</v>
      </c>
      <c r="P31" s="19">
        <v>4394</v>
      </c>
      <c r="Q31" s="24" t="s">
        <v>336</v>
      </c>
    </row>
    <row r="32" spans="1:17" ht="15" customHeight="1">
      <c r="A32" s="535"/>
      <c r="B32" s="122" t="s">
        <v>379</v>
      </c>
      <c r="C32" s="18">
        <v>38</v>
      </c>
      <c r="D32" s="21">
        <f>SUM(E32,H32)</f>
        <v>538</v>
      </c>
      <c r="E32" s="18">
        <f>SUM(F32:G32)</f>
        <v>512</v>
      </c>
      <c r="F32" s="18">
        <v>155</v>
      </c>
      <c r="G32" s="18">
        <v>357</v>
      </c>
      <c r="H32" s="18">
        <f>SUM(I32:J32)</f>
        <v>26</v>
      </c>
      <c r="I32" s="19">
        <v>14</v>
      </c>
      <c r="J32" s="19">
        <v>12</v>
      </c>
      <c r="K32" s="19">
        <v>101090</v>
      </c>
      <c r="L32" s="19">
        <v>148302</v>
      </c>
      <c r="M32" s="21">
        <f>SUM(N32:P32)</f>
        <v>334640</v>
      </c>
      <c r="N32" s="21">
        <v>236670</v>
      </c>
      <c r="O32" s="21">
        <v>97302</v>
      </c>
      <c r="P32" s="19">
        <v>668</v>
      </c>
      <c r="Q32" s="24" t="s">
        <v>336</v>
      </c>
    </row>
    <row r="33" spans="1:17" ht="15" customHeight="1">
      <c r="A33" s="535"/>
      <c r="B33" s="122" t="s">
        <v>380</v>
      </c>
      <c r="C33" s="18">
        <v>42</v>
      </c>
      <c r="D33" s="21">
        <f>SUM(E33,H33)</f>
        <v>1021</v>
      </c>
      <c r="E33" s="18">
        <f>SUM(F33:G33)</f>
        <v>1016</v>
      </c>
      <c r="F33" s="18">
        <v>211</v>
      </c>
      <c r="G33" s="18">
        <v>805</v>
      </c>
      <c r="H33" s="18">
        <f>SUM(I33:J33)</f>
        <v>5</v>
      </c>
      <c r="I33" s="19">
        <v>4</v>
      </c>
      <c r="J33" s="19">
        <v>1</v>
      </c>
      <c r="K33" s="19">
        <v>165391</v>
      </c>
      <c r="L33" s="19">
        <v>267152</v>
      </c>
      <c r="M33" s="21">
        <f>SUM(N33:P33)</f>
        <v>571272</v>
      </c>
      <c r="N33" s="21">
        <v>347247</v>
      </c>
      <c r="O33" s="21">
        <v>224025</v>
      </c>
      <c r="P33" s="24" t="s">
        <v>336</v>
      </c>
      <c r="Q33" s="24" t="s">
        <v>336</v>
      </c>
    </row>
    <row r="34" spans="1:17" ht="15" customHeight="1">
      <c r="A34" s="535"/>
      <c r="B34" s="122" t="s">
        <v>381</v>
      </c>
      <c r="C34" s="18">
        <v>91</v>
      </c>
      <c r="D34" s="21">
        <f>SUM(E34,H34)</f>
        <v>12801</v>
      </c>
      <c r="E34" s="18">
        <f>SUM(F34:G34)</f>
        <v>12799</v>
      </c>
      <c r="F34" s="18">
        <v>4883</v>
      </c>
      <c r="G34" s="18">
        <v>7916</v>
      </c>
      <c r="H34" s="18">
        <f>SUM(I34:J34)</f>
        <v>2</v>
      </c>
      <c r="I34" s="19">
        <v>1</v>
      </c>
      <c r="J34" s="19">
        <v>1</v>
      </c>
      <c r="K34" s="19">
        <v>3300053</v>
      </c>
      <c r="L34" s="19">
        <v>14030609</v>
      </c>
      <c r="M34" s="21">
        <f>SUM(N34:P34)</f>
        <v>20645383</v>
      </c>
      <c r="N34" s="21">
        <v>19517482</v>
      </c>
      <c r="O34" s="21">
        <v>1103577</v>
      </c>
      <c r="P34" s="19">
        <v>24324</v>
      </c>
      <c r="Q34" s="19">
        <v>3649</v>
      </c>
    </row>
    <row r="35" spans="1:17" ht="15" customHeight="1">
      <c r="A35" s="41"/>
      <c r="B35" s="41"/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s="10" customFormat="1" ht="15" customHeight="1">
      <c r="A36" s="535" t="s">
        <v>30</v>
      </c>
      <c r="B36" s="5" t="s">
        <v>5</v>
      </c>
      <c r="C36" s="126">
        <f>SUM(C37:C41)</f>
        <v>133</v>
      </c>
      <c r="D36" s="126">
        <f aca="true" t="shared" si="3" ref="D36:P36">SUM(D37:D41)</f>
        <v>2527</v>
      </c>
      <c r="E36" s="126">
        <f t="shared" si="3"/>
        <v>2414</v>
      </c>
      <c r="F36" s="126">
        <f t="shared" si="3"/>
        <v>1965</v>
      </c>
      <c r="G36" s="126">
        <f t="shared" si="3"/>
        <v>449</v>
      </c>
      <c r="H36" s="126">
        <f t="shared" si="3"/>
        <v>113</v>
      </c>
      <c r="I36" s="126">
        <f t="shared" si="3"/>
        <v>76</v>
      </c>
      <c r="J36" s="126">
        <f t="shared" si="3"/>
        <v>37</v>
      </c>
      <c r="K36" s="126">
        <f t="shared" si="3"/>
        <v>806030</v>
      </c>
      <c r="L36" s="126">
        <f t="shared" si="3"/>
        <v>2384136</v>
      </c>
      <c r="M36" s="126">
        <f t="shared" si="3"/>
        <v>4111257</v>
      </c>
      <c r="N36" s="126">
        <f t="shared" si="3"/>
        <v>3733710</v>
      </c>
      <c r="O36" s="126">
        <f t="shared" si="3"/>
        <v>317112</v>
      </c>
      <c r="P36" s="126">
        <f t="shared" si="3"/>
        <v>60435</v>
      </c>
      <c r="Q36" s="22" t="s">
        <v>429</v>
      </c>
    </row>
    <row r="37" spans="1:17" ht="15" customHeight="1">
      <c r="A37" s="535"/>
      <c r="B37" s="122" t="s">
        <v>377</v>
      </c>
      <c r="C37" s="18">
        <v>44</v>
      </c>
      <c r="D37" s="21">
        <f>SUM(E37,H37)</f>
        <v>96</v>
      </c>
      <c r="E37" s="18">
        <f>SUM(F37:G37)</f>
        <v>23</v>
      </c>
      <c r="F37" s="18">
        <v>12</v>
      </c>
      <c r="G37" s="18">
        <v>11</v>
      </c>
      <c r="H37" s="18">
        <f>SUM(I37:J37)</f>
        <v>73</v>
      </c>
      <c r="I37" s="19">
        <v>50</v>
      </c>
      <c r="J37" s="19">
        <v>23</v>
      </c>
      <c r="K37" s="19">
        <v>4223</v>
      </c>
      <c r="L37" s="19">
        <v>12636</v>
      </c>
      <c r="M37" s="21">
        <f>SUM(N37:P37)</f>
        <v>34165</v>
      </c>
      <c r="N37" s="21">
        <v>21383</v>
      </c>
      <c r="O37" s="19">
        <v>11949</v>
      </c>
      <c r="P37" s="17">
        <v>833</v>
      </c>
      <c r="Q37" s="24" t="s">
        <v>336</v>
      </c>
    </row>
    <row r="38" spans="1:17" ht="15" customHeight="1">
      <c r="A38" s="535"/>
      <c r="B38" s="122" t="s">
        <v>378</v>
      </c>
      <c r="C38" s="18">
        <v>32</v>
      </c>
      <c r="D38" s="21">
        <f>SUM(E38,H38)</f>
        <v>202</v>
      </c>
      <c r="E38" s="18">
        <f>SUM(F38:G38)</f>
        <v>174</v>
      </c>
      <c r="F38" s="18">
        <v>123</v>
      </c>
      <c r="G38" s="18">
        <v>51</v>
      </c>
      <c r="H38" s="18">
        <f>SUM(I38:J38)</f>
        <v>28</v>
      </c>
      <c r="I38" s="19">
        <v>16</v>
      </c>
      <c r="J38" s="19">
        <v>12</v>
      </c>
      <c r="K38" s="19">
        <v>49025</v>
      </c>
      <c r="L38" s="19">
        <v>68919</v>
      </c>
      <c r="M38" s="21">
        <f>SUM(N38:P38)</f>
        <v>173635</v>
      </c>
      <c r="N38" s="21">
        <v>147194</v>
      </c>
      <c r="O38" s="19">
        <v>22691</v>
      </c>
      <c r="P38" s="180">
        <v>3750</v>
      </c>
      <c r="Q38" s="24" t="s">
        <v>336</v>
      </c>
    </row>
    <row r="39" spans="1:17" ht="15" customHeight="1">
      <c r="A39" s="535"/>
      <c r="B39" s="122" t="s">
        <v>379</v>
      </c>
      <c r="C39" s="18">
        <v>33</v>
      </c>
      <c r="D39" s="21">
        <f>SUM(E39,H39)</f>
        <v>477</v>
      </c>
      <c r="E39" s="18">
        <f>SUM(F39:G39)</f>
        <v>465</v>
      </c>
      <c r="F39" s="18">
        <v>330</v>
      </c>
      <c r="G39" s="18">
        <v>135</v>
      </c>
      <c r="H39" s="18">
        <f>SUM(I39:J39)</f>
        <v>12</v>
      </c>
      <c r="I39" s="19">
        <v>10</v>
      </c>
      <c r="J39" s="19">
        <v>2</v>
      </c>
      <c r="K39" s="19">
        <v>134983</v>
      </c>
      <c r="L39" s="19">
        <v>284681</v>
      </c>
      <c r="M39" s="21">
        <f>SUM(N39:P39)</f>
        <v>591220</v>
      </c>
      <c r="N39" s="21">
        <v>500600</v>
      </c>
      <c r="O39" s="19">
        <v>90060</v>
      </c>
      <c r="P39" s="17">
        <v>560</v>
      </c>
      <c r="Q39" s="24" t="s">
        <v>336</v>
      </c>
    </row>
    <row r="40" spans="1:17" ht="15" customHeight="1">
      <c r="A40" s="535"/>
      <c r="B40" s="122" t="s">
        <v>380</v>
      </c>
      <c r="C40" s="18">
        <v>11</v>
      </c>
      <c r="D40" s="21">
        <f>SUM(E40,H40)</f>
        <v>282</v>
      </c>
      <c r="E40" s="18">
        <f>SUM(F40:G40)</f>
        <v>282</v>
      </c>
      <c r="F40" s="18">
        <v>224</v>
      </c>
      <c r="G40" s="18">
        <v>58</v>
      </c>
      <c r="H40" s="24" t="s">
        <v>336</v>
      </c>
      <c r="I40" s="24" t="s">
        <v>336</v>
      </c>
      <c r="J40" s="24" t="s">
        <v>336</v>
      </c>
      <c r="K40" s="19">
        <v>86770</v>
      </c>
      <c r="L40" s="19">
        <v>316098</v>
      </c>
      <c r="M40" s="21">
        <f>SUM(N40:P40)</f>
        <v>493517</v>
      </c>
      <c r="N40" s="21">
        <v>446273</v>
      </c>
      <c r="O40" s="19">
        <v>47244</v>
      </c>
      <c r="P40" s="24" t="s">
        <v>336</v>
      </c>
      <c r="Q40" s="24" t="s">
        <v>336</v>
      </c>
    </row>
    <row r="41" spans="1:17" ht="15" customHeight="1">
      <c r="A41" s="535"/>
      <c r="B41" s="122" t="s">
        <v>381</v>
      </c>
      <c r="C41" s="18">
        <v>13</v>
      </c>
      <c r="D41" s="21">
        <f>SUM(E41,H41)</f>
        <v>1470</v>
      </c>
      <c r="E41" s="18">
        <f>SUM(F41:G41)</f>
        <v>1470</v>
      </c>
      <c r="F41" s="18">
        <v>1276</v>
      </c>
      <c r="G41" s="18">
        <v>194</v>
      </c>
      <c r="H41" s="24" t="s">
        <v>336</v>
      </c>
      <c r="I41" s="24" t="s">
        <v>336</v>
      </c>
      <c r="J41" s="24" t="s">
        <v>336</v>
      </c>
      <c r="K41" s="19">
        <v>531029</v>
      </c>
      <c r="L41" s="19">
        <v>1701802</v>
      </c>
      <c r="M41" s="21">
        <f>SUM(N41:P41)</f>
        <v>2818720</v>
      </c>
      <c r="N41" s="21">
        <v>2618260</v>
      </c>
      <c r="O41" s="19">
        <v>145168</v>
      </c>
      <c r="P41" s="180">
        <v>55292</v>
      </c>
      <c r="Q41" s="24" t="s">
        <v>336</v>
      </c>
    </row>
    <row r="42" spans="1:17" ht="15" customHeight="1">
      <c r="A42" s="41"/>
      <c r="B42" s="41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s="10" customFormat="1" ht="15" customHeight="1">
      <c r="A43" s="535" t="s">
        <v>31</v>
      </c>
      <c r="B43" s="5" t="s">
        <v>5</v>
      </c>
      <c r="C43" s="126">
        <f>SUM(C44:C48)</f>
        <v>16</v>
      </c>
      <c r="D43" s="126">
        <f aca="true" t="shared" si="4" ref="D43:P43">SUM(D44:D48)</f>
        <v>91</v>
      </c>
      <c r="E43" s="126">
        <f t="shared" si="4"/>
        <v>69</v>
      </c>
      <c r="F43" s="126">
        <f t="shared" si="4"/>
        <v>31</v>
      </c>
      <c r="G43" s="126">
        <f t="shared" si="4"/>
        <v>38</v>
      </c>
      <c r="H43" s="126">
        <f t="shared" si="4"/>
        <v>22</v>
      </c>
      <c r="I43" s="126">
        <f t="shared" si="4"/>
        <v>13</v>
      </c>
      <c r="J43" s="126">
        <f t="shared" si="4"/>
        <v>9</v>
      </c>
      <c r="K43" s="126">
        <f t="shared" si="4"/>
        <v>15940</v>
      </c>
      <c r="L43" s="126">
        <f t="shared" si="4"/>
        <v>18012</v>
      </c>
      <c r="M43" s="126">
        <f t="shared" si="4"/>
        <v>50710</v>
      </c>
      <c r="N43" s="126">
        <f t="shared" si="4"/>
        <v>43940</v>
      </c>
      <c r="O43" s="126">
        <f t="shared" si="4"/>
        <v>5501</v>
      </c>
      <c r="P43" s="126">
        <f t="shared" si="4"/>
        <v>1269</v>
      </c>
      <c r="Q43" s="22" t="s">
        <v>429</v>
      </c>
    </row>
    <row r="44" spans="1:17" ht="15" customHeight="1">
      <c r="A44" s="535"/>
      <c r="B44" s="122" t="s">
        <v>377</v>
      </c>
      <c r="C44" s="18">
        <v>5</v>
      </c>
      <c r="D44" s="21">
        <f>SUM(E44,H44)</f>
        <v>11</v>
      </c>
      <c r="E44" s="18">
        <f>SUM(F44:G44)</f>
        <v>2</v>
      </c>
      <c r="F44" s="24" t="s">
        <v>336</v>
      </c>
      <c r="G44" s="18">
        <v>2</v>
      </c>
      <c r="H44" s="18">
        <f>SUM(I44:J44)</f>
        <v>9</v>
      </c>
      <c r="I44" s="19">
        <v>7</v>
      </c>
      <c r="J44" s="19">
        <v>2</v>
      </c>
      <c r="K44" s="19">
        <v>240</v>
      </c>
      <c r="L44" s="19">
        <v>2414</v>
      </c>
      <c r="M44" s="21">
        <f>SUM(N44:P44)</f>
        <v>5205</v>
      </c>
      <c r="N44" s="24">
        <v>3740</v>
      </c>
      <c r="O44" s="24">
        <v>1200</v>
      </c>
      <c r="P44" s="19">
        <v>265</v>
      </c>
      <c r="Q44" s="24" t="s">
        <v>336</v>
      </c>
    </row>
    <row r="45" spans="1:17" ht="15" customHeight="1">
      <c r="A45" s="535"/>
      <c r="B45" s="122" t="s">
        <v>378</v>
      </c>
      <c r="C45" s="18">
        <v>8</v>
      </c>
      <c r="D45" s="21">
        <f>SUM(E45,H45)</f>
        <v>44</v>
      </c>
      <c r="E45" s="18">
        <f>SUM(F45:G45)</f>
        <v>33</v>
      </c>
      <c r="F45" s="18">
        <v>17</v>
      </c>
      <c r="G45" s="18">
        <v>16</v>
      </c>
      <c r="H45" s="18">
        <f>SUM(I45:J45)</f>
        <v>11</v>
      </c>
      <c r="I45" s="19">
        <v>5</v>
      </c>
      <c r="J45" s="19">
        <v>6</v>
      </c>
      <c r="K45" s="19">
        <v>8321</v>
      </c>
      <c r="L45" s="19">
        <v>8318</v>
      </c>
      <c r="M45" s="21">
        <f>SUM(N45:P45)</f>
        <v>25756</v>
      </c>
      <c r="N45" s="24">
        <v>24196</v>
      </c>
      <c r="O45" s="19">
        <v>1529</v>
      </c>
      <c r="P45" s="19">
        <v>31</v>
      </c>
      <c r="Q45" s="24" t="s">
        <v>336</v>
      </c>
    </row>
    <row r="46" spans="1:17" ht="15" customHeight="1">
      <c r="A46" s="535"/>
      <c r="B46" s="122" t="s">
        <v>379</v>
      </c>
      <c r="C46" s="18">
        <v>3</v>
      </c>
      <c r="D46" s="21">
        <f>SUM(E46,H46)</f>
        <v>36</v>
      </c>
      <c r="E46" s="18">
        <f>SUM(F46:G46)</f>
        <v>34</v>
      </c>
      <c r="F46" s="19">
        <v>14</v>
      </c>
      <c r="G46" s="19">
        <v>20</v>
      </c>
      <c r="H46" s="18">
        <f>SUM(I46:J46)</f>
        <v>2</v>
      </c>
      <c r="I46" s="19">
        <v>1</v>
      </c>
      <c r="J46" s="19">
        <v>1</v>
      </c>
      <c r="K46" s="19">
        <v>7379</v>
      </c>
      <c r="L46" s="19">
        <v>7280</v>
      </c>
      <c r="M46" s="21">
        <f>SUM(N46:P46)</f>
        <v>19749</v>
      </c>
      <c r="N46" s="19">
        <v>16004</v>
      </c>
      <c r="O46" s="19">
        <v>2772</v>
      </c>
      <c r="P46" s="19">
        <v>973</v>
      </c>
      <c r="Q46" s="24" t="s">
        <v>336</v>
      </c>
    </row>
    <row r="47" spans="1:17" ht="15" customHeight="1">
      <c r="A47" s="535"/>
      <c r="B47" s="122" t="s">
        <v>380</v>
      </c>
      <c r="C47" s="24" t="s">
        <v>336</v>
      </c>
      <c r="D47" s="24" t="s">
        <v>336</v>
      </c>
      <c r="E47" s="24" t="s">
        <v>336</v>
      </c>
      <c r="F47" s="24" t="s">
        <v>336</v>
      </c>
      <c r="G47" s="24" t="s">
        <v>336</v>
      </c>
      <c r="H47" s="24" t="s">
        <v>336</v>
      </c>
      <c r="I47" s="24" t="s">
        <v>336</v>
      </c>
      <c r="J47" s="24" t="s">
        <v>336</v>
      </c>
      <c r="K47" s="24" t="s">
        <v>336</v>
      </c>
      <c r="L47" s="24" t="s">
        <v>336</v>
      </c>
      <c r="M47" s="24" t="s">
        <v>336</v>
      </c>
      <c r="N47" s="24" t="s">
        <v>336</v>
      </c>
      <c r="O47" s="24" t="s">
        <v>336</v>
      </c>
      <c r="P47" s="24" t="s">
        <v>336</v>
      </c>
      <c r="Q47" s="24" t="s">
        <v>336</v>
      </c>
    </row>
    <row r="48" spans="1:17" ht="15" customHeight="1">
      <c r="A48" s="535"/>
      <c r="B48" s="122" t="s">
        <v>381</v>
      </c>
      <c r="C48" s="24" t="s">
        <v>336</v>
      </c>
      <c r="D48" s="24" t="s">
        <v>336</v>
      </c>
      <c r="E48" s="24" t="s">
        <v>336</v>
      </c>
      <c r="F48" s="24" t="s">
        <v>336</v>
      </c>
      <c r="G48" s="24" t="s">
        <v>336</v>
      </c>
      <c r="H48" s="24" t="s">
        <v>336</v>
      </c>
      <c r="I48" s="24" t="s">
        <v>336</v>
      </c>
      <c r="J48" s="24" t="s">
        <v>336</v>
      </c>
      <c r="K48" s="24" t="s">
        <v>336</v>
      </c>
      <c r="L48" s="24" t="s">
        <v>336</v>
      </c>
      <c r="M48" s="24" t="s">
        <v>336</v>
      </c>
      <c r="N48" s="24" t="s">
        <v>336</v>
      </c>
      <c r="O48" s="24" t="s">
        <v>336</v>
      </c>
      <c r="P48" s="24" t="s">
        <v>336</v>
      </c>
      <c r="Q48" s="24" t="s">
        <v>336</v>
      </c>
    </row>
    <row r="49" spans="1:17" ht="15" customHeight="1">
      <c r="A49" s="38"/>
      <c r="B49" s="41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ht="15" customHeight="1">
      <c r="A50" s="535" t="s">
        <v>42</v>
      </c>
      <c r="B50" s="5" t="s">
        <v>5</v>
      </c>
      <c r="C50" s="22" t="s">
        <v>429</v>
      </c>
      <c r="D50" s="22" t="s">
        <v>429</v>
      </c>
      <c r="E50" s="22" t="s">
        <v>429</v>
      </c>
      <c r="F50" s="22" t="s">
        <v>429</v>
      </c>
      <c r="G50" s="22" t="s">
        <v>429</v>
      </c>
      <c r="H50" s="22" t="s">
        <v>429</v>
      </c>
      <c r="I50" s="22" t="s">
        <v>429</v>
      </c>
      <c r="J50" s="22" t="s">
        <v>429</v>
      </c>
      <c r="K50" s="22" t="s">
        <v>429</v>
      </c>
      <c r="L50" s="22" t="s">
        <v>429</v>
      </c>
      <c r="M50" s="22" t="s">
        <v>429</v>
      </c>
      <c r="N50" s="22" t="s">
        <v>429</v>
      </c>
      <c r="O50" s="22" t="s">
        <v>429</v>
      </c>
      <c r="P50" s="22" t="s">
        <v>429</v>
      </c>
      <c r="Q50" s="22" t="s">
        <v>429</v>
      </c>
    </row>
    <row r="51" spans="1:17" ht="15" customHeight="1">
      <c r="A51" s="535"/>
      <c r="B51" s="122" t="s">
        <v>377</v>
      </c>
      <c r="C51" s="24" t="s">
        <v>336</v>
      </c>
      <c r="D51" s="24" t="s">
        <v>336</v>
      </c>
      <c r="E51" s="24" t="s">
        <v>336</v>
      </c>
      <c r="F51" s="24" t="s">
        <v>336</v>
      </c>
      <c r="G51" s="24" t="s">
        <v>336</v>
      </c>
      <c r="H51" s="24" t="s">
        <v>336</v>
      </c>
      <c r="I51" s="24" t="s">
        <v>336</v>
      </c>
      <c r="J51" s="24" t="s">
        <v>336</v>
      </c>
      <c r="K51" s="24" t="s">
        <v>336</v>
      </c>
      <c r="L51" s="24" t="s">
        <v>336</v>
      </c>
      <c r="M51" s="24" t="s">
        <v>336</v>
      </c>
      <c r="N51" s="24" t="s">
        <v>336</v>
      </c>
      <c r="O51" s="24" t="s">
        <v>336</v>
      </c>
      <c r="P51" s="24" t="s">
        <v>336</v>
      </c>
      <c r="Q51" s="24" t="s">
        <v>336</v>
      </c>
    </row>
    <row r="52" spans="1:17" ht="15" customHeight="1">
      <c r="A52" s="535"/>
      <c r="B52" s="122" t="s">
        <v>378</v>
      </c>
      <c r="C52" s="24" t="s">
        <v>336</v>
      </c>
      <c r="D52" s="24" t="s">
        <v>336</v>
      </c>
      <c r="E52" s="24" t="s">
        <v>336</v>
      </c>
      <c r="F52" s="24" t="s">
        <v>336</v>
      </c>
      <c r="G52" s="24" t="s">
        <v>336</v>
      </c>
      <c r="H52" s="24" t="s">
        <v>336</v>
      </c>
      <c r="I52" s="24" t="s">
        <v>336</v>
      </c>
      <c r="J52" s="24" t="s">
        <v>336</v>
      </c>
      <c r="K52" s="24" t="s">
        <v>336</v>
      </c>
      <c r="L52" s="24" t="s">
        <v>336</v>
      </c>
      <c r="M52" s="24" t="s">
        <v>336</v>
      </c>
      <c r="N52" s="24" t="s">
        <v>336</v>
      </c>
      <c r="O52" s="24" t="s">
        <v>336</v>
      </c>
      <c r="P52" s="24" t="s">
        <v>336</v>
      </c>
      <c r="Q52" s="24" t="s">
        <v>336</v>
      </c>
    </row>
    <row r="53" spans="1:17" ht="15" customHeight="1">
      <c r="A53" s="535"/>
      <c r="B53" s="122" t="s">
        <v>379</v>
      </c>
      <c r="C53" s="24" t="s">
        <v>336</v>
      </c>
      <c r="D53" s="24" t="s">
        <v>336</v>
      </c>
      <c r="E53" s="24" t="s">
        <v>336</v>
      </c>
      <c r="F53" s="24" t="s">
        <v>336</v>
      </c>
      <c r="G53" s="24" t="s">
        <v>336</v>
      </c>
      <c r="H53" s="24" t="s">
        <v>336</v>
      </c>
      <c r="I53" s="24" t="s">
        <v>336</v>
      </c>
      <c r="J53" s="24" t="s">
        <v>336</v>
      </c>
      <c r="K53" s="24" t="s">
        <v>336</v>
      </c>
      <c r="L53" s="24" t="s">
        <v>336</v>
      </c>
      <c r="M53" s="24" t="s">
        <v>336</v>
      </c>
      <c r="N53" s="24" t="s">
        <v>336</v>
      </c>
      <c r="O53" s="24" t="s">
        <v>336</v>
      </c>
      <c r="P53" s="24" t="s">
        <v>336</v>
      </c>
      <c r="Q53" s="24" t="s">
        <v>336</v>
      </c>
    </row>
    <row r="54" spans="1:17" ht="15" customHeight="1">
      <c r="A54" s="535"/>
      <c r="B54" s="122" t="s">
        <v>380</v>
      </c>
      <c r="C54" s="24" t="s">
        <v>336</v>
      </c>
      <c r="D54" s="24" t="s">
        <v>336</v>
      </c>
      <c r="E54" s="24" t="s">
        <v>336</v>
      </c>
      <c r="F54" s="24" t="s">
        <v>336</v>
      </c>
      <c r="G54" s="24" t="s">
        <v>336</v>
      </c>
      <c r="H54" s="24" t="s">
        <v>336</v>
      </c>
      <c r="I54" s="24" t="s">
        <v>336</v>
      </c>
      <c r="J54" s="24" t="s">
        <v>336</v>
      </c>
      <c r="K54" s="24" t="s">
        <v>336</v>
      </c>
      <c r="L54" s="24" t="s">
        <v>336</v>
      </c>
      <c r="M54" s="24" t="s">
        <v>336</v>
      </c>
      <c r="N54" s="24" t="s">
        <v>336</v>
      </c>
      <c r="O54" s="24" t="s">
        <v>336</v>
      </c>
      <c r="P54" s="24" t="s">
        <v>336</v>
      </c>
      <c r="Q54" s="24" t="s">
        <v>336</v>
      </c>
    </row>
    <row r="55" spans="1:17" ht="15" customHeight="1">
      <c r="A55" s="535"/>
      <c r="B55" s="122" t="s">
        <v>381</v>
      </c>
      <c r="C55" s="24" t="s">
        <v>336</v>
      </c>
      <c r="D55" s="24" t="s">
        <v>336</v>
      </c>
      <c r="E55" s="24" t="s">
        <v>336</v>
      </c>
      <c r="F55" s="24" t="s">
        <v>336</v>
      </c>
      <c r="G55" s="24" t="s">
        <v>336</v>
      </c>
      <c r="H55" s="24" t="s">
        <v>336</v>
      </c>
      <c r="I55" s="24" t="s">
        <v>336</v>
      </c>
      <c r="J55" s="24" t="s">
        <v>336</v>
      </c>
      <c r="K55" s="24" t="s">
        <v>336</v>
      </c>
      <c r="L55" s="24" t="s">
        <v>336</v>
      </c>
      <c r="M55" s="24" t="s">
        <v>336</v>
      </c>
      <c r="N55" s="24" t="s">
        <v>336</v>
      </c>
      <c r="O55" s="24" t="s">
        <v>336</v>
      </c>
      <c r="P55" s="24" t="s">
        <v>336</v>
      </c>
      <c r="Q55" s="24" t="s">
        <v>336</v>
      </c>
    </row>
    <row r="56" spans="1:17" ht="15" customHeight="1">
      <c r="A56" s="38"/>
      <c r="B56" s="41"/>
      <c r="C56" s="25"/>
      <c r="D56" s="25"/>
      <c r="E56" s="25"/>
      <c r="F56" s="25"/>
      <c r="G56" s="25"/>
      <c r="H56" s="25"/>
      <c r="I56" s="25"/>
      <c r="Q56" s="25"/>
    </row>
    <row r="57" spans="1:17" s="10" customFormat="1" ht="15" customHeight="1">
      <c r="A57" s="535" t="s">
        <v>212</v>
      </c>
      <c r="B57" s="5" t="s">
        <v>5</v>
      </c>
      <c r="C57" s="126">
        <f>SUM(C58:C62)</f>
        <v>1331</v>
      </c>
      <c r="D57" s="126">
        <f aca="true" t="shared" si="5" ref="D57:O57">SUM(D58:D62)</f>
        <v>5727</v>
      </c>
      <c r="E57" s="126">
        <f t="shared" si="5"/>
        <v>3431</v>
      </c>
      <c r="F57" s="126">
        <f t="shared" si="5"/>
        <v>1677</v>
      </c>
      <c r="G57" s="126">
        <f t="shared" si="5"/>
        <v>1754</v>
      </c>
      <c r="H57" s="126">
        <f t="shared" si="5"/>
        <v>2296</v>
      </c>
      <c r="I57" s="126">
        <f t="shared" si="5"/>
        <v>1386</v>
      </c>
      <c r="J57" s="126">
        <f t="shared" si="5"/>
        <v>910</v>
      </c>
      <c r="K57" s="126">
        <f t="shared" si="5"/>
        <v>762776</v>
      </c>
      <c r="L57" s="126">
        <f t="shared" si="5"/>
        <v>2585209</v>
      </c>
      <c r="M57" s="126">
        <f t="shared" si="5"/>
        <v>4939829</v>
      </c>
      <c r="N57" s="126">
        <f t="shared" si="5"/>
        <v>4109630</v>
      </c>
      <c r="O57" s="126">
        <f t="shared" si="5"/>
        <v>814706</v>
      </c>
      <c r="P57" s="126">
        <f>SUM(P58:P62)</f>
        <v>15493</v>
      </c>
      <c r="Q57" s="126">
        <f>SUM(Q58:Q62)</f>
        <v>90</v>
      </c>
    </row>
    <row r="58" spans="1:17" ht="15" customHeight="1">
      <c r="A58" s="535"/>
      <c r="B58" s="122" t="s">
        <v>377</v>
      </c>
      <c r="C58" s="125">
        <v>954</v>
      </c>
      <c r="D58" s="21">
        <f>SUM(E58,H58)</f>
        <v>1982</v>
      </c>
      <c r="E58" s="21">
        <f>SUM(F58:G58)</f>
        <v>321</v>
      </c>
      <c r="F58" s="21">
        <v>128</v>
      </c>
      <c r="G58" s="21">
        <v>193</v>
      </c>
      <c r="H58" s="21">
        <f>SUM(I58:J58)</f>
        <v>1661</v>
      </c>
      <c r="I58" s="24">
        <v>1013</v>
      </c>
      <c r="J58" s="24">
        <v>648</v>
      </c>
      <c r="K58" s="24">
        <v>54943</v>
      </c>
      <c r="L58" s="24">
        <v>282391</v>
      </c>
      <c r="M58" s="21">
        <f>SUM(N58:P58)</f>
        <v>716273</v>
      </c>
      <c r="N58" s="21">
        <v>299465</v>
      </c>
      <c r="O58" s="21">
        <v>412787</v>
      </c>
      <c r="P58" s="24">
        <v>4021</v>
      </c>
      <c r="Q58" s="24">
        <v>90</v>
      </c>
    </row>
    <row r="59" spans="1:17" ht="15" customHeight="1">
      <c r="A59" s="535"/>
      <c r="B59" s="122" t="s">
        <v>378</v>
      </c>
      <c r="C59" s="125">
        <v>297</v>
      </c>
      <c r="D59" s="21">
        <f>SUM(E59,H59)</f>
        <v>1553</v>
      </c>
      <c r="E59" s="21">
        <f>SUM(F59:G59)</f>
        <v>999</v>
      </c>
      <c r="F59" s="21">
        <v>505</v>
      </c>
      <c r="G59" s="21">
        <v>494</v>
      </c>
      <c r="H59" s="21">
        <f>SUM(I59:J59)</f>
        <v>554</v>
      </c>
      <c r="I59" s="24">
        <v>328</v>
      </c>
      <c r="J59" s="24">
        <v>226</v>
      </c>
      <c r="K59" s="24">
        <v>212393</v>
      </c>
      <c r="L59" s="24">
        <v>413560</v>
      </c>
      <c r="M59" s="21">
        <f>SUM(N59:P59)</f>
        <v>872437</v>
      </c>
      <c r="N59" s="21">
        <v>604200</v>
      </c>
      <c r="O59" s="21">
        <v>260148</v>
      </c>
      <c r="P59" s="24">
        <v>8089</v>
      </c>
      <c r="Q59" s="24" t="s">
        <v>336</v>
      </c>
    </row>
    <row r="60" spans="1:17" ht="15" customHeight="1">
      <c r="A60" s="535"/>
      <c r="B60" s="122" t="s">
        <v>379</v>
      </c>
      <c r="C60" s="125">
        <v>50</v>
      </c>
      <c r="D60" s="21">
        <f>SUM(E60,H60)</f>
        <v>661</v>
      </c>
      <c r="E60" s="21">
        <f>SUM(F60:G60)</f>
        <v>591</v>
      </c>
      <c r="F60" s="21">
        <v>276</v>
      </c>
      <c r="G60" s="21">
        <v>315</v>
      </c>
      <c r="H60" s="21">
        <f>SUM(I60:J60)</f>
        <v>70</v>
      </c>
      <c r="I60" s="24">
        <v>39</v>
      </c>
      <c r="J60" s="24">
        <v>31</v>
      </c>
      <c r="K60" s="24">
        <v>123711</v>
      </c>
      <c r="L60" s="24">
        <v>825064</v>
      </c>
      <c r="M60" s="21">
        <f>SUM(N60:P60)</f>
        <v>1244272</v>
      </c>
      <c r="N60" s="21">
        <v>1189939</v>
      </c>
      <c r="O60" s="21">
        <v>52012</v>
      </c>
      <c r="P60" s="24">
        <v>2321</v>
      </c>
      <c r="Q60" s="24" t="s">
        <v>336</v>
      </c>
    </row>
    <row r="61" spans="1:17" ht="15" customHeight="1">
      <c r="A61" s="535"/>
      <c r="B61" s="122" t="s">
        <v>380</v>
      </c>
      <c r="C61" s="125">
        <v>15</v>
      </c>
      <c r="D61" s="21">
        <f>SUM(E61,H61)</f>
        <v>370</v>
      </c>
      <c r="E61" s="21">
        <f>SUM(F61:G61)</f>
        <v>361</v>
      </c>
      <c r="F61" s="21">
        <v>190</v>
      </c>
      <c r="G61" s="21">
        <v>171</v>
      </c>
      <c r="H61" s="21">
        <f>SUM(I61:J61)</f>
        <v>9</v>
      </c>
      <c r="I61" s="24">
        <v>5</v>
      </c>
      <c r="J61" s="24">
        <v>4</v>
      </c>
      <c r="K61" s="24">
        <v>78971</v>
      </c>
      <c r="L61" s="24">
        <v>151260</v>
      </c>
      <c r="M61" s="21">
        <f>SUM(N61:P61)</f>
        <v>388586</v>
      </c>
      <c r="N61" s="21">
        <v>298165</v>
      </c>
      <c r="O61" s="24">
        <v>89759</v>
      </c>
      <c r="P61" s="24">
        <v>662</v>
      </c>
      <c r="Q61" s="24" t="s">
        <v>336</v>
      </c>
    </row>
    <row r="62" spans="1:17" s="61" customFormat="1" ht="15" customHeight="1">
      <c r="A62" s="537"/>
      <c r="B62" s="123" t="s">
        <v>381</v>
      </c>
      <c r="C62" s="23">
        <v>15</v>
      </c>
      <c r="D62" s="23">
        <f>SUM(E62,H62)</f>
        <v>1161</v>
      </c>
      <c r="E62" s="23">
        <f>SUM(F62:G62)</f>
        <v>1159</v>
      </c>
      <c r="F62" s="23">
        <v>578</v>
      </c>
      <c r="G62" s="23">
        <v>581</v>
      </c>
      <c r="H62" s="23">
        <f>SUM(I62:J62)</f>
        <v>2</v>
      </c>
      <c r="I62" s="120">
        <v>1</v>
      </c>
      <c r="J62" s="120">
        <v>1</v>
      </c>
      <c r="K62" s="120">
        <v>292758</v>
      </c>
      <c r="L62" s="120">
        <v>912934</v>
      </c>
      <c r="M62" s="23">
        <f>SUM(N62:P62)</f>
        <v>1718261</v>
      </c>
      <c r="N62" s="23">
        <v>1717861</v>
      </c>
      <c r="O62" s="120" t="s">
        <v>336</v>
      </c>
      <c r="P62" s="120">
        <v>400</v>
      </c>
      <c r="Q62" s="120" t="s">
        <v>336</v>
      </c>
    </row>
    <row r="63" spans="4:5" ht="14.25">
      <c r="D63" s="61"/>
      <c r="E63" s="61"/>
    </row>
  </sheetData>
  <sheetProtection/>
  <mergeCells count="25">
    <mergeCell ref="A43:A48"/>
    <mergeCell ref="A50:A55"/>
    <mergeCell ref="A15:A20"/>
    <mergeCell ref="A22:A27"/>
    <mergeCell ref="A29:A34"/>
    <mergeCell ref="A36:A41"/>
    <mergeCell ref="K5:K7"/>
    <mergeCell ref="L5:L7"/>
    <mergeCell ref="M5:P5"/>
    <mergeCell ref="D6:D7"/>
    <mergeCell ref="O6:O7"/>
    <mergeCell ref="M6:M7"/>
    <mergeCell ref="N6:N7"/>
    <mergeCell ref="E6:G6"/>
    <mergeCell ref="H6:J6"/>
    <mergeCell ref="A57:A62"/>
    <mergeCell ref="A8:A13"/>
    <mergeCell ref="Q5:Q7"/>
    <mergeCell ref="A3:Q3"/>
    <mergeCell ref="A2:P2"/>
    <mergeCell ref="A5:A7"/>
    <mergeCell ref="B5:B7"/>
    <mergeCell ref="C5:C7"/>
    <mergeCell ref="D5:J5"/>
    <mergeCell ref="P6:P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view="pageBreakPreview" zoomScale="75" zoomScaleNormal="70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7.3984375" style="17" customWidth="1"/>
    <col min="2" max="2" width="17.19921875" style="17" customWidth="1"/>
    <col min="3" max="10" width="13.5" style="17" customWidth="1"/>
    <col min="11" max="16" width="15.09765625" style="17" customWidth="1"/>
    <col min="17" max="17" width="16" style="17" customWidth="1"/>
    <col min="18" max="16384" width="10.59765625" style="17" customWidth="1"/>
  </cols>
  <sheetData>
    <row r="1" spans="1:17" s="32" customFormat="1" ht="19.5" customHeight="1">
      <c r="A1" s="237" t="s">
        <v>469</v>
      </c>
      <c r="Q1" s="2" t="s">
        <v>470</v>
      </c>
    </row>
    <row r="2" spans="1:17" s="32" customFormat="1" ht="19.5" customHeight="1">
      <c r="A2" s="1"/>
      <c r="Q2" s="2"/>
    </row>
    <row r="3" spans="1:17" s="32" customFormat="1" ht="19.5" customHeight="1">
      <c r="A3" s="1"/>
      <c r="Q3" s="2"/>
    </row>
    <row r="4" spans="1:16" ht="19.5" customHeight="1">
      <c r="A4" s="502"/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</row>
    <row r="5" spans="1:17" ht="19.5" customHeight="1">
      <c r="A5" s="501" t="s">
        <v>389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</row>
    <row r="6" ht="18" customHeight="1" thickBot="1">
      <c r="A6" s="128"/>
    </row>
    <row r="7" spans="1:17" ht="17.25" customHeight="1">
      <c r="A7" s="542" t="s">
        <v>388</v>
      </c>
      <c r="B7" s="506" t="s">
        <v>95</v>
      </c>
      <c r="C7" s="509" t="s">
        <v>1</v>
      </c>
      <c r="D7" s="510" t="s">
        <v>2</v>
      </c>
      <c r="E7" s="511"/>
      <c r="F7" s="511"/>
      <c r="G7" s="511"/>
      <c r="H7" s="511"/>
      <c r="I7" s="511"/>
      <c r="J7" s="512"/>
      <c r="K7" s="294" t="s">
        <v>250</v>
      </c>
      <c r="L7" s="294" t="s">
        <v>370</v>
      </c>
      <c r="M7" s="510" t="s">
        <v>3</v>
      </c>
      <c r="N7" s="511"/>
      <c r="O7" s="511"/>
      <c r="P7" s="545"/>
      <c r="Q7" s="498" t="s">
        <v>251</v>
      </c>
    </row>
    <row r="8" spans="1:17" ht="17.25" customHeight="1">
      <c r="A8" s="286"/>
      <c r="B8" s="540"/>
      <c r="C8" s="295"/>
      <c r="D8" s="515" t="s">
        <v>4</v>
      </c>
      <c r="E8" s="517" t="s">
        <v>471</v>
      </c>
      <c r="F8" s="518"/>
      <c r="G8" s="519"/>
      <c r="H8" s="517" t="s">
        <v>472</v>
      </c>
      <c r="I8" s="518"/>
      <c r="J8" s="519"/>
      <c r="K8" s="538"/>
      <c r="L8" s="538"/>
      <c r="M8" s="515" t="s">
        <v>5</v>
      </c>
      <c r="N8" s="516" t="s">
        <v>473</v>
      </c>
      <c r="O8" s="516" t="s">
        <v>368</v>
      </c>
      <c r="P8" s="543" t="s">
        <v>367</v>
      </c>
      <c r="Q8" s="499"/>
    </row>
    <row r="9" spans="1:17" ht="17.25" customHeight="1">
      <c r="A9" s="287"/>
      <c r="B9" s="541"/>
      <c r="C9" s="296"/>
      <c r="D9" s="296"/>
      <c r="E9" s="37" t="s">
        <v>5</v>
      </c>
      <c r="F9" s="37" t="s">
        <v>6</v>
      </c>
      <c r="G9" s="37" t="s">
        <v>7</v>
      </c>
      <c r="H9" s="37" t="s">
        <v>5</v>
      </c>
      <c r="I9" s="37" t="s">
        <v>6</v>
      </c>
      <c r="J9" s="37" t="s">
        <v>7</v>
      </c>
      <c r="K9" s="539"/>
      <c r="L9" s="539"/>
      <c r="M9" s="296"/>
      <c r="N9" s="541"/>
      <c r="O9" s="541"/>
      <c r="P9" s="544"/>
      <c r="Q9" s="546"/>
    </row>
    <row r="10" spans="1:17" s="53" customFormat="1" ht="15" customHeight="1">
      <c r="A10" s="496" t="s">
        <v>66</v>
      </c>
      <c r="B10" s="13" t="s">
        <v>474</v>
      </c>
      <c r="C10" s="226">
        <f>SUM(C11:C15)</f>
        <v>14353</v>
      </c>
      <c r="D10" s="269">
        <f aca="true" t="shared" si="0" ref="D10:K10">SUM(D11:D15)</f>
        <v>130681</v>
      </c>
      <c r="E10" s="269">
        <f t="shared" si="0"/>
        <v>111321</v>
      </c>
      <c r="F10" s="269">
        <f t="shared" si="0"/>
        <v>59444</v>
      </c>
      <c r="G10" s="269">
        <f t="shared" si="0"/>
        <v>51877</v>
      </c>
      <c r="H10" s="269">
        <f t="shared" si="0"/>
        <v>19360</v>
      </c>
      <c r="I10" s="269">
        <f t="shared" si="0"/>
        <v>11143</v>
      </c>
      <c r="J10" s="269">
        <f t="shared" si="0"/>
        <v>8217</v>
      </c>
      <c r="K10" s="269">
        <f t="shared" si="0"/>
        <v>32647839</v>
      </c>
      <c r="L10" s="269">
        <f aca="true" t="shared" si="1" ref="L10:Q10">SUM(L11:L15)</f>
        <v>104133757</v>
      </c>
      <c r="M10" s="269">
        <f t="shared" si="1"/>
        <v>180018610</v>
      </c>
      <c r="N10" s="269">
        <f t="shared" si="1"/>
        <v>152597287</v>
      </c>
      <c r="O10" s="269">
        <f t="shared" si="1"/>
        <v>26945143</v>
      </c>
      <c r="P10" s="269">
        <f t="shared" si="1"/>
        <v>476180</v>
      </c>
      <c r="Q10" s="269">
        <f t="shared" si="1"/>
        <v>3788720</v>
      </c>
    </row>
    <row r="11" spans="1:17" ht="15" customHeight="1">
      <c r="A11" s="497"/>
      <c r="B11" s="240" t="s">
        <v>475</v>
      </c>
      <c r="C11" s="223">
        <v>7773</v>
      </c>
      <c r="D11" s="26">
        <f>SUM(E11,H11)</f>
        <v>16531</v>
      </c>
      <c r="E11" s="26">
        <f>SUM(F11:G11)</f>
        <v>3897</v>
      </c>
      <c r="F11" s="26">
        <v>1339</v>
      </c>
      <c r="G11" s="26">
        <v>2558</v>
      </c>
      <c r="H11" s="26">
        <f>SUM(I11:J11)</f>
        <v>12634</v>
      </c>
      <c r="I11" s="26">
        <v>7216</v>
      </c>
      <c r="J11" s="26">
        <v>5418</v>
      </c>
      <c r="K11" s="26">
        <v>720941</v>
      </c>
      <c r="L11" s="26">
        <v>2968209</v>
      </c>
      <c r="M11" s="26">
        <f>SUM(N11:P11)</f>
        <v>6870287</v>
      </c>
      <c r="N11" s="26">
        <v>3432828</v>
      </c>
      <c r="O11" s="26">
        <v>3414810</v>
      </c>
      <c r="P11" s="26">
        <v>22649</v>
      </c>
      <c r="Q11" s="19">
        <v>1653</v>
      </c>
    </row>
    <row r="12" spans="1:18" ht="15" customHeight="1">
      <c r="A12" s="497"/>
      <c r="B12" s="240" t="s">
        <v>476</v>
      </c>
      <c r="C12" s="224">
        <v>4370</v>
      </c>
      <c r="D12" s="26">
        <f>SUM(E12,H12)</f>
        <v>24404</v>
      </c>
      <c r="E12" s="26">
        <f>SUM(F12:G12)</f>
        <v>18304</v>
      </c>
      <c r="F12" s="130">
        <v>8132</v>
      </c>
      <c r="G12" s="130">
        <v>10172</v>
      </c>
      <c r="H12" s="26">
        <f>SUM(I12:J12)</f>
        <v>6100</v>
      </c>
      <c r="I12" s="130">
        <v>3552</v>
      </c>
      <c r="J12" s="130">
        <v>2548</v>
      </c>
      <c r="K12" s="130">
        <v>4104487</v>
      </c>
      <c r="L12" s="130">
        <v>8186246</v>
      </c>
      <c r="M12" s="26">
        <f>SUM(N12:P12)</f>
        <v>17455843</v>
      </c>
      <c r="N12" s="130">
        <v>12005305</v>
      </c>
      <c r="O12" s="130">
        <v>5386005</v>
      </c>
      <c r="P12" s="130">
        <v>64533</v>
      </c>
      <c r="Q12" s="24">
        <v>30738</v>
      </c>
      <c r="R12" s="61"/>
    </row>
    <row r="13" spans="1:18" ht="15" customHeight="1">
      <c r="A13" s="497"/>
      <c r="B13" s="240" t="s">
        <v>477</v>
      </c>
      <c r="C13" s="224">
        <v>1071</v>
      </c>
      <c r="D13" s="26">
        <f>SUM(E13,H13)</f>
        <v>14466</v>
      </c>
      <c r="E13" s="26">
        <f>SUM(F13:G13)</f>
        <v>13967</v>
      </c>
      <c r="F13" s="130">
        <v>7387</v>
      </c>
      <c r="G13" s="130">
        <v>6580</v>
      </c>
      <c r="H13" s="26">
        <f>SUM(I13:J13)</f>
        <v>499</v>
      </c>
      <c r="I13" s="130">
        <v>297</v>
      </c>
      <c r="J13" s="130">
        <v>202</v>
      </c>
      <c r="K13" s="130">
        <v>3589507</v>
      </c>
      <c r="L13" s="130">
        <v>9229482</v>
      </c>
      <c r="M13" s="26">
        <f>SUM(N13:P13)</f>
        <v>17946335</v>
      </c>
      <c r="N13" s="130">
        <v>14611833</v>
      </c>
      <c r="O13" s="130">
        <v>3292124</v>
      </c>
      <c r="P13" s="130">
        <v>42378</v>
      </c>
      <c r="Q13" s="24">
        <v>45336</v>
      </c>
      <c r="R13" s="61"/>
    </row>
    <row r="14" spans="1:18" ht="15" customHeight="1">
      <c r="A14" s="497"/>
      <c r="B14" s="240" t="s">
        <v>478</v>
      </c>
      <c r="C14" s="224">
        <v>497</v>
      </c>
      <c r="D14" s="26">
        <f>SUM(E14,H14)</f>
        <v>12067</v>
      </c>
      <c r="E14" s="26">
        <f>SUM(F14:G14)</f>
        <v>11972</v>
      </c>
      <c r="F14" s="130">
        <v>6092</v>
      </c>
      <c r="G14" s="130">
        <v>5880</v>
      </c>
      <c r="H14" s="26">
        <f>SUM(I14:J14)</f>
        <v>95</v>
      </c>
      <c r="I14" s="130">
        <v>60</v>
      </c>
      <c r="J14" s="130">
        <v>35</v>
      </c>
      <c r="K14" s="130">
        <v>3024108</v>
      </c>
      <c r="L14" s="130">
        <v>8119971</v>
      </c>
      <c r="M14" s="26">
        <f>SUM(N14:P14)</f>
        <v>14976265</v>
      </c>
      <c r="N14" s="130">
        <v>12278263</v>
      </c>
      <c r="O14" s="130">
        <v>2685589</v>
      </c>
      <c r="P14" s="130">
        <v>12413</v>
      </c>
      <c r="Q14" s="24">
        <v>29143</v>
      </c>
      <c r="R14" s="61"/>
    </row>
    <row r="15" spans="1:18" ht="15" customHeight="1">
      <c r="A15" s="497"/>
      <c r="B15" s="240" t="s">
        <v>479</v>
      </c>
      <c r="C15" s="224">
        <v>642</v>
      </c>
      <c r="D15" s="26">
        <f>SUM(E15,H15)</f>
        <v>63213</v>
      </c>
      <c r="E15" s="26">
        <f>SUM(F15:G15)</f>
        <v>63181</v>
      </c>
      <c r="F15" s="130">
        <v>36494</v>
      </c>
      <c r="G15" s="130">
        <v>26687</v>
      </c>
      <c r="H15" s="26">
        <f>SUM(I15:J15)</f>
        <v>32</v>
      </c>
      <c r="I15" s="130">
        <v>18</v>
      </c>
      <c r="J15" s="130">
        <v>14</v>
      </c>
      <c r="K15" s="130">
        <v>21208796</v>
      </c>
      <c r="L15" s="130">
        <v>75629849</v>
      </c>
      <c r="M15" s="26">
        <f>SUM(N15:P15)</f>
        <v>122769880</v>
      </c>
      <c r="N15" s="130">
        <v>110269058</v>
      </c>
      <c r="O15" s="130">
        <v>12166615</v>
      </c>
      <c r="P15" s="130">
        <v>334207</v>
      </c>
      <c r="Q15" s="24">
        <v>3681850</v>
      </c>
      <c r="R15" s="61"/>
    </row>
    <row r="16" spans="1:18" ht="15" customHeight="1">
      <c r="A16" s="129"/>
      <c r="B16" s="194"/>
      <c r="C16" s="224"/>
      <c r="D16" s="26"/>
      <c r="E16" s="26"/>
      <c r="F16" s="130"/>
      <c r="G16" s="130"/>
      <c r="H16" s="130"/>
      <c r="I16" s="130"/>
      <c r="J16" s="130"/>
      <c r="K16" s="130"/>
      <c r="L16" s="130"/>
      <c r="M16" s="26"/>
      <c r="N16" s="130"/>
      <c r="O16" s="130"/>
      <c r="P16" s="130"/>
      <c r="Q16" s="25"/>
      <c r="R16" s="61"/>
    </row>
    <row r="17" spans="1:18" s="53" customFormat="1" ht="15" customHeight="1">
      <c r="A17" s="547" t="s">
        <v>97</v>
      </c>
      <c r="B17" s="5" t="s">
        <v>5</v>
      </c>
      <c r="C17" s="227">
        <f>SUM(C18:C22)</f>
        <v>3439</v>
      </c>
      <c r="D17" s="28">
        <f aca="true" t="shared" si="2" ref="D17:K17">SUM(D18:D22)</f>
        <v>34363</v>
      </c>
      <c r="E17" s="28">
        <f t="shared" si="2"/>
        <v>30660</v>
      </c>
      <c r="F17" s="28">
        <f t="shared" si="2"/>
        <v>18132</v>
      </c>
      <c r="G17" s="28">
        <f t="shared" si="2"/>
        <v>12528</v>
      </c>
      <c r="H17" s="28">
        <f t="shared" si="2"/>
        <v>3703</v>
      </c>
      <c r="I17" s="28">
        <f t="shared" si="2"/>
        <v>2369</v>
      </c>
      <c r="J17" s="28">
        <f t="shared" si="2"/>
        <v>1334</v>
      </c>
      <c r="K17" s="28">
        <f t="shared" si="2"/>
        <v>10064341</v>
      </c>
      <c r="L17" s="28">
        <f aca="true" t="shared" si="3" ref="L17:Q17">SUM(L18:L22)</f>
        <v>25392868</v>
      </c>
      <c r="M17" s="28">
        <f t="shared" si="3"/>
        <v>50095672</v>
      </c>
      <c r="N17" s="28">
        <f t="shared" si="3"/>
        <v>44047903</v>
      </c>
      <c r="O17" s="28">
        <f t="shared" si="3"/>
        <v>5796721</v>
      </c>
      <c r="P17" s="28">
        <f t="shared" si="3"/>
        <v>251048</v>
      </c>
      <c r="Q17" s="28">
        <f t="shared" si="3"/>
        <v>3533850</v>
      </c>
      <c r="R17" s="132"/>
    </row>
    <row r="18" spans="1:18" ht="15" customHeight="1">
      <c r="A18" s="547"/>
      <c r="B18" s="240" t="s">
        <v>475</v>
      </c>
      <c r="C18" s="224">
        <v>1689</v>
      </c>
      <c r="D18" s="26">
        <f>SUM(E18,H18)</f>
        <v>3528</v>
      </c>
      <c r="E18" s="26">
        <f>SUM(F18:G18)</f>
        <v>1060</v>
      </c>
      <c r="F18" s="130">
        <v>483</v>
      </c>
      <c r="G18" s="130">
        <v>577</v>
      </c>
      <c r="H18" s="26">
        <f>SUM(I18:J18)</f>
        <v>2468</v>
      </c>
      <c r="I18" s="130">
        <v>1566</v>
      </c>
      <c r="J18" s="130">
        <v>902</v>
      </c>
      <c r="K18" s="130">
        <v>276609</v>
      </c>
      <c r="L18" s="130">
        <v>769490</v>
      </c>
      <c r="M18" s="26">
        <f>SUM(N18:P18)</f>
        <v>1824588</v>
      </c>
      <c r="N18" s="130">
        <v>1126830</v>
      </c>
      <c r="O18" s="130">
        <v>687155</v>
      </c>
      <c r="P18" s="130">
        <v>10603</v>
      </c>
      <c r="Q18" s="24">
        <v>90</v>
      </c>
      <c r="R18" s="61"/>
    </row>
    <row r="19" spans="1:18" ht="15" customHeight="1">
      <c r="A19" s="547"/>
      <c r="B19" s="240" t="s">
        <v>476</v>
      </c>
      <c r="C19" s="224">
        <v>1116</v>
      </c>
      <c r="D19" s="26">
        <f>SUM(E19,H19)</f>
        <v>6489</v>
      </c>
      <c r="E19" s="26">
        <f>SUM(F19:G19)</f>
        <v>5394</v>
      </c>
      <c r="F19" s="130">
        <v>2901</v>
      </c>
      <c r="G19" s="130">
        <v>2493</v>
      </c>
      <c r="H19" s="26">
        <f>SUM(I19:J19)</f>
        <v>1095</v>
      </c>
      <c r="I19" s="130">
        <v>720</v>
      </c>
      <c r="J19" s="130">
        <v>375</v>
      </c>
      <c r="K19" s="130">
        <v>1441063</v>
      </c>
      <c r="L19" s="130">
        <v>2259180</v>
      </c>
      <c r="M19" s="26">
        <f>SUM(N19:P19)</f>
        <v>5242258</v>
      </c>
      <c r="N19" s="130">
        <v>3935511</v>
      </c>
      <c r="O19" s="130">
        <v>1287119</v>
      </c>
      <c r="P19" s="130">
        <v>19628</v>
      </c>
      <c r="Q19" s="24">
        <v>5770</v>
      </c>
      <c r="R19" s="61"/>
    </row>
    <row r="20" spans="1:18" ht="15" customHeight="1">
      <c r="A20" s="547"/>
      <c r="B20" s="240" t="s">
        <v>477</v>
      </c>
      <c r="C20" s="224">
        <v>336</v>
      </c>
      <c r="D20" s="26">
        <f>SUM(E20,H20)</f>
        <v>4551</v>
      </c>
      <c r="E20" s="26">
        <f>SUM(F20:G20)</f>
        <v>4443</v>
      </c>
      <c r="F20" s="130">
        <v>2553</v>
      </c>
      <c r="G20" s="130">
        <v>1890</v>
      </c>
      <c r="H20" s="26">
        <f>SUM(I20:J20)</f>
        <v>108</v>
      </c>
      <c r="I20" s="130">
        <v>64</v>
      </c>
      <c r="J20" s="130">
        <v>44</v>
      </c>
      <c r="K20" s="130">
        <v>1278779</v>
      </c>
      <c r="L20" s="130">
        <v>2602369</v>
      </c>
      <c r="M20" s="26">
        <f>SUM(N20:P20)</f>
        <v>5431611</v>
      </c>
      <c r="N20" s="130">
        <v>4612568</v>
      </c>
      <c r="O20" s="130">
        <v>794430</v>
      </c>
      <c r="P20" s="130">
        <v>24613</v>
      </c>
      <c r="Q20" s="24" t="s">
        <v>480</v>
      </c>
      <c r="R20" s="61"/>
    </row>
    <row r="21" spans="1:18" ht="15" customHeight="1">
      <c r="A21" s="547"/>
      <c r="B21" s="240" t="s">
        <v>478</v>
      </c>
      <c r="C21" s="224">
        <v>127</v>
      </c>
      <c r="D21" s="26">
        <f>SUM(E21,H21)</f>
        <v>3032</v>
      </c>
      <c r="E21" s="26">
        <f>SUM(F21:G21)</f>
        <v>3006</v>
      </c>
      <c r="F21" s="130">
        <v>1618</v>
      </c>
      <c r="G21" s="130">
        <v>1388</v>
      </c>
      <c r="H21" s="26">
        <f>SUM(I21:J21)</f>
        <v>26</v>
      </c>
      <c r="I21" s="130">
        <v>16</v>
      </c>
      <c r="J21" s="130">
        <v>10</v>
      </c>
      <c r="K21" s="130">
        <v>832331</v>
      </c>
      <c r="L21" s="130">
        <v>2071928</v>
      </c>
      <c r="M21" s="26">
        <f>SUM(N21:P21)</f>
        <v>3950332</v>
      </c>
      <c r="N21" s="130">
        <v>3417418</v>
      </c>
      <c r="O21" s="130">
        <v>527764</v>
      </c>
      <c r="P21" s="130">
        <v>5150</v>
      </c>
      <c r="Q21" s="24" t="s">
        <v>480</v>
      </c>
      <c r="R21" s="61"/>
    </row>
    <row r="22" spans="1:18" ht="15" customHeight="1">
      <c r="A22" s="547"/>
      <c r="B22" s="240" t="s">
        <v>479</v>
      </c>
      <c r="C22" s="224">
        <v>171</v>
      </c>
      <c r="D22" s="26">
        <f>SUM(E22,H22)</f>
        <v>16763</v>
      </c>
      <c r="E22" s="26">
        <f>SUM(F22:G22)</f>
        <v>16757</v>
      </c>
      <c r="F22" s="130">
        <v>10577</v>
      </c>
      <c r="G22" s="130">
        <v>6180</v>
      </c>
      <c r="H22" s="26">
        <f>SUM(I22:J22)</f>
        <v>6</v>
      </c>
      <c r="I22" s="130">
        <v>3</v>
      </c>
      <c r="J22" s="130">
        <v>3</v>
      </c>
      <c r="K22" s="130">
        <v>6235559</v>
      </c>
      <c r="L22" s="130">
        <v>17689901</v>
      </c>
      <c r="M22" s="26">
        <f>SUM(N22:P22)</f>
        <v>33646883</v>
      </c>
      <c r="N22" s="130">
        <v>30955576</v>
      </c>
      <c r="O22" s="130">
        <v>2500253</v>
      </c>
      <c r="P22" s="130">
        <v>191054</v>
      </c>
      <c r="Q22" s="24">
        <v>3527990</v>
      </c>
      <c r="R22" s="61"/>
    </row>
    <row r="23" spans="1:18" ht="15" customHeight="1">
      <c r="A23" s="117"/>
      <c r="B23" s="194"/>
      <c r="C23" s="224"/>
      <c r="D23" s="26"/>
      <c r="E23" s="26"/>
      <c r="F23" s="130"/>
      <c r="G23" s="130"/>
      <c r="H23" s="26"/>
      <c r="I23" s="130"/>
      <c r="J23" s="130"/>
      <c r="K23" s="130"/>
      <c r="L23" s="130"/>
      <c r="M23" s="26"/>
      <c r="N23" s="130"/>
      <c r="O23" s="130"/>
      <c r="P23" s="130"/>
      <c r="Q23" s="25"/>
      <c r="R23" s="61"/>
    </row>
    <row r="24" spans="1:18" s="53" customFormat="1" ht="15" customHeight="1">
      <c r="A24" s="547" t="s">
        <v>98</v>
      </c>
      <c r="B24" s="5" t="s">
        <v>5</v>
      </c>
      <c r="C24" s="227">
        <f>SUM(C25:C29)</f>
        <v>454</v>
      </c>
      <c r="D24" s="28">
        <f aca="true" t="shared" si="4" ref="D24:K24">SUM(D25:D29)</f>
        <v>5586</v>
      </c>
      <c r="E24" s="28">
        <f t="shared" si="4"/>
        <v>5041</v>
      </c>
      <c r="F24" s="28">
        <f t="shared" si="4"/>
        <v>2299</v>
      </c>
      <c r="G24" s="28">
        <f t="shared" si="4"/>
        <v>2742</v>
      </c>
      <c r="H24" s="28">
        <f t="shared" si="4"/>
        <v>545</v>
      </c>
      <c r="I24" s="28">
        <f t="shared" si="4"/>
        <v>327</v>
      </c>
      <c r="J24" s="28">
        <f t="shared" si="4"/>
        <v>218</v>
      </c>
      <c r="K24" s="28">
        <f t="shared" si="4"/>
        <v>1280324</v>
      </c>
      <c r="L24" s="28">
        <f aca="true" t="shared" si="5" ref="L24:Q24">SUM(L25:L29)</f>
        <v>5448312</v>
      </c>
      <c r="M24" s="28">
        <f t="shared" si="5"/>
        <v>8284083</v>
      </c>
      <c r="N24" s="28">
        <f t="shared" si="5"/>
        <v>7710960</v>
      </c>
      <c r="O24" s="28">
        <f t="shared" si="5"/>
        <v>532866</v>
      </c>
      <c r="P24" s="28">
        <f t="shared" si="5"/>
        <v>40257</v>
      </c>
      <c r="Q24" s="28">
        <f t="shared" si="5"/>
        <v>1723</v>
      </c>
      <c r="R24" s="132"/>
    </row>
    <row r="25" spans="1:18" ht="15" customHeight="1">
      <c r="A25" s="547"/>
      <c r="B25" s="240" t="s">
        <v>475</v>
      </c>
      <c r="C25" s="224">
        <v>218</v>
      </c>
      <c r="D25" s="26">
        <f>SUM(E25,H25)</f>
        <v>482</v>
      </c>
      <c r="E25" s="26">
        <f>SUM(F25:G25)</f>
        <v>124</v>
      </c>
      <c r="F25" s="130">
        <v>50</v>
      </c>
      <c r="G25" s="130">
        <v>74</v>
      </c>
      <c r="H25" s="26">
        <f>SUM(I25:J25)</f>
        <v>358</v>
      </c>
      <c r="I25" s="130">
        <v>217</v>
      </c>
      <c r="J25" s="130">
        <v>141</v>
      </c>
      <c r="K25" s="130">
        <v>18867</v>
      </c>
      <c r="L25" s="130">
        <v>85194</v>
      </c>
      <c r="M25" s="26">
        <f>SUM(N25:P25)</f>
        <v>186551</v>
      </c>
      <c r="N25" s="130">
        <v>119803</v>
      </c>
      <c r="O25" s="130">
        <v>64093</v>
      </c>
      <c r="P25" s="130">
        <v>2655</v>
      </c>
      <c r="Q25" s="24">
        <v>122</v>
      </c>
      <c r="R25" s="61"/>
    </row>
    <row r="26" spans="1:18" ht="15" customHeight="1">
      <c r="A26" s="547"/>
      <c r="B26" s="240" t="s">
        <v>476</v>
      </c>
      <c r="C26" s="224">
        <v>136</v>
      </c>
      <c r="D26" s="26">
        <f>SUM(E26,H26)</f>
        <v>784</v>
      </c>
      <c r="E26" s="26">
        <f>SUM(F26:G26)</f>
        <v>626</v>
      </c>
      <c r="F26" s="130">
        <v>280</v>
      </c>
      <c r="G26" s="130">
        <v>346</v>
      </c>
      <c r="H26" s="26">
        <f>SUM(I26:J26)</f>
        <v>158</v>
      </c>
      <c r="I26" s="130">
        <v>91</v>
      </c>
      <c r="J26" s="130">
        <v>67</v>
      </c>
      <c r="K26" s="130">
        <v>123835</v>
      </c>
      <c r="L26" s="130">
        <v>274259</v>
      </c>
      <c r="M26" s="26">
        <f>SUM(N26:P26)</f>
        <v>533019</v>
      </c>
      <c r="N26" s="130">
        <v>448075</v>
      </c>
      <c r="O26" s="130">
        <v>82734</v>
      </c>
      <c r="P26" s="130">
        <v>2210</v>
      </c>
      <c r="Q26" s="24" t="s">
        <v>480</v>
      </c>
      <c r="R26" s="61"/>
    </row>
    <row r="27" spans="1:18" ht="15" customHeight="1">
      <c r="A27" s="547"/>
      <c r="B27" s="240" t="s">
        <v>477</v>
      </c>
      <c r="C27" s="224">
        <v>42</v>
      </c>
      <c r="D27" s="26">
        <f>SUM(E27,H27)</f>
        <v>559</v>
      </c>
      <c r="E27" s="26">
        <f>SUM(F27:G27)</f>
        <v>536</v>
      </c>
      <c r="F27" s="130">
        <v>278</v>
      </c>
      <c r="G27" s="130">
        <v>258</v>
      </c>
      <c r="H27" s="26">
        <f>SUM(I27:J27)</f>
        <v>23</v>
      </c>
      <c r="I27" s="130">
        <v>15</v>
      </c>
      <c r="J27" s="130">
        <v>8</v>
      </c>
      <c r="K27" s="130">
        <v>111372</v>
      </c>
      <c r="L27" s="130">
        <v>263559</v>
      </c>
      <c r="M27" s="26">
        <f>SUM(N27:P27)</f>
        <v>484331</v>
      </c>
      <c r="N27" s="130">
        <v>444060</v>
      </c>
      <c r="O27" s="130">
        <v>38410</v>
      </c>
      <c r="P27" s="130">
        <v>1861</v>
      </c>
      <c r="Q27" s="24">
        <v>1601</v>
      </c>
      <c r="R27" s="61"/>
    </row>
    <row r="28" spans="1:18" ht="15" customHeight="1">
      <c r="A28" s="547"/>
      <c r="B28" s="240" t="s">
        <v>478</v>
      </c>
      <c r="C28" s="224">
        <v>25</v>
      </c>
      <c r="D28" s="26">
        <f>SUM(E28,H28)</f>
        <v>618</v>
      </c>
      <c r="E28" s="26">
        <f>SUM(F28:G28)</f>
        <v>612</v>
      </c>
      <c r="F28" s="130">
        <v>354</v>
      </c>
      <c r="G28" s="130">
        <v>258</v>
      </c>
      <c r="H28" s="26">
        <f>SUM(I28:J28)</f>
        <v>6</v>
      </c>
      <c r="I28" s="130">
        <v>4</v>
      </c>
      <c r="J28" s="130">
        <v>2</v>
      </c>
      <c r="K28" s="130">
        <v>147819</v>
      </c>
      <c r="L28" s="130">
        <v>385757</v>
      </c>
      <c r="M28" s="26">
        <f>SUM(N28:P28)</f>
        <v>694244</v>
      </c>
      <c r="N28" s="130">
        <v>646878</v>
      </c>
      <c r="O28" s="130">
        <v>47366</v>
      </c>
      <c r="P28" s="24" t="s">
        <v>480</v>
      </c>
      <c r="Q28" s="24" t="s">
        <v>480</v>
      </c>
      <c r="R28" s="61"/>
    </row>
    <row r="29" spans="1:18" ht="15" customHeight="1">
      <c r="A29" s="547"/>
      <c r="B29" s="240" t="s">
        <v>479</v>
      </c>
      <c r="C29" s="224">
        <v>33</v>
      </c>
      <c r="D29" s="26">
        <f>SUM(E29,H29)</f>
        <v>3143</v>
      </c>
      <c r="E29" s="26">
        <f>SUM(F29:G29)</f>
        <v>3143</v>
      </c>
      <c r="F29" s="130">
        <v>1337</v>
      </c>
      <c r="G29" s="130">
        <v>1806</v>
      </c>
      <c r="H29" s="24" t="s">
        <v>480</v>
      </c>
      <c r="I29" s="24" t="s">
        <v>480</v>
      </c>
      <c r="J29" s="24" t="s">
        <v>480</v>
      </c>
      <c r="K29" s="130">
        <v>878431</v>
      </c>
      <c r="L29" s="130">
        <v>4439543</v>
      </c>
      <c r="M29" s="26">
        <f>SUM(N29:P29)</f>
        <v>6385938</v>
      </c>
      <c r="N29" s="130">
        <v>6052144</v>
      </c>
      <c r="O29" s="130">
        <v>300263</v>
      </c>
      <c r="P29" s="130">
        <v>33531</v>
      </c>
      <c r="Q29" s="24" t="s">
        <v>480</v>
      </c>
      <c r="R29" s="61"/>
    </row>
    <row r="30" spans="1:18" ht="15" customHeight="1">
      <c r="A30" s="129"/>
      <c r="B30" s="194"/>
      <c r="C30" s="224"/>
      <c r="D30" s="26"/>
      <c r="E30" s="26"/>
      <c r="F30" s="130"/>
      <c r="G30" s="130"/>
      <c r="H30" s="26"/>
      <c r="I30" s="130"/>
      <c r="J30" s="130"/>
      <c r="K30" s="130"/>
      <c r="L30" s="130"/>
      <c r="M30" s="26"/>
      <c r="N30" s="130"/>
      <c r="O30" s="130"/>
      <c r="P30" s="130"/>
      <c r="Q30" s="25"/>
      <c r="R30" s="61"/>
    </row>
    <row r="31" spans="1:18" s="53" customFormat="1" ht="15" customHeight="1">
      <c r="A31" s="547" t="s">
        <v>99</v>
      </c>
      <c r="B31" s="5" t="s">
        <v>5</v>
      </c>
      <c r="C31" s="227">
        <f>SUM(C32:C36)</f>
        <v>2198</v>
      </c>
      <c r="D31" s="28">
        <f aca="true" t="shared" si="6" ref="D31:K31">SUM(D32:D36)</f>
        <v>17804</v>
      </c>
      <c r="E31" s="28">
        <f t="shared" si="6"/>
        <v>14395</v>
      </c>
      <c r="F31" s="28">
        <f t="shared" si="6"/>
        <v>8730</v>
      </c>
      <c r="G31" s="28">
        <f t="shared" si="6"/>
        <v>5665</v>
      </c>
      <c r="H31" s="28">
        <f t="shared" si="6"/>
        <v>3409</v>
      </c>
      <c r="I31" s="28">
        <f t="shared" si="6"/>
        <v>1828</v>
      </c>
      <c r="J31" s="28">
        <f t="shared" si="6"/>
        <v>1581</v>
      </c>
      <c r="K31" s="28">
        <f t="shared" si="6"/>
        <v>4819251</v>
      </c>
      <c r="L31" s="28">
        <f aca="true" t="shared" si="7" ref="L31:Q31">SUM(L32:L36)</f>
        <v>24847505</v>
      </c>
      <c r="M31" s="28">
        <f t="shared" si="7"/>
        <v>34776068</v>
      </c>
      <c r="N31" s="28">
        <f t="shared" si="7"/>
        <v>31068219</v>
      </c>
      <c r="O31" s="28">
        <f t="shared" si="7"/>
        <v>3685709</v>
      </c>
      <c r="P31" s="28">
        <f t="shared" si="7"/>
        <v>22140</v>
      </c>
      <c r="Q31" s="28">
        <f t="shared" si="7"/>
        <v>10011</v>
      </c>
      <c r="R31" s="132"/>
    </row>
    <row r="32" spans="1:18" ht="15" customHeight="1">
      <c r="A32" s="547"/>
      <c r="B32" s="240" t="s">
        <v>475</v>
      </c>
      <c r="C32" s="224">
        <v>1242</v>
      </c>
      <c r="D32" s="26">
        <f>SUM(E32,H32)</f>
        <v>2687</v>
      </c>
      <c r="E32" s="26">
        <f>SUM(F32:G32)</f>
        <v>523</v>
      </c>
      <c r="F32" s="130">
        <v>163</v>
      </c>
      <c r="G32" s="130">
        <v>360</v>
      </c>
      <c r="H32" s="26">
        <f>SUM(I32:J32)</f>
        <v>2164</v>
      </c>
      <c r="I32" s="130">
        <v>1146</v>
      </c>
      <c r="J32" s="130">
        <v>1018</v>
      </c>
      <c r="K32" s="130">
        <v>100005</v>
      </c>
      <c r="L32" s="130">
        <v>424422</v>
      </c>
      <c r="M32" s="26">
        <f>SUM(N32:P32)</f>
        <v>1074015</v>
      </c>
      <c r="N32" s="130">
        <v>420235</v>
      </c>
      <c r="O32" s="130">
        <v>651461</v>
      </c>
      <c r="P32" s="130">
        <v>2319</v>
      </c>
      <c r="Q32" s="24" t="s">
        <v>480</v>
      </c>
      <c r="R32" s="61"/>
    </row>
    <row r="33" spans="1:18" ht="15" customHeight="1">
      <c r="A33" s="547"/>
      <c r="B33" s="240" t="s">
        <v>476</v>
      </c>
      <c r="C33" s="224">
        <v>722</v>
      </c>
      <c r="D33" s="26">
        <f>SUM(E33,H33)</f>
        <v>3929</v>
      </c>
      <c r="E33" s="26">
        <f>SUM(F33:G33)</f>
        <v>2757</v>
      </c>
      <c r="F33" s="130">
        <v>979</v>
      </c>
      <c r="G33" s="130">
        <v>1778</v>
      </c>
      <c r="H33" s="26">
        <f>SUM(I33:J33)</f>
        <v>1172</v>
      </c>
      <c r="I33" s="130">
        <v>640</v>
      </c>
      <c r="J33" s="130">
        <v>532</v>
      </c>
      <c r="K33" s="130">
        <v>577219</v>
      </c>
      <c r="L33" s="130">
        <v>1226648</v>
      </c>
      <c r="M33" s="26">
        <f>SUM(N33:P33)</f>
        <v>2631359</v>
      </c>
      <c r="N33" s="130">
        <v>1510168</v>
      </c>
      <c r="O33" s="130">
        <v>1109030</v>
      </c>
      <c r="P33" s="130">
        <v>12161</v>
      </c>
      <c r="Q33" s="24">
        <v>3706</v>
      </c>
      <c r="R33" s="61"/>
    </row>
    <row r="34" spans="1:18" ht="15" customHeight="1">
      <c r="A34" s="547"/>
      <c r="B34" s="240" t="s">
        <v>477</v>
      </c>
      <c r="C34" s="224">
        <v>124</v>
      </c>
      <c r="D34" s="26">
        <f>SUM(E34,H34)</f>
        <v>1643</v>
      </c>
      <c r="E34" s="26">
        <f>SUM(F34:G34)</f>
        <v>1580</v>
      </c>
      <c r="F34" s="130">
        <v>746</v>
      </c>
      <c r="G34" s="130">
        <v>834</v>
      </c>
      <c r="H34" s="26">
        <f>SUM(I34:J34)</f>
        <v>63</v>
      </c>
      <c r="I34" s="130">
        <v>35</v>
      </c>
      <c r="J34" s="130">
        <v>28</v>
      </c>
      <c r="K34" s="130">
        <v>393343</v>
      </c>
      <c r="L34" s="130">
        <v>1105106</v>
      </c>
      <c r="M34" s="26">
        <f>SUM(N34:P34)</f>
        <v>2079256</v>
      </c>
      <c r="N34" s="130">
        <v>1403500</v>
      </c>
      <c r="O34" s="130">
        <v>669406</v>
      </c>
      <c r="P34" s="130">
        <v>6350</v>
      </c>
      <c r="Q34" s="24">
        <v>6305</v>
      </c>
      <c r="R34" s="61"/>
    </row>
    <row r="35" spans="1:18" ht="15" customHeight="1">
      <c r="A35" s="547"/>
      <c r="B35" s="240" t="s">
        <v>478</v>
      </c>
      <c r="C35" s="224">
        <v>62</v>
      </c>
      <c r="D35" s="26">
        <f>SUM(E35,H35)</f>
        <v>1485</v>
      </c>
      <c r="E35" s="26">
        <f>SUM(F35:G35)</f>
        <v>1475</v>
      </c>
      <c r="F35" s="130">
        <v>818</v>
      </c>
      <c r="G35" s="130">
        <v>657</v>
      </c>
      <c r="H35" s="26">
        <f>SUM(I35:J35)</f>
        <v>10</v>
      </c>
      <c r="I35" s="130">
        <v>7</v>
      </c>
      <c r="J35" s="130">
        <v>3</v>
      </c>
      <c r="K35" s="130">
        <v>382289</v>
      </c>
      <c r="L35" s="130">
        <v>1166644</v>
      </c>
      <c r="M35" s="26">
        <f>SUM(N35:P35)</f>
        <v>2102613</v>
      </c>
      <c r="N35" s="130">
        <v>1631996</v>
      </c>
      <c r="O35" s="130">
        <v>470607</v>
      </c>
      <c r="P35" s="130">
        <v>10</v>
      </c>
      <c r="Q35" s="24" t="s">
        <v>480</v>
      </c>
      <c r="R35" s="61"/>
    </row>
    <row r="36" spans="1:18" ht="15" customHeight="1">
      <c r="A36" s="547"/>
      <c r="B36" s="240" t="s">
        <v>479</v>
      </c>
      <c r="C36" s="224">
        <v>48</v>
      </c>
      <c r="D36" s="26">
        <f>SUM(E36,H36)</f>
        <v>8060</v>
      </c>
      <c r="E36" s="26">
        <f>SUM(F36:G36)</f>
        <v>8060</v>
      </c>
      <c r="F36" s="130">
        <v>6024</v>
      </c>
      <c r="G36" s="130">
        <v>2036</v>
      </c>
      <c r="H36" s="24" t="s">
        <v>480</v>
      </c>
      <c r="I36" s="24" t="s">
        <v>480</v>
      </c>
      <c r="J36" s="24" t="s">
        <v>480</v>
      </c>
      <c r="K36" s="130">
        <v>3366395</v>
      </c>
      <c r="L36" s="130">
        <v>20924685</v>
      </c>
      <c r="M36" s="26">
        <f>SUM(N36:P36)</f>
        <v>26888825</v>
      </c>
      <c r="N36" s="130">
        <v>26102320</v>
      </c>
      <c r="O36" s="130">
        <v>785205</v>
      </c>
      <c r="P36" s="130">
        <v>1300</v>
      </c>
      <c r="Q36" s="24" t="s">
        <v>480</v>
      </c>
      <c r="R36" s="61"/>
    </row>
    <row r="37" spans="1:18" ht="14.25">
      <c r="A37" s="117"/>
      <c r="B37" s="194"/>
      <c r="C37" s="224"/>
      <c r="D37" s="26"/>
      <c r="E37" s="26"/>
      <c r="F37" s="130"/>
      <c r="G37" s="130"/>
      <c r="H37" s="26"/>
      <c r="I37" s="130"/>
      <c r="J37" s="130"/>
      <c r="K37" s="130"/>
      <c r="L37" s="130"/>
      <c r="M37" s="26"/>
      <c r="N37" s="130"/>
      <c r="O37" s="130"/>
      <c r="P37" s="130"/>
      <c r="Q37" s="25"/>
      <c r="R37" s="61"/>
    </row>
    <row r="38" spans="1:18" s="53" customFormat="1" ht="15" customHeight="1">
      <c r="A38" s="547" t="s">
        <v>100</v>
      </c>
      <c r="B38" s="5" t="s">
        <v>5</v>
      </c>
      <c r="C38" s="227">
        <f>SUM(C39:C43)</f>
        <v>618</v>
      </c>
      <c r="D38" s="28">
        <f aca="true" t="shared" si="8" ref="D38:K38">SUM(D39:D43)</f>
        <v>3365</v>
      </c>
      <c r="E38" s="28">
        <f t="shared" si="8"/>
        <v>2328</v>
      </c>
      <c r="F38" s="28">
        <f t="shared" si="8"/>
        <v>1040</v>
      </c>
      <c r="G38" s="28">
        <f t="shared" si="8"/>
        <v>1288</v>
      </c>
      <c r="H38" s="28">
        <f t="shared" si="8"/>
        <v>1037</v>
      </c>
      <c r="I38" s="28">
        <f t="shared" si="8"/>
        <v>637</v>
      </c>
      <c r="J38" s="28">
        <f t="shared" si="8"/>
        <v>400</v>
      </c>
      <c r="K38" s="28">
        <f t="shared" si="8"/>
        <v>465631</v>
      </c>
      <c r="L38" s="28">
        <f aca="true" t="shared" si="9" ref="L38:Q38">SUM(L39:L43)</f>
        <v>1050423</v>
      </c>
      <c r="M38" s="28">
        <f t="shared" si="9"/>
        <v>2140961</v>
      </c>
      <c r="N38" s="28">
        <f t="shared" si="9"/>
        <v>1922238</v>
      </c>
      <c r="O38" s="28">
        <f t="shared" si="9"/>
        <v>213742</v>
      </c>
      <c r="P38" s="28">
        <f t="shared" si="9"/>
        <v>4981</v>
      </c>
      <c r="Q38" s="28">
        <f t="shared" si="9"/>
        <v>7389</v>
      </c>
      <c r="R38" s="132"/>
    </row>
    <row r="39" spans="1:18" ht="15" customHeight="1">
      <c r="A39" s="547"/>
      <c r="B39" s="240" t="s">
        <v>475</v>
      </c>
      <c r="C39" s="224">
        <v>405</v>
      </c>
      <c r="D39" s="26">
        <f>SUM(E39,H39)</f>
        <v>810</v>
      </c>
      <c r="E39" s="26">
        <f>SUM(F39:G39)</f>
        <v>130</v>
      </c>
      <c r="F39" s="130">
        <v>67</v>
      </c>
      <c r="G39" s="130">
        <v>63</v>
      </c>
      <c r="H39" s="26">
        <f>SUM(I39:J39)</f>
        <v>680</v>
      </c>
      <c r="I39" s="130">
        <v>426</v>
      </c>
      <c r="J39" s="130">
        <v>254</v>
      </c>
      <c r="K39" s="130">
        <v>20401</v>
      </c>
      <c r="L39" s="130">
        <v>108786</v>
      </c>
      <c r="M39" s="26">
        <f>SUM(N39:P39)</f>
        <v>262840</v>
      </c>
      <c r="N39" s="130">
        <v>168916</v>
      </c>
      <c r="O39" s="130">
        <v>93789</v>
      </c>
      <c r="P39" s="130">
        <v>135</v>
      </c>
      <c r="Q39" s="24" t="s">
        <v>480</v>
      </c>
      <c r="R39" s="61"/>
    </row>
    <row r="40" spans="1:18" ht="15" customHeight="1">
      <c r="A40" s="547"/>
      <c r="B40" s="240" t="s">
        <v>476</v>
      </c>
      <c r="C40" s="224">
        <v>151</v>
      </c>
      <c r="D40" s="26">
        <f>SUM(E40,H40)</f>
        <v>863</v>
      </c>
      <c r="E40" s="26">
        <f>SUM(F40:G40)</f>
        <v>567</v>
      </c>
      <c r="F40" s="130">
        <v>263</v>
      </c>
      <c r="G40" s="130">
        <v>304</v>
      </c>
      <c r="H40" s="26">
        <f>SUM(I40:J40)</f>
        <v>296</v>
      </c>
      <c r="I40" s="130">
        <v>175</v>
      </c>
      <c r="J40" s="130">
        <v>121</v>
      </c>
      <c r="K40" s="130">
        <v>105405</v>
      </c>
      <c r="L40" s="130">
        <v>208690</v>
      </c>
      <c r="M40" s="26">
        <f>SUM(N40:P40)</f>
        <v>415566</v>
      </c>
      <c r="N40" s="130">
        <v>340308</v>
      </c>
      <c r="O40" s="130">
        <v>71790</v>
      </c>
      <c r="P40" s="130">
        <v>3468</v>
      </c>
      <c r="Q40" s="24">
        <v>4303</v>
      </c>
      <c r="R40" s="61"/>
    </row>
    <row r="41" spans="1:18" ht="15" customHeight="1">
      <c r="A41" s="547"/>
      <c r="B41" s="240" t="s">
        <v>477</v>
      </c>
      <c r="C41" s="224">
        <v>38</v>
      </c>
      <c r="D41" s="26">
        <f>SUM(E41,H41)</f>
        <v>499</v>
      </c>
      <c r="E41" s="26">
        <f>SUM(F41:G41)</f>
        <v>449</v>
      </c>
      <c r="F41" s="130">
        <v>232</v>
      </c>
      <c r="G41" s="130">
        <v>217</v>
      </c>
      <c r="H41" s="26">
        <f>SUM(I41:J41)</f>
        <v>50</v>
      </c>
      <c r="I41" s="130">
        <v>29</v>
      </c>
      <c r="J41" s="130">
        <v>21</v>
      </c>
      <c r="K41" s="130">
        <v>98412</v>
      </c>
      <c r="L41" s="130">
        <v>239103</v>
      </c>
      <c r="M41" s="26">
        <f>SUM(N41:P41)</f>
        <v>520776</v>
      </c>
      <c r="N41" s="130">
        <v>513844</v>
      </c>
      <c r="O41" s="130">
        <v>5954</v>
      </c>
      <c r="P41" s="130">
        <v>978</v>
      </c>
      <c r="Q41" s="24" t="s">
        <v>480</v>
      </c>
      <c r="R41" s="61"/>
    </row>
    <row r="42" spans="1:18" ht="15" customHeight="1">
      <c r="A42" s="547"/>
      <c r="B42" s="240" t="s">
        <v>478</v>
      </c>
      <c r="C42" s="224">
        <v>12</v>
      </c>
      <c r="D42" s="26">
        <f>SUM(E42,H42)</f>
        <v>296</v>
      </c>
      <c r="E42" s="26">
        <f>SUM(F42:G42)</f>
        <v>287</v>
      </c>
      <c r="F42" s="130">
        <v>133</v>
      </c>
      <c r="G42" s="130">
        <v>154</v>
      </c>
      <c r="H42" s="26">
        <f>SUM(I42:J42)</f>
        <v>9</v>
      </c>
      <c r="I42" s="130">
        <v>6</v>
      </c>
      <c r="J42" s="130">
        <v>3</v>
      </c>
      <c r="K42" s="130">
        <v>50121</v>
      </c>
      <c r="L42" s="130">
        <v>50685</v>
      </c>
      <c r="M42" s="26">
        <f>SUM(N42:P42)</f>
        <v>157995</v>
      </c>
      <c r="N42" s="130">
        <v>146350</v>
      </c>
      <c r="O42" s="130">
        <v>11645</v>
      </c>
      <c r="P42" s="24" t="s">
        <v>480</v>
      </c>
      <c r="Q42" s="24" t="s">
        <v>480</v>
      </c>
      <c r="R42" s="61"/>
    </row>
    <row r="43" spans="1:18" ht="15" customHeight="1">
      <c r="A43" s="547"/>
      <c r="B43" s="240" t="s">
        <v>479</v>
      </c>
      <c r="C43" s="224">
        <v>12</v>
      </c>
      <c r="D43" s="26">
        <f>SUM(E43,H43)</f>
        <v>897</v>
      </c>
      <c r="E43" s="26">
        <f>SUM(F43:G43)</f>
        <v>895</v>
      </c>
      <c r="F43" s="130">
        <v>345</v>
      </c>
      <c r="G43" s="130">
        <v>550</v>
      </c>
      <c r="H43" s="26">
        <f>SUM(I43:J43)</f>
        <v>2</v>
      </c>
      <c r="I43" s="130">
        <v>1</v>
      </c>
      <c r="J43" s="130">
        <v>1</v>
      </c>
      <c r="K43" s="130">
        <v>191292</v>
      </c>
      <c r="L43" s="130">
        <v>443159</v>
      </c>
      <c r="M43" s="26">
        <f>SUM(N43:P43)</f>
        <v>783784</v>
      </c>
      <c r="N43" s="130">
        <v>752820</v>
      </c>
      <c r="O43" s="130">
        <v>30564</v>
      </c>
      <c r="P43" s="130">
        <v>400</v>
      </c>
      <c r="Q43" s="24">
        <v>3086</v>
      </c>
      <c r="R43" s="61"/>
    </row>
    <row r="44" spans="1:18" ht="15" customHeight="1">
      <c r="A44" s="117"/>
      <c r="B44" s="194"/>
      <c r="C44" s="224"/>
      <c r="D44" s="26"/>
      <c r="E44" s="26"/>
      <c r="F44" s="130"/>
      <c r="G44" s="130"/>
      <c r="H44" s="26"/>
      <c r="I44" s="130"/>
      <c r="J44" s="130"/>
      <c r="K44" s="130"/>
      <c r="L44" s="130"/>
      <c r="M44" s="26"/>
      <c r="N44" s="130"/>
      <c r="O44" s="130"/>
      <c r="P44" s="130"/>
      <c r="Q44" s="25"/>
      <c r="R44" s="61"/>
    </row>
    <row r="45" spans="1:18" s="53" customFormat="1" ht="15" customHeight="1">
      <c r="A45" s="547" t="s">
        <v>101</v>
      </c>
      <c r="B45" s="5" t="s">
        <v>5</v>
      </c>
      <c r="C45" s="227">
        <f>SUM(C46:C50)</f>
        <v>147</v>
      </c>
      <c r="D45" s="28">
        <f aca="true" t="shared" si="10" ref="D45:K45">SUM(D46:D50)</f>
        <v>2402</v>
      </c>
      <c r="E45" s="28">
        <f t="shared" si="10"/>
        <v>2237</v>
      </c>
      <c r="F45" s="28">
        <f t="shared" si="10"/>
        <v>550</v>
      </c>
      <c r="G45" s="28">
        <f t="shared" si="10"/>
        <v>1687</v>
      </c>
      <c r="H45" s="28">
        <f t="shared" si="10"/>
        <v>165</v>
      </c>
      <c r="I45" s="28">
        <f t="shared" si="10"/>
        <v>93</v>
      </c>
      <c r="J45" s="28">
        <f t="shared" si="10"/>
        <v>72</v>
      </c>
      <c r="K45" s="28">
        <f t="shared" si="10"/>
        <v>375506</v>
      </c>
      <c r="L45" s="28">
        <f aca="true" t="shared" si="11" ref="L45:Q45">SUM(L46:L50)</f>
        <v>865987</v>
      </c>
      <c r="M45" s="28">
        <f t="shared" si="11"/>
        <v>1664415</v>
      </c>
      <c r="N45" s="28">
        <f t="shared" si="11"/>
        <v>1270400</v>
      </c>
      <c r="O45" s="28">
        <f t="shared" si="11"/>
        <v>388618</v>
      </c>
      <c r="P45" s="28">
        <f t="shared" si="11"/>
        <v>5397</v>
      </c>
      <c r="Q45" s="28">
        <f t="shared" si="11"/>
        <v>34855</v>
      </c>
      <c r="R45" s="132"/>
    </row>
    <row r="46" spans="1:18" ht="15" customHeight="1">
      <c r="A46" s="547"/>
      <c r="B46" s="240" t="s">
        <v>475</v>
      </c>
      <c r="C46" s="224">
        <v>52</v>
      </c>
      <c r="D46" s="26">
        <f>SUM(E46,H46)</f>
        <v>119</v>
      </c>
      <c r="E46" s="26">
        <f>SUM(F46:G46)</f>
        <v>35</v>
      </c>
      <c r="F46" s="130">
        <v>17</v>
      </c>
      <c r="G46" s="130">
        <v>18</v>
      </c>
      <c r="H46" s="26">
        <f>SUM(I46:J46)</f>
        <v>84</v>
      </c>
      <c r="I46" s="130">
        <v>44</v>
      </c>
      <c r="J46" s="130">
        <v>40</v>
      </c>
      <c r="K46" s="130">
        <v>6227</v>
      </c>
      <c r="L46" s="130">
        <v>20499</v>
      </c>
      <c r="M46" s="26">
        <f>SUM(N46:P46)</f>
        <v>42440</v>
      </c>
      <c r="N46" s="130">
        <v>32374</v>
      </c>
      <c r="O46" s="130">
        <v>9973</v>
      </c>
      <c r="P46" s="130">
        <v>93</v>
      </c>
      <c r="Q46" s="24">
        <v>1124</v>
      </c>
      <c r="R46" s="61"/>
    </row>
    <row r="47" spans="1:18" ht="15" customHeight="1">
      <c r="A47" s="547"/>
      <c r="B47" s="240" t="s">
        <v>476</v>
      </c>
      <c r="C47" s="224">
        <v>48</v>
      </c>
      <c r="D47" s="26">
        <f>SUM(E47,H47)</f>
        <v>287</v>
      </c>
      <c r="E47" s="26">
        <f>SUM(F47:G47)</f>
        <v>214</v>
      </c>
      <c r="F47" s="130">
        <v>94</v>
      </c>
      <c r="G47" s="130">
        <v>120</v>
      </c>
      <c r="H47" s="26">
        <f>SUM(I47:J47)</f>
        <v>73</v>
      </c>
      <c r="I47" s="130">
        <v>44</v>
      </c>
      <c r="J47" s="130">
        <v>29</v>
      </c>
      <c r="K47" s="130">
        <v>34995</v>
      </c>
      <c r="L47" s="130">
        <v>67350</v>
      </c>
      <c r="M47" s="26">
        <f>SUM(N47:P47)</f>
        <v>145054</v>
      </c>
      <c r="N47" s="130">
        <v>107974</v>
      </c>
      <c r="O47" s="130">
        <v>33276</v>
      </c>
      <c r="P47" s="130">
        <v>3804</v>
      </c>
      <c r="Q47" s="24" t="s">
        <v>480</v>
      </c>
      <c r="R47" s="61"/>
    </row>
    <row r="48" spans="1:18" ht="15" customHeight="1">
      <c r="A48" s="547"/>
      <c r="B48" s="240" t="s">
        <v>477</v>
      </c>
      <c r="C48" s="224">
        <v>16</v>
      </c>
      <c r="D48" s="26">
        <f>SUM(E48,H48)</f>
        <v>220</v>
      </c>
      <c r="E48" s="26">
        <f>SUM(F48:G48)</f>
        <v>214</v>
      </c>
      <c r="F48" s="130">
        <v>117</v>
      </c>
      <c r="G48" s="130">
        <v>97</v>
      </c>
      <c r="H48" s="26">
        <f>SUM(I48:J48)</f>
        <v>6</v>
      </c>
      <c r="I48" s="130">
        <v>3</v>
      </c>
      <c r="J48" s="130">
        <v>3</v>
      </c>
      <c r="K48" s="130">
        <v>36577</v>
      </c>
      <c r="L48" s="130">
        <v>84602</v>
      </c>
      <c r="M48" s="26">
        <f>SUM(N48:P48)</f>
        <v>154342</v>
      </c>
      <c r="N48" s="130">
        <v>133063</v>
      </c>
      <c r="O48" s="130">
        <v>19779</v>
      </c>
      <c r="P48" s="130">
        <v>1500</v>
      </c>
      <c r="Q48" s="24" t="s">
        <v>480</v>
      </c>
      <c r="R48" s="61"/>
    </row>
    <row r="49" spans="1:18" ht="15" customHeight="1">
      <c r="A49" s="547"/>
      <c r="B49" s="240" t="s">
        <v>478</v>
      </c>
      <c r="C49" s="224">
        <v>6</v>
      </c>
      <c r="D49" s="26">
        <f>SUM(E49,H49)</f>
        <v>148</v>
      </c>
      <c r="E49" s="26">
        <f>SUM(F49:G49)</f>
        <v>147</v>
      </c>
      <c r="F49" s="130">
        <v>52</v>
      </c>
      <c r="G49" s="130">
        <v>95</v>
      </c>
      <c r="H49" s="26">
        <f>SUM(I49:J49)</f>
        <v>1</v>
      </c>
      <c r="I49" s="130">
        <v>1</v>
      </c>
      <c r="J49" s="24" t="s">
        <v>480</v>
      </c>
      <c r="K49" s="130">
        <v>28534</v>
      </c>
      <c r="L49" s="130">
        <v>29744</v>
      </c>
      <c r="M49" s="26">
        <f>SUM(N49:P49)</f>
        <v>100720</v>
      </c>
      <c r="N49" s="130">
        <v>76526</v>
      </c>
      <c r="O49" s="130">
        <v>24194</v>
      </c>
      <c r="P49" s="24" t="s">
        <v>480</v>
      </c>
      <c r="Q49" s="24" t="s">
        <v>480</v>
      </c>
      <c r="R49" s="61"/>
    </row>
    <row r="50" spans="1:18" ht="15" customHeight="1">
      <c r="A50" s="547"/>
      <c r="B50" s="240" t="s">
        <v>479</v>
      </c>
      <c r="C50" s="224">
        <v>25</v>
      </c>
      <c r="D50" s="26">
        <f>SUM(E50,H50)</f>
        <v>1628</v>
      </c>
      <c r="E50" s="26">
        <f>SUM(F50:G50)</f>
        <v>1627</v>
      </c>
      <c r="F50" s="130">
        <v>270</v>
      </c>
      <c r="G50" s="130">
        <v>1357</v>
      </c>
      <c r="H50" s="26">
        <f>SUM(I50:J50)</f>
        <v>1</v>
      </c>
      <c r="I50" s="130">
        <v>1</v>
      </c>
      <c r="J50" s="24" t="s">
        <v>480</v>
      </c>
      <c r="K50" s="130">
        <v>269173</v>
      </c>
      <c r="L50" s="130">
        <v>663792</v>
      </c>
      <c r="M50" s="26">
        <f>SUM(N50:P50)</f>
        <v>1221859</v>
      </c>
      <c r="N50" s="130">
        <v>920463</v>
      </c>
      <c r="O50" s="130">
        <v>301396</v>
      </c>
      <c r="P50" s="24" t="s">
        <v>480</v>
      </c>
      <c r="Q50" s="24">
        <v>33731</v>
      </c>
      <c r="R50" s="61"/>
    </row>
    <row r="51" spans="1:18" ht="15" customHeight="1">
      <c r="A51" s="117"/>
      <c r="B51" s="194"/>
      <c r="C51" s="224"/>
      <c r="D51" s="26"/>
      <c r="E51" s="26"/>
      <c r="F51" s="130"/>
      <c r="G51" s="130"/>
      <c r="H51" s="26"/>
      <c r="I51" s="130"/>
      <c r="J51" s="130"/>
      <c r="K51" s="130"/>
      <c r="L51" s="130"/>
      <c r="M51" s="26"/>
      <c r="N51" s="130"/>
      <c r="O51" s="130"/>
      <c r="P51" s="130"/>
      <c r="Q51" s="25"/>
      <c r="R51" s="61"/>
    </row>
    <row r="52" spans="1:18" s="53" customFormat="1" ht="12.75" customHeight="1">
      <c r="A52" s="547" t="s">
        <v>102</v>
      </c>
      <c r="B52" s="5" t="s">
        <v>5</v>
      </c>
      <c r="C52" s="227">
        <f>SUM(C53:C57)</f>
        <v>935</v>
      </c>
      <c r="D52" s="28">
        <f aca="true" t="shared" si="12" ref="D52:K52">SUM(D53:D57)</f>
        <v>8684</v>
      </c>
      <c r="E52" s="28">
        <f t="shared" si="12"/>
        <v>7315</v>
      </c>
      <c r="F52" s="28">
        <f t="shared" si="12"/>
        <v>4206</v>
      </c>
      <c r="G52" s="28">
        <f t="shared" si="12"/>
        <v>3109</v>
      </c>
      <c r="H52" s="28">
        <f t="shared" si="12"/>
        <v>1369</v>
      </c>
      <c r="I52" s="28">
        <f t="shared" si="12"/>
        <v>742</v>
      </c>
      <c r="J52" s="28">
        <f t="shared" si="12"/>
        <v>627</v>
      </c>
      <c r="K52" s="28">
        <f t="shared" si="12"/>
        <v>2371850</v>
      </c>
      <c r="L52" s="28">
        <f aca="true" t="shared" si="13" ref="L52:Q52">SUM(L53:L57)</f>
        <v>5752023</v>
      </c>
      <c r="M52" s="28">
        <f t="shared" si="13"/>
        <v>11031061</v>
      </c>
      <c r="N52" s="28">
        <f t="shared" si="13"/>
        <v>8992500</v>
      </c>
      <c r="O52" s="28">
        <f t="shared" si="13"/>
        <v>2036846</v>
      </c>
      <c r="P52" s="28">
        <f t="shared" si="13"/>
        <v>1715</v>
      </c>
      <c r="Q52" s="28">
        <f t="shared" si="13"/>
        <v>8390</v>
      </c>
      <c r="R52" s="132"/>
    </row>
    <row r="53" spans="1:18" ht="15" customHeight="1">
      <c r="A53" s="547"/>
      <c r="B53" s="240" t="s">
        <v>475</v>
      </c>
      <c r="C53" s="224">
        <v>539</v>
      </c>
      <c r="D53" s="26">
        <f>SUM(E53,H53)</f>
        <v>1120</v>
      </c>
      <c r="E53" s="26">
        <f>SUM(F53:G53)</f>
        <v>194</v>
      </c>
      <c r="F53" s="130">
        <v>71</v>
      </c>
      <c r="G53" s="130">
        <v>123</v>
      </c>
      <c r="H53" s="26">
        <f>SUM(I53:J53)</f>
        <v>926</v>
      </c>
      <c r="I53" s="130">
        <v>497</v>
      </c>
      <c r="J53" s="130">
        <v>429</v>
      </c>
      <c r="K53" s="130">
        <v>34808</v>
      </c>
      <c r="L53" s="130">
        <v>177499</v>
      </c>
      <c r="M53" s="26">
        <f>SUM(N53:P53)</f>
        <v>433815</v>
      </c>
      <c r="N53" s="130">
        <v>156349</v>
      </c>
      <c r="O53" s="130">
        <v>276886</v>
      </c>
      <c r="P53" s="130">
        <v>580</v>
      </c>
      <c r="Q53" s="24" t="s">
        <v>480</v>
      </c>
      <c r="R53" s="61"/>
    </row>
    <row r="54" spans="1:18" ht="15" customHeight="1">
      <c r="A54" s="547"/>
      <c r="B54" s="240" t="s">
        <v>476</v>
      </c>
      <c r="C54" s="224">
        <v>251</v>
      </c>
      <c r="D54" s="26">
        <f>SUM(E54,H54)</f>
        <v>1348</v>
      </c>
      <c r="E54" s="26">
        <f>SUM(F54:G54)</f>
        <v>928</v>
      </c>
      <c r="F54" s="130">
        <v>384</v>
      </c>
      <c r="G54" s="130">
        <v>544</v>
      </c>
      <c r="H54" s="26">
        <f>SUM(I54:J54)</f>
        <v>420</v>
      </c>
      <c r="I54" s="130">
        <v>230</v>
      </c>
      <c r="J54" s="130">
        <v>190</v>
      </c>
      <c r="K54" s="130">
        <v>210956</v>
      </c>
      <c r="L54" s="130">
        <v>482393</v>
      </c>
      <c r="M54" s="26">
        <f>SUM(N54:P54)</f>
        <v>974985</v>
      </c>
      <c r="N54" s="130">
        <v>575091</v>
      </c>
      <c r="O54" s="130">
        <v>399651</v>
      </c>
      <c r="P54" s="130">
        <v>243</v>
      </c>
      <c r="Q54" s="24" t="s">
        <v>480</v>
      </c>
      <c r="R54" s="61"/>
    </row>
    <row r="55" spans="1:18" ht="15" customHeight="1">
      <c r="A55" s="547"/>
      <c r="B55" s="240" t="s">
        <v>477</v>
      </c>
      <c r="C55" s="224">
        <v>77</v>
      </c>
      <c r="D55" s="26">
        <f>SUM(E55,H55)</f>
        <v>1086</v>
      </c>
      <c r="E55" s="26">
        <f>SUM(F55:G55)</f>
        <v>1066</v>
      </c>
      <c r="F55" s="130">
        <v>604</v>
      </c>
      <c r="G55" s="130">
        <v>462</v>
      </c>
      <c r="H55" s="26">
        <f>SUM(I55:J55)</f>
        <v>20</v>
      </c>
      <c r="I55" s="130">
        <v>13</v>
      </c>
      <c r="J55" s="130">
        <v>7</v>
      </c>
      <c r="K55" s="130">
        <v>277340</v>
      </c>
      <c r="L55" s="130">
        <v>732388</v>
      </c>
      <c r="M55" s="26">
        <f>SUM(N55:P55)</f>
        <v>1386812</v>
      </c>
      <c r="N55" s="130">
        <v>1146213</v>
      </c>
      <c r="O55" s="130">
        <v>240569</v>
      </c>
      <c r="P55" s="130">
        <v>30</v>
      </c>
      <c r="Q55" s="24">
        <v>8390</v>
      </c>
      <c r="R55" s="61"/>
    </row>
    <row r="56" spans="1:18" ht="15" customHeight="1">
      <c r="A56" s="547"/>
      <c r="B56" s="240" t="s">
        <v>478</v>
      </c>
      <c r="C56" s="224">
        <v>34</v>
      </c>
      <c r="D56" s="26">
        <f>SUM(E56,H56)</f>
        <v>831</v>
      </c>
      <c r="E56" s="26">
        <f>SUM(F56:G56)</f>
        <v>828</v>
      </c>
      <c r="F56" s="130">
        <v>383</v>
      </c>
      <c r="G56" s="130">
        <v>445</v>
      </c>
      <c r="H56" s="26">
        <f>SUM(I56:J56)</f>
        <v>3</v>
      </c>
      <c r="I56" s="130">
        <v>2</v>
      </c>
      <c r="J56" s="130">
        <v>1</v>
      </c>
      <c r="K56" s="130">
        <v>203177</v>
      </c>
      <c r="L56" s="130">
        <v>599478</v>
      </c>
      <c r="M56" s="26">
        <f>SUM(N56:P56)</f>
        <v>1159903</v>
      </c>
      <c r="N56" s="130">
        <v>894255</v>
      </c>
      <c r="O56" s="130">
        <v>264786</v>
      </c>
      <c r="P56" s="130">
        <v>862</v>
      </c>
      <c r="Q56" s="24" t="s">
        <v>480</v>
      </c>
      <c r="R56" s="61"/>
    </row>
    <row r="57" spans="1:18" ht="15" customHeight="1">
      <c r="A57" s="547"/>
      <c r="B57" s="240" t="s">
        <v>479</v>
      </c>
      <c r="C57" s="224">
        <v>34</v>
      </c>
      <c r="D57" s="26">
        <f>SUM(E57,H57)</f>
        <v>4299</v>
      </c>
      <c r="E57" s="26">
        <f>SUM(F57:G57)</f>
        <v>4299</v>
      </c>
      <c r="F57" s="130">
        <v>2764</v>
      </c>
      <c r="G57" s="130">
        <v>1535</v>
      </c>
      <c r="H57" s="24" t="s">
        <v>480</v>
      </c>
      <c r="I57" s="24" t="s">
        <v>480</v>
      </c>
      <c r="J57" s="24" t="s">
        <v>480</v>
      </c>
      <c r="K57" s="130">
        <v>1645569</v>
      </c>
      <c r="L57" s="130">
        <v>3760265</v>
      </c>
      <c r="M57" s="26">
        <f>SUM(N57:P57)</f>
        <v>7075546</v>
      </c>
      <c r="N57" s="130">
        <v>6220592</v>
      </c>
      <c r="O57" s="130">
        <v>854954</v>
      </c>
      <c r="P57" s="24" t="s">
        <v>480</v>
      </c>
      <c r="Q57" s="24" t="s">
        <v>480</v>
      </c>
      <c r="R57" s="61"/>
    </row>
    <row r="58" spans="1:18" ht="15" customHeight="1">
      <c r="A58" s="117"/>
      <c r="B58" s="194"/>
      <c r="C58" s="224"/>
      <c r="D58" s="26"/>
      <c r="E58" s="26"/>
      <c r="F58" s="130"/>
      <c r="G58" s="130"/>
      <c r="H58" s="26"/>
      <c r="I58" s="130"/>
      <c r="J58" s="130"/>
      <c r="K58" s="130"/>
      <c r="L58" s="130"/>
      <c r="M58" s="26"/>
      <c r="N58" s="130"/>
      <c r="O58" s="130"/>
      <c r="P58" s="130"/>
      <c r="Q58" s="25"/>
      <c r="R58" s="61"/>
    </row>
    <row r="59" spans="1:18" s="53" customFormat="1" ht="15" customHeight="1">
      <c r="A59" s="547" t="s">
        <v>103</v>
      </c>
      <c r="B59" s="5" t="s">
        <v>5</v>
      </c>
      <c r="C59" s="227">
        <f>SUM(C60:C64)</f>
        <v>481</v>
      </c>
      <c r="D59" s="28">
        <f aca="true" t="shared" si="14" ref="D59:K59">SUM(D60:D64)</f>
        <v>4261</v>
      </c>
      <c r="E59" s="28">
        <f t="shared" si="14"/>
        <v>3555</v>
      </c>
      <c r="F59" s="28">
        <f t="shared" si="14"/>
        <v>1657</v>
      </c>
      <c r="G59" s="28">
        <f t="shared" si="14"/>
        <v>1898</v>
      </c>
      <c r="H59" s="28">
        <f t="shared" si="14"/>
        <v>706</v>
      </c>
      <c r="I59" s="28">
        <f t="shared" si="14"/>
        <v>350</v>
      </c>
      <c r="J59" s="28">
        <f t="shared" si="14"/>
        <v>356</v>
      </c>
      <c r="K59" s="28">
        <f t="shared" si="14"/>
        <v>958117</v>
      </c>
      <c r="L59" s="28">
        <f aca="true" t="shared" si="15" ref="L59:Q59">SUM(L60:L64)</f>
        <v>2869061</v>
      </c>
      <c r="M59" s="28">
        <f t="shared" si="15"/>
        <v>4900245</v>
      </c>
      <c r="N59" s="28">
        <f t="shared" si="15"/>
        <v>3729453</v>
      </c>
      <c r="O59" s="28">
        <f t="shared" si="15"/>
        <v>1169914</v>
      </c>
      <c r="P59" s="28">
        <f t="shared" si="15"/>
        <v>878</v>
      </c>
      <c r="Q59" s="28">
        <f t="shared" si="15"/>
        <v>6254</v>
      </c>
      <c r="R59" s="132"/>
    </row>
    <row r="60" spans="1:18" ht="15" customHeight="1">
      <c r="A60" s="547"/>
      <c r="B60" s="240" t="s">
        <v>475</v>
      </c>
      <c r="C60" s="224">
        <v>304</v>
      </c>
      <c r="D60" s="26">
        <f>SUM(E60,H60)</f>
        <v>627</v>
      </c>
      <c r="E60" s="26">
        <f>SUM(F60:G60)</f>
        <v>111</v>
      </c>
      <c r="F60" s="130">
        <v>31</v>
      </c>
      <c r="G60" s="130">
        <v>80</v>
      </c>
      <c r="H60" s="26">
        <f>SUM(I60:J60)</f>
        <v>516</v>
      </c>
      <c r="I60" s="130">
        <v>247</v>
      </c>
      <c r="J60" s="130">
        <v>269</v>
      </c>
      <c r="K60" s="130">
        <v>15872</v>
      </c>
      <c r="L60" s="130">
        <v>67676</v>
      </c>
      <c r="M60" s="26">
        <f>SUM(N60:P60)</f>
        <v>165862</v>
      </c>
      <c r="N60" s="130">
        <v>51141</v>
      </c>
      <c r="O60" s="130">
        <v>113961</v>
      </c>
      <c r="P60" s="130">
        <v>760</v>
      </c>
      <c r="Q60" s="24" t="s">
        <v>481</v>
      </c>
      <c r="R60" s="61"/>
    </row>
    <row r="61" spans="1:18" ht="15" customHeight="1">
      <c r="A61" s="547"/>
      <c r="B61" s="240" t="s">
        <v>476</v>
      </c>
      <c r="C61" s="224">
        <v>114</v>
      </c>
      <c r="D61" s="26">
        <f>SUM(E61,H61)</f>
        <v>607</v>
      </c>
      <c r="E61" s="26">
        <f>SUM(F61:G61)</f>
        <v>430</v>
      </c>
      <c r="F61" s="130">
        <v>161</v>
      </c>
      <c r="G61" s="130">
        <v>269</v>
      </c>
      <c r="H61" s="26">
        <f>SUM(I61:J61)</f>
        <v>177</v>
      </c>
      <c r="I61" s="130">
        <v>95</v>
      </c>
      <c r="J61" s="130">
        <v>82</v>
      </c>
      <c r="K61" s="130">
        <v>83036</v>
      </c>
      <c r="L61" s="130">
        <v>125227</v>
      </c>
      <c r="M61" s="26">
        <f>SUM(N61:P61)</f>
        <v>332971</v>
      </c>
      <c r="N61" s="130">
        <v>167390</v>
      </c>
      <c r="O61" s="130">
        <v>165463</v>
      </c>
      <c r="P61" s="130">
        <v>118</v>
      </c>
      <c r="Q61" s="24">
        <v>6254</v>
      </c>
      <c r="R61" s="61"/>
    </row>
    <row r="62" spans="1:18" ht="15" customHeight="1">
      <c r="A62" s="547"/>
      <c r="B62" s="240" t="s">
        <v>477</v>
      </c>
      <c r="C62" s="224">
        <v>26</v>
      </c>
      <c r="D62" s="26">
        <f>SUM(E62,H62)</f>
        <v>377</v>
      </c>
      <c r="E62" s="26">
        <f>SUM(F62:G62)</f>
        <v>365</v>
      </c>
      <c r="F62" s="130">
        <v>182</v>
      </c>
      <c r="G62" s="130">
        <v>183</v>
      </c>
      <c r="H62" s="26">
        <f>SUM(I62:J62)</f>
        <v>12</v>
      </c>
      <c r="I62" s="130">
        <v>7</v>
      </c>
      <c r="J62" s="130">
        <v>5</v>
      </c>
      <c r="K62" s="130">
        <v>75330</v>
      </c>
      <c r="L62" s="130">
        <v>123916</v>
      </c>
      <c r="M62" s="26">
        <f>SUM(N62:P62)</f>
        <v>332283</v>
      </c>
      <c r="N62" s="130">
        <v>169128</v>
      </c>
      <c r="O62" s="130">
        <v>163155</v>
      </c>
      <c r="P62" s="24" t="s">
        <v>480</v>
      </c>
      <c r="Q62" s="24" t="s">
        <v>480</v>
      </c>
      <c r="R62" s="61"/>
    </row>
    <row r="63" spans="1:18" ht="15" customHeight="1">
      <c r="A63" s="547"/>
      <c r="B63" s="240" t="s">
        <v>478</v>
      </c>
      <c r="C63" s="224">
        <v>17</v>
      </c>
      <c r="D63" s="26">
        <f>SUM(E63,H63)</f>
        <v>403</v>
      </c>
      <c r="E63" s="26">
        <f>SUM(F63:G63)</f>
        <v>403</v>
      </c>
      <c r="F63" s="130">
        <v>145</v>
      </c>
      <c r="G63" s="130">
        <v>258</v>
      </c>
      <c r="H63" s="24" t="s">
        <v>480</v>
      </c>
      <c r="I63" s="24" t="s">
        <v>480</v>
      </c>
      <c r="J63" s="24" t="s">
        <v>480</v>
      </c>
      <c r="K63" s="130">
        <v>88353</v>
      </c>
      <c r="L63" s="130">
        <v>249829</v>
      </c>
      <c r="M63" s="26">
        <f>SUM(N63:P63)</f>
        <v>411908</v>
      </c>
      <c r="N63" s="130">
        <v>281767</v>
      </c>
      <c r="O63" s="130">
        <v>130141</v>
      </c>
      <c r="P63" s="24" t="s">
        <v>480</v>
      </c>
      <c r="Q63" s="24" t="s">
        <v>480</v>
      </c>
      <c r="R63" s="61"/>
    </row>
    <row r="64" spans="1:18" ht="15" customHeight="1">
      <c r="A64" s="547"/>
      <c r="B64" s="254" t="s">
        <v>479</v>
      </c>
      <c r="C64" s="130">
        <v>20</v>
      </c>
      <c r="D64" s="26">
        <f>SUM(E64,H64)</f>
        <v>2247</v>
      </c>
      <c r="E64" s="26">
        <f>SUM(F64:G64)</f>
        <v>2246</v>
      </c>
      <c r="F64" s="130">
        <v>1138</v>
      </c>
      <c r="G64" s="130">
        <v>1108</v>
      </c>
      <c r="H64" s="26">
        <f>SUM(I64:J64)</f>
        <v>1</v>
      </c>
      <c r="I64" s="130">
        <v>1</v>
      </c>
      <c r="J64" s="24" t="s">
        <v>480</v>
      </c>
      <c r="K64" s="130">
        <v>695526</v>
      </c>
      <c r="L64" s="130">
        <v>2302413</v>
      </c>
      <c r="M64" s="26">
        <f>SUM(N64:P64)</f>
        <v>3657221</v>
      </c>
      <c r="N64" s="130">
        <v>3060027</v>
      </c>
      <c r="O64" s="130">
        <v>597194</v>
      </c>
      <c r="P64" s="24" t="s">
        <v>480</v>
      </c>
      <c r="Q64" s="24" t="s">
        <v>480</v>
      </c>
      <c r="R64" s="61"/>
    </row>
    <row r="65" spans="1:18" ht="15" customHeight="1">
      <c r="A65" s="117"/>
      <c r="B65" s="195"/>
      <c r="C65" s="224"/>
      <c r="D65" s="26"/>
      <c r="E65" s="26"/>
      <c r="F65" s="130"/>
      <c r="G65" s="130"/>
      <c r="H65" s="26"/>
      <c r="I65" s="130"/>
      <c r="J65" s="130"/>
      <c r="K65" s="130"/>
      <c r="L65" s="130"/>
      <c r="M65" s="26"/>
      <c r="N65" s="130"/>
      <c r="O65" s="130"/>
      <c r="P65" s="130"/>
      <c r="Q65" s="61"/>
      <c r="R65" s="61"/>
    </row>
    <row r="66" spans="1:18" s="53" customFormat="1" ht="15" customHeight="1">
      <c r="A66" s="547" t="s">
        <v>104</v>
      </c>
      <c r="B66" s="133" t="s">
        <v>5</v>
      </c>
      <c r="C66" s="227">
        <f>SUM(C67:C71)</f>
        <v>497</v>
      </c>
      <c r="D66" s="28">
        <f aca="true" t="shared" si="16" ref="D66:K66">SUM(D67:D71)</f>
        <v>8826</v>
      </c>
      <c r="E66" s="28">
        <f t="shared" si="16"/>
        <v>8433</v>
      </c>
      <c r="F66" s="28">
        <f t="shared" si="16"/>
        <v>5473</v>
      </c>
      <c r="G66" s="28">
        <f t="shared" si="16"/>
        <v>2960</v>
      </c>
      <c r="H66" s="28">
        <f t="shared" si="16"/>
        <v>393</v>
      </c>
      <c r="I66" s="28">
        <f t="shared" si="16"/>
        <v>261</v>
      </c>
      <c r="J66" s="28">
        <f t="shared" si="16"/>
        <v>132</v>
      </c>
      <c r="K66" s="28">
        <f t="shared" si="16"/>
        <v>2629111</v>
      </c>
      <c r="L66" s="28">
        <f aca="true" t="shared" si="17" ref="L66:Q66">SUM(L67:L71)</f>
        <v>8806780</v>
      </c>
      <c r="M66" s="28">
        <f t="shared" si="17"/>
        <v>15023038</v>
      </c>
      <c r="N66" s="28">
        <f t="shared" si="17"/>
        <v>13829110</v>
      </c>
      <c r="O66" s="28">
        <f t="shared" si="17"/>
        <v>1094831</v>
      </c>
      <c r="P66" s="28">
        <f t="shared" si="17"/>
        <v>99097</v>
      </c>
      <c r="Q66" s="28">
        <f t="shared" si="17"/>
        <v>28103</v>
      </c>
      <c r="R66" s="132"/>
    </row>
    <row r="67" spans="1:18" ht="15" customHeight="1">
      <c r="A67" s="547"/>
      <c r="B67" s="267" t="s">
        <v>482</v>
      </c>
      <c r="C67" s="224">
        <v>175</v>
      </c>
      <c r="D67" s="26">
        <f>SUM(E67,H67)</f>
        <v>365</v>
      </c>
      <c r="E67" s="26">
        <f>SUM(F67:G67)</f>
        <v>100</v>
      </c>
      <c r="F67" s="130">
        <v>45</v>
      </c>
      <c r="G67" s="130">
        <v>55</v>
      </c>
      <c r="H67" s="26">
        <f>SUM(I67:J67)</f>
        <v>265</v>
      </c>
      <c r="I67" s="130">
        <v>179</v>
      </c>
      <c r="J67" s="130">
        <v>86</v>
      </c>
      <c r="K67" s="130">
        <v>26870</v>
      </c>
      <c r="L67" s="130">
        <v>102009</v>
      </c>
      <c r="M67" s="26">
        <f>SUM(N67:P67)</f>
        <v>211079</v>
      </c>
      <c r="N67" s="130">
        <v>140360</v>
      </c>
      <c r="O67" s="130">
        <v>69374</v>
      </c>
      <c r="P67" s="130">
        <v>1345</v>
      </c>
      <c r="Q67" s="24" t="s">
        <v>480</v>
      </c>
      <c r="R67" s="61"/>
    </row>
    <row r="68" spans="1:18" ht="15" customHeight="1">
      <c r="A68" s="547"/>
      <c r="B68" s="267" t="s">
        <v>483</v>
      </c>
      <c r="C68" s="224">
        <v>149</v>
      </c>
      <c r="D68" s="26">
        <f>SUM(E68,H68)</f>
        <v>906</v>
      </c>
      <c r="E68" s="26">
        <f>SUM(F68:G68)</f>
        <v>795</v>
      </c>
      <c r="F68" s="130">
        <v>494</v>
      </c>
      <c r="G68" s="130">
        <v>301</v>
      </c>
      <c r="H68" s="26">
        <f>SUM(I68:J68)</f>
        <v>111</v>
      </c>
      <c r="I68" s="130">
        <v>72</v>
      </c>
      <c r="J68" s="130">
        <v>39</v>
      </c>
      <c r="K68" s="130">
        <v>222514</v>
      </c>
      <c r="L68" s="130">
        <v>392271</v>
      </c>
      <c r="M68" s="26">
        <f>SUM(N68:P68)</f>
        <v>869095</v>
      </c>
      <c r="N68" s="130">
        <v>694913</v>
      </c>
      <c r="O68" s="130">
        <v>172017</v>
      </c>
      <c r="P68" s="130">
        <v>2165</v>
      </c>
      <c r="Q68" s="24" t="s">
        <v>480</v>
      </c>
      <c r="R68" s="61"/>
    </row>
    <row r="69" spans="1:18" ht="15" customHeight="1">
      <c r="A69" s="547"/>
      <c r="B69" s="267" t="s">
        <v>484</v>
      </c>
      <c r="C69" s="224">
        <v>59</v>
      </c>
      <c r="D69" s="26">
        <f>SUM(E69,H69)</f>
        <v>831</v>
      </c>
      <c r="E69" s="26">
        <f>SUM(F69:G69)</f>
        <v>823</v>
      </c>
      <c r="F69" s="130">
        <v>564</v>
      </c>
      <c r="G69" s="130">
        <v>259</v>
      </c>
      <c r="H69" s="26">
        <f>SUM(I69:J69)</f>
        <v>8</v>
      </c>
      <c r="I69" s="130">
        <v>5</v>
      </c>
      <c r="J69" s="130">
        <v>3</v>
      </c>
      <c r="K69" s="130">
        <v>258735</v>
      </c>
      <c r="L69" s="130">
        <v>1135405</v>
      </c>
      <c r="M69" s="26">
        <f>SUM(N69:P69)</f>
        <v>1824321</v>
      </c>
      <c r="N69" s="130">
        <v>1657536</v>
      </c>
      <c r="O69" s="130">
        <v>160427</v>
      </c>
      <c r="P69" s="130">
        <v>6358</v>
      </c>
      <c r="Q69" s="24">
        <v>3606</v>
      </c>
      <c r="R69" s="61"/>
    </row>
    <row r="70" spans="1:18" ht="15" customHeight="1">
      <c r="A70" s="547"/>
      <c r="B70" s="267" t="s">
        <v>485</v>
      </c>
      <c r="C70" s="224">
        <v>54</v>
      </c>
      <c r="D70" s="26">
        <f>SUM(E70,H70)</f>
        <v>1342</v>
      </c>
      <c r="E70" s="26">
        <f>SUM(F70:G70)</f>
        <v>1333</v>
      </c>
      <c r="F70" s="130">
        <v>878</v>
      </c>
      <c r="G70" s="130">
        <v>455</v>
      </c>
      <c r="H70" s="26">
        <f>SUM(I70:J70)</f>
        <v>9</v>
      </c>
      <c r="I70" s="130">
        <v>5</v>
      </c>
      <c r="J70" s="130">
        <v>4</v>
      </c>
      <c r="K70" s="130">
        <v>386245</v>
      </c>
      <c r="L70" s="130">
        <v>1135671</v>
      </c>
      <c r="M70" s="26">
        <f>SUM(N70:P70)</f>
        <v>1962423</v>
      </c>
      <c r="N70" s="130">
        <v>1789399</v>
      </c>
      <c r="O70" s="130">
        <v>170998</v>
      </c>
      <c r="P70" s="130">
        <v>2026</v>
      </c>
      <c r="Q70" s="24">
        <v>16975</v>
      </c>
      <c r="R70" s="61"/>
    </row>
    <row r="71" spans="1:18" ht="15" customHeight="1">
      <c r="A71" s="548"/>
      <c r="B71" s="268" t="s">
        <v>486</v>
      </c>
      <c r="C71" s="131">
        <v>60</v>
      </c>
      <c r="D71" s="225">
        <f>SUM(E71,H71)</f>
        <v>5382</v>
      </c>
      <c r="E71" s="225">
        <f>SUM(F71:G71)</f>
        <v>5382</v>
      </c>
      <c r="F71" s="131">
        <v>3492</v>
      </c>
      <c r="G71" s="131">
        <v>1890</v>
      </c>
      <c r="H71" s="120" t="s">
        <v>480</v>
      </c>
      <c r="I71" s="120" t="s">
        <v>480</v>
      </c>
      <c r="J71" s="120" t="s">
        <v>480</v>
      </c>
      <c r="K71" s="131">
        <v>1734747</v>
      </c>
      <c r="L71" s="131">
        <v>6041424</v>
      </c>
      <c r="M71" s="225">
        <f>SUM(N71:P71)</f>
        <v>10156120</v>
      </c>
      <c r="N71" s="131">
        <v>9546902</v>
      </c>
      <c r="O71" s="131">
        <v>522015</v>
      </c>
      <c r="P71" s="131">
        <v>87203</v>
      </c>
      <c r="Q71" s="120">
        <v>7522</v>
      </c>
      <c r="R71" s="61"/>
    </row>
    <row r="72" spans="1:16" ht="15" customHeight="1">
      <c r="A72" s="50" t="s">
        <v>96</v>
      </c>
      <c r="B72" s="50"/>
      <c r="C72" s="20"/>
      <c r="D72" s="20"/>
      <c r="E72" s="20"/>
      <c r="F72" s="20"/>
      <c r="G72" s="20"/>
      <c r="H72" s="20"/>
      <c r="I72" s="20"/>
      <c r="J72" s="20"/>
      <c r="K72" s="20" t="s">
        <v>487</v>
      </c>
      <c r="L72" s="20"/>
      <c r="M72" s="20"/>
      <c r="N72" s="20"/>
      <c r="O72" s="20"/>
      <c r="P72" s="20"/>
    </row>
  </sheetData>
  <sheetProtection/>
  <mergeCells count="26">
    <mergeCell ref="C7:C9"/>
    <mergeCell ref="A66:A71"/>
    <mergeCell ref="A59:A64"/>
    <mergeCell ref="A52:A57"/>
    <mergeCell ref="A45:A50"/>
    <mergeCell ref="A38:A43"/>
    <mergeCell ref="A31:A36"/>
    <mergeCell ref="A24:A29"/>
    <mergeCell ref="A17:A22"/>
    <mergeCell ref="A10:A15"/>
    <mergeCell ref="M7:P7"/>
    <mergeCell ref="Q7:Q9"/>
    <mergeCell ref="D8:D9"/>
    <mergeCell ref="E8:G8"/>
    <mergeCell ref="H8:J8"/>
    <mergeCell ref="M8:M9"/>
    <mergeCell ref="A4:P4"/>
    <mergeCell ref="L7:L9"/>
    <mergeCell ref="B7:B9"/>
    <mergeCell ref="N8:N9"/>
    <mergeCell ref="A7:A9"/>
    <mergeCell ref="O8:O9"/>
    <mergeCell ref="P8:P9"/>
    <mergeCell ref="A5:Q5"/>
    <mergeCell ref="D7:J7"/>
    <mergeCell ref="K7:K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2013-06-27T05:07:20Z</cp:lastPrinted>
  <dcterms:created xsi:type="dcterms:W3CDTF">1997-12-02T04:49:28Z</dcterms:created>
  <dcterms:modified xsi:type="dcterms:W3CDTF">2013-06-27T05:07:23Z</dcterms:modified>
  <cp:category/>
  <cp:version/>
  <cp:contentType/>
  <cp:contentStatus/>
</cp:coreProperties>
</file>