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575" activeTab="0"/>
  </bookViews>
  <sheets>
    <sheet name="036" sheetId="1" r:id="rId1"/>
    <sheet name="038" sheetId="2" r:id="rId2"/>
    <sheet name="040" sheetId="3" r:id="rId3"/>
    <sheet name="042" sheetId="4" r:id="rId4"/>
    <sheet name="044" sheetId="5" r:id="rId5"/>
    <sheet name="046" sheetId="6" r:id="rId6"/>
    <sheet name="048" sheetId="7" r:id="rId7"/>
  </sheets>
  <definedNames/>
  <calcPr calcMode="manual" fullCalcOnLoad="1"/>
</workbook>
</file>

<file path=xl/sharedStrings.xml><?xml version="1.0" encoding="utf-8"?>
<sst xmlns="http://schemas.openxmlformats.org/spreadsheetml/2006/main" count="1372" uniqueCount="419">
  <si>
    <t>年　　次</t>
  </si>
  <si>
    <t>計</t>
  </si>
  <si>
    <t>県計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</si>
  <si>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</si>
  <si>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</si>
  <si>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</si>
  <si>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</si>
  <si>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</si>
  <si>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</si>
  <si>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</si>
  <si>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</si>
  <si>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</si>
  <si>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</si>
  <si>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</si>
  <si>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</si>
  <si>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</si>
  <si>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</si>
  <si>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</si>
  <si>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</si>
  <si>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</si>
  <si>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</si>
  <si>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</si>
  <si>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</si>
  <si>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</si>
  <si>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</si>
  <si>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</si>
  <si>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</si>
  <si>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</si>
  <si>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</si>
  <si>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</si>
  <si>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</si>
  <si>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</si>
  <si>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</si>
  <si>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</si>
  <si>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</si>
  <si>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</si>
  <si>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</si>
  <si>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</si>
  <si>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</si>
  <si>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</si>
  <si>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</si>
  <si>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</si>
  <si>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</si>
  <si>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</si>
  <si>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</si>
  <si>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</si>
  <si>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</si>
  <si>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</si>
  <si>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</si>
  <si>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</si>
  <si>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農　　家　　人　　口</t>
  </si>
  <si>
    <t>農　業　就　業　人　口</t>
  </si>
  <si>
    <t>基 幹 的 農 業 従 事 者</t>
  </si>
  <si>
    <t>珠洲郡</t>
  </si>
  <si>
    <t>男</t>
  </si>
  <si>
    <t>女</t>
  </si>
  <si>
    <t>内浦町</t>
  </si>
  <si>
    <t>36 農  業</t>
  </si>
  <si>
    <t>農  業 37</t>
  </si>
  <si>
    <t>38 農  業</t>
  </si>
  <si>
    <t>農  業 39</t>
  </si>
  <si>
    <t>県　計</t>
  </si>
  <si>
    <t>5.0</t>
  </si>
  <si>
    <t>採草地　　　　　　・　　　　　　放牧地</t>
  </si>
  <si>
    <t>総　　数</t>
  </si>
  <si>
    <t>田</t>
  </si>
  <si>
    <t>果樹園</t>
  </si>
  <si>
    <t>茶　園</t>
  </si>
  <si>
    <t>その他</t>
  </si>
  <si>
    <t>輪島市</t>
  </si>
  <si>
    <t>年次及び　　市町村別</t>
  </si>
  <si>
    <t>米</t>
  </si>
  <si>
    <t>作付面積</t>
  </si>
  <si>
    <t>収 穫 量</t>
  </si>
  <si>
    <t>麦　　　類</t>
  </si>
  <si>
    <t>小　　麦</t>
  </si>
  <si>
    <t>六条大麦</t>
  </si>
  <si>
    <t>い　も　類</t>
  </si>
  <si>
    <t>かんしょ</t>
  </si>
  <si>
    <t>ばれいしょ</t>
  </si>
  <si>
    <t>豆　　　類</t>
  </si>
  <si>
    <t>大　　豆</t>
  </si>
  <si>
    <t>小　　豆</t>
  </si>
  <si>
    <t>野　　　菜</t>
  </si>
  <si>
    <t>果　　　樹</t>
  </si>
  <si>
    <t>り ん ご</t>
  </si>
  <si>
    <t>工芸農作物</t>
  </si>
  <si>
    <t>葉たばこ</t>
  </si>
  <si>
    <t>茶（未乾燥）</t>
  </si>
  <si>
    <t>年　　  次</t>
  </si>
  <si>
    <t>動力耕うん機・農用トラクター</t>
  </si>
  <si>
    <t>バインダー</t>
  </si>
  <si>
    <t>15馬力未満</t>
  </si>
  <si>
    <t>30馬力以上</t>
  </si>
  <si>
    <t>肉　用　牛</t>
  </si>
  <si>
    <t>豚</t>
  </si>
  <si>
    <t>採　卵　鶏</t>
  </si>
  <si>
    <t>ブロイラー</t>
  </si>
  <si>
    <t>（頭）</t>
  </si>
  <si>
    <t>（千羽）</t>
  </si>
  <si>
    <t>（kg）</t>
  </si>
  <si>
    <t>（ｔ）</t>
  </si>
  <si>
    <t>生 産 量</t>
  </si>
  <si>
    <t>移 入 量</t>
  </si>
  <si>
    <t>移 出 量</t>
  </si>
  <si>
    <t>飲用牛乳等</t>
  </si>
  <si>
    <t>そ　の　他</t>
  </si>
  <si>
    <t>46 農  業</t>
  </si>
  <si>
    <t>農  業 47</t>
  </si>
  <si>
    <t>項　　　　　　目</t>
  </si>
  <si>
    <t>0.5 ha 未満</t>
  </si>
  <si>
    <t>0.5 ～ 1.0</t>
  </si>
  <si>
    <t>1.0 ～ 1.5</t>
  </si>
  <si>
    <t>1.5 ～ 2.0</t>
  </si>
  <si>
    <t>経営耕地面積（ａ）</t>
  </si>
  <si>
    <t>農業労働時間（時間）</t>
  </si>
  <si>
    <t>農業固定資本額（千円）</t>
  </si>
  <si>
    <t>うち 農機具資本額</t>
  </si>
  <si>
    <t>農　家　所　得</t>
  </si>
  <si>
    <t>租税公課諸負担</t>
  </si>
  <si>
    <t>年金・被贈等の収入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</si>
  <si>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</si>
  <si>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</si>
  <si>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</si>
  <si>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</si>
  <si>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</si>
  <si>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</si>
  <si>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</si>
  <si>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t>エンゲル係数（％）</t>
  </si>
  <si>
    <t>平均消費性向（％）</t>
  </si>
  <si>
    <t>48 農　業</t>
  </si>
  <si>
    <t>農　業 49</t>
  </si>
  <si>
    <t>項　　　　　　　目</t>
  </si>
  <si>
    <t>合　　　　　計</t>
  </si>
  <si>
    <t>う　ち　現　金</t>
  </si>
  <si>
    <t>作　物　収　入</t>
  </si>
  <si>
    <t>稲　　　　作</t>
  </si>
  <si>
    <t>林 業 収 入</t>
  </si>
  <si>
    <t>麦　　　　作</t>
  </si>
  <si>
    <t>水産業収入</t>
  </si>
  <si>
    <t>い　も　　類</t>
  </si>
  <si>
    <t>農外雑収入</t>
  </si>
  <si>
    <t>野　　　　菜</t>
  </si>
  <si>
    <t>果　　　　樹</t>
  </si>
  <si>
    <t>被用労賃</t>
  </si>
  <si>
    <t>給料・俸給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</si>
  <si>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</si>
  <si>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</si>
  <si>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</si>
  <si>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</si>
  <si>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</si>
  <si>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</si>
  <si>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合　　　　計</t>
  </si>
  <si>
    <t>県　　　　　税</t>
  </si>
  <si>
    <t>市  町  村  税</t>
  </si>
  <si>
    <t>公 課 諸 負 担</t>
  </si>
  <si>
    <t>うち減価償却費</t>
  </si>
  <si>
    <t>農業雇用労賃</t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</si>
  <si>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</si>
  <si>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</si>
  <si>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</si>
  <si>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</si>
  <si>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</si>
  <si>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</si>
  <si>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家計光熱・水道料</t>
  </si>
  <si>
    <t>光　熱　動　力</t>
  </si>
  <si>
    <t>家具・家事用品費</t>
  </si>
  <si>
    <t>被服及び履物費</t>
  </si>
  <si>
    <t>農用建物維持修繕</t>
  </si>
  <si>
    <t>保 健 医 療 費</t>
  </si>
  <si>
    <t>賃借料及び料金</t>
  </si>
  <si>
    <t>交 通 通 信 費</t>
  </si>
  <si>
    <t>土地改良水利費</t>
  </si>
  <si>
    <t>教　　育　　費</t>
  </si>
  <si>
    <t>そ　　の　　他</t>
  </si>
  <si>
    <t xml:space="preserve">教 養 娯 楽 費 </t>
  </si>
  <si>
    <t>雑　　　　　費</t>
  </si>
  <si>
    <t>臨　　時　　費</t>
  </si>
  <si>
    <t>市町村別</t>
  </si>
  <si>
    <t>経　　　　　　営　　　　　　耕　　　　　　地</t>
  </si>
  <si>
    <t>その他</t>
  </si>
  <si>
    <t>42 農  業</t>
  </si>
  <si>
    <t>乳　用　牛</t>
  </si>
  <si>
    <t>概　　　況</t>
  </si>
  <si>
    <t>農　家　経　済　の　総　括</t>
  </si>
  <si>
    <t>年始め手持ち現金</t>
  </si>
  <si>
    <t>農外事業等の収入</t>
  </si>
  <si>
    <t>豆類</t>
  </si>
  <si>
    <t>商工鉱業等収入</t>
  </si>
  <si>
    <t>事業以外の収入</t>
  </si>
  <si>
    <t>種苗・苗木・蚕種</t>
  </si>
  <si>
    <t>諸材料加工原料</t>
  </si>
  <si>
    <t>自小作</t>
  </si>
  <si>
    <t>小自作</t>
  </si>
  <si>
    <t>44 農  業</t>
  </si>
  <si>
    <t>農  業 45</t>
  </si>
  <si>
    <t>-</t>
  </si>
  <si>
    <t>市町村別</t>
  </si>
  <si>
    <t>総数</t>
  </si>
  <si>
    <t>計</t>
  </si>
  <si>
    <t>露地メロン</t>
  </si>
  <si>
    <t>ほうれん草</t>
  </si>
  <si>
    <t>日本なし</t>
  </si>
  <si>
    <t>ぶどう(計）</t>
  </si>
  <si>
    <t>平成元年</t>
  </si>
  <si>
    <t>年度</t>
  </si>
  <si>
    <t>桑園面積</t>
  </si>
  <si>
    <t>養蚕戸数</t>
  </si>
  <si>
    <t>掃立箱数</t>
  </si>
  <si>
    <t>（箱）</t>
  </si>
  <si>
    <r>
      <t>(10a</t>
    </r>
    <r>
      <rPr>
        <sz val="12"/>
        <rFont val="ＭＳ 明朝"/>
        <family val="1"/>
      </rPr>
      <t>)</t>
    </r>
  </si>
  <si>
    <t>(戸)</t>
  </si>
  <si>
    <t>総　　数</t>
  </si>
  <si>
    <t>上　　繭</t>
  </si>
  <si>
    <t>中　玉　繭</t>
  </si>
  <si>
    <t>平均世帯員（人）</t>
  </si>
  <si>
    <t>農業固定資本額</t>
  </si>
  <si>
    <t>農　　　　業　　　　所　　　　得</t>
  </si>
  <si>
    <t>農 　　業　　 　粗　　 収　 　益</t>
  </si>
  <si>
    <t>農 　　業　　 経　　 営　　 費</t>
  </si>
  <si>
    <t>農  　　　外　　　  所　　  　得</t>
  </si>
  <si>
    <t>農  　　　外　　　  収　　  　入</t>
  </si>
  <si>
    <t>農 　　　 外 　　　 支  　　　出</t>
  </si>
  <si>
    <t>農　　　　機　　　具</t>
  </si>
  <si>
    <t>農用自動車等</t>
  </si>
  <si>
    <t>資料　北陸農政局統計情報部調</t>
  </si>
  <si>
    <t>市町村別</t>
  </si>
  <si>
    <t>資料　石川県統計課「1985年農業センサス」による。</t>
  </si>
  <si>
    <t>24　市町村別経営耕地面積（昭和60.2.1現在）</t>
  </si>
  <si>
    <t>25　市町村別農家以外の農業事業体数（昭和60.2.1現在）</t>
  </si>
  <si>
    <t>（単位　アール）</t>
  </si>
  <si>
    <t>協業経営体</t>
  </si>
  <si>
    <t>株式会社</t>
  </si>
  <si>
    <t>国・地方　　　公共団体</t>
  </si>
  <si>
    <t>学校</t>
  </si>
  <si>
    <t>畑</t>
  </si>
  <si>
    <t>桑　園</t>
  </si>
  <si>
    <t>注1）　農家の保有山林は、四捨五入の関係で内訳と計が合わないことがある。</t>
  </si>
  <si>
    <t>石川県統計情報課「1985年農業センサス」による。</t>
  </si>
  <si>
    <t>資料　北陸農政局統計情報部調</t>
  </si>
  <si>
    <t>資料　石川県農産課「蚕桑統計書」による。</t>
  </si>
  <si>
    <t>資料　北陸農政局統計情報部「北陸農政局の設計」および「畜産統計」による。</t>
  </si>
  <si>
    <t>資料　北陸農政局統計情報部「畜産統計」及び｢鶏卵流通統計」による。</t>
  </si>
  <si>
    <t>資料　北陸農政局統計情報部「牛乳乳製品統計調査」による。</t>
  </si>
  <si>
    <t>資料　石川県統計情報課「1985年農業センサス」による。</t>
  </si>
  <si>
    <t>注　農機具資本額には農用自動車を含めてある。</t>
  </si>
  <si>
    <t>資料　北陸農政局統計情報部「農家経済調査報告」による。</t>
  </si>
  <si>
    <t>専業・兼業別</t>
  </si>
  <si>
    <t>（単位　戸）</t>
  </si>
  <si>
    <t>（単位　人）</t>
  </si>
  <si>
    <t>（単位　トン）</t>
  </si>
  <si>
    <t>-</t>
  </si>
  <si>
    <t>（単位　千円）</t>
  </si>
  <si>
    <t>(単位　千円)</t>
  </si>
  <si>
    <t>年度内収入</t>
  </si>
  <si>
    <t>年度末手持ち現金</t>
  </si>
  <si>
    <t>40 農  業</t>
  </si>
  <si>
    <t>-</t>
  </si>
  <si>
    <t>資料</t>
  </si>
  <si>
    <t>（単位  戸）</t>
  </si>
  <si>
    <t>（単位  戸）</t>
  </si>
  <si>
    <t>（単位  人）</t>
  </si>
  <si>
    <r>
      <t>１）</t>
    </r>
    <r>
      <rPr>
        <sz val="12"/>
        <rFont val="ＭＳ 明朝"/>
        <family val="1"/>
      </rPr>
      <t>1530</t>
    </r>
  </si>
  <si>
    <t>（単位　戸）</t>
  </si>
  <si>
    <t>第1種</t>
  </si>
  <si>
    <t>第2種</t>
  </si>
  <si>
    <t>例外規定
農家  3)</t>
  </si>
  <si>
    <t>市町村別</t>
  </si>
  <si>
    <t>総数</t>
  </si>
  <si>
    <t>専業</t>
  </si>
  <si>
    <t>自作</t>
  </si>
  <si>
    <t>小作</t>
  </si>
  <si>
    <t>兼業</t>
  </si>
  <si>
    <t>自小作別2)</t>
  </si>
  <si>
    <t xml:space="preserve">            専業・兼業別1)</t>
  </si>
  <si>
    <t>(1)　　専　業 ・ 兼　業　別　自　小　作　別　農　家　数</t>
  </si>
  <si>
    <t>2</t>
  </si>
  <si>
    <t xml:space="preserve">2) </t>
  </si>
  <si>
    <t xml:space="preserve">3) </t>
  </si>
  <si>
    <t>注1          1)</t>
  </si>
  <si>
    <t>22    　農家数及び農家人口（昭和59～63年）</t>
  </si>
  <si>
    <t>（1）    専兼・業別農家数</t>
  </si>
  <si>
    <t>兼業</t>
  </si>
  <si>
    <t>専業</t>
  </si>
  <si>
    <t>総数</t>
  </si>
  <si>
    <t>年次</t>
  </si>
  <si>
    <t>昭和59年</t>
  </si>
  <si>
    <t>（2）　経 営 耕 地 面 積 規 模 別 農 家 数</t>
  </si>
  <si>
    <t>総数</t>
  </si>
  <si>
    <t>注1) は 3ha以上である。</t>
  </si>
  <si>
    <t>（3）　  農 家 人 口 及 び 農 業 労 働 力</t>
  </si>
  <si>
    <t>の兼業農家とは、世帯員の中に自家の農業以外の仕事に従事した者（年間30日以上雇用兼業に従事するか、又は年間10万円以上の売上げ</t>
  </si>
  <si>
    <t>のある 自営兼業に従事した者をいう。）がいる農家をいい、専業農家とは、それらの者がいない農家をいう。業農家のうち第１種兼業農</t>
  </si>
  <si>
    <t>は経営耕地面積のうち、借入地が10％未満を自作、借入地が10～50％を自小作、借入地が50～90％を小自作、借入地が90％以上を小作と</t>
  </si>
  <si>
    <t>いう。</t>
  </si>
  <si>
    <t>えば、温室栽培や、養畜を営む農家などは良い例である。</t>
  </si>
  <si>
    <r>
      <t>「1985年農業センサス」では、経営耕地面積が5アール以上あるか又は、</t>
    </r>
    <r>
      <rPr>
        <sz val="12"/>
        <rFont val="ＭＳ 明朝"/>
        <family val="1"/>
      </rPr>
      <t>農産物販売金額が10万円以上のものを農家として調査した。</t>
    </r>
  </si>
  <si>
    <t>5.0　ha</t>
  </si>
  <si>
    <t>～</t>
  </si>
  <si>
    <t>0.5ha 未満</t>
  </si>
  <si>
    <t>以 上</t>
  </si>
  <si>
    <t>の例外規定農家とは、経営耕地面積が5アール未満か全くなくても、過去1年間の農産物販売金額が10万円以上あった農家をいう。たと</t>
  </si>
  <si>
    <t>家とは、農業を主とし兼業を従とする農家をいい、第1種兼業農家とは、兼業を主とし農業を従とする農家をいう。</t>
  </si>
  <si>
    <r>
      <t>(</t>
    </r>
    <r>
      <rPr>
        <sz val="12"/>
        <rFont val="ＭＳ 明朝"/>
        <family val="1"/>
      </rPr>
      <t xml:space="preserve">2)    </t>
    </r>
    <r>
      <rPr>
        <sz val="12"/>
        <rFont val="ＭＳ 明朝"/>
        <family val="1"/>
      </rPr>
      <t>経 営 耕 地 面 積 規 模 別 農 家 数</t>
    </r>
  </si>
  <si>
    <r>
      <t>(3) 　　</t>
    </r>
    <r>
      <rPr>
        <sz val="12"/>
        <rFont val="ＭＳ 明朝"/>
        <family val="1"/>
      </rPr>
      <t>　市町村別農家人口及び農業就業人口 　（昭和</t>
    </r>
    <r>
      <rPr>
        <sz val="12"/>
        <rFont val="ＭＳ 明朝"/>
        <family val="1"/>
      </rPr>
      <t>60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2.1</t>
    </r>
    <r>
      <rPr>
        <sz val="12"/>
        <rFont val="ＭＳ 明朝"/>
        <family val="1"/>
      </rPr>
      <t>現在）</t>
    </r>
  </si>
  <si>
    <r>
      <t>5</t>
    </r>
    <r>
      <rPr>
        <sz val="12"/>
        <rFont val="ＭＳ 明朝"/>
        <family val="1"/>
      </rPr>
      <t>.0 ha</t>
    </r>
  </si>
  <si>
    <r>
      <t>0.</t>
    </r>
    <r>
      <rPr>
        <sz val="12"/>
        <rFont val="ＭＳ 明朝"/>
        <family val="1"/>
      </rPr>
      <t>3 ha</t>
    </r>
  </si>
  <si>
    <t>未  満</t>
  </si>
  <si>
    <t>以  上</t>
  </si>
  <si>
    <r>
      <t>基 幹 的 農 業 従 事 者 数</t>
    </r>
    <r>
      <rPr>
        <sz val="12"/>
        <rFont val="ＭＳ 明朝"/>
        <family val="1"/>
      </rPr>
      <t>　3)</t>
    </r>
  </si>
  <si>
    <r>
      <t>　　農　業　就　業　人　口　2</t>
    </r>
    <r>
      <rPr>
        <sz val="12"/>
        <rFont val="ＭＳ 明朝"/>
        <family val="1"/>
      </rPr>
      <t>)</t>
    </r>
  </si>
  <si>
    <t>　　農　　家　　人　　口　 1)</t>
  </si>
  <si>
    <t>2) の農業就業人口とは、満16歳以上の農家世帯員のうち、自家農業だけに従事した世帯員、及び自家農業とその他の仕事の双方に従事したが、</t>
  </si>
  <si>
    <t xml:space="preserve"> 　自家農業従事日数の方が多かった世帯員のことである。</t>
  </si>
  <si>
    <t xml:space="preserve">    よそに独立して住んでいる者は除く。</t>
  </si>
  <si>
    <t>注</t>
  </si>
  <si>
    <t>1) の農家人口は、原則として住居と生計を共にしている農家の「世帯員数」であり、出かせぎに出ている人は含めるが、勉学、就職のため</t>
  </si>
  <si>
    <t>例外規
定農家</t>
  </si>
  <si>
    <t>-</t>
  </si>
  <si>
    <t>-</t>
  </si>
  <si>
    <t>-</t>
  </si>
  <si>
    <r>
      <t xml:space="preserve">その他の
会    </t>
    </r>
    <r>
      <rPr>
        <sz val="12"/>
        <rFont val="ＭＳ 明朝"/>
        <family val="1"/>
      </rPr>
      <t>社</t>
    </r>
  </si>
  <si>
    <r>
      <t xml:space="preserve">農業事業体　　　　総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</si>
  <si>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農 家 の
保有山林
</t>
    </r>
    <r>
      <rPr>
        <sz val="12"/>
        <rFont val="ＭＳ 明朝"/>
        <family val="1"/>
      </rPr>
      <t>1)
(ha)</t>
    </r>
  </si>
  <si>
    <t>樹園地</t>
  </si>
  <si>
    <t>農協・その他
の 農業団体</t>
  </si>
  <si>
    <t>きゅうり</t>
  </si>
  <si>
    <t>トマト</t>
  </si>
  <si>
    <t>なす</t>
  </si>
  <si>
    <t>ピーマン</t>
  </si>
  <si>
    <t>かぼちゃ</t>
  </si>
  <si>
    <t>いちご</t>
  </si>
  <si>
    <t>すいか</t>
  </si>
  <si>
    <t>キャベツ</t>
  </si>
  <si>
    <t>はくさい</t>
  </si>
  <si>
    <t>ねぎ</t>
  </si>
  <si>
    <t>たまねぎ</t>
  </si>
  <si>
    <t>レタス</t>
  </si>
  <si>
    <t>だいこん</t>
  </si>
  <si>
    <t>かぶ</t>
  </si>
  <si>
    <t>にんじん</t>
  </si>
  <si>
    <t>ごぼう</t>
  </si>
  <si>
    <t>さといも</t>
  </si>
  <si>
    <t>れんこん</t>
  </si>
  <si>
    <t>やまのいも</t>
  </si>
  <si>
    <t>たけのこ</t>
  </si>
  <si>
    <t>さやえんどう</t>
  </si>
  <si>
    <t>さやいんげん</t>
  </si>
  <si>
    <t>キウイフルーツ</t>
  </si>
  <si>
    <t>もも</t>
  </si>
  <si>
    <t>うめ</t>
  </si>
  <si>
    <t>かき</t>
  </si>
  <si>
    <t>くり</t>
  </si>
  <si>
    <t>26　　農　 作 　物 　収　 穫　 量 （昭和59～63年）</t>
  </si>
  <si>
    <t>60年</t>
  </si>
  <si>
    <t>61年</t>
  </si>
  <si>
    <t>62年</t>
  </si>
  <si>
    <t>63年</t>
  </si>
  <si>
    <t>27　　市 町 村 別 米、小 麦 及 び 大 麦 収 穫 量（昭和59～63年）</t>
  </si>
  <si>
    <t>（単位　作付面積　ヘクタール、収穫量　トン、10アール当たり収量　キログラム）</t>
  </si>
  <si>
    <t>10アール
当たり収量</t>
  </si>
  <si>
    <t>小麦</t>
  </si>
  <si>
    <t>六条大麦</t>
  </si>
  <si>
    <t>金　沢　市</t>
  </si>
  <si>
    <t>-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</si>
  <si>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</si>
  <si>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</si>
  <si>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</si>
  <si>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</si>
  <si>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</si>
  <si>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</si>
  <si>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</si>
  <si>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農作物</t>
  </si>
  <si>
    <t>米</t>
  </si>
  <si>
    <t>農  業 43</t>
  </si>
  <si>
    <t>-</t>
  </si>
  <si>
    <r>
      <t>歩 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型</t>
    </r>
  </si>
  <si>
    <r>
      <t>15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30</t>
    </r>
  </si>
  <si>
    <t>成  鶏  め  す  羽  数</t>
  </si>
  <si>
    <t>一 羽 当 た り 産 卵 量</t>
  </si>
  <si>
    <t>産　　　   卵　 　　  量</t>
  </si>
  <si>
    <t>（単位　トン）</t>
  </si>
  <si>
    <t>処　　　　    理　    　　　量</t>
  </si>
  <si>
    <r>
      <t>乳 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</si>
  <si>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t>32　　市町村別農業用機械保有台数（販売農家）（昭和60.2.1現在）</t>
  </si>
  <si>
    <t>28　　桑園面積、養蚕戸数及び収繭量(昭和59～63年）</t>
  </si>
  <si>
    <t>29　　家　畜　飼　養　頭　羽　数(昭和60～平成元年）</t>
  </si>
  <si>
    <t>昭和60年</t>
  </si>
  <si>
    <t>30　　成  鶏  め  す  羽  数  及  び  産  卵  量(昭和59～63年)</t>
  </si>
  <si>
    <t>31　  牛　乳　生　産　量　及　び　用　途　別　処　理　量(昭和59～63年）</t>
  </si>
  <si>
    <t>収  　　繭　  　量　（kg）</t>
  </si>
  <si>
    <t>米麦用
乾燥機</t>
  </si>
  <si>
    <t>自  脱  型
コンバイン</t>
  </si>
  <si>
    <t>動 　 力　　　田植機</t>
  </si>
  <si>
    <t>動  　力　　　防除機</t>
  </si>
  <si>
    <r>
      <t>2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ha 以上</t>
    </r>
  </si>
  <si>
    <r>
      <t>現金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>括</t>
    </r>
  </si>
  <si>
    <r>
      <t>生活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>準</t>
    </r>
  </si>
  <si>
    <t>33　　農　　　　　家　　　　　経　　　　　済        (昭和59～63年度）</t>
  </si>
  <si>
    <t>(1) 　農　　　家　　　経　　　済　　　の　　　総　　　括</t>
  </si>
  <si>
    <t>（販売農家1戸当たり平均）</t>
  </si>
  <si>
    <t>昭和59年度</t>
  </si>
  <si>
    <t>60年度</t>
  </si>
  <si>
    <t>61年度</t>
  </si>
  <si>
    <t>62年度</t>
  </si>
  <si>
    <t>63年度</t>
  </si>
  <si>
    <t>経営耕地規模別</t>
  </si>
  <si>
    <t>世帯員1人当たり家計費</t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</si>
  <si>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</si>
  <si>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r>
      <t>農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益</t>
    </r>
  </si>
  <si>
    <r>
      <t>農</t>
    </r>
    <r>
      <rPr>
        <sz val="12"/>
        <rFont val="ＭＳ 明朝"/>
        <family val="1"/>
      </rPr>
      <t xml:space="preserve">  業  経  営  費</t>
    </r>
  </si>
  <si>
    <r>
      <t xml:space="preserve">家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計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費</t>
    </r>
  </si>
  <si>
    <t>(2)　農　業　粗　収　益　及　び　農　業　経　営　費</t>
  </si>
  <si>
    <t>(3)　農 外 収 入、租 税 公 課 諸 負 担 及 び 家 計 費</t>
  </si>
  <si>
    <t>（農家1戸当たり平均）</t>
  </si>
  <si>
    <t>23　　市　　町　　村　　別　　農　　家　　数　（昭和60.2.1現在）</t>
  </si>
  <si>
    <t>-</t>
  </si>
  <si>
    <t>-</t>
  </si>
  <si>
    <t>5　　　農　　　　　　　　　　　　　　　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</si>
</sst>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#,##0.0_ "/>
    <numFmt numFmtId="185" formatCode="0.0_ 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2"/>
      <color indexed="56"/>
      <name val="ＭＳ ゴシック"/>
      <family val="3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7" fillId="0" borderId="0" xfId="0" applyNumberFormat="1" applyFont="1" applyFill="1" applyAlignment="1">
      <alignment vertical="top"/>
    </xf>
    <xf numFmtId="38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 applyProtection="1">
      <alignment vertical="center"/>
      <protection/>
    </xf>
    <xf numFmtId="37" fontId="15" fillId="0" borderId="13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vertical="center" wrapText="1"/>
      <protection/>
    </xf>
    <xf numFmtId="0" fontId="9" fillId="0" borderId="0" xfId="60" applyFont="1" applyFill="1" applyAlignment="1">
      <alignment vertical="center"/>
      <protection/>
    </xf>
    <xf numFmtId="0" fontId="0" fillId="0" borderId="0" xfId="6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7" fillId="0" borderId="0" xfId="60" applyFont="1" applyFill="1" applyAlignment="1">
      <alignment vertical="top"/>
      <protection/>
    </xf>
    <xf numFmtId="0" fontId="0" fillId="0" borderId="0" xfId="60" applyFont="1" applyFill="1" applyAlignment="1">
      <alignment vertical="top"/>
      <protection/>
    </xf>
    <xf numFmtId="0" fontId="7" fillId="0" borderId="0" xfId="60" applyFont="1" applyFill="1" applyAlignment="1">
      <alignment horizontal="right" vertical="top"/>
      <protection/>
    </xf>
    <xf numFmtId="0" fontId="5" fillId="0" borderId="0" xfId="60" applyFont="1" applyFill="1" applyBorder="1" applyAlignment="1" applyProtection="1">
      <alignment horizontal="left" vertical="center"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Font="1" applyFill="1" applyBorder="1" applyAlignment="1" applyProtection="1">
      <alignment horizontal="centerContinuous" vertical="center"/>
      <protection/>
    </xf>
    <xf numFmtId="0" fontId="0" fillId="0" borderId="0" xfId="60" applyFont="1" applyFill="1" applyBorder="1" applyAlignment="1" applyProtection="1">
      <alignment horizontal="right" vertical="center"/>
      <protection/>
    </xf>
    <xf numFmtId="0" fontId="0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16" fillId="0" borderId="0" xfId="60" applyFont="1" applyFill="1" applyBorder="1" applyAlignment="1" applyProtection="1">
      <alignment horizontal="right" vertical="center"/>
      <protection/>
    </xf>
    <xf numFmtId="0" fontId="16" fillId="0" borderId="0" xfId="60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horizontal="distributed" vertical="center"/>
      <protection/>
    </xf>
    <xf numFmtId="0" fontId="0" fillId="0" borderId="0" xfId="60" applyFont="1" applyFill="1" applyBorder="1" applyAlignment="1" applyProtection="1">
      <alignment horizontal="center" vertical="center"/>
      <protection/>
    </xf>
    <xf numFmtId="0" fontId="0" fillId="0" borderId="0" xfId="60" applyFont="1" applyFill="1" applyBorder="1" applyAlignment="1" applyProtection="1">
      <alignment vertical="center"/>
      <protection/>
    </xf>
    <xf numFmtId="0" fontId="8" fillId="0" borderId="0" xfId="60" applyFont="1" applyFill="1" applyBorder="1" applyAlignment="1" applyProtection="1">
      <alignment horizontal="right"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12" fillId="0" borderId="0" xfId="60" applyFont="1" applyFill="1" applyBorder="1" applyAlignment="1" applyProtection="1">
      <alignment horizontal="right" vertical="center"/>
      <protection/>
    </xf>
    <xf numFmtId="0" fontId="0" fillId="0" borderId="0" xfId="60" applyFont="1" applyFill="1" applyBorder="1" applyAlignment="1">
      <alignment vertical="center"/>
      <protection/>
    </xf>
    <xf numFmtId="37" fontId="0" fillId="0" borderId="0" xfId="60" applyNumberFormat="1" applyFont="1" applyFill="1" applyAlignment="1" applyProtection="1">
      <alignment vertical="center"/>
      <protection/>
    </xf>
    <xf numFmtId="0" fontId="8" fillId="0" borderId="0" xfId="60" applyFont="1" applyFill="1" applyBorder="1" applyAlignment="1" applyProtection="1">
      <alignment horizontal="distributed" vertical="center"/>
      <protection/>
    </xf>
    <xf numFmtId="0" fontId="8" fillId="0" borderId="10" xfId="6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0" fillId="0" borderId="10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 applyProtection="1">
      <alignment vertical="center"/>
      <protection/>
    </xf>
    <xf numFmtId="0" fontId="8" fillId="0" borderId="0" xfId="60" applyFont="1" applyFill="1" applyAlignment="1" applyProtection="1">
      <alignment vertical="center"/>
      <protection/>
    </xf>
    <xf numFmtId="0" fontId="8" fillId="0" borderId="0" xfId="60" applyFont="1" applyFill="1" applyBorder="1" applyAlignment="1" applyProtection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0" xfId="60" applyFont="1" applyFill="1" applyAlignment="1">
      <alignment vertical="center"/>
      <protection/>
    </xf>
    <xf numFmtId="0" fontId="8" fillId="0" borderId="10" xfId="60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8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3" xfId="6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40" fontId="0" fillId="0" borderId="18" xfId="0" applyNumberFormat="1" applyFont="1" applyFill="1" applyBorder="1" applyAlignment="1" applyProtection="1">
      <alignment vertical="center"/>
      <protection/>
    </xf>
    <xf numFmtId="40" fontId="0" fillId="0" borderId="16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177" fontId="0" fillId="0" borderId="21" xfId="0" applyNumberFormat="1" applyFont="1" applyFill="1" applyBorder="1" applyAlignment="1" applyProtection="1">
      <alignment vertical="center"/>
      <protection/>
    </xf>
    <xf numFmtId="180" fontId="0" fillId="0" borderId="21" xfId="0" applyNumberFormat="1" applyFont="1" applyFill="1" applyBorder="1" applyAlignment="1" applyProtection="1">
      <alignment vertical="center"/>
      <protection/>
    </xf>
    <xf numFmtId="180" fontId="0" fillId="0" borderId="22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180" fontId="0" fillId="0" borderId="17" xfId="0" applyNumberFormat="1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0" applyFont="1" applyFill="1" applyAlignment="1">
      <alignment vertical="top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60" applyFont="1" applyFill="1" applyAlignment="1">
      <alignment horizontal="left" vertical="center" shrinkToFit="1"/>
      <protection/>
    </xf>
    <xf numFmtId="0" fontId="0" fillId="0" borderId="12" xfId="60" applyFont="1" applyFill="1" applyBorder="1" applyAlignment="1" applyProtection="1">
      <alignment horizontal="distributed" vertical="center"/>
      <protection/>
    </xf>
    <xf numFmtId="0" fontId="0" fillId="0" borderId="12" xfId="60" applyFont="1" applyFill="1" applyBorder="1" applyAlignment="1" applyProtection="1">
      <alignment horizontal="distributed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49" fontId="0" fillId="0" borderId="0" xfId="60" applyNumberFormat="1" applyFont="1" applyFill="1" applyAlignment="1">
      <alignment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ont="1" applyFill="1" applyAlignment="1">
      <alignment horizontal="left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right" vertical="center" indent="1"/>
      <protection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37" fontId="55" fillId="0" borderId="21" xfId="0" applyNumberFormat="1" applyFont="1" applyFill="1" applyBorder="1" applyAlignment="1" applyProtection="1">
      <alignment horizontal="right" vertical="center" indent="1"/>
      <protection/>
    </xf>
    <xf numFmtId="37" fontId="55" fillId="0" borderId="21" xfId="0" applyNumberFormat="1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 quotePrefix="1">
      <alignment horizontal="right" vertical="center" indent="1"/>
      <protection/>
    </xf>
    <xf numFmtId="37" fontId="15" fillId="0" borderId="21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 quotePrefix="1">
      <alignment horizontal="right" vertical="center" indent="1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15" fillId="0" borderId="21" xfId="0" applyFont="1" applyFill="1" applyBorder="1" applyAlignment="1" applyProtection="1" quotePrefix="1">
      <alignment horizontal="right" vertical="center" indent="1"/>
      <protection/>
    </xf>
    <xf numFmtId="0" fontId="55" fillId="0" borderId="21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21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right" vertical="center" indent="1"/>
      <protection/>
    </xf>
    <xf numFmtId="37" fontId="55" fillId="0" borderId="20" xfId="0" applyNumberFormat="1" applyFont="1" applyFill="1" applyBorder="1" applyAlignment="1" applyProtection="1">
      <alignment horizontal="right" vertical="center" indent="1"/>
      <protection/>
    </xf>
    <xf numFmtId="0" fontId="0" fillId="0" borderId="16" xfId="0" applyFill="1" applyBorder="1" applyAlignment="1" applyProtection="1">
      <alignment horizontal="distributed" vertical="center" inden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right" vertical="center" indent="1"/>
      <protection/>
    </xf>
    <xf numFmtId="0" fontId="0" fillId="0" borderId="24" xfId="0" applyFill="1" applyBorder="1" applyAlignment="1" applyProtection="1">
      <alignment horizontal="distributed" vertical="center" indent="1"/>
      <protection/>
    </xf>
    <xf numFmtId="184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84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185" fontId="0" fillId="0" borderId="27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ill="1" applyBorder="1" applyAlignment="1" applyProtection="1">
      <alignment horizontal="center" vertical="center"/>
      <protection/>
    </xf>
    <xf numFmtId="185" fontId="0" fillId="0" borderId="30" xfId="0" applyNumberFormat="1" applyFont="1" applyFill="1" applyBorder="1" applyAlignment="1">
      <alignment horizontal="center" vertical="center"/>
    </xf>
    <xf numFmtId="185" fontId="0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37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37" fontId="0" fillId="0" borderId="0" xfId="60" applyNumberFormat="1" applyFont="1" applyFill="1" applyBorder="1" applyAlignment="1" applyProtection="1">
      <alignment vertical="center"/>
      <protection/>
    </xf>
    <xf numFmtId="0" fontId="0" fillId="0" borderId="11" xfId="60" applyFont="1" applyFill="1" applyBorder="1" applyAlignment="1" applyProtection="1">
      <alignment vertical="center"/>
      <protection/>
    </xf>
    <xf numFmtId="0" fontId="0" fillId="0" borderId="12" xfId="60" applyFont="1" applyFill="1" applyBorder="1" applyAlignment="1" applyProtection="1">
      <alignment horizontal="distributed" vertical="center"/>
      <protection/>
    </xf>
    <xf numFmtId="0" fontId="0" fillId="0" borderId="11" xfId="6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15" fillId="0" borderId="0" xfId="60" applyFont="1" applyFill="1" applyBorder="1" applyAlignment="1" applyProtection="1">
      <alignment vertical="center"/>
      <protection/>
    </xf>
    <xf numFmtId="0" fontId="15" fillId="0" borderId="10" xfId="60" applyFont="1" applyFill="1" applyBorder="1" applyAlignment="1" applyProtection="1">
      <alignment vertical="center"/>
      <protection/>
    </xf>
    <xf numFmtId="0" fontId="15" fillId="0" borderId="0" xfId="60" applyFont="1" applyFill="1" applyBorder="1" applyAlignment="1" applyProtection="1">
      <alignment horizontal="distributed" vertical="center"/>
      <protection/>
    </xf>
    <xf numFmtId="0" fontId="15" fillId="0" borderId="10" xfId="60" applyFont="1" applyFill="1" applyBorder="1" applyAlignment="1" applyProtection="1">
      <alignment horizontal="distributed" vertical="center"/>
      <protection/>
    </xf>
    <xf numFmtId="0" fontId="15" fillId="0" borderId="13" xfId="60" applyFont="1" applyFill="1" applyBorder="1" applyAlignment="1" applyProtection="1">
      <alignment horizontal="right" vertical="center"/>
      <protection/>
    </xf>
    <xf numFmtId="0" fontId="15" fillId="0" borderId="0" xfId="60" applyFont="1" applyFill="1" applyBorder="1" applyAlignment="1" applyProtection="1">
      <alignment horizontal="right" vertical="center"/>
      <protection/>
    </xf>
    <xf numFmtId="0" fontId="15" fillId="0" borderId="13" xfId="60" applyFont="1" applyFill="1" applyBorder="1" applyAlignment="1" applyProtection="1">
      <alignment horizontal="center" vertical="center"/>
      <protection/>
    </xf>
    <xf numFmtId="0" fontId="15" fillId="0" borderId="0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0" fontId="0" fillId="0" borderId="31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15" fillId="0" borderId="29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 horizontal="left" vertical="center" indent="1"/>
    </xf>
    <xf numFmtId="182" fontId="0" fillId="0" borderId="0" xfId="0" applyNumberFormat="1" applyFont="1" applyFill="1" applyBorder="1" applyAlignment="1">
      <alignment horizontal="left" vertical="center" indent="1"/>
    </xf>
    <xf numFmtId="183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indent="1"/>
      <protection/>
    </xf>
    <xf numFmtId="182" fontId="0" fillId="0" borderId="0" xfId="0" applyNumberFormat="1" applyFont="1" applyFill="1" applyBorder="1" applyAlignment="1" applyProtection="1">
      <alignment horizontal="left" vertical="center" indent="1"/>
      <protection/>
    </xf>
    <xf numFmtId="37" fontId="15" fillId="0" borderId="0" xfId="0" applyNumberFormat="1" applyFont="1" applyFill="1" applyBorder="1" applyAlignment="1" applyProtection="1">
      <alignment horizontal="left" vertical="center" indent="1"/>
      <protection/>
    </xf>
    <xf numFmtId="0" fontId="10" fillId="0" borderId="0" xfId="0" applyFont="1" applyFill="1" applyBorder="1" applyAlignment="1" applyProtection="1">
      <alignment horizontal="left" vertical="center" indent="1"/>
      <protection/>
    </xf>
    <xf numFmtId="182" fontId="15" fillId="0" borderId="0" xfId="0" applyNumberFormat="1" applyFont="1" applyFill="1" applyBorder="1" applyAlignment="1" applyProtection="1">
      <alignment horizontal="left" vertical="center" indent="1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>
      <alignment vertical="center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 quotePrefix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38" fontId="15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 quotePrefix="1">
      <alignment horizontal="right" vertical="center" indent="1"/>
      <protection/>
    </xf>
    <xf numFmtId="0" fontId="0" fillId="0" borderId="19" xfId="0" applyFont="1" applyFill="1" applyBorder="1" applyAlignment="1">
      <alignment horizontal="right" vertical="center" indent="1"/>
    </xf>
    <xf numFmtId="0" fontId="15" fillId="0" borderId="19" xfId="0" applyFont="1" applyFill="1" applyBorder="1" applyAlignment="1" applyProtection="1" quotePrefix="1">
      <alignment horizontal="right" vertical="center" indent="1"/>
      <protection/>
    </xf>
    <xf numFmtId="38" fontId="0" fillId="0" borderId="19" xfId="48" applyFont="1" applyFill="1" applyBorder="1" applyAlignment="1">
      <alignment vertical="center"/>
    </xf>
    <xf numFmtId="38" fontId="15" fillId="0" borderId="19" xfId="48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vertical="center"/>
      <protection/>
    </xf>
    <xf numFmtId="37" fontId="15" fillId="0" borderId="40" xfId="0" applyNumberFormat="1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ill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25" xfId="0" applyNumberFormat="1" applyFill="1" applyBorder="1" applyAlignment="1" applyProtection="1">
      <alignment horizontal="distributed"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29" xfId="0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38" fontId="0" fillId="0" borderId="26" xfId="0" applyNumberFormat="1" applyFill="1" applyBorder="1" applyAlignment="1" applyProtection="1">
      <alignment horizontal="distributed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15" fillId="0" borderId="16" xfId="0" applyNumberFormat="1" applyFont="1" applyFill="1" applyBorder="1" applyAlignment="1" applyProtection="1">
      <alignment vertical="center"/>
      <protection/>
    </xf>
    <xf numFmtId="37" fontId="15" fillId="0" borderId="23" xfId="0" applyNumberFormat="1" applyFont="1" applyFill="1" applyBorder="1" applyAlignment="1" applyProtection="1">
      <alignment vertical="center"/>
      <protection/>
    </xf>
    <xf numFmtId="37" fontId="15" fillId="0" borderId="18" xfId="0" applyNumberFormat="1" applyFont="1" applyFill="1" applyBorder="1" applyAlignment="1" applyProtection="1">
      <alignment vertical="center"/>
      <protection/>
    </xf>
    <xf numFmtId="0" fontId="0" fillId="0" borderId="40" xfId="60" applyFont="1" applyFill="1" applyBorder="1" applyAlignment="1" applyProtection="1">
      <alignment vertical="center"/>
      <protection/>
    </xf>
    <xf numFmtId="37" fontId="15" fillId="0" borderId="13" xfId="60" applyNumberFormat="1" applyFont="1" applyFill="1" applyBorder="1" applyAlignment="1" applyProtection="1">
      <alignment vertical="center"/>
      <protection/>
    </xf>
    <xf numFmtId="37" fontId="15" fillId="0" borderId="0" xfId="60" applyNumberFormat="1" applyFont="1" applyFill="1" applyBorder="1" applyAlignment="1" applyProtection="1">
      <alignment vertical="center"/>
      <protection/>
    </xf>
    <xf numFmtId="0" fontId="15" fillId="0" borderId="13" xfId="60" applyFont="1" applyFill="1" applyBorder="1" applyAlignment="1" applyProtection="1">
      <alignment vertical="center"/>
      <protection/>
    </xf>
    <xf numFmtId="37" fontId="15" fillId="0" borderId="13" xfId="0" applyNumberFormat="1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left" vertical="center" indent="1"/>
    </xf>
    <xf numFmtId="38" fontId="15" fillId="0" borderId="21" xfId="48" applyFont="1" applyFill="1" applyBorder="1" applyAlignment="1">
      <alignment horizontal="left" vertical="center" indent="1"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178" fontId="15" fillId="0" borderId="16" xfId="0" applyNumberFormat="1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>
      <alignment horizontal="distributed" vertical="center"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3" xfId="60" applyFont="1" applyFill="1" applyBorder="1" applyAlignment="1" applyProtection="1">
      <alignment horizontal="distributed" vertical="center"/>
      <protection/>
    </xf>
    <xf numFmtId="0" fontId="0" fillId="0" borderId="42" xfId="60" applyFont="1" applyFill="1" applyBorder="1" applyAlignment="1" applyProtection="1">
      <alignment horizontal="distributed" vertical="center"/>
      <protection/>
    </xf>
    <xf numFmtId="0" fontId="0" fillId="0" borderId="0" xfId="60" applyFont="1" applyFill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 indent="1"/>
      <protection/>
    </xf>
    <xf numFmtId="37" fontId="0" fillId="0" borderId="13" xfId="0" applyNumberFormat="1" applyFont="1" applyFill="1" applyBorder="1" applyAlignment="1" applyProtection="1">
      <alignment horizontal="right" vertical="center" indent="1"/>
      <protection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44" xfId="0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1" xfId="60" applyFont="1" applyFill="1" applyBorder="1" applyAlignment="1" applyProtection="1">
      <alignment horizontal="distributed" vertical="center"/>
      <protection/>
    </xf>
    <xf numFmtId="0" fontId="0" fillId="0" borderId="28" xfId="60" applyFont="1" applyFill="1" applyBorder="1" applyAlignment="1">
      <alignment horizontal="distributed" vertical="center"/>
      <protection/>
    </xf>
    <xf numFmtId="0" fontId="0" fillId="0" borderId="25" xfId="60" applyFont="1" applyFill="1" applyBorder="1" applyAlignment="1" applyProtection="1">
      <alignment horizontal="distributed" vertical="center"/>
      <protection/>
    </xf>
    <xf numFmtId="0" fontId="0" fillId="0" borderId="27" xfId="60" applyFont="1" applyFill="1" applyBorder="1" applyAlignment="1">
      <alignment horizontal="distributed" vertical="center"/>
      <protection/>
    </xf>
    <xf numFmtId="0" fontId="0" fillId="0" borderId="47" xfId="60" applyFont="1" applyFill="1" applyBorder="1" applyAlignment="1" applyProtection="1">
      <alignment horizontal="distributed" vertical="center"/>
      <protection/>
    </xf>
    <xf numFmtId="0" fontId="0" fillId="0" borderId="33" xfId="60" applyFont="1" applyFill="1" applyBorder="1" applyAlignment="1" applyProtection="1">
      <alignment horizontal="distributed" vertical="center"/>
      <protection/>
    </xf>
    <xf numFmtId="0" fontId="0" fillId="0" borderId="32" xfId="60" applyFont="1" applyFill="1" applyBorder="1" applyAlignment="1" applyProtection="1">
      <alignment horizontal="distributed" vertical="center"/>
      <protection/>
    </xf>
    <xf numFmtId="0" fontId="0" fillId="0" borderId="47" xfId="60" applyFont="1" applyFill="1" applyBorder="1" applyAlignment="1" applyProtection="1">
      <alignment horizontal="distributed" vertical="center" wrapText="1" indent="3"/>
      <protection/>
    </xf>
    <xf numFmtId="0" fontId="0" fillId="0" borderId="33" xfId="60" applyFont="1" applyFill="1" applyBorder="1" applyAlignment="1" applyProtection="1">
      <alignment horizontal="distributed" vertical="center" wrapText="1" indent="3"/>
      <protection/>
    </xf>
    <xf numFmtId="0" fontId="15" fillId="0" borderId="16" xfId="0" applyFont="1" applyFill="1" applyBorder="1" applyAlignment="1" applyProtection="1">
      <alignment horizontal="distributed" vertical="center"/>
      <protection/>
    </xf>
    <xf numFmtId="0" fontId="15" fillId="0" borderId="31" xfId="0" applyFont="1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36" xfId="0" applyFill="1" applyBorder="1" applyAlignment="1">
      <alignment horizontal="right" vertical="top"/>
    </xf>
    <xf numFmtId="0" fontId="0" fillId="0" borderId="41" xfId="60" applyFont="1" applyFill="1" applyBorder="1" applyAlignment="1" applyProtection="1">
      <alignment horizontal="distributed" vertical="center"/>
      <protection/>
    </xf>
    <xf numFmtId="0" fontId="0" fillId="0" borderId="18" xfId="60" applyFont="1" applyFill="1" applyBorder="1" applyAlignment="1" applyProtection="1">
      <alignment horizontal="distributed" vertical="center"/>
      <protection/>
    </xf>
    <xf numFmtId="0" fontId="0" fillId="0" borderId="17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 applyProtection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48" xfId="60" applyFont="1" applyFill="1" applyBorder="1" applyAlignment="1" applyProtection="1">
      <alignment horizontal="distributed" vertical="center"/>
      <protection/>
    </xf>
    <xf numFmtId="0" fontId="0" fillId="0" borderId="49" xfId="60" applyFont="1" applyFill="1" applyBorder="1" applyAlignment="1" applyProtection="1">
      <alignment horizontal="distributed" vertical="center"/>
      <protection/>
    </xf>
    <xf numFmtId="0" fontId="0" fillId="0" borderId="50" xfId="60" applyFont="1" applyFill="1" applyBorder="1" applyAlignment="1" applyProtection="1">
      <alignment horizontal="distributed" vertical="center"/>
      <protection/>
    </xf>
    <xf numFmtId="0" fontId="0" fillId="0" borderId="45" xfId="0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>
      <alignment horizontal="left" vertical="center"/>
      <protection/>
    </xf>
    <xf numFmtId="37" fontId="15" fillId="0" borderId="19" xfId="0" applyNumberFormat="1" applyFont="1" applyFill="1" applyBorder="1" applyAlignment="1" applyProtection="1">
      <alignment horizontal="right" vertical="center" indent="1"/>
      <protection/>
    </xf>
    <xf numFmtId="37" fontId="15" fillId="0" borderId="0" xfId="0" applyNumberFormat="1" applyFont="1" applyFill="1" applyBorder="1" applyAlignment="1" applyProtection="1">
      <alignment horizontal="right" vertical="center" indent="1"/>
      <protection/>
    </xf>
    <xf numFmtId="37" fontId="0" fillId="0" borderId="19" xfId="0" applyNumberFormat="1" applyFont="1" applyFill="1" applyBorder="1" applyAlignment="1" applyProtection="1">
      <alignment horizontal="right" vertical="center" indent="1"/>
      <protection/>
    </xf>
    <xf numFmtId="0" fontId="0" fillId="0" borderId="0" xfId="60" applyFont="1" applyFill="1" applyAlignment="1">
      <alignment horizontal="distributed" vertical="center" wrapText="1"/>
      <protection/>
    </xf>
    <xf numFmtId="0" fontId="0" fillId="0" borderId="0" xfId="60" applyFont="1" applyFill="1" applyAlignment="1">
      <alignment horizontal="distributed" vertical="center" wrapText="1"/>
      <protection/>
    </xf>
    <xf numFmtId="0" fontId="0" fillId="0" borderId="0" xfId="60" applyFont="1" applyFill="1" applyAlignment="1">
      <alignment horizontal="distributed" vertical="center" shrinkToFit="1"/>
      <protection/>
    </xf>
    <xf numFmtId="0" fontId="0" fillId="0" borderId="0" xfId="60" applyFont="1" applyFill="1" applyAlignment="1">
      <alignment horizontal="distributed" vertical="center" shrinkToFit="1"/>
      <protection/>
    </xf>
    <xf numFmtId="0" fontId="0" fillId="0" borderId="16" xfId="60" applyFont="1" applyFill="1" applyBorder="1" applyAlignment="1">
      <alignment horizontal="left"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0" fillId="0" borderId="0" xfId="60" applyFont="1" applyFill="1" applyAlignment="1">
      <alignment horizontal="left" vertical="center"/>
      <protection/>
    </xf>
    <xf numFmtId="37" fontId="15" fillId="0" borderId="13" xfId="0" applyNumberFormat="1" applyFont="1" applyFill="1" applyBorder="1" applyAlignment="1" applyProtection="1">
      <alignment horizontal="right" vertical="center" inden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43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1" xfId="0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52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5" fillId="0" borderId="0" xfId="60" applyFont="1" applyFill="1" applyBorder="1" applyAlignment="1" applyProtection="1">
      <alignment horizontal="distributed" vertical="center"/>
      <protection/>
    </xf>
    <xf numFmtId="0" fontId="15" fillId="0" borderId="10" xfId="60" applyFont="1" applyFill="1" applyBorder="1" applyAlignment="1" applyProtection="1">
      <alignment horizontal="distributed" vertical="center"/>
      <protection/>
    </xf>
    <xf numFmtId="0" fontId="15" fillId="0" borderId="10" xfId="60" applyFont="1" applyBorder="1" applyAlignment="1">
      <alignment horizontal="distributed" vertical="center"/>
      <protection/>
    </xf>
    <xf numFmtId="0" fontId="0" fillId="0" borderId="53" xfId="60" applyFont="1" applyFill="1" applyBorder="1" applyAlignment="1" applyProtection="1">
      <alignment horizontal="center" vertical="center"/>
      <protection/>
    </xf>
    <xf numFmtId="0" fontId="0" fillId="0" borderId="28" xfId="60" applyFont="1" applyFill="1" applyBorder="1" applyAlignment="1" applyProtection="1">
      <alignment horizontal="center" vertical="center"/>
      <protection/>
    </xf>
    <xf numFmtId="0" fontId="0" fillId="0" borderId="41" xfId="60" applyFont="1" applyFill="1" applyBorder="1" applyAlignment="1" applyProtection="1">
      <alignment horizontal="center" vertical="center"/>
      <protection/>
    </xf>
    <xf numFmtId="0" fontId="0" fillId="0" borderId="27" xfId="60" applyFont="1" applyFill="1" applyBorder="1" applyAlignment="1" applyProtection="1">
      <alignment horizontal="center" vertical="center"/>
      <protection/>
    </xf>
    <xf numFmtId="37" fontId="15" fillId="0" borderId="0" xfId="60" applyNumberFormat="1" applyFont="1" applyFill="1" applyBorder="1" applyAlignment="1" applyProtection="1">
      <alignment horizontal="distributed" vertical="center"/>
      <protection/>
    </xf>
    <xf numFmtId="0" fontId="15" fillId="0" borderId="0" xfId="60" applyFont="1" applyFill="1" applyBorder="1" applyAlignment="1">
      <alignment horizontal="distributed" vertical="center"/>
      <protection/>
    </xf>
    <xf numFmtId="0" fontId="0" fillId="0" borderId="54" xfId="60" applyFont="1" applyFill="1" applyBorder="1" applyAlignment="1" applyProtection="1">
      <alignment horizontal="distributed" vertical="center"/>
      <protection/>
    </xf>
    <xf numFmtId="0" fontId="0" fillId="0" borderId="55" xfId="60" applyFont="1" applyFill="1" applyBorder="1" applyAlignment="1" applyProtection="1">
      <alignment horizontal="distributed" vertical="center"/>
      <protection/>
    </xf>
    <xf numFmtId="0" fontId="0" fillId="0" borderId="56" xfId="60" applyFont="1" applyFill="1" applyBorder="1" applyAlignment="1" applyProtection="1">
      <alignment horizontal="distributed" vertical="center"/>
      <protection/>
    </xf>
    <xf numFmtId="0" fontId="0" fillId="0" borderId="43" xfId="60" applyFont="1" applyFill="1" applyBorder="1" applyAlignment="1" applyProtection="1">
      <alignment horizontal="distributed" vertical="center"/>
      <protection/>
    </xf>
    <xf numFmtId="0" fontId="0" fillId="0" borderId="0" xfId="60" applyFont="1" applyFill="1" applyBorder="1" applyAlignment="1" applyProtection="1">
      <alignment horizontal="distributed" vertical="center"/>
      <protection/>
    </xf>
    <xf numFmtId="0" fontId="0" fillId="0" borderId="10" xfId="60" applyFont="1" applyFill="1" applyBorder="1" applyAlignment="1" applyProtection="1">
      <alignment horizontal="distributed" vertical="center"/>
      <protection/>
    </xf>
    <xf numFmtId="0" fontId="0" fillId="0" borderId="11" xfId="60" applyFont="1" applyFill="1" applyBorder="1" applyAlignment="1" applyProtection="1">
      <alignment horizontal="distributed" vertical="center"/>
      <protection/>
    </xf>
    <xf numFmtId="0" fontId="0" fillId="0" borderId="12" xfId="60" applyFont="1" applyFill="1" applyBorder="1" applyAlignment="1" applyProtection="1">
      <alignment horizontal="distributed" vertical="center"/>
      <protection/>
    </xf>
    <xf numFmtId="0" fontId="0" fillId="0" borderId="25" xfId="60" applyFont="1" applyFill="1" applyBorder="1" applyAlignment="1" applyProtection="1">
      <alignment horizontal="center" vertical="center" wrapText="1"/>
      <protection/>
    </xf>
    <xf numFmtId="0" fontId="0" fillId="0" borderId="27" xfId="60" applyFont="1" applyFill="1" applyBorder="1" applyAlignment="1" applyProtection="1">
      <alignment horizontal="center" vertical="center" wrapText="1"/>
      <protection/>
    </xf>
    <xf numFmtId="0" fontId="0" fillId="0" borderId="28" xfId="60" applyFont="1" applyFill="1" applyBorder="1" applyAlignment="1" applyProtection="1">
      <alignment horizontal="center" vertical="center" wrapText="1"/>
      <protection/>
    </xf>
    <xf numFmtId="0" fontId="0" fillId="0" borderId="26" xfId="60" applyFont="1" applyFill="1" applyBorder="1" applyAlignment="1" applyProtection="1">
      <alignment horizontal="center" vertical="center" wrapText="1"/>
      <protection/>
    </xf>
    <xf numFmtId="0" fontId="0" fillId="0" borderId="13" xfId="60" applyFont="1" applyFill="1" applyBorder="1" applyAlignment="1" applyProtection="1">
      <alignment horizontal="center" vertical="center"/>
      <protection/>
    </xf>
    <xf numFmtId="0" fontId="0" fillId="0" borderId="17" xfId="60" applyFont="1" applyFill="1" applyBorder="1" applyAlignment="1" applyProtection="1">
      <alignment horizontal="center" vertical="center"/>
      <protection/>
    </xf>
    <xf numFmtId="0" fontId="19" fillId="0" borderId="0" xfId="60" applyFont="1" applyFill="1" applyBorder="1" applyAlignment="1" applyProtection="1">
      <alignment horizontal="center" vertical="center"/>
      <protection/>
    </xf>
    <xf numFmtId="0" fontId="0" fillId="0" borderId="25" xfId="60" applyFont="1" applyFill="1" applyBorder="1" applyAlignment="1" applyProtection="1">
      <alignment horizontal="center" vertical="center"/>
      <protection/>
    </xf>
    <xf numFmtId="0" fontId="0" fillId="0" borderId="21" xfId="60" applyFont="1" applyFill="1" applyBorder="1" applyAlignment="1" applyProtection="1">
      <alignment horizontal="distributed" vertical="center"/>
      <protection/>
    </xf>
    <xf numFmtId="0" fontId="0" fillId="0" borderId="29" xfId="60" applyFont="1" applyFill="1" applyBorder="1" applyAlignment="1" applyProtection="1">
      <alignment horizontal="distributed" vertical="center"/>
      <protection/>
    </xf>
    <xf numFmtId="0" fontId="0" fillId="0" borderId="25" xfId="60" applyFont="1" applyFill="1" applyBorder="1" applyAlignment="1">
      <alignment horizontal="center" vertical="center" wrapText="1"/>
      <protection/>
    </xf>
    <xf numFmtId="0" fontId="0" fillId="0" borderId="30" xfId="60" applyFont="1" applyFill="1" applyBorder="1" applyAlignment="1">
      <alignment horizontal="center" vertical="center" wrapText="1"/>
      <protection/>
    </xf>
    <xf numFmtId="0" fontId="9" fillId="0" borderId="25" xfId="60" applyFont="1" applyFill="1" applyBorder="1" applyAlignment="1">
      <alignment horizontal="distributed" vertical="center"/>
      <protection/>
    </xf>
    <xf numFmtId="0" fontId="9" fillId="0" borderId="30" xfId="60" applyFont="1" applyFill="1" applyBorder="1" applyAlignment="1">
      <alignment horizontal="distributed" vertical="center"/>
      <protection/>
    </xf>
    <xf numFmtId="0" fontId="0" fillId="0" borderId="57" xfId="60" applyFont="1" applyFill="1" applyBorder="1" applyAlignment="1" applyProtection="1">
      <alignment horizontal="distributed" vertical="center"/>
      <protection/>
    </xf>
    <xf numFmtId="0" fontId="0" fillId="0" borderId="58" xfId="60" applyFont="1" applyFill="1" applyBorder="1" applyAlignment="1" applyProtection="1">
      <alignment horizontal="distributed" vertical="center"/>
      <protection/>
    </xf>
    <xf numFmtId="0" fontId="0" fillId="0" borderId="59" xfId="60" applyFont="1" applyFill="1" applyBorder="1" applyAlignment="1" applyProtection="1">
      <alignment horizontal="center" vertical="center" wrapText="1"/>
      <protection/>
    </xf>
    <xf numFmtId="0" fontId="0" fillId="0" borderId="37" xfId="60" applyFont="1" applyFill="1" applyBorder="1" applyAlignment="1" applyProtection="1">
      <alignment horizontal="center" vertical="center" wrapText="1"/>
      <protection/>
    </xf>
    <xf numFmtId="0" fontId="7" fillId="0" borderId="60" xfId="60" applyFont="1" applyFill="1" applyBorder="1" applyAlignment="1" applyProtection="1">
      <alignment horizontal="center" vertical="center" wrapText="1"/>
      <protection/>
    </xf>
    <xf numFmtId="0" fontId="7" fillId="0" borderId="61" xfId="60" applyFont="1" applyFill="1" applyBorder="1" applyAlignment="1" applyProtection="1">
      <alignment horizontal="center" vertical="center" wrapText="1"/>
      <protection/>
    </xf>
    <xf numFmtId="0" fontId="0" fillId="0" borderId="30" xfId="60" applyFont="1" applyFill="1" applyBorder="1" applyAlignment="1" applyProtection="1">
      <alignment horizontal="center" vertical="center" wrapText="1"/>
      <protection/>
    </xf>
    <xf numFmtId="0" fontId="0" fillId="0" borderId="25" xfId="60" applyFont="1" applyFill="1" applyBorder="1" applyAlignment="1" applyProtection="1">
      <alignment horizontal="distributed" vertical="center" wrapText="1"/>
      <protection/>
    </xf>
    <xf numFmtId="0" fontId="0" fillId="0" borderId="30" xfId="60" applyFont="1" applyFill="1" applyBorder="1" applyAlignment="1" applyProtection="1">
      <alignment horizontal="distributed" vertical="center" wrapText="1"/>
      <protection/>
    </xf>
    <xf numFmtId="0" fontId="0" fillId="0" borderId="26" xfId="60" applyFont="1" applyFill="1" applyBorder="1" applyAlignment="1" applyProtection="1">
      <alignment horizontal="distributed" vertical="center" wrapText="1"/>
      <protection/>
    </xf>
    <xf numFmtId="0" fontId="0" fillId="0" borderId="40" xfId="60" applyFont="1" applyFill="1" applyBorder="1" applyAlignment="1" applyProtection="1">
      <alignment horizontal="distributed" vertical="center" wrapText="1"/>
      <protection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 indent="2"/>
      <protection/>
    </xf>
    <xf numFmtId="0" fontId="0" fillId="0" borderId="10" xfId="0" applyFont="1" applyFill="1" applyBorder="1" applyAlignment="1" applyProtection="1" quotePrefix="1">
      <alignment horizontal="left" vertical="center" indent="2"/>
      <protection/>
    </xf>
    <xf numFmtId="0" fontId="15" fillId="0" borderId="0" xfId="0" applyFont="1" applyFill="1" applyBorder="1" applyAlignment="1" applyProtection="1" quotePrefix="1">
      <alignment horizontal="left" vertical="center" indent="2"/>
      <protection/>
    </xf>
    <xf numFmtId="0" fontId="15" fillId="0" borderId="10" xfId="0" applyFont="1" applyFill="1" applyBorder="1" applyAlignment="1" applyProtection="1" quotePrefix="1">
      <alignment horizontal="left" vertical="center" indent="2"/>
      <protection/>
    </xf>
    <xf numFmtId="0" fontId="0" fillId="0" borderId="41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28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left" vertical="center" indent="2"/>
    </xf>
    <xf numFmtId="0" fontId="19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43" xfId="0" applyFont="1" applyFill="1" applyBorder="1" applyAlignment="1">
      <alignment horizontal="distributed" vertical="center" indent="1"/>
    </xf>
    <xf numFmtId="0" fontId="15" fillId="0" borderId="31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distributed" vertical="center" indent="2"/>
    </xf>
    <xf numFmtId="0" fontId="0" fillId="0" borderId="62" xfId="0" applyFont="1" applyFill="1" applyBorder="1" applyAlignment="1">
      <alignment horizontal="distributed" vertical="center" indent="2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right" vertical="center" indent="1"/>
      <protection/>
    </xf>
    <xf numFmtId="0" fontId="0" fillId="0" borderId="29" xfId="0" applyFont="1" applyFill="1" applyBorder="1" applyAlignment="1" applyProtection="1">
      <alignment horizontal="right" vertical="center" indent="1"/>
      <protection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right" vertical="center" indent="2"/>
      <protection/>
    </xf>
    <xf numFmtId="0" fontId="0" fillId="0" borderId="21" xfId="0" applyFont="1" applyFill="1" applyBorder="1" applyAlignment="1" applyProtection="1">
      <alignment horizontal="right" vertical="center" indent="2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183" fontId="0" fillId="0" borderId="0" xfId="0" applyNumberFormat="1" applyFont="1" applyFill="1" applyBorder="1" applyAlignment="1" applyProtection="1">
      <alignment horizontal="right" vertical="center" indent="2"/>
      <protection/>
    </xf>
    <xf numFmtId="0" fontId="0" fillId="0" borderId="44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right" indent="1"/>
    </xf>
    <xf numFmtId="0" fontId="0" fillId="0" borderId="27" xfId="0" applyFont="1" applyFill="1" applyBorder="1" applyAlignment="1" applyProtection="1">
      <alignment horizontal="center" vertical="center"/>
      <protection/>
    </xf>
    <xf numFmtId="183" fontId="15" fillId="0" borderId="0" xfId="0" applyNumberFormat="1" applyFont="1" applyFill="1" applyBorder="1" applyAlignment="1" applyProtection="1">
      <alignment horizontal="right" vertical="center" indent="2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 indent="1"/>
      <protection/>
    </xf>
    <xf numFmtId="0" fontId="0" fillId="0" borderId="33" xfId="0" applyFont="1" applyFill="1" applyBorder="1" applyAlignment="1" applyProtection="1">
      <alignment horizontal="distributed" vertical="center" indent="1"/>
      <protection/>
    </xf>
    <xf numFmtId="0" fontId="0" fillId="0" borderId="32" xfId="0" applyFont="1" applyFill="1" applyBorder="1" applyAlignment="1" applyProtection="1">
      <alignment horizontal="distributed" vertical="center" indent="1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center" vertical="center" textRotation="255"/>
      <protection/>
    </xf>
    <xf numFmtId="38" fontId="0" fillId="0" borderId="10" xfId="0" applyNumberFormat="1" applyFont="1" applyBorder="1" applyAlignment="1">
      <alignment horizontal="center" vertical="center" textRotation="255"/>
    </xf>
    <xf numFmtId="38" fontId="0" fillId="0" borderId="12" xfId="0" applyNumberFormat="1" applyFont="1" applyBorder="1" applyAlignment="1">
      <alignment horizontal="center" vertical="center" textRotation="255"/>
    </xf>
    <xf numFmtId="38" fontId="0" fillId="0" borderId="18" xfId="0" applyNumberForma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 textRotation="255"/>
      <protection/>
    </xf>
    <xf numFmtId="38" fontId="0" fillId="0" borderId="12" xfId="0" applyNumberFormat="1" applyFont="1" applyFill="1" applyBorder="1" applyAlignment="1" applyProtection="1">
      <alignment horizontal="center" vertical="center" textRotation="255"/>
      <protection/>
    </xf>
    <xf numFmtId="0" fontId="0" fillId="0" borderId="10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38" fontId="0" fillId="0" borderId="0" xfId="0" applyNumberFormat="1" applyFont="1" applyFill="1" applyBorder="1" applyAlignment="1" applyProtection="1">
      <alignment horizontal="center" vertical="center" textRotation="255"/>
      <protection/>
    </xf>
    <xf numFmtId="0" fontId="0" fillId="0" borderId="0" xfId="0" applyFont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38" fontId="0" fillId="0" borderId="43" xfId="0" applyNumberFormat="1" applyFont="1" applyFill="1" applyBorder="1" applyAlignment="1" applyProtection="1">
      <alignment horizontal="center" vertical="center"/>
      <protection/>
    </xf>
    <xf numFmtId="38" fontId="0" fillId="0" borderId="43" xfId="0" applyNumberFormat="1" applyFont="1" applyFill="1" applyBorder="1" applyAlignment="1">
      <alignment horizontal="center" vertical="center"/>
    </xf>
    <xf numFmtId="38" fontId="0" fillId="0" borderId="42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 vertical="center"/>
    </xf>
    <xf numFmtId="38" fontId="0" fillId="0" borderId="4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19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ill="1" applyBorder="1" applyAlignment="1" applyProtection="1">
      <alignment horizontal="distributed" vertical="center"/>
      <protection/>
    </xf>
    <xf numFmtId="0" fontId="0" fillId="0" borderId="28" xfId="0" applyFont="1" applyBorder="1" applyAlignment="1">
      <alignment horizontal="distributed" vertical="center"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57" xfId="0" applyNumberFormat="1" applyFill="1" applyBorder="1" applyAlignment="1" applyProtection="1">
      <alignment horizontal="distributed" vertical="center"/>
      <protection/>
    </xf>
    <xf numFmtId="38" fontId="0" fillId="0" borderId="64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ill="1" applyBorder="1" applyAlignment="1">
      <alignment horizontal="distributed" vertical="center" indent="3"/>
    </xf>
    <xf numFmtId="38" fontId="0" fillId="0" borderId="21" xfId="0" applyNumberFormat="1" applyFont="1" applyFill="1" applyBorder="1" applyAlignment="1">
      <alignment horizontal="distributed" vertical="center" indent="3"/>
    </xf>
    <xf numFmtId="38" fontId="0" fillId="0" borderId="0" xfId="0" applyNumberForma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29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>
      <alignment horizontal="distributed" vertical="center"/>
      <protection/>
    </xf>
    <xf numFmtId="0" fontId="15" fillId="0" borderId="31" xfId="0" applyFont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 textRotation="255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００５２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3.59765625" style="95" customWidth="1"/>
    <col min="2" max="2" width="10.59765625" style="95" customWidth="1"/>
    <col min="3" max="5" width="10.8984375" style="95" bestFit="1" customWidth="1"/>
    <col min="6" max="9" width="10.69921875" style="95" bestFit="1" customWidth="1"/>
    <col min="10" max="11" width="10.59765625" style="95" customWidth="1"/>
    <col min="12" max="12" width="8.8984375" style="95" customWidth="1"/>
    <col min="13" max="13" width="1.8984375" style="95" customWidth="1"/>
    <col min="14" max="14" width="14.8984375" style="95" customWidth="1"/>
    <col min="15" max="20" width="14.59765625" style="95" customWidth="1"/>
    <col min="21" max="21" width="11.5" style="95" customWidth="1"/>
    <col min="22" max="24" width="10.59765625" style="95" customWidth="1"/>
    <col min="25" max="25" width="10.5" style="96" customWidth="1"/>
    <col min="26" max="16384" width="10.59765625" style="95" customWidth="1"/>
  </cols>
  <sheetData>
    <row r="1" spans="1:24" s="134" customFormat="1" ht="14.25">
      <c r="A1" s="1" t="s">
        <v>57</v>
      </c>
      <c r="X1" s="3" t="s">
        <v>58</v>
      </c>
    </row>
    <row r="2" spans="1:25" s="134" customFormat="1" ht="18.75">
      <c r="A2" s="624" t="s">
        <v>418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3"/>
    </row>
    <row r="3" spans="12:24" ht="14.25"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3"/>
    </row>
    <row r="4" spans="1:25" ht="17.25">
      <c r="A4" s="347" t="s">
        <v>280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134"/>
      <c r="M4" s="377" t="s">
        <v>415</v>
      </c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95"/>
    </row>
    <row r="5" spans="1:25" ht="18.75">
      <c r="A5" s="348" t="s">
        <v>281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135"/>
      <c r="M5" s="378" t="s">
        <v>275</v>
      </c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95"/>
    </row>
    <row r="6" spans="1:25" ht="15" thickBo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9" t="s">
        <v>259</v>
      </c>
      <c r="L6" s="136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379" t="s">
        <v>263</v>
      </c>
      <c r="X6" s="379"/>
      <c r="Y6" s="95"/>
    </row>
    <row r="7" spans="1:25" ht="14.25">
      <c r="A7" s="388" t="s">
        <v>285</v>
      </c>
      <c r="B7" s="359" t="s">
        <v>284</v>
      </c>
      <c r="C7" s="360"/>
      <c r="D7" s="359" t="s">
        <v>283</v>
      </c>
      <c r="E7" s="360"/>
      <c r="F7" s="356" t="s">
        <v>247</v>
      </c>
      <c r="G7" s="356"/>
      <c r="H7" s="356"/>
      <c r="I7" s="356"/>
      <c r="J7" s="356"/>
      <c r="K7" s="356"/>
      <c r="L7" s="136"/>
      <c r="M7" s="350" t="s">
        <v>267</v>
      </c>
      <c r="N7" s="351"/>
      <c r="O7" s="365" t="s">
        <v>268</v>
      </c>
      <c r="P7" s="367" t="s">
        <v>274</v>
      </c>
      <c r="Q7" s="368"/>
      <c r="R7" s="368"/>
      <c r="S7" s="369"/>
      <c r="T7" s="370" t="s">
        <v>273</v>
      </c>
      <c r="U7" s="371"/>
      <c r="V7" s="371"/>
      <c r="W7" s="371"/>
      <c r="X7" s="371"/>
      <c r="Y7" s="95"/>
    </row>
    <row r="8" spans="1:25" ht="14.25">
      <c r="A8" s="362"/>
      <c r="B8" s="361"/>
      <c r="C8" s="362"/>
      <c r="D8" s="361"/>
      <c r="E8" s="362"/>
      <c r="F8" s="396" t="s">
        <v>282</v>
      </c>
      <c r="G8" s="397"/>
      <c r="H8" s="397"/>
      <c r="I8" s="397"/>
      <c r="J8" s="397"/>
      <c r="K8" s="397"/>
      <c r="L8" s="136"/>
      <c r="M8" s="352"/>
      <c r="N8" s="353"/>
      <c r="O8" s="366"/>
      <c r="P8" s="363" t="s">
        <v>269</v>
      </c>
      <c r="Q8" s="385" t="s">
        <v>272</v>
      </c>
      <c r="R8" s="386"/>
      <c r="S8" s="387"/>
      <c r="T8" s="363" t="s">
        <v>270</v>
      </c>
      <c r="U8" s="380" t="s">
        <v>192</v>
      </c>
      <c r="V8" s="380" t="s">
        <v>193</v>
      </c>
      <c r="W8" s="381" t="s">
        <v>271</v>
      </c>
      <c r="X8" s="383" t="s">
        <v>266</v>
      </c>
      <c r="Y8" s="95"/>
    </row>
    <row r="9" spans="1:25" ht="14.25">
      <c r="A9" s="362"/>
      <c r="B9" s="361"/>
      <c r="C9" s="362"/>
      <c r="D9" s="361"/>
      <c r="E9" s="362"/>
      <c r="F9" s="398" t="s">
        <v>1</v>
      </c>
      <c r="G9" s="399"/>
      <c r="H9" s="374" t="s">
        <v>264</v>
      </c>
      <c r="I9" s="375"/>
      <c r="J9" s="374" t="s">
        <v>265</v>
      </c>
      <c r="K9" s="376"/>
      <c r="L9" s="136"/>
      <c r="M9" s="354"/>
      <c r="N9" s="355"/>
      <c r="O9" s="364"/>
      <c r="P9" s="364"/>
      <c r="Q9" s="154" t="s">
        <v>1</v>
      </c>
      <c r="R9" s="155" t="s">
        <v>264</v>
      </c>
      <c r="S9" s="155" t="s">
        <v>265</v>
      </c>
      <c r="T9" s="364"/>
      <c r="U9" s="364"/>
      <c r="V9" s="364"/>
      <c r="W9" s="382"/>
      <c r="X9" s="384"/>
      <c r="Y9" s="95"/>
    </row>
    <row r="10" spans="1:25" ht="14.25">
      <c r="A10" s="177"/>
      <c r="B10" s="180"/>
      <c r="C10" s="177"/>
      <c r="D10" s="177"/>
      <c r="E10" s="177"/>
      <c r="F10" s="178"/>
      <c r="G10" s="178"/>
      <c r="H10" s="179"/>
      <c r="I10" s="177"/>
      <c r="J10" s="179"/>
      <c r="K10" s="177"/>
      <c r="L10" s="136"/>
      <c r="M10" s="372" t="s">
        <v>2</v>
      </c>
      <c r="N10" s="373"/>
      <c r="O10" s="323">
        <f>SUM(O12:O19,O21,O24,O30,O40,O47,O53,O61,O67)</f>
        <v>57055</v>
      </c>
      <c r="P10" s="323">
        <f aca="true" t="shared" si="0" ref="P10:X10">SUM(P12:P19,P21,P24,P30,P40,P47,P53,P61,P67)</f>
        <v>3307</v>
      </c>
      <c r="Q10" s="323">
        <f t="shared" si="0"/>
        <v>53748</v>
      </c>
      <c r="R10" s="323">
        <f t="shared" si="0"/>
        <v>5293</v>
      </c>
      <c r="S10" s="323">
        <f t="shared" si="0"/>
        <v>48455</v>
      </c>
      <c r="T10" s="323">
        <f t="shared" si="0"/>
        <v>43706</v>
      </c>
      <c r="U10" s="323">
        <f t="shared" si="0"/>
        <v>9547</v>
      </c>
      <c r="V10" s="323">
        <f t="shared" si="0"/>
        <v>2981</v>
      </c>
      <c r="W10" s="323">
        <f t="shared" si="0"/>
        <v>738</v>
      </c>
      <c r="X10" s="323">
        <f t="shared" si="0"/>
        <v>83</v>
      </c>
      <c r="Y10" s="95"/>
    </row>
    <row r="11" spans="1:25" ht="14.25">
      <c r="A11" s="171" t="s">
        <v>286</v>
      </c>
      <c r="B11" s="357">
        <f>SUM(E11,G11)</f>
        <v>58400</v>
      </c>
      <c r="C11" s="358"/>
      <c r="D11" s="92"/>
      <c r="E11" s="163">
        <v>3350</v>
      </c>
      <c r="F11" s="92"/>
      <c r="G11" s="91">
        <f>SUM(I11,K11)</f>
        <v>55050</v>
      </c>
      <c r="H11" s="92"/>
      <c r="I11" s="91">
        <v>3540</v>
      </c>
      <c r="J11" s="92"/>
      <c r="K11" s="91">
        <v>51510</v>
      </c>
      <c r="L11" s="136"/>
      <c r="M11" s="70"/>
      <c r="N11" s="71"/>
      <c r="O11" s="73"/>
      <c r="P11" s="73"/>
      <c r="Q11" s="73"/>
      <c r="R11" s="73"/>
      <c r="S11" s="73"/>
      <c r="T11" s="73"/>
      <c r="U11" s="156"/>
      <c r="V11" s="156"/>
      <c r="W11" s="156"/>
      <c r="X11" s="157"/>
      <c r="Y11" s="95"/>
    </row>
    <row r="12" spans="1:25" ht="14.25">
      <c r="A12" s="171"/>
      <c r="B12" s="143"/>
      <c r="C12" s="94"/>
      <c r="D12" s="92"/>
      <c r="E12" s="163"/>
      <c r="F12" s="92"/>
      <c r="G12" s="91"/>
      <c r="H12" s="92"/>
      <c r="I12" s="91"/>
      <c r="J12" s="92"/>
      <c r="K12" s="91"/>
      <c r="L12" s="136"/>
      <c r="M12" s="340" t="s">
        <v>3</v>
      </c>
      <c r="N12" s="341"/>
      <c r="O12" s="30">
        <f aca="true" t="shared" si="1" ref="O12:O19">SUM(P12:Q12)</f>
        <v>6603</v>
      </c>
      <c r="P12" s="30">
        <v>374</v>
      </c>
      <c r="Q12" s="30">
        <f aca="true" t="shared" si="2" ref="Q12:Q19">SUM(R12:S12)</f>
        <v>6229</v>
      </c>
      <c r="R12" s="30">
        <v>709</v>
      </c>
      <c r="S12" s="30">
        <v>5520</v>
      </c>
      <c r="T12" s="30">
        <v>5516</v>
      </c>
      <c r="U12" s="156">
        <v>844</v>
      </c>
      <c r="V12" s="156">
        <v>192</v>
      </c>
      <c r="W12" s="156">
        <v>44</v>
      </c>
      <c r="X12" s="157">
        <v>7</v>
      </c>
      <c r="Y12" s="95"/>
    </row>
    <row r="13" spans="1:25" ht="14.25">
      <c r="A13" s="162">
        <v>60</v>
      </c>
      <c r="B13" s="357">
        <f>SUM(E13,G13)</f>
        <v>57055</v>
      </c>
      <c r="C13" s="358"/>
      <c r="D13" s="92"/>
      <c r="E13" s="163">
        <v>3307</v>
      </c>
      <c r="F13" s="92"/>
      <c r="G13" s="91">
        <f>SUM(I13,K13)</f>
        <v>53748</v>
      </c>
      <c r="H13" s="92"/>
      <c r="I13" s="91">
        <v>5293</v>
      </c>
      <c r="J13" s="92"/>
      <c r="K13" s="91">
        <v>48455</v>
      </c>
      <c r="L13" s="136"/>
      <c r="M13" s="340" t="s">
        <v>4</v>
      </c>
      <c r="N13" s="342"/>
      <c r="O13" s="30">
        <f t="shared" si="1"/>
        <v>3174</v>
      </c>
      <c r="P13" s="30">
        <v>154</v>
      </c>
      <c r="Q13" s="30">
        <f t="shared" si="2"/>
        <v>3020</v>
      </c>
      <c r="R13" s="30">
        <v>100</v>
      </c>
      <c r="S13" s="30">
        <v>2920</v>
      </c>
      <c r="T13" s="30">
        <v>2584</v>
      </c>
      <c r="U13" s="156">
        <v>437</v>
      </c>
      <c r="V13" s="156">
        <v>103</v>
      </c>
      <c r="W13" s="156">
        <v>46</v>
      </c>
      <c r="X13" s="157">
        <v>4</v>
      </c>
      <c r="Y13" s="95"/>
    </row>
    <row r="14" spans="1:25" ht="14.25">
      <c r="A14" s="162"/>
      <c r="B14" s="143"/>
      <c r="C14" s="94"/>
      <c r="D14" s="92"/>
      <c r="E14" s="163"/>
      <c r="F14" s="92"/>
      <c r="G14" s="91"/>
      <c r="H14" s="92"/>
      <c r="I14" s="91"/>
      <c r="J14" s="92"/>
      <c r="K14" s="91"/>
      <c r="L14" s="136"/>
      <c r="M14" s="340" t="s">
        <v>5</v>
      </c>
      <c r="N14" s="342"/>
      <c r="O14" s="30">
        <f t="shared" si="1"/>
        <v>4040</v>
      </c>
      <c r="P14" s="30">
        <v>189</v>
      </c>
      <c r="Q14" s="30">
        <f t="shared" si="2"/>
        <v>3851</v>
      </c>
      <c r="R14" s="30">
        <v>475</v>
      </c>
      <c r="S14" s="30">
        <v>3376</v>
      </c>
      <c r="T14" s="30">
        <v>3085</v>
      </c>
      <c r="U14" s="156">
        <v>694</v>
      </c>
      <c r="V14" s="156">
        <v>207</v>
      </c>
      <c r="W14" s="156">
        <v>39</v>
      </c>
      <c r="X14" s="157">
        <v>15</v>
      </c>
      <c r="Y14" s="95"/>
    </row>
    <row r="15" spans="1:25" ht="14.25">
      <c r="A15" s="162">
        <v>61</v>
      </c>
      <c r="B15" s="357">
        <v>56230</v>
      </c>
      <c r="C15" s="358"/>
      <c r="D15" s="92"/>
      <c r="E15" s="163">
        <v>3410</v>
      </c>
      <c r="F15" s="92"/>
      <c r="G15" s="91">
        <f>SUM(I15,K15)</f>
        <v>52830</v>
      </c>
      <c r="H15" s="92"/>
      <c r="I15" s="91">
        <v>3420</v>
      </c>
      <c r="J15" s="92"/>
      <c r="K15" s="91">
        <v>49410</v>
      </c>
      <c r="L15" s="136"/>
      <c r="M15" s="340" t="s">
        <v>6</v>
      </c>
      <c r="N15" s="342"/>
      <c r="O15" s="30">
        <f t="shared" si="1"/>
        <v>2949</v>
      </c>
      <c r="P15" s="30">
        <v>136</v>
      </c>
      <c r="Q15" s="30">
        <f t="shared" si="2"/>
        <v>2813</v>
      </c>
      <c r="R15" s="30">
        <v>233</v>
      </c>
      <c r="S15" s="30">
        <v>2580</v>
      </c>
      <c r="T15" s="31">
        <v>2404</v>
      </c>
      <c r="U15" s="156">
        <v>377</v>
      </c>
      <c r="V15" s="156">
        <v>143</v>
      </c>
      <c r="W15" s="156">
        <v>24</v>
      </c>
      <c r="X15" s="157">
        <v>1</v>
      </c>
      <c r="Y15" s="95"/>
    </row>
    <row r="16" spans="1:25" ht="14.25">
      <c r="A16" s="162"/>
      <c r="B16" s="143"/>
      <c r="C16" s="94"/>
      <c r="D16" s="92"/>
      <c r="E16" s="163"/>
      <c r="F16" s="92"/>
      <c r="G16" s="91"/>
      <c r="H16" s="92"/>
      <c r="I16" s="91"/>
      <c r="J16" s="92"/>
      <c r="K16" s="91"/>
      <c r="L16" s="136"/>
      <c r="M16" s="340" t="s">
        <v>7</v>
      </c>
      <c r="N16" s="342"/>
      <c r="O16" s="30">
        <f t="shared" si="1"/>
        <v>3985</v>
      </c>
      <c r="P16" s="30">
        <v>333</v>
      </c>
      <c r="Q16" s="30">
        <f t="shared" si="2"/>
        <v>3652</v>
      </c>
      <c r="R16" s="30">
        <v>376</v>
      </c>
      <c r="S16" s="30">
        <v>3276</v>
      </c>
      <c r="T16" s="30">
        <v>2858</v>
      </c>
      <c r="U16" s="156">
        <v>736</v>
      </c>
      <c r="V16" s="156">
        <v>288</v>
      </c>
      <c r="W16" s="156">
        <v>99</v>
      </c>
      <c r="X16" s="157">
        <v>4</v>
      </c>
      <c r="Y16" s="95"/>
    </row>
    <row r="17" spans="1:25" ht="14.25">
      <c r="A17" s="162">
        <v>62</v>
      </c>
      <c r="B17" s="357">
        <v>55230</v>
      </c>
      <c r="C17" s="358"/>
      <c r="D17" s="92"/>
      <c r="E17" s="163">
        <v>3740</v>
      </c>
      <c r="F17" s="92"/>
      <c r="G17" s="91">
        <f>SUM(I17,K17)</f>
        <v>51480</v>
      </c>
      <c r="H17" s="92"/>
      <c r="I17" s="91">
        <v>3400</v>
      </c>
      <c r="J17" s="92"/>
      <c r="K17" s="91">
        <v>48080</v>
      </c>
      <c r="L17" s="136"/>
      <c r="M17" s="340" t="s">
        <v>8</v>
      </c>
      <c r="N17" s="342"/>
      <c r="O17" s="30">
        <f t="shared" si="1"/>
        <v>2355</v>
      </c>
      <c r="P17" s="30">
        <v>98</v>
      </c>
      <c r="Q17" s="30">
        <f t="shared" si="2"/>
        <v>2257</v>
      </c>
      <c r="R17" s="30">
        <v>410</v>
      </c>
      <c r="S17" s="30">
        <v>1847</v>
      </c>
      <c r="T17" s="30">
        <v>1707</v>
      </c>
      <c r="U17" s="156">
        <v>490</v>
      </c>
      <c r="V17" s="156">
        <v>132</v>
      </c>
      <c r="W17" s="156">
        <v>18</v>
      </c>
      <c r="X17" s="157">
        <v>8</v>
      </c>
      <c r="Y17" s="95"/>
    </row>
    <row r="18" spans="1:25" ht="14.25">
      <c r="A18" s="162"/>
      <c r="B18" s="143"/>
      <c r="C18" s="94"/>
      <c r="D18" s="92"/>
      <c r="E18" s="163"/>
      <c r="F18" s="92"/>
      <c r="G18" s="91"/>
      <c r="H18" s="92"/>
      <c r="I18" s="91"/>
      <c r="J18" s="92"/>
      <c r="K18" s="91"/>
      <c r="L18" s="136"/>
      <c r="M18" s="340" t="s">
        <v>9</v>
      </c>
      <c r="N18" s="342"/>
      <c r="O18" s="30">
        <f t="shared" si="1"/>
        <v>2250</v>
      </c>
      <c r="P18" s="30">
        <v>127</v>
      </c>
      <c r="Q18" s="30">
        <f t="shared" si="2"/>
        <v>2123</v>
      </c>
      <c r="R18" s="30">
        <v>270</v>
      </c>
      <c r="S18" s="30">
        <v>1853</v>
      </c>
      <c r="T18" s="30">
        <v>1543</v>
      </c>
      <c r="U18" s="156">
        <v>493</v>
      </c>
      <c r="V18" s="156">
        <v>169</v>
      </c>
      <c r="W18" s="156">
        <v>44</v>
      </c>
      <c r="X18" s="157">
        <v>1</v>
      </c>
      <c r="Y18" s="95"/>
    </row>
    <row r="19" spans="1:25" ht="14.25">
      <c r="A19" s="168">
        <v>63</v>
      </c>
      <c r="B19" s="411">
        <f>SUM(E19,G19)</f>
        <v>54330</v>
      </c>
      <c r="C19" s="402"/>
      <c r="D19" s="73"/>
      <c r="E19" s="200">
        <v>3870</v>
      </c>
      <c r="F19" s="73"/>
      <c r="G19" s="30">
        <f>SUM(I19,K19)</f>
        <v>50460</v>
      </c>
      <c r="H19" s="165"/>
      <c r="I19" s="30">
        <v>3310</v>
      </c>
      <c r="J19" s="73"/>
      <c r="K19" s="30">
        <v>47150</v>
      </c>
      <c r="L19" s="136"/>
      <c r="M19" s="340" t="s">
        <v>10</v>
      </c>
      <c r="N19" s="342"/>
      <c r="O19" s="30">
        <f t="shared" si="1"/>
        <v>2483</v>
      </c>
      <c r="P19" s="30">
        <v>142</v>
      </c>
      <c r="Q19" s="30">
        <f t="shared" si="2"/>
        <v>2341</v>
      </c>
      <c r="R19" s="30">
        <v>394</v>
      </c>
      <c r="S19" s="30">
        <v>1947</v>
      </c>
      <c r="T19" s="30">
        <v>1920</v>
      </c>
      <c r="U19" s="156">
        <v>476</v>
      </c>
      <c r="V19" s="156">
        <v>70</v>
      </c>
      <c r="W19" s="156">
        <v>11</v>
      </c>
      <c r="X19" s="157">
        <v>6</v>
      </c>
      <c r="Y19" s="95"/>
    </row>
    <row r="20" spans="1:25" ht="14.25">
      <c r="A20" s="173"/>
      <c r="B20" s="175"/>
      <c r="C20" s="166"/>
      <c r="D20" s="174"/>
      <c r="E20" s="166"/>
      <c r="F20" s="174"/>
      <c r="G20" s="167"/>
      <c r="H20" s="174"/>
      <c r="I20" s="167"/>
      <c r="J20" s="174"/>
      <c r="K20" s="167"/>
      <c r="L20" s="136"/>
      <c r="M20" s="140"/>
      <c r="N20" s="141"/>
      <c r="O20" s="73"/>
      <c r="P20" s="73"/>
      <c r="Q20" s="73"/>
      <c r="R20" s="73"/>
      <c r="S20" s="73"/>
      <c r="T20" s="73"/>
      <c r="U20" s="156"/>
      <c r="V20" s="156"/>
      <c r="W20" s="156"/>
      <c r="X20" s="157"/>
      <c r="Y20" s="95"/>
    </row>
    <row r="21" spans="1:25" ht="14.25">
      <c r="A21" s="45" t="s">
        <v>225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36"/>
      <c r="M21" s="340" t="s">
        <v>11</v>
      </c>
      <c r="N21" s="341"/>
      <c r="O21" s="30">
        <f>SUM(O22)</f>
        <v>209</v>
      </c>
      <c r="P21" s="30">
        <f aca="true" t="shared" si="3" ref="P21:X21">SUM(P22)</f>
        <v>6</v>
      </c>
      <c r="Q21" s="30">
        <f t="shared" si="3"/>
        <v>203</v>
      </c>
      <c r="R21" s="30">
        <f t="shared" si="3"/>
        <v>7</v>
      </c>
      <c r="S21" s="30">
        <f t="shared" si="3"/>
        <v>196</v>
      </c>
      <c r="T21" s="30">
        <f t="shared" si="3"/>
        <v>138</v>
      </c>
      <c r="U21" s="30">
        <f t="shared" si="3"/>
        <v>49</v>
      </c>
      <c r="V21" s="30">
        <f t="shared" si="3"/>
        <v>18</v>
      </c>
      <c r="W21" s="30">
        <f t="shared" si="3"/>
        <v>3</v>
      </c>
      <c r="X21" s="30">
        <f t="shared" si="3"/>
        <v>1</v>
      </c>
      <c r="Y21" s="95"/>
    </row>
    <row r="22" spans="12:25" ht="14.25">
      <c r="L22" s="136"/>
      <c r="M22" s="140"/>
      <c r="N22" s="144" t="s">
        <v>12</v>
      </c>
      <c r="O22" s="91">
        <f>SUM(P22:Q22)</f>
        <v>209</v>
      </c>
      <c r="P22" s="91">
        <v>6</v>
      </c>
      <c r="Q22" s="91">
        <f>SUM(R22:S22)</f>
        <v>203</v>
      </c>
      <c r="R22" s="91">
        <v>7</v>
      </c>
      <c r="S22" s="91">
        <v>196</v>
      </c>
      <c r="T22" s="94">
        <v>138</v>
      </c>
      <c r="U22" s="95">
        <v>49</v>
      </c>
      <c r="V22" s="95">
        <v>18</v>
      </c>
      <c r="W22" s="95">
        <v>3</v>
      </c>
      <c r="X22" s="96">
        <v>1</v>
      </c>
      <c r="Y22" s="95"/>
    </row>
    <row r="23" spans="12:25" ht="14.25">
      <c r="L23" s="136"/>
      <c r="M23" s="140"/>
      <c r="N23" s="144"/>
      <c r="O23" s="92"/>
      <c r="P23" s="92"/>
      <c r="Q23" s="92"/>
      <c r="R23" s="92"/>
      <c r="S23" s="92"/>
      <c r="T23" s="92"/>
      <c r="X23" s="96"/>
      <c r="Y23" s="95"/>
    </row>
    <row r="24" spans="12:25" ht="14.25">
      <c r="L24" s="136"/>
      <c r="M24" s="340" t="s">
        <v>13</v>
      </c>
      <c r="N24" s="341"/>
      <c r="O24" s="30">
        <f>SUM(O25:O28)</f>
        <v>2850</v>
      </c>
      <c r="P24" s="30">
        <f aca="true" t="shared" si="4" ref="P24:X24">SUM(P25:P28)</f>
        <v>87</v>
      </c>
      <c r="Q24" s="30">
        <f t="shared" si="4"/>
        <v>2763</v>
      </c>
      <c r="R24" s="30">
        <f t="shared" si="4"/>
        <v>250</v>
      </c>
      <c r="S24" s="30">
        <f t="shared" si="4"/>
        <v>2513</v>
      </c>
      <c r="T24" s="30">
        <f t="shared" si="4"/>
        <v>2242</v>
      </c>
      <c r="U24" s="30">
        <f t="shared" si="4"/>
        <v>495</v>
      </c>
      <c r="V24" s="30">
        <f t="shared" si="4"/>
        <v>91</v>
      </c>
      <c r="W24" s="30">
        <f t="shared" si="4"/>
        <v>14</v>
      </c>
      <c r="X24" s="30">
        <f t="shared" si="4"/>
        <v>8</v>
      </c>
      <c r="Y24" s="95"/>
    </row>
    <row r="25" spans="1:25" ht="14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40"/>
      <c r="N25" s="144" t="s">
        <v>14</v>
      </c>
      <c r="O25" s="91">
        <f>SUM(P25:Q25)</f>
        <v>720</v>
      </c>
      <c r="P25" s="91">
        <v>21</v>
      </c>
      <c r="Q25" s="91">
        <f>SUM(R25:S25)</f>
        <v>699</v>
      </c>
      <c r="R25" s="91">
        <v>58</v>
      </c>
      <c r="S25" s="91">
        <v>641</v>
      </c>
      <c r="T25" s="91">
        <v>553</v>
      </c>
      <c r="U25" s="95">
        <v>142</v>
      </c>
      <c r="V25" s="95">
        <v>21</v>
      </c>
      <c r="W25" s="95">
        <v>2</v>
      </c>
      <c r="X25" s="96">
        <v>2</v>
      </c>
      <c r="Y25" s="95"/>
    </row>
    <row r="26" spans="1:25" ht="14.2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40"/>
      <c r="N26" s="144" t="s">
        <v>15</v>
      </c>
      <c r="O26" s="91">
        <f>SUM(P26:Q26)</f>
        <v>592</v>
      </c>
      <c r="P26" s="91">
        <v>19</v>
      </c>
      <c r="Q26" s="91">
        <f>SUM(R26:S26)</f>
        <v>573</v>
      </c>
      <c r="R26" s="91">
        <v>52</v>
      </c>
      <c r="S26" s="91">
        <v>521</v>
      </c>
      <c r="T26" s="91">
        <v>480</v>
      </c>
      <c r="U26" s="95">
        <v>82</v>
      </c>
      <c r="V26" s="95">
        <v>24</v>
      </c>
      <c r="W26" s="95">
        <v>4</v>
      </c>
      <c r="X26" s="96">
        <v>2</v>
      </c>
      <c r="Y26" s="95"/>
    </row>
    <row r="27" spans="11:25" ht="14.25">
      <c r="K27" s="136"/>
      <c r="L27" s="136"/>
      <c r="M27" s="140"/>
      <c r="N27" s="144" t="s">
        <v>16</v>
      </c>
      <c r="O27" s="91">
        <f>SUM(P27:Q27)</f>
        <v>925</v>
      </c>
      <c r="P27" s="91">
        <v>23</v>
      </c>
      <c r="Q27" s="91">
        <f>SUM(R27:S27)</f>
        <v>902</v>
      </c>
      <c r="R27" s="91">
        <v>40</v>
      </c>
      <c r="S27" s="91">
        <v>862</v>
      </c>
      <c r="T27" s="94">
        <v>746</v>
      </c>
      <c r="U27" s="95">
        <v>138</v>
      </c>
      <c r="V27" s="95">
        <v>33</v>
      </c>
      <c r="W27" s="95">
        <v>6</v>
      </c>
      <c r="X27" s="96">
        <v>2</v>
      </c>
      <c r="Y27" s="95"/>
    </row>
    <row r="28" spans="11:25" ht="14.25">
      <c r="K28" s="136"/>
      <c r="L28" s="136"/>
      <c r="M28" s="140"/>
      <c r="N28" s="144" t="s">
        <v>17</v>
      </c>
      <c r="O28" s="91">
        <f>SUM(P28:Q28)</f>
        <v>613</v>
      </c>
      <c r="P28" s="91">
        <v>24</v>
      </c>
      <c r="Q28" s="91">
        <f>SUM(R28:S28)</f>
        <v>589</v>
      </c>
      <c r="R28" s="91">
        <v>100</v>
      </c>
      <c r="S28" s="91">
        <v>489</v>
      </c>
      <c r="T28" s="91">
        <v>463</v>
      </c>
      <c r="U28" s="95">
        <v>133</v>
      </c>
      <c r="V28" s="95">
        <v>13</v>
      </c>
      <c r="W28" s="95">
        <v>2</v>
      </c>
      <c r="X28" s="96">
        <v>2</v>
      </c>
      <c r="Y28" s="95"/>
    </row>
    <row r="29" spans="1:25" ht="17.25">
      <c r="A29" s="343"/>
      <c r="B29" s="343"/>
      <c r="C29" s="343"/>
      <c r="D29" s="343"/>
      <c r="E29" s="343"/>
      <c r="F29" s="343"/>
      <c r="G29" s="343"/>
      <c r="H29" s="343"/>
      <c r="I29" s="343"/>
      <c r="J29" s="343"/>
      <c r="L29" s="136"/>
      <c r="M29" s="140"/>
      <c r="N29" s="144"/>
      <c r="O29" s="92"/>
      <c r="P29" s="92"/>
      <c r="Q29" s="92"/>
      <c r="R29" s="92"/>
      <c r="S29" s="92"/>
      <c r="T29" s="92"/>
      <c r="X29" s="96"/>
      <c r="Y29" s="95"/>
    </row>
    <row r="30" spans="1:25" ht="14.25">
      <c r="A30" s="348" t="s">
        <v>287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136"/>
      <c r="M30" s="340" t="s">
        <v>18</v>
      </c>
      <c r="N30" s="341"/>
      <c r="O30" s="30">
        <f>SUM(O31:O38)</f>
        <v>2890</v>
      </c>
      <c r="P30" s="30">
        <f aca="true" t="shared" si="5" ref="P30:X30">SUM(P31:P38)</f>
        <v>159</v>
      </c>
      <c r="Q30" s="30">
        <f t="shared" si="5"/>
        <v>2731</v>
      </c>
      <c r="R30" s="30">
        <f t="shared" si="5"/>
        <v>227</v>
      </c>
      <c r="S30" s="30">
        <f t="shared" si="5"/>
        <v>2504</v>
      </c>
      <c r="T30" s="30">
        <f t="shared" si="5"/>
        <v>2331</v>
      </c>
      <c r="U30" s="30">
        <f t="shared" si="5"/>
        <v>436</v>
      </c>
      <c r="V30" s="30">
        <f t="shared" si="5"/>
        <v>97</v>
      </c>
      <c r="W30" s="30">
        <f t="shared" si="5"/>
        <v>20</v>
      </c>
      <c r="X30" s="30">
        <f t="shared" si="5"/>
        <v>6</v>
      </c>
      <c r="Y30" s="95"/>
    </row>
    <row r="31" spans="2:25" ht="15" thickBot="1">
      <c r="B31" s="108"/>
      <c r="D31" s="108"/>
      <c r="E31" s="108"/>
      <c r="F31" s="108"/>
      <c r="G31" s="108"/>
      <c r="H31" s="108"/>
      <c r="I31" s="108"/>
      <c r="J31" s="108"/>
      <c r="K31" s="147" t="s">
        <v>260</v>
      </c>
      <c r="L31" s="136"/>
      <c r="M31" s="140"/>
      <c r="N31" s="144" t="s">
        <v>19</v>
      </c>
      <c r="O31" s="91">
        <f aca="true" t="shared" si="6" ref="O31:O38">SUM(P31:Q31)</f>
        <v>287</v>
      </c>
      <c r="P31" s="91">
        <v>12</v>
      </c>
      <c r="Q31" s="91">
        <f aca="true" t="shared" si="7" ref="Q31:Q38">SUM(R31:S31)</f>
        <v>275</v>
      </c>
      <c r="R31" s="91">
        <v>36</v>
      </c>
      <c r="S31" s="91">
        <v>239</v>
      </c>
      <c r="T31" s="94">
        <v>190</v>
      </c>
      <c r="U31" s="95">
        <v>77</v>
      </c>
      <c r="V31" s="95">
        <v>19</v>
      </c>
      <c r="W31" s="95">
        <v>1</v>
      </c>
      <c r="X31" s="96" t="s">
        <v>196</v>
      </c>
      <c r="Y31" s="95"/>
    </row>
    <row r="32" spans="1:25" ht="14.25">
      <c r="A32" s="344" t="s">
        <v>285</v>
      </c>
      <c r="B32" s="415" t="s">
        <v>288</v>
      </c>
      <c r="C32" s="415"/>
      <c r="D32" s="412" t="s">
        <v>299</v>
      </c>
      <c r="E32" s="193">
        <v>0.5</v>
      </c>
      <c r="F32" s="193">
        <v>1</v>
      </c>
      <c r="G32" s="193">
        <v>1.5</v>
      </c>
      <c r="H32" s="193">
        <v>2</v>
      </c>
      <c r="I32" s="193">
        <v>2.5</v>
      </c>
      <c r="J32" s="193">
        <v>3</v>
      </c>
      <c r="K32" s="194" t="s">
        <v>297</v>
      </c>
      <c r="L32" s="136"/>
      <c r="M32" s="140"/>
      <c r="N32" s="144" t="s">
        <v>20</v>
      </c>
      <c r="O32" s="91">
        <f t="shared" si="6"/>
        <v>812</v>
      </c>
      <c r="P32" s="91">
        <v>33</v>
      </c>
      <c r="Q32" s="91">
        <f t="shared" si="7"/>
        <v>779</v>
      </c>
      <c r="R32" s="91">
        <v>68</v>
      </c>
      <c r="S32" s="91">
        <v>711</v>
      </c>
      <c r="T32" s="94">
        <v>693</v>
      </c>
      <c r="U32" s="95">
        <v>96</v>
      </c>
      <c r="V32" s="95">
        <v>18</v>
      </c>
      <c r="W32" s="95">
        <v>5</v>
      </c>
      <c r="X32" s="96" t="s">
        <v>196</v>
      </c>
      <c r="Y32" s="95"/>
    </row>
    <row r="33" spans="1:25" ht="14.25">
      <c r="A33" s="345"/>
      <c r="B33" s="416"/>
      <c r="C33" s="416"/>
      <c r="D33" s="413"/>
      <c r="E33" s="195" t="s">
        <v>298</v>
      </c>
      <c r="F33" s="195" t="s">
        <v>298</v>
      </c>
      <c r="G33" s="195" t="s">
        <v>298</v>
      </c>
      <c r="H33" s="195" t="s">
        <v>298</v>
      </c>
      <c r="I33" s="195" t="s">
        <v>298</v>
      </c>
      <c r="J33" s="195" t="s">
        <v>298</v>
      </c>
      <c r="K33" s="196"/>
      <c r="L33" s="136"/>
      <c r="M33" s="140"/>
      <c r="N33" s="144" t="s">
        <v>21</v>
      </c>
      <c r="O33" s="91">
        <f t="shared" si="6"/>
        <v>569</v>
      </c>
      <c r="P33" s="91">
        <v>19</v>
      </c>
      <c r="Q33" s="91">
        <f t="shared" si="7"/>
        <v>550</v>
      </c>
      <c r="R33" s="91">
        <v>77</v>
      </c>
      <c r="S33" s="91">
        <v>473</v>
      </c>
      <c r="T33" s="91">
        <v>511</v>
      </c>
      <c r="U33" s="95">
        <v>48</v>
      </c>
      <c r="V33" s="95">
        <v>8</v>
      </c>
      <c r="W33" s="95">
        <v>2</v>
      </c>
      <c r="X33" s="96" t="s">
        <v>196</v>
      </c>
      <c r="Y33" s="95"/>
    </row>
    <row r="34" spans="1:25" ht="14.25">
      <c r="A34" s="346"/>
      <c r="B34" s="417"/>
      <c r="C34" s="417"/>
      <c r="D34" s="414"/>
      <c r="E34" s="197">
        <v>1</v>
      </c>
      <c r="F34" s="197">
        <v>1.5</v>
      </c>
      <c r="G34" s="197">
        <v>2</v>
      </c>
      <c r="H34" s="197">
        <v>2.5</v>
      </c>
      <c r="I34" s="197">
        <v>3</v>
      </c>
      <c r="J34" s="197">
        <v>5</v>
      </c>
      <c r="K34" s="198" t="s">
        <v>300</v>
      </c>
      <c r="L34" s="136"/>
      <c r="M34" s="140"/>
      <c r="N34" s="144" t="s">
        <v>22</v>
      </c>
      <c r="O34" s="91">
        <f t="shared" si="6"/>
        <v>168</v>
      </c>
      <c r="P34" s="91">
        <v>7</v>
      </c>
      <c r="Q34" s="91">
        <f t="shared" si="7"/>
        <v>161</v>
      </c>
      <c r="R34" s="91">
        <v>11</v>
      </c>
      <c r="S34" s="91">
        <v>150</v>
      </c>
      <c r="T34" s="91">
        <v>140</v>
      </c>
      <c r="U34" s="95">
        <v>22</v>
      </c>
      <c r="V34" s="95">
        <v>5</v>
      </c>
      <c r="W34" s="95">
        <v>1</v>
      </c>
      <c r="X34" s="96" t="s">
        <v>196</v>
      </c>
      <c r="Y34" s="95"/>
    </row>
    <row r="35" spans="1:25" ht="14.25">
      <c r="A35" s="172"/>
      <c r="B35" s="192"/>
      <c r="C35" s="189"/>
      <c r="D35" s="90"/>
      <c r="E35" s="90"/>
      <c r="F35" s="90"/>
      <c r="G35" s="90"/>
      <c r="H35" s="90"/>
      <c r="I35" s="90"/>
      <c r="J35" s="90"/>
      <c r="K35" s="90"/>
      <c r="L35" s="136"/>
      <c r="M35" s="140"/>
      <c r="N35" s="144" t="s">
        <v>23</v>
      </c>
      <c r="O35" s="91">
        <f t="shared" si="6"/>
        <v>222</v>
      </c>
      <c r="P35" s="91">
        <v>21</v>
      </c>
      <c r="Q35" s="91">
        <f t="shared" si="7"/>
        <v>201</v>
      </c>
      <c r="R35" s="91">
        <v>4</v>
      </c>
      <c r="S35" s="91">
        <v>197</v>
      </c>
      <c r="T35" s="94">
        <v>176</v>
      </c>
      <c r="U35" s="95">
        <v>37</v>
      </c>
      <c r="V35" s="95">
        <v>7</v>
      </c>
      <c r="W35" s="95">
        <v>2</v>
      </c>
      <c r="X35" s="96" t="s">
        <v>196</v>
      </c>
      <c r="Y35" s="95"/>
    </row>
    <row r="36" spans="1:25" ht="14.25">
      <c r="A36" s="176" t="s">
        <v>286</v>
      </c>
      <c r="B36" s="403">
        <f>SUM(D36:K36)</f>
        <v>56870</v>
      </c>
      <c r="C36" s="358"/>
      <c r="D36" s="91">
        <v>23020</v>
      </c>
      <c r="E36" s="91">
        <v>18550</v>
      </c>
      <c r="F36" s="91">
        <v>7990</v>
      </c>
      <c r="G36" s="91">
        <v>4190</v>
      </c>
      <c r="H36" s="91">
        <v>2190</v>
      </c>
      <c r="I36" s="91">
        <v>930</v>
      </c>
      <c r="J36" s="181" t="s">
        <v>262</v>
      </c>
      <c r="K36" s="94" t="s">
        <v>257</v>
      </c>
      <c r="L36" s="136"/>
      <c r="M36" s="140"/>
      <c r="N36" s="144" t="s">
        <v>24</v>
      </c>
      <c r="O36" s="91">
        <f t="shared" si="6"/>
        <v>686</v>
      </c>
      <c r="P36" s="91">
        <v>61</v>
      </c>
      <c r="Q36" s="91">
        <f t="shared" si="7"/>
        <v>625</v>
      </c>
      <c r="R36" s="91">
        <v>28</v>
      </c>
      <c r="S36" s="91">
        <v>597</v>
      </c>
      <c r="T36" s="94">
        <v>498</v>
      </c>
      <c r="U36" s="95">
        <v>150</v>
      </c>
      <c r="V36" s="95">
        <v>31</v>
      </c>
      <c r="W36" s="95">
        <v>7</v>
      </c>
      <c r="X36" s="96" t="s">
        <v>196</v>
      </c>
      <c r="Y36" s="95"/>
    </row>
    <row r="37" spans="1:25" ht="14.25">
      <c r="A37" s="176"/>
      <c r="B37" s="187"/>
      <c r="C37" s="163"/>
      <c r="D37" s="91"/>
      <c r="E37" s="91"/>
      <c r="F37" s="91"/>
      <c r="G37" s="91"/>
      <c r="H37" s="91"/>
      <c r="I37" s="91"/>
      <c r="J37" s="181"/>
      <c r="K37" s="94"/>
      <c r="L37" s="136"/>
      <c r="M37" s="140"/>
      <c r="N37" s="144" t="s">
        <v>25</v>
      </c>
      <c r="O37" s="91">
        <f t="shared" si="6"/>
        <v>104</v>
      </c>
      <c r="P37" s="94">
        <v>4</v>
      </c>
      <c r="Q37" s="91">
        <f t="shared" si="7"/>
        <v>100</v>
      </c>
      <c r="R37" s="94">
        <v>1</v>
      </c>
      <c r="S37" s="91">
        <v>99</v>
      </c>
      <c r="T37" s="94">
        <v>101</v>
      </c>
      <c r="U37" s="95">
        <v>1</v>
      </c>
      <c r="V37" s="95">
        <v>2</v>
      </c>
      <c r="W37" s="96" t="s">
        <v>196</v>
      </c>
      <c r="X37" s="96" t="s">
        <v>196</v>
      </c>
      <c r="Y37" s="95"/>
    </row>
    <row r="38" spans="1:25" ht="14.25">
      <c r="A38" s="191">
        <v>60</v>
      </c>
      <c r="B38" s="403">
        <f>SUM(D38:K38)</f>
        <v>57055</v>
      </c>
      <c r="C38" s="358"/>
      <c r="D38" s="91">
        <v>24174</v>
      </c>
      <c r="E38" s="91">
        <v>17467</v>
      </c>
      <c r="F38" s="91">
        <v>7524</v>
      </c>
      <c r="G38" s="91">
        <v>3690</v>
      </c>
      <c r="H38" s="91">
        <v>1763</v>
      </c>
      <c r="I38" s="91">
        <v>914</v>
      </c>
      <c r="J38" s="91">
        <v>1139</v>
      </c>
      <c r="K38" s="91">
        <v>384</v>
      </c>
      <c r="L38" s="136"/>
      <c r="M38" s="140"/>
      <c r="N38" s="144" t="s">
        <v>26</v>
      </c>
      <c r="O38" s="91">
        <f t="shared" si="6"/>
        <v>42</v>
      </c>
      <c r="P38" s="94">
        <v>2</v>
      </c>
      <c r="Q38" s="91">
        <f t="shared" si="7"/>
        <v>40</v>
      </c>
      <c r="R38" s="94">
        <v>2</v>
      </c>
      <c r="S38" s="91">
        <v>38</v>
      </c>
      <c r="T38" s="91">
        <v>22</v>
      </c>
      <c r="U38" s="95">
        <v>5</v>
      </c>
      <c r="V38" s="95">
        <v>7</v>
      </c>
      <c r="W38" s="95">
        <v>2</v>
      </c>
      <c r="X38" s="96">
        <v>6</v>
      </c>
      <c r="Y38" s="95"/>
    </row>
    <row r="39" spans="1:25" ht="14.25">
      <c r="A39" s="191"/>
      <c r="B39" s="187"/>
      <c r="C39" s="163"/>
      <c r="D39" s="91"/>
      <c r="E39" s="91"/>
      <c r="F39" s="91"/>
      <c r="G39" s="91"/>
      <c r="H39" s="91"/>
      <c r="I39" s="91"/>
      <c r="J39" s="91"/>
      <c r="K39" s="91"/>
      <c r="L39" s="136"/>
      <c r="M39" s="140"/>
      <c r="N39" s="144"/>
      <c r="O39" s="92"/>
      <c r="P39" s="92"/>
      <c r="Q39" s="92"/>
      <c r="R39" s="92"/>
      <c r="S39" s="92"/>
      <c r="T39" s="92"/>
      <c r="X39" s="96"/>
      <c r="Y39" s="95"/>
    </row>
    <row r="40" spans="1:25" ht="14.25">
      <c r="A40" s="191">
        <v>61</v>
      </c>
      <c r="B40" s="403">
        <v>56230</v>
      </c>
      <c r="C40" s="358"/>
      <c r="D40" s="91">
        <v>22230</v>
      </c>
      <c r="E40" s="91">
        <v>18010</v>
      </c>
      <c r="F40" s="91">
        <v>7270</v>
      </c>
      <c r="G40" s="91">
        <v>4100</v>
      </c>
      <c r="H40" s="91">
        <v>2110</v>
      </c>
      <c r="I40" s="91">
        <v>950</v>
      </c>
      <c r="J40" s="91">
        <v>1550</v>
      </c>
      <c r="K40" s="91">
        <v>270</v>
      </c>
      <c r="L40" s="136"/>
      <c r="M40" s="340" t="s">
        <v>27</v>
      </c>
      <c r="N40" s="341"/>
      <c r="O40" s="30">
        <f>SUM(O41:O45)</f>
        <v>4646</v>
      </c>
      <c r="P40" s="30">
        <f aca="true" t="shared" si="8" ref="P40:X40">SUM(P41:P45)</f>
        <v>183</v>
      </c>
      <c r="Q40" s="30">
        <f t="shared" si="8"/>
        <v>4463</v>
      </c>
      <c r="R40" s="30">
        <f t="shared" si="8"/>
        <v>304</v>
      </c>
      <c r="S40" s="30">
        <f t="shared" si="8"/>
        <v>4159</v>
      </c>
      <c r="T40" s="30">
        <f t="shared" si="8"/>
        <v>3613</v>
      </c>
      <c r="U40" s="30">
        <f t="shared" si="8"/>
        <v>700</v>
      </c>
      <c r="V40" s="30">
        <f t="shared" si="8"/>
        <v>235</v>
      </c>
      <c r="W40" s="30">
        <f t="shared" si="8"/>
        <v>95</v>
      </c>
      <c r="X40" s="30">
        <f t="shared" si="8"/>
        <v>3</v>
      </c>
      <c r="Y40" s="95"/>
    </row>
    <row r="41" spans="1:25" ht="14.25">
      <c r="A41" s="191"/>
      <c r="B41" s="187"/>
      <c r="C41" s="163"/>
      <c r="D41" s="91"/>
      <c r="E41" s="91"/>
      <c r="F41" s="91"/>
      <c r="G41" s="91"/>
      <c r="H41" s="91"/>
      <c r="I41" s="91"/>
      <c r="J41" s="91"/>
      <c r="K41" s="91"/>
      <c r="L41" s="136"/>
      <c r="M41" s="140"/>
      <c r="N41" s="144" t="s">
        <v>28</v>
      </c>
      <c r="O41" s="91">
        <f>SUM(P41:Q41)</f>
        <v>2081</v>
      </c>
      <c r="P41" s="91">
        <v>81</v>
      </c>
      <c r="Q41" s="91">
        <f>SUM(R41:S41)</f>
        <v>2000</v>
      </c>
      <c r="R41" s="91">
        <v>186</v>
      </c>
      <c r="S41" s="91">
        <v>1814</v>
      </c>
      <c r="T41" s="91">
        <v>1523</v>
      </c>
      <c r="U41" s="95">
        <v>422</v>
      </c>
      <c r="V41" s="95">
        <v>120</v>
      </c>
      <c r="W41" s="95">
        <v>15</v>
      </c>
      <c r="X41" s="96">
        <v>1</v>
      </c>
      <c r="Y41" s="95"/>
    </row>
    <row r="42" spans="1:25" ht="14.25">
      <c r="A42" s="191">
        <v>62</v>
      </c>
      <c r="B42" s="403">
        <f>SUM(D42:K42)</f>
        <v>55230</v>
      </c>
      <c r="C42" s="358"/>
      <c r="D42" s="91">
        <v>22160</v>
      </c>
      <c r="E42" s="91">
        <v>17410</v>
      </c>
      <c r="F42" s="91">
        <v>7000</v>
      </c>
      <c r="G42" s="91">
        <v>3980</v>
      </c>
      <c r="H42" s="91">
        <v>2080</v>
      </c>
      <c r="I42" s="91">
        <v>930</v>
      </c>
      <c r="J42" s="91">
        <v>1340</v>
      </c>
      <c r="K42" s="91">
        <v>330</v>
      </c>
      <c r="L42" s="136"/>
      <c r="M42" s="140"/>
      <c r="N42" s="144" t="s">
        <v>29</v>
      </c>
      <c r="O42" s="91">
        <f>SUM(P42:Q42)</f>
        <v>662</v>
      </c>
      <c r="P42" s="91">
        <v>26</v>
      </c>
      <c r="Q42" s="91">
        <f>SUM(R42:S42)</f>
        <v>636</v>
      </c>
      <c r="R42" s="91">
        <v>54</v>
      </c>
      <c r="S42" s="91">
        <v>582</v>
      </c>
      <c r="T42" s="94">
        <v>532</v>
      </c>
      <c r="U42" s="95">
        <v>91</v>
      </c>
      <c r="V42" s="95">
        <v>31</v>
      </c>
      <c r="W42" s="95">
        <v>8</v>
      </c>
      <c r="X42" s="96" t="s">
        <v>196</v>
      </c>
      <c r="Y42" s="95"/>
    </row>
    <row r="43" spans="1:25" ht="14.25">
      <c r="A43" s="191"/>
      <c r="B43" s="187"/>
      <c r="C43" s="163"/>
      <c r="D43" s="91"/>
      <c r="E43" s="91"/>
      <c r="F43" s="91"/>
      <c r="G43" s="91"/>
      <c r="H43" s="91"/>
      <c r="I43" s="91"/>
      <c r="J43" s="91"/>
      <c r="K43" s="91"/>
      <c r="L43" s="136"/>
      <c r="M43" s="140"/>
      <c r="N43" s="144" t="s">
        <v>30</v>
      </c>
      <c r="O43" s="91">
        <f>SUM(P43:Q43)</f>
        <v>534</v>
      </c>
      <c r="P43" s="91">
        <v>23</v>
      </c>
      <c r="Q43" s="91">
        <f>SUM(R43:S43)</f>
        <v>511</v>
      </c>
      <c r="R43" s="91">
        <v>8</v>
      </c>
      <c r="S43" s="91">
        <v>503</v>
      </c>
      <c r="T43" s="91">
        <v>466</v>
      </c>
      <c r="U43" s="95">
        <v>28</v>
      </c>
      <c r="V43" s="95">
        <v>13</v>
      </c>
      <c r="W43" s="95">
        <v>26</v>
      </c>
      <c r="X43" s="96">
        <v>1</v>
      </c>
      <c r="Y43" s="95"/>
    </row>
    <row r="44" spans="1:25" ht="14.25">
      <c r="A44" s="170">
        <v>63</v>
      </c>
      <c r="B44" s="401">
        <f>SUM(D44:K44)</f>
        <v>54330</v>
      </c>
      <c r="C44" s="402"/>
      <c r="D44" s="30">
        <v>21450</v>
      </c>
      <c r="E44" s="30">
        <v>17240</v>
      </c>
      <c r="F44" s="30">
        <v>7010</v>
      </c>
      <c r="G44" s="30">
        <v>3950</v>
      </c>
      <c r="H44" s="30">
        <v>2030</v>
      </c>
      <c r="I44" s="30">
        <v>860</v>
      </c>
      <c r="J44" s="30">
        <v>1440</v>
      </c>
      <c r="K44" s="30">
        <v>350</v>
      </c>
      <c r="L44" s="136"/>
      <c r="M44" s="140"/>
      <c r="N44" s="144" t="s">
        <v>31</v>
      </c>
      <c r="O44" s="91">
        <f>SUM(P44:Q44)</f>
        <v>709</v>
      </c>
      <c r="P44" s="91">
        <v>29</v>
      </c>
      <c r="Q44" s="91">
        <f>SUM(R44:S44)</f>
        <v>680</v>
      </c>
      <c r="R44" s="91">
        <v>43</v>
      </c>
      <c r="S44" s="91">
        <v>637</v>
      </c>
      <c r="T44" s="91">
        <v>500</v>
      </c>
      <c r="U44" s="95">
        <v>133</v>
      </c>
      <c r="V44" s="95">
        <v>57</v>
      </c>
      <c r="W44" s="95">
        <v>18</v>
      </c>
      <c r="X44" s="96">
        <v>1</v>
      </c>
      <c r="Y44" s="95"/>
    </row>
    <row r="45" spans="1:25" ht="14.25">
      <c r="A45" s="173"/>
      <c r="B45" s="188"/>
      <c r="C45" s="166"/>
      <c r="D45" s="169"/>
      <c r="E45" s="169"/>
      <c r="F45" s="169"/>
      <c r="G45" s="169"/>
      <c r="H45" s="169"/>
      <c r="I45" s="169"/>
      <c r="J45" s="169"/>
      <c r="K45" s="169"/>
      <c r="L45" s="136"/>
      <c r="M45" s="140"/>
      <c r="N45" s="144" t="s">
        <v>32</v>
      </c>
      <c r="O45" s="91">
        <f>SUM(P45:Q45)</f>
        <v>660</v>
      </c>
      <c r="P45" s="91">
        <v>24</v>
      </c>
      <c r="Q45" s="91">
        <f>SUM(R45:S45)</f>
        <v>636</v>
      </c>
      <c r="R45" s="91">
        <v>13</v>
      </c>
      <c r="S45" s="91">
        <v>623</v>
      </c>
      <c r="T45" s="94">
        <v>592</v>
      </c>
      <c r="U45" s="95">
        <v>26</v>
      </c>
      <c r="V45" s="95">
        <v>14</v>
      </c>
      <c r="W45" s="95">
        <v>28</v>
      </c>
      <c r="X45" s="96" t="s">
        <v>196</v>
      </c>
      <c r="Y45" s="95"/>
    </row>
    <row r="46" spans="1:25" ht="14.25">
      <c r="A46" s="190" t="s">
        <v>289</v>
      </c>
      <c r="B46" s="91"/>
      <c r="D46" s="140"/>
      <c r="E46" s="140"/>
      <c r="F46" s="140"/>
      <c r="G46" s="140"/>
      <c r="H46" s="140"/>
      <c r="I46" s="140"/>
      <c r="J46" s="140"/>
      <c r="K46" s="140"/>
      <c r="L46" s="136"/>
      <c r="M46" s="140"/>
      <c r="N46" s="144"/>
      <c r="O46" s="92"/>
      <c r="P46" s="92"/>
      <c r="Q46" s="92"/>
      <c r="R46" s="92"/>
      <c r="S46" s="92"/>
      <c r="T46" s="92"/>
      <c r="X46" s="96"/>
      <c r="Y46" s="95"/>
    </row>
    <row r="47" spans="1:25" ht="14.25">
      <c r="A47" s="45" t="s">
        <v>225</v>
      </c>
      <c r="K47" s="145"/>
      <c r="L47" s="136"/>
      <c r="M47" s="340" t="s">
        <v>33</v>
      </c>
      <c r="N47" s="341"/>
      <c r="O47" s="30">
        <f>SUM(O48:O51)</f>
        <v>5888</v>
      </c>
      <c r="P47" s="30">
        <f aca="true" t="shared" si="9" ref="P47:X47">SUM(P48:P51)</f>
        <v>403</v>
      </c>
      <c r="Q47" s="30">
        <f t="shared" si="9"/>
        <v>5485</v>
      </c>
      <c r="R47" s="30">
        <f t="shared" si="9"/>
        <v>431</v>
      </c>
      <c r="S47" s="30">
        <f t="shared" si="9"/>
        <v>5054</v>
      </c>
      <c r="T47" s="30">
        <f t="shared" si="9"/>
        <v>4303</v>
      </c>
      <c r="U47" s="30">
        <f t="shared" si="9"/>
        <v>1117</v>
      </c>
      <c r="V47" s="30">
        <f t="shared" si="9"/>
        <v>382</v>
      </c>
      <c r="W47" s="30">
        <f t="shared" si="9"/>
        <v>79</v>
      </c>
      <c r="X47" s="30">
        <f t="shared" si="9"/>
        <v>7</v>
      </c>
      <c r="Y47" s="95"/>
    </row>
    <row r="48" spans="11:25" ht="14.25">
      <c r="K48" s="145"/>
      <c r="L48" s="136"/>
      <c r="M48" s="140"/>
      <c r="N48" s="144" t="s">
        <v>34</v>
      </c>
      <c r="O48" s="91">
        <f>SUM(P48:Q48)</f>
        <v>1669</v>
      </c>
      <c r="P48" s="91">
        <v>159</v>
      </c>
      <c r="Q48" s="91">
        <f>SUM(R48:S48)</f>
        <v>1510</v>
      </c>
      <c r="R48" s="91">
        <v>141</v>
      </c>
      <c r="S48" s="91">
        <v>1369</v>
      </c>
      <c r="T48" s="91">
        <v>1143</v>
      </c>
      <c r="U48" s="95">
        <v>351</v>
      </c>
      <c r="V48" s="95">
        <v>134</v>
      </c>
      <c r="W48" s="95">
        <v>37</v>
      </c>
      <c r="X48" s="96">
        <v>4</v>
      </c>
      <c r="Y48" s="95"/>
    </row>
    <row r="49" spans="11:25" ht="14.25">
      <c r="K49" s="145"/>
      <c r="L49" s="136"/>
      <c r="M49" s="140"/>
      <c r="N49" s="144" t="s">
        <v>35</v>
      </c>
      <c r="O49" s="91">
        <f>SUM(P49:Q49)</f>
        <v>933</v>
      </c>
      <c r="P49" s="91">
        <v>60</v>
      </c>
      <c r="Q49" s="91">
        <f>SUM(R49:S49)</f>
        <v>873</v>
      </c>
      <c r="R49" s="91">
        <v>69</v>
      </c>
      <c r="S49" s="91">
        <v>804</v>
      </c>
      <c r="T49" s="94">
        <v>699</v>
      </c>
      <c r="U49" s="95">
        <v>158</v>
      </c>
      <c r="V49" s="95">
        <v>62</v>
      </c>
      <c r="W49" s="95">
        <v>13</v>
      </c>
      <c r="X49" s="96">
        <v>1</v>
      </c>
      <c r="Y49" s="95"/>
    </row>
    <row r="50" spans="11:25" ht="14.25">
      <c r="K50" s="145"/>
      <c r="L50" s="136"/>
      <c r="M50" s="140"/>
      <c r="N50" s="144" t="s">
        <v>36</v>
      </c>
      <c r="O50" s="91">
        <f>SUM(P50:Q50)</f>
        <v>2285</v>
      </c>
      <c r="P50" s="91">
        <v>141</v>
      </c>
      <c r="Q50" s="91">
        <f>SUM(R50:S50)</f>
        <v>2144</v>
      </c>
      <c r="R50" s="91">
        <v>145</v>
      </c>
      <c r="S50" s="91">
        <v>1999</v>
      </c>
      <c r="T50" s="91">
        <v>1794</v>
      </c>
      <c r="U50" s="95">
        <v>378</v>
      </c>
      <c r="V50" s="95">
        <v>96</v>
      </c>
      <c r="W50" s="95">
        <v>17</v>
      </c>
      <c r="X50" s="96" t="s">
        <v>196</v>
      </c>
      <c r="Y50" s="95"/>
    </row>
    <row r="51" spans="11:25" ht="14.25">
      <c r="K51" s="145"/>
      <c r="L51" s="136"/>
      <c r="M51" s="140"/>
      <c r="N51" s="144" t="s">
        <v>37</v>
      </c>
      <c r="O51" s="91">
        <f>SUM(P51:Q51)</f>
        <v>1001</v>
      </c>
      <c r="P51" s="91">
        <v>43</v>
      </c>
      <c r="Q51" s="91">
        <f>SUM(R51:S51)</f>
        <v>958</v>
      </c>
      <c r="R51" s="91">
        <v>76</v>
      </c>
      <c r="S51" s="91">
        <v>882</v>
      </c>
      <c r="T51" s="91">
        <v>667</v>
      </c>
      <c r="U51" s="95">
        <v>230</v>
      </c>
      <c r="V51" s="95">
        <v>90</v>
      </c>
      <c r="W51" s="95">
        <v>12</v>
      </c>
      <c r="X51" s="96">
        <v>2</v>
      </c>
      <c r="Y51" s="95"/>
    </row>
    <row r="52" spans="2:25" ht="14.25">
      <c r="B52" s="14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40"/>
      <c r="N52" s="144"/>
      <c r="O52" s="92"/>
      <c r="P52" s="92"/>
      <c r="Q52" s="92"/>
      <c r="R52" s="92"/>
      <c r="S52" s="92"/>
      <c r="T52" s="92"/>
      <c r="X52" s="96"/>
      <c r="Y52" s="95"/>
    </row>
    <row r="53" spans="1:25" ht="14.25">
      <c r="A53" s="136"/>
      <c r="B53" s="14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340" t="s">
        <v>38</v>
      </c>
      <c r="N53" s="341"/>
      <c r="O53" s="30">
        <f>SUM(O54:O59)</f>
        <v>5347</v>
      </c>
      <c r="P53" s="30">
        <f aca="true" t="shared" si="10" ref="P53:X53">SUM(P54:P59)</f>
        <v>311</v>
      </c>
      <c r="Q53" s="30">
        <f t="shared" si="10"/>
        <v>5036</v>
      </c>
      <c r="R53" s="30">
        <f t="shared" si="10"/>
        <v>487</v>
      </c>
      <c r="S53" s="30">
        <f t="shared" si="10"/>
        <v>4549</v>
      </c>
      <c r="T53" s="30">
        <f t="shared" si="10"/>
        <v>3766</v>
      </c>
      <c r="U53" s="30">
        <f t="shared" si="10"/>
        <v>1047</v>
      </c>
      <c r="V53" s="30">
        <f t="shared" si="10"/>
        <v>421</v>
      </c>
      <c r="W53" s="30">
        <f t="shared" si="10"/>
        <v>106</v>
      </c>
      <c r="X53" s="30">
        <f t="shared" si="10"/>
        <v>7</v>
      </c>
      <c r="Y53" s="95"/>
    </row>
    <row r="54" spans="11:25" ht="14.25">
      <c r="K54" s="136"/>
      <c r="L54" s="136"/>
      <c r="M54" s="140"/>
      <c r="N54" s="144" t="s">
        <v>39</v>
      </c>
      <c r="O54" s="91">
        <f aca="true" t="shared" si="11" ref="O54:O59">SUM(P54:Q54)</f>
        <v>777</v>
      </c>
      <c r="P54" s="91">
        <v>39</v>
      </c>
      <c r="Q54" s="91">
        <f aca="true" t="shared" si="12" ref="Q54:Q59">SUM(R54:S54)</f>
        <v>738</v>
      </c>
      <c r="R54" s="91">
        <v>56</v>
      </c>
      <c r="S54" s="91">
        <v>682</v>
      </c>
      <c r="T54" s="94">
        <v>586</v>
      </c>
      <c r="U54" s="94">
        <v>121</v>
      </c>
      <c r="V54" s="94">
        <v>54</v>
      </c>
      <c r="W54" s="94">
        <v>16</v>
      </c>
      <c r="X54" s="94" t="s">
        <v>196</v>
      </c>
      <c r="Y54" s="95"/>
    </row>
    <row r="55" spans="1:25" ht="17.2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136"/>
      <c r="L55" s="136"/>
      <c r="M55" s="140"/>
      <c r="N55" s="144" t="s">
        <v>40</v>
      </c>
      <c r="O55" s="91">
        <f t="shared" si="11"/>
        <v>748</v>
      </c>
      <c r="P55" s="91">
        <v>65</v>
      </c>
      <c r="Q55" s="91">
        <f t="shared" si="12"/>
        <v>683</v>
      </c>
      <c r="R55" s="91">
        <v>87</v>
      </c>
      <c r="S55" s="91">
        <v>596</v>
      </c>
      <c r="T55" s="91">
        <v>466</v>
      </c>
      <c r="U55" s="91">
        <v>170</v>
      </c>
      <c r="V55" s="91">
        <v>88</v>
      </c>
      <c r="W55" s="91">
        <v>20</v>
      </c>
      <c r="X55" s="94">
        <v>4</v>
      </c>
      <c r="Y55" s="95"/>
    </row>
    <row r="56" spans="1:25" ht="14.25">
      <c r="A56" s="348" t="s">
        <v>290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136"/>
      <c r="M56" s="140"/>
      <c r="N56" s="144" t="s">
        <v>41</v>
      </c>
      <c r="O56" s="91">
        <f t="shared" si="11"/>
        <v>1520</v>
      </c>
      <c r="P56" s="91">
        <v>75</v>
      </c>
      <c r="Q56" s="91">
        <f t="shared" si="12"/>
        <v>1445</v>
      </c>
      <c r="R56" s="91">
        <v>59</v>
      </c>
      <c r="S56" s="91">
        <v>1386</v>
      </c>
      <c r="T56" s="91">
        <v>1152</v>
      </c>
      <c r="U56" s="91">
        <v>290</v>
      </c>
      <c r="V56" s="91">
        <v>61</v>
      </c>
      <c r="W56" s="91">
        <v>15</v>
      </c>
      <c r="X56" s="94">
        <v>2</v>
      </c>
      <c r="Y56" s="95"/>
    </row>
    <row r="57" spans="10:25" ht="15" thickBot="1">
      <c r="J57" s="427" t="s">
        <v>261</v>
      </c>
      <c r="K57" s="427"/>
      <c r="L57" s="136"/>
      <c r="M57" s="140"/>
      <c r="N57" s="144" t="s">
        <v>42</v>
      </c>
      <c r="O57" s="91">
        <f t="shared" si="11"/>
        <v>1099</v>
      </c>
      <c r="P57" s="91">
        <v>79</v>
      </c>
      <c r="Q57" s="91">
        <f t="shared" si="12"/>
        <v>1020</v>
      </c>
      <c r="R57" s="91">
        <v>142</v>
      </c>
      <c r="S57" s="91">
        <v>878</v>
      </c>
      <c r="T57" s="94">
        <v>723</v>
      </c>
      <c r="U57" s="94">
        <v>227</v>
      </c>
      <c r="V57" s="94">
        <v>115</v>
      </c>
      <c r="W57" s="94">
        <v>34</v>
      </c>
      <c r="X57" s="94" t="s">
        <v>196</v>
      </c>
      <c r="Y57" s="95"/>
    </row>
    <row r="58" spans="1:25" ht="14.25">
      <c r="A58" s="428" t="s">
        <v>0</v>
      </c>
      <c r="B58" s="418" t="s">
        <v>50</v>
      </c>
      <c r="C58" s="419"/>
      <c r="D58" s="419"/>
      <c r="E58" s="420"/>
      <c r="F58" s="389" t="s">
        <v>51</v>
      </c>
      <c r="G58" s="390"/>
      <c r="H58" s="391"/>
      <c r="I58" s="389" t="s">
        <v>52</v>
      </c>
      <c r="J58" s="390"/>
      <c r="K58" s="390"/>
      <c r="L58" s="136"/>
      <c r="M58" s="140"/>
      <c r="N58" s="144" t="s">
        <v>43</v>
      </c>
      <c r="O58" s="91">
        <f t="shared" si="11"/>
        <v>740</v>
      </c>
      <c r="P58" s="91">
        <v>29</v>
      </c>
      <c r="Q58" s="91">
        <f t="shared" si="12"/>
        <v>711</v>
      </c>
      <c r="R58" s="91">
        <v>98</v>
      </c>
      <c r="S58" s="91">
        <v>613</v>
      </c>
      <c r="T58" s="94">
        <v>561</v>
      </c>
      <c r="U58" s="94">
        <v>143</v>
      </c>
      <c r="V58" s="94">
        <v>31</v>
      </c>
      <c r="W58" s="94">
        <v>5</v>
      </c>
      <c r="X58" s="94" t="s">
        <v>196</v>
      </c>
      <c r="Y58" s="95"/>
    </row>
    <row r="59" spans="1:25" ht="14.25">
      <c r="A59" s="429"/>
      <c r="B59" s="421"/>
      <c r="C59" s="422"/>
      <c r="D59" s="422"/>
      <c r="E59" s="423"/>
      <c r="F59" s="392"/>
      <c r="G59" s="393"/>
      <c r="H59" s="394"/>
      <c r="I59" s="392"/>
      <c r="J59" s="393"/>
      <c r="K59" s="393"/>
      <c r="L59" s="136"/>
      <c r="M59" s="140"/>
      <c r="N59" s="144" t="s">
        <v>44</v>
      </c>
      <c r="O59" s="91">
        <f t="shared" si="11"/>
        <v>463</v>
      </c>
      <c r="P59" s="91">
        <v>24</v>
      </c>
      <c r="Q59" s="91">
        <f t="shared" si="12"/>
        <v>439</v>
      </c>
      <c r="R59" s="91">
        <v>45</v>
      </c>
      <c r="S59" s="91">
        <v>394</v>
      </c>
      <c r="T59" s="94">
        <v>278</v>
      </c>
      <c r="U59" s="94">
        <v>96</v>
      </c>
      <c r="V59" s="94">
        <v>72</v>
      </c>
      <c r="W59" s="94">
        <v>16</v>
      </c>
      <c r="X59" s="94">
        <v>1</v>
      </c>
      <c r="Y59" s="95"/>
    </row>
    <row r="60" spans="1:25" ht="14.25">
      <c r="A60" s="430"/>
      <c r="B60" s="424" t="s">
        <v>1</v>
      </c>
      <c r="C60" s="425"/>
      <c r="D60" s="338" t="s">
        <v>54</v>
      </c>
      <c r="E60" s="338" t="s">
        <v>55</v>
      </c>
      <c r="F60" s="338" t="s">
        <v>1</v>
      </c>
      <c r="G60" s="338" t="s">
        <v>54</v>
      </c>
      <c r="H60" s="338" t="s">
        <v>55</v>
      </c>
      <c r="I60" s="338" t="s">
        <v>1</v>
      </c>
      <c r="J60" s="338" t="s">
        <v>54</v>
      </c>
      <c r="K60" s="395" t="s">
        <v>55</v>
      </c>
      <c r="L60" s="136"/>
      <c r="M60" s="140"/>
      <c r="N60" s="144"/>
      <c r="O60" s="92"/>
      <c r="P60" s="92"/>
      <c r="Q60" s="92"/>
      <c r="R60" s="92"/>
      <c r="S60" s="92"/>
      <c r="T60" s="92"/>
      <c r="U60" s="92"/>
      <c r="V60" s="92"/>
      <c r="W60" s="92"/>
      <c r="X60" s="147"/>
      <c r="Y60" s="95"/>
    </row>
    <row r="61" spans="1:25" ht="14.25">
      <c r="A61" s="431"/>
      <c r="B61" s="421"/>
      <c r="C61" s="423"/>
      <c r="D61" s="339"/>
      <c r="E61" s="339"/>
      <c r="F61" s="339"/>
      <c r="G61" s="339"/>
      <c r="H61" s="339"/>
      <c r="I61" s="339"/>
      <c r="J61" s="339"/>
      <c r="K61" s="392"/>
      <c r="L61" s="136"/>
      <c r="M61" s="340" t="s">
        <v>45</v>
      </c>
      <c r="N61" s="341"/>
      <c r="O61" s="30">
        <f>SUM(O62:O65)</f>
        <v>6414</v>
      </c>
      <c r="P61" s="30">
        <f aca="true" t="shared" si="13" ref="P61:X61">SUM(P62:P65)</f>
        <v>501</v>
      </c>
      <c r="Q61" s="30">
        <f t="shared" si="13"/>
        <v>5913</v>
      </c>
      <c r="R61" s="30">
        <f t="shared" si="13"/>
        <v>458</v>
      </c>
      <c r="S61" s="30">
        <f t="shared" si="13"/>
        <v>5455</v>
      </c>
      <c r="T61" s="30">
        <f t="shared" si="13"/>
        <v>5109</v>
      </c>
      <c r="U61" s="30">
        <f t="shared" si="13"/>
        <v>907</v>
      </c>
      <c r="V61" s="30">
        <f t="shared" si="13"/>
        <v>325</v>
      </c>
      <c r="W61" s="30">
        <f t="shared" si="13"/>
        <v>70</v>
      </c>
      <c r="X61" s="30">
        <f t="shared" si="13"/>
        <v>3</v>
      </c>
      <c r="Y61" s="95"/>
    </row>
    <row r="62" spans="1:25" ht="14.25">
      <c r="A62" s="184"/>
      <c r="B62" s="186"/>
      <c r="C62" s="164"/>
      <c r="D62" s="90"/>
      <c r="E62" s="90"/>
      <c r="F62" s="90"/>
      <c r="G62" s="90"/>
      <c r="H62" s="90"/>
      <c r="I62" s="90"/>
      <c r="J62" s="90"/>
      <c r="K62" s="90"/>
      <c r="L62" s="136"/>
      <c r="M62" s="140"/>
      <c r="N62" s="144" t="s">
        <v>46</v>
      </c>
      <c r="O62" s="91">
        <f>SUM(P62:Q62)</f>
        <v>2053</v>
      </c>
      <c r="P62" s="91">
        <v>148</v>
      </c>
      <c r="Q62" s="91">
        <f>SUM(R62:S62)</f>
        <v>1905</v>
      </c>
      <c r="R62" s="91">
        <v>117</v>
      </c>
      <c r="S62" s="91">
        <v>1788</v>
      </c>
      <c r="T62" s="91">
        <v>1740</v>
      </c>
      <c r="U62" s="91">
        <v>214</v>
      </c>
      <c r="V62" s="91">
        <v>81</v>
      </c>
      <c r="W62" s="91">
        <v>15</v>
      </c>
      <c r="X62" s="94">
        <v>3</v>
      </c>
      <c r="Y62" s="95"/>
    </row>
    <row r="63" spans="1:25" ht="14.25">
      <c r="A63" s="176" t="s">
        <v>286</v>
      </c>
      <c r="B63" s="403">
        <f>SUM(D63:E63)</f>
        <v>269290</v>
      </c>
      <c r="C63" s="358"/>
      <c r="D63" s="91">
        <v>130150</v>
      </c>
      <c r="E63" s="91">
        <v>139140</v>
      </c>
      <c r="F63" s="91">
        <f>SUM(G63:H63)</f>
        <v>54990</v>
      </c>
      <c r="G63" s="91">
        <v>18300</v>
      </c>
      <c r="H63" s="91">
        <v>36690</v>
      </c>
      <c r="I63" s="91">
        <f>SUM(J63:K63)</f>
        <v>19550</v>
      </c>
      <c r="J63" s="91">
        <v>8660</v>
      </c>
      <c r="K63" s="91">
        <v>10890</v>
      </c>
      <c r="L63" s="136"/>
      <c r="M63" s="140"/>
      <c r="N63" s="144" t="s">
        <v>47</v>
      </c>
      <c r="O63" s="91">
        <f>SUM(P63:Q63)</f>
        <v>2087</v>
      </c>
      <c r="P63" s="91">
        <v>236</v>
      </c>
      <c r="Q63" s="91">
        <f>SUM(R63:S63)</f>
        <v>1851</v>
      </c>
      <c r="R63" s="91">
        <v>178</v>
      </c>
      <c r="S63" s="91">
        <v>1673</v>
      </c>
      <c r="T63" s="91">
        <v>1563</v>
      </c>
      <c r="U63" s="91">
        <v>341</v>
      </c>
      <c r="V63" s="91">
        <v>145</v>
      </c>
      <c r="W63" s="91">
        <v>38</v>
      </c>
      <c r="X63" s="94" t="s">
        <v>196</v>
      </c>
      <c r="Y63" s="95"/>
    </row>
    <row r="64" spans="1:25" ht="14.25">
      <c r="A64" s="176"/>
      <c r="B64" s="187"/>
      <c r="C64" s="163"/>
      <c r="D64" s="91"/>
      <c r="E64" s="91"/>
      <c r="F64" s="91"/>
      <c r="G64" s="91"/>
      <c r="H64" s="91"/>
      <c r="I64" s="91"/>
      <c r="J64" s="91"/>
      <c r="K64" s="91"/>
      <c r="L64" s="136"/>
      <c r="M64" s="140"/>
      <c r="N64" s="144" t="s">
        <v>48</v>
      </c>
      <c r="O64" s="91">
        <f>SUM(P64:Q64)</f>
        <v>1208</v>
      </c>
      <c r="P64" s="91">
        <v>63</v>
      </c>
      <c r="Q64" s="91">
        <f>SUM(R64:S64)</f>
        <v>1145</v>
      </c>
      <c r="R64" s="91">
        <v>84</v>
      </c>
      <c r="S64" s="91">
        <v>1061</v>
      </c>
      <c r="T64" s="91">
        <v>992</v>
      </c>
      <c r="U64" s="91">
        <v>147</v>
      </c>
      <c r="V64" s="91">
        <v>58</v>
      </c>
      <c r="W64" s="91">
        <v>11</v>
      </c>
      <c r="X64" s="94" t="s">
        <v>196</v>
      </c>
      <c r="Y64" s="95"/>
    </row>
    <row r="65" spans="1:28" ht="14.25">
      <c r="A65" s="185">
        <v>60</v>
      </c>
      <c r="B65" s="403">
        <f>SUM(D65:E65)</f>
        <v>264176</v>
      </c>
      <c r="C65" s="358"/>
      <c r="D65" s="91">
        <v>127649</v>
      </c>
      <c r="E65" s="91">
        <v>136527</v>
      </c>
      <c r="F65" s="91">
        <f>SUM(G65:H65)</f>
        <v>62819</v>
      </c>
      <c r="G65" s="91">
        <v>22231</v>
      </c>
      <c r="H65" s="91">
        <v>40588</v>
      </c>
      <c r="I65" s="91">
        <f>SUM(J65:K65)</f>
        <v>24292</v>
      </c>
      <c r="J65" s="91">
        <v>12553</v>
      </c>
      <c r="K65" s="91">
        <v>11739</v>
      </c>
      <c r="L65" s="136"/>
      <c r="M65" s="140"/>
      <c r="N65" s="144" t="s">
        <v>49</v>
      </c>
      <c r="O65" s="91">
        <f>SUM(P65:Q65)</f>
        <v>1066</v>
      </c>
      <c r="P65" s="91">
        <v>54</v>
      </c>
      <c r="Q65" s="91">
        <f>SUM(R65:S65)</f>
        <v>1012</v>
      </c>
      <c r="R65" s="91">
        <v>79</v>
      </c>
      <c r="S65" s="91">
        <v>933</v>
      </c>
      <c r="T65" s="94">
        <v>814</v>
      </c>
      <c r="U65" s="94">
        <v>205</v>
      </c>
      <c r="V65" s="94">
        <v>41</v>
      </c>
      <c r="W65" s="94">
        <v>6</v>
      </c>
      <c r="X65" s="94" t="s">
        <v>196</v>
      </c>
      <c r="Y65" s="132"/>
      <c r="Z65" s="43"/>
      <c r="AA65" s="42"/>
      <c r="AB65" s="42"/>
    </row>
    <row r="66" spans="1:28" ht="14.25">
      <c r="A66" s="185"/>
      <c r="B66" s="187"/>
      <c r="C66" s="163"/>
      <c r="D66" s="91"/>
      <c r="E66" s="91"/>
      <c r="F66" s="91"/>
      <c r="G66" s="91"/>
      <c r="H66" s="91"/>
      <c r="I66" s="91"/>
      <c r="J66" s="91"/>
      <c r="K66" s="91"/>
      <c r="L66" s="136"/>
      <c r="M66" s="140"/>
      <c r="N66" s="144"/>
      <c r="O66" s="92"/>
      <c r="P66" s="92"/>
      <c r="Q66" s="92"/>
      <c r="R66" s="92"/>
      <c r="S66" s="92"/>
      <c r="T66" s="92"/>
      <c r="U66" s="92"/>
      <c r="V66" s="92"/>
      <c r="W66" s="92"/>
      <c r="X66" s="147"/>
      <c r="Y66" s="132"/>
      <c r="Z66" s="43"/>
      <c r="AA66" s="42"/>
      <c r="AB66" s="42"/>
    </row>
    <row r="67" spans="1:28" ht="14.25">
      <c r="A67" s="185">
        <v>61</v>
      </c>
      <c r="B67" s="403">
        <f>SUM(D67:E67)</f>
        <v>260860</v>
      </c>
      <c r="C67" s="358"/>
      <c r="D67" s="91">
        <v>126980</v>
      </c>
      <c r="E67" s="91">
        <v>133880</v>
      </c>
      <c r="F67" s="91">
        <f>SUM(G67:H67)</f>
        <v>55940</v>
      </c>
      <c r="G67" s="91">
        <v>18880</v>
      </c>
      <c r="H67" s="91">
        <v>37060</v>
      </c>
      <c r="I67" s="91">
        <f>SUM(J67:K67)</f>
        <v>21150</v>
      </c>
      <c r="J67" s="91">
        <v>9350</v>
      </c>
      <c r="K67" s="91">
        <v>11800</v>
      </c>
      <c r="L67" s="136"/>
      <c r="M67" s="340" t="s">
        <v>53</v>
      </c>
      <c r="N67" s="341"/>
      <c r="O67" s="30">
        <f>SUM(O68)</f>
        <v>972</v>
      </c>
      <c r="P67" s="30">
        <f aca="true" t="shared" si="14" ref="P67:X67">SUM(P68)</f>
        <v>104</v>
      </c>
      <c r="Q67" s="30">
        <f t="shared" si="14"/>
        <v>868</v>
      </c>
      <c r="R67" s="30">
        <f t="shared" si="14"/>
        <v>162</v>
      </c>
      <c r="S67" s="30">
        <f t="shared" si="14"/>
        <v>706</v>
      </c>
      <c r="T67" s="30">
        <f t="shared" si="14"/>
        <v>587</v>
      </c>
      <c r="U67" s="30">
        <f t="shared" si="14"/>
        <v>249</v>
      </c>
      <c r="V67" s="30">
        <f t="shared" si="14"/>
        <v>108</v>
      </c>
      <c r="W67" s="30">
        <f t="shared" si="14"/>
        <v>26</v>
      </c>
      <c r="X67" s="30">
        <f t="shared" si="14"/>
        <v>2</v>
      </c>
      <c r="Y67" s="132"/>
      <c r="Z67" s="43"/>
      <c r="AA67" s="42"/>
      <c r="AB67" s="42"/>
    </row>
    <row r="68" spans="1:28" ht="14.25">
      <c r="A68" s="185"/>
      <c r="B68" s="187"/>
      <c r="C68" s="163"/>
      <c r="D68" s="91"/>
      <c r="E68" s="91"/>
      <c r="F68" s="91"/>
      <c r="G68" s="91"/>
      <c r="H68" s="91"/>
      <c r="I68" s="91"/>
      <c r="J68" s="91"/>
      <c r="K68" s="91"/>
      <c r="L68" s="136"/>
      <c r="M68" s="152"/>
      <c r="N68" s="148" t="s">
        <v>56</v>
      </c>
      <c r="O68" s="322">
        <f>SUM(P68:Q68)</f>
        <v>972</v>
      </c>
      <c r="P68" s="149">
        <v>104</v>
      </c>
      <c r="Q68" s="149">
        <f>SUM(R68:S68)</f>
        <v>868</v>
      </c>
      <c r="R68" s="149">
        <v>162</v>
      </c>
      <c r="S68" s="97">
        <v>706</v>
      </c>
      <c r="T68" s="149">
        <v>587</v>
      </c>
      <c r="U68" s="149">
        <v>249</v>
      </c>
      <c r="V68" s="149">
        <v>108</v>
      </c>
      <c r="W68" s="149">
        <v>26</v>
      </c>
      <c r="X68" s="150">
        <v>2</v>
      </c>
      <c r="Y68" s="133"/>
      <c r="Z68" s="42"/>
      <c r="AA68" s="42"/>
      <c r="AB68" s="42"/>
    </row>
    <row r="69" spans="1:28" ht="14.25">
      <c r="A69" s="185">
        <v>62</v>
      </c>
      <c r="B69" s="403">
        <f>SUM(D69:E69)</f>
        <v>252920</v>
      </c>
      <c r="C69" s="358"/>
      <c r="D69" s="91">
        <v>123810</v>
      </c>
      <c r="E69" s="91">
        <v>129110</v>
      </c>
      <c r="F69" s="91">
        <f>SUM(G69:H69)</f>
        <v>54590</v>
      </c>
      <c r="G69" s="91">
        <v>19420</v>
      </c>
      <c r="H69" s="91">
        <v>35170</v>
      </c>
      <c r="I69" s="91">
        <f>SUM(J69:K69)</f>
        <v>19440</v>
      </c>
      <c r="J69" s="91">
        <v>9600</v>
      </c>
      <c r="K69" s="91">
        <v>9840</v>
      </c>
      <c r="L69" s="136"/>
      <c r="M69" s="408" t="s">
        <v>279</v>
      </c>
      <c r="N69" s="408"/>
      <c r="O69" s="404" t="s">
        <v>291</v>
      </c>
      <c r="P69" s="405"/>
      <c r="Q69" s="405"/>
      <c r="R69" s="405"/>
      <c r="S69" s="405"/>
      <c r="T69" s="405"/>
      <c r="U69" s="405"/>
      <c r="V69" s="405"/>
      <c r="W69" s="405"/>
      <c r="X69" s="405"/>
      <c r="Y69" s="132"/>
      <c r="Z69" s="42"/>
      <c r="AA69" s="42"/>
      <c r="AB69" s="42"/>
    </row>
    <row r="70" spans="1:28" ht="14.25">
      <c r="A70" s="185"/>
      <c r="B70" s="187"/>
      <c r="C70" s="163"/>
      <c r="D70" s="91"/>
      <c r="E70" s="91"/>
      <c r="F70" s="91"/>
      <c r="G70" s="91"/>
      <c r="H70" s="91"/>
      <c r="I70" s="91"/>
      <c r="J70" s="91"/>
      <c r="K70" s="91"/>
      <c r="M70" s="159"/>
      <c r="N70" s="159"/>
      <c r="O70" s="404" t="s">
        <v>292</v>
      </c>
      <c r="P70" s="404"/>
      <c r="Q70" s="404"/>
      <c r="R70" s="404"/>
      <c r="S70" s="404"/>
      <c r="T70" s="404"/>
      <c r="U70" s="404"/>
      <c r="V70" s="404"/>
      <c r="W70" s="404"/>
      <c r="X70" s="404"/>
      <c r="Y70" s="132"/>
      <c r="Z70" s="42"/>
      <c r="AA70" s="42"/>
      <c r="AB70" s="42"/>
    </row>
    <row r="71" spans="1:28" ht="14.25">
      <c r="A71" s="182">
        <v>63</v>
      </c>
      <c r="B71" s="401">
        <f>SUM(D71:E71)</f>
        <v>250760</v>
      </c>
      <c r="C71" s="402"/>
      <c r="D71" s="30">
        <v>122910</v>
      </c>
      <c r="E71" s="30">
        <v>127850</v>
      </c>
      <c r="F71" s="30">
        <f>SUM(G71:H71)</f>
        <v>55650</v>
      </c>
      <c r="G71" s="30">
        <v>20450</v>
      </c>
      <c r="H71" s="30">
        <v>35200</v>
      </c>
      <c r="I71" s="30">
        <v>20480</v>
      </c>
      <c r="J71" s="30">
        <v>10230</v>
      </c>
      <c r="K71" s="30">
        <v>10240</v>
      </c>
      <c r="M71" s="159"/>
      <c r="N71" s="159"/>
      <c r="O71" s="426" t="s">
        <v>302</v>
      </c>
      <c r="P71" s="426"/>
      <c r="Q71" s="426"/>
      <c r="R71" s="426"/>
      <c r="S71" s="426"/>
      <c r="T71" s="426"/>
      <c r="U71" s="426"/>
      <c r="V71" s="426"/>
      <c r="W71" s="426"/>
      <c r="X71" s="426"/>
      <c r="Y71" s="42"/>
      <c r="Z71" s="42"/>
      <c r="AA71" s="42"/>
      <c r="AB71" s="42"/>
    </row>
    <row r="72" spans="1:28" ht="14.25">
      <c r="A72" s="183"/>
      <c r="B72" s="188"/>
      <c r="C72" s="166"/>
      <c r="D72" s="167"/>
      <c r="E72" s="167"/>
      <c r="F72" s="167"/>
      <c r="G72" s="167"/>
      <c r="H72" s="167"/>
      <c r="I72" s="167"/>
      <c r="J72" s="167"/>
      <c r="K72" s="167"/>
      <c r="M72" s="42"/>
      <c r="N72" s="151" t="s">
        <v>277</v>
      </c>
      <c r="O72" s="406" t="s">
        <v>293</v>
      </c>
      <c r="P72" s="407"/>
      <c r="Q72" s="407"/>
      <c r="R72" s="407"/>
      <c r="S72" s="407"/>
      <c r="T72" s="407"/>
      <c r="U72" s="407"/>
      <c r="V72" s="407"/>
      <c r="W72" s="407"/>
      <c r="X72" s="407"/>
      <c r="Y72" s="42"/>
      <c r="Z72" s="42"/>
      <c r="AA72" s="42"/>
      <c r="AB72" s="42"/>
    </row>
    <row r="73" spans="1:28" ht="14.25">
      <c r="A73" s="45" t="s">
        <v>225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36"/>
      <c r="M73" s="42"/>
      <c r="N73" s="151"/>
      <c r="O73" s="160" t="s">
        <v>294</v>
      </c>
      <c r="P73" s="153"/>
      <c r="Q73" s="153"/>
      <c r="R73" s="153"/>
      <c r="S73" s="153"/>
      <c r="T73" s="153"/>
      <c r="U73" s="153"/>
      <c r="V73" s="153"/>
      <c r="W73" s="153"/>
      <c r="X73" s="153"/>
      <c r="Y73" s="42"/>
      <c r="Z73" s="42"/>
      <c r="AA73" s="42"/>
      <c r="AB73" s="42"/>
    </row>
    <row r="74" spans="1:28" ht="14.25">
      <c r="A74" s="136"/>
      <c r="K74" s="136"/>
      <c r="M74" s="42"/>
      <c r="N74" s="151" t="s">
        <v>278</v>
      </c>
      <c r="O74" s="404" t="s">
        <v>301</v>
      </c>
      <c r="P74" s="405"/>
      <c r="Q74" s="405"/>
      <c r="R74" s="405"/>
      <c r="S74" s="405"/>
      <c r="T74" s="405"/>
      <c r="U74" s="405"/>
      <c r="V74" s="405"/>
      <c r="W74" s="405"/>
      <c r="X74" s="405"/>
      <c r="Y74" s="42"/>
      <c r="Z74" s="42"/>
      <c r="AA74" s="42"/>
      <c r="AB74" s="42"/>
    </row>
    <row r="75" spans="11:24" ht="14.25">
      <c r="K75" s="136"/>
      <c r="M75" s="44"/>
      <c r="N75" s="41"/>
      <c r="O75" s="409" t="s">
        <v>295</v>
      </c>
      <c r="P75" s="409"/>
      <c r="Q75" s="409"/>
      <c r="R75" s="409"/>
      <c r="S75" s="409"/>
      <c r="T75" s="409"/>
      <c r="U75" s="409"/>
      <c r="V75" s="409"/>
      <c r="W75" s="409"/>
      <c r="X75" s="409"/>
    </row>
    <row r="76" spans="11:24" ht="14.25">
      <c r="K76" s="136"/>
      <c r="M76" s="42"/>
      <c r="N76" s="158" t="s">
        <v>276</v>
      </c>
      <c r="O76" s="410" t="s">
        <v>296</v>
      </c>
      <c r="P76" s="400"/>
      <c r="Q76" s="400"/>
      <c r="R76" s="400"/>
      <c r="S76" s="400"/>
      <c r="T76" s="400"/>
      <c r="U76" s="400"/>
      <c r="V76" s="400"/>
      <c r="W76" s="400"/>
      <c r="X76" s="400"/>
    </row>
    <row r="77" spans="11:15" ht="14.25">
      <c r="K77" s="136"/>
      <c r="M77" s="400" t="s">
        <v>258</v>
      </c>
      <c r="N77" s="400"/>
      <c r="O77" s="42" t="s">
        <v>238</v>
      </c>
    </row>
    <row r="78" spans="11:24" ht="14.25">
      <c r="K78" s="136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1:24" ht="14.25">
      <c r="K79" s="136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ht="14.25">
      <c r="K80" s="136"/>
    </row>
    <row r="81" ht="14.25">
      <c r="K81" s="136"/>
    </row>
    <row r="83" spans="1:11" ht="14.2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</row>
  </sheetData>
  <sheetProtection/>
  <mergeCells count="87">
    <mergeCell ref="B60:C61"/>
    <mergeCell ref="A30:K30"/>
    <mergeCell ref="O71:X71"/>
    <mergeCell ref="O70:X70"/>
    <mergeCell ref="B63:C63"/>
    <mergeCell ref="A56:K56"/>
    <mergeCell ref="J57:K57"/>
    <mergeCell ref="A58:A61"/>
    <mergeCell ref="B71:C71"/>
    <mergeCell ref="B69:C69"/>
    <mergeCell ref="O75:X75"/>
    <mergeCell ref="O76:X76"/>
    <mergeCell ref="B19:C19"/>
    <mergeCell ref="B17:C17"/>
    <mergeCell ref="D32:D34"/>
    <mergeCell ref="B32:C34"/>
    <mergeCell ref="B58:E59"/>
    <mergeCell ref="I58:K59"/>
    <mergeCell ref="B67:C67"/>
    <mergeCell ref="B65:C65"/>
    <mergeCell ref="O74:X74"/>
    <mergeCell ref="O72:X72"/>
    <mergeCell ref="M69:N69"/>
    <mergeCell ref="M61:N61"/>
    <mergeCell ref="I60:I61"/>
    <mergeCell ref="H60:H61"/>
    <mergeCell ref="O69:X69"/>
    <mergeCell ref="M77:N77"/>
    <mergeCell ref="B44:C44"/>
    <mergeCell ref="B42:C42"/>
    <mergeCell ref="B40:C40"/>
    <mergeCell ref="B38:C38"/>
    <mergeCell ref="B36:C36"/>
    <mergeCell ref="M47:N47"/>
    <mergeCell ref="M53:N53"/>
    <mergeCell ref="A55:J55"/>
    <mergeCell ref="M67:N67"/>
    <mergeCell ref="Q8:S8"/>
    <mergeCell ref="T8:T9"/>
    <mergeCell ref="A7:A9"/>
    <mergeCell ref="F58:H59"/>
    <mergeCell ref="K60:K61"/>
    <mergeCell ref="J60:J61"/>
    <mergeCell ref="G60:G61"/>
    <mergeCell ref="D7:E9"/>
    <mergeCell ref="F8:K8"/>
    <mergeCell ref="F9:G9"/>
    <mergeCell ref="H9:I9"/>
    <mergeCell ref="J9:K9"/>
    <mergeCell ref="A2:X2"/>
    <mergeCell ref="M4:X4"/>
    <mergeCell ref="M5:X5"/>
    <mergeCell ref="W6:X6"/>
    <mergeCell ref="U8:U9"/>
    <mergeCell ref="V8:V9"/>
    <mergeCell ref="W8:W9"/>
    <mergeCell ref="X8:X9"/>
    <mergeCell ref="P8:P9"/>
    <mergeCell ref="O7:O9"/>
    <mergeCell ref="P7:S7"/>
    <mergeCell ref="T7:X7"/>
    <mergeCell ref="M17:N17"/>
    <mergeCell ref="M18:N18"/>
    <mergeCell ref="M10:N10"/>
    <mergeCell ref="M12:N12"/>
    <mergeCell ref="M13:N13"/>
    <mergeCell ref="M14:N14"/>
    <mergeCell ref="A4:K4"/>
    <mergeCell ref="A5:K5"/>
    <mergeCell ref="M15:N15"/>
    <mergeCell ref="M16:N16"/>
    <mergeCell ref="M7:N9"/>
    <mergeCell ref="F7:K7"/>
    <mergeCell ref="B15:C15"/>
    <mergeCell ref="B13:C13"/>
    <mergeCell ref="B11:C11"/>
    <mergeCell ref="B7:C9"/>
    <mergeCell ref="F60:F61"/>
    <mergeCell ref="M24:N24"/>
    <mergeCell ref="M19:N19"/>
    <mergeCell ref="M21:N21"/>
    <mergeCell ref="M30:N30"/>
    <mergeCell ref="M40:N40"/>
    <mergeCell ref="A29:J29"/>
    <mergeCell ref="A32:A34"/>
    <mergeCell ref="E60:E61"/>
    <mergeCell ref="D60:D6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69"/>
  <sheetViews>
    <sheetView tabSelected="1" zoomScale="90" zoomScaleNormal="90" zoomScalePageLayoutView="0" workbookViewId="0" topLeftCell="A51">
      <selection activeCell="A1" sqref="A1"/>
    </sheetView>
  </sheetViews>
  <sheetFormatPr defaultColWidth="10.59765625" defaultRowHeight="15"/>
  <cols>
    <col min="1" max="1" width="2.59765625" style="12" customWidth="1"/>
    <col min="2" max="2" width="9.59765625" style="12" customWidth="1"/>
    <col min="3" max="3" width="9.69921875" style="12" customWidth="1"/>
    <col min="4" max="4" width="8.5" style="12" customWidth="1"/>
    <col min="5" max="5" width="8.5" style="12" bestFit="1" customWidth="1"/>
    <col min="6" max="10" width="7.3984375" style="12" bestFit="1" customWidth="1"/>
    <col min="11" max="11" width="5.69921875" style="12" bestFit="1" customWidth="1"/>
    <col min="12" max="12" width="7.3984375" style="12" bestFit="1" customWidth="1"/>
    <col min="13" max="13" width="7.69921875" style="12" bestFit="1" customWidth="1"/>
    <col min="14" max="14" width="9" style="12" customWidth="1"/>
    <col min="15" max="15" width="7.09765625" style="12" customWidth="1"/>
    <col min="16" max="16" width="3.19921875" style="12" customWidth="1"/>
    <col min="17" max="17" width="10.69921875" style="12" customWidth="1"/>
    <col min="18" max="18" width="11.19921875" style="12" customWidth="1"/>
    <col min="19" max="19" width="9.59765625" style="12" customWidth="1"/>
    <col min="20" max="28" width="11.59765625" style="12" customWidth="1"/>
    <col min="29" max="200" width="10.59765625" style="12" customWidth="1"/>
    <col min="201" max="16384" width="10.59765625" style="15" customWidth="1"/>
  </cols>
  <sheetData>
    <row r="1" spans="1:200" s="2" customFormat="1" ht="19.5" customHeight="1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1" t="s">
        <v>60</v>
      </c>
      <c r="AA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</row>
    <row r="2" spans="1:28" ht="19.5" customHeight="1">
      <c r="A2" s="348" t="s">
        <v>303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14"/>
      <c r="P2" s="348" t="s">
        <v>304</v>
      </c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8"/>
      <c r="AB2" s="8"/>
    </row>
    <row r="3" spans="1:200" s="13" customFormat="1" ht="18" customHeight="1" thickBot="1">
      <c r="A3" s="40"/>
      <c r="B3" s="40"/>
      <c r="C3" s="40"/>
      <c r="D3" s="40"/>
      <c r="E3" s="48"/>
      <c r="F3" s="40"/>
      <c r="G3" s="48"/>
      <c r="H3" s="40"/>
      <c r="I3" s="48"/>
      <c r="J3" s="40"/>
      <c r="K3" s="48"/>
      <c r="L3" s="40"/>
      <c r="M3" s="48"/>
      <c r="N3" s="47" t="s">
        <v>248</v>
      </c>
      <c r="O3" s="16"/>
      <c r="P3" s="38"/>
      <c r="Q3" s="40"/>
      <c r="R3" s="38"/>
      <c r="S3" s="46"/>
      <c r="T3" s="46"/>
      <c r="U3" s="46"/>
      <c r="V3" s="46"/>
      <c r="W3" s="46"/>
      <c r="X3" s="46"/>
      <c r="Y3" s="46"/>
      <c r="Z3" s="47" t="s">
        <v>249</v>
      </c>
      <c r="AA3" s="16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</row>
    <row r="4" spans="1:199" s="13" customFormat="1" ht="15" customHeight="1">
      <c r="A4" s="440" t="s">
        <v>197</v>
      </c>
      <c r="B4" s="441"/>
      <c r="C4" s="437" t="s">
        <v>198</v>
      </c>
      <c r="D4" s="201" t="s">
        <v>306</v>
      </c>
      <c r="E4" s="203">
        <v>0.3</v>
      </c>
      <c r="F4" s="204">
        <v>0.5</v>
      </c>
      <c r="G4" s="204">
        <v>0.7</v>
      </c>
      <c r="H4" s="204">
        <v>1</v>
      </c>
      <c r="I4" s="204">
        <v>1.5</v>
      </c>
      <c r="J4" s="204">
        <v>2</v>
      </c>
      <c r="K4" s="204">
        <v>2.5</v>
      </c>
      <c r="L4" s="204">
        <v>3</v>
      </c>
      <c r="M4" s="201" t="s">
        <v>305</v>
      </c>
      <c r="N4" s="434" t="s">
        <v>317</v>
      </c>
      <c r="O4" s="12"/>
      <c r="P4" s="432" t="s">
        <v>226</v>
      </c>
      <c r="Q4" s="432"/>
      <c r="R4" s="447" t="s">
        <v>311</v>
      </c>
      <c r="S4" s="448"/>
      <c r="T4" s="448"/>
      <c r="U4" s="447" t="s">
        <v>310</v>
      </c>
      <c r="V4" s="448"/>
      <c r="W4" s="448"/>
      <c r="X4" s="447" t="s">
        <v>309</v>
      </c>
      <c r="Y4" s="448"/>
      <c r="Z4" s="449"/>
      <c r="AA4" s="14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</row>
    <row r="5" spans="1:198" s="13" customFormat="1" ht="15" customHeight="1">
      <c r="A5" s="442"/>
      <c r="B5" s="443"/>
      <c r="C5" s="438"/>
      <c r="D5" s="201"/>
      <c r="E5" s="205" t="s">
        <v>298</v>
      </c>
      <c r="F5" s="205" t="s">
        <v>298</v>
      </c>
      <c r="G5" s="205" t="s">
        <v>298</v>
      </c>
      <c r="H5" s="205" t="s">
        <v>298</v>
      </c>
      <c r="I5" s="205" t="s">
        <v>298</v>
      </c>
      <c r="J5" s="205" t="s">
        <v>298</v>
      </c>
      <c r="K5" s="205" t="s">
        <v>298</v>
      </c>
      <c r="L5" s="205" t="s">
        <v>298</v>
      </c>
      <c r="M5" s="201"/>
      <c r="N5" s="435"/>
      <c r="P5" s="433"/>
      <c r="Q5" s="433"/>
      <c r="R5" s="39" t="s">
        <v>1</v>
      </c>
      <c r="S5" s="18" t="s">
        <v>54</v>
      </c>
      <c r="T5" s="18" t="s">
        <v>55</v>
      </c>
      <c r="U5" s="18" t="s">
        <v>1</v>
      </c>
      <c r="V5" s="18" t="s">
        <v>54</v>
      </c>
      <c r="W5" s="18" t="s">
        <v>55</v>
      </c>
      <c r="X5" s="18" t="s">
        <v>1</v>
      </c>
      <c r="Y5" s="18" t="s">
        <v>54</v>
      </c>
      <c r="Z5" s="19" t="s">
        <v>55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</row>
    <row r="6" spans="1:198" s="13" customFormat="1" ht="15" customHeight="1">
      <c r="A6" s="444"/>
      <c r="B6" s="445"/>
      <c r="C6" s="439"/>
      <c r="D6" s="202" t="s">
        <v>307</v>
      </c>
      <c r="E6" s="206">
        <v>0.5</v>
      </c>
      <c r="F6" s="207">
        <v>0.7</v>
      </c>
      <c r="G6" s="207">
        <v>1</v>
      </c>
      <c r="H6" s="207">
        <v>1.5</v>
      </c>
      <c r="I6" s="207">
        <v>2</v>
      </c>
      <c r="J6" s="207">
        <v>2.5</v>
      </c>
      <c r="K6" s="207">
        <v>3</v>
      </c>
      <c r="L6" s="207" t="s">
        <v>62</v>
      </c>
      <c r="M6" s="202" t="s">
        <v>308</v>
      </c>
      <c r="N6" s="436"/>
      <c r="P6" s="340" t="s">
        <v>61</v>
      </c>
      <c r="Q6" s="342"/>
      <c r="R6" s="325">
        <f>SUM(R8:R15,R17,R20,R26,R36,R43,R49,R57,R63)</f>
        <v>264176</v>
      </c>
      <c r="S6" s="323">
        <f aca="true" t="shared" si="0" ref="S6:Z6">SUM(S8:S15,S17,S20,S26,S36,S43,S49,S57,S63)</f>
        <v>127649</v>
      </c>
      <c r="T6" s="323">
        <f t="shared" si="0"/>
        <v>136527</v>
      </c>
      <c r="U6" s="323">
        <f t="shared" si="0"/>
        <v>62819</v>
      </c>
      <c r="V6" s="323">
        <f t="shared" si="0"/>
        <v>22231</v>
      </c>
      <c r="W6" s="323">
        <f t="shared" si="0"/>
        <v>40588</v>
      </c>
      <c r="X6" s="323">
        <f t="shared" si="0"/>
        <v>24292</v>
      </c>
      <c r="Y6" s="323">
        <f t="shared" si="0"/>
        <v>12553</v>
      </c>
      <c r="Z6" s="323">
        <f t="shared" si="0"/>
        <v>11739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</row>
    <row r="7" spans="1:198" s="24" customFormat="1" ht="15" customHeight="1">
      <c r="A7" s="340" t="s">
        <v>61</v>
      </c>
      <c r="B7" s="342"/>
      <c r="C7" s="29">
        <f>SUM(C9:C16,C18,C21,C27,C37,C44,C50,C58,C64)</f>
        <v>57055</v>
      </c>
      <c r="D7" s="324">
        <f aca="true" t="shared" si="1" ref="D7:N7">SUM(D9:D16,D18,D21,D27,D37,D44,D50,D58,D64)</f>
        <v>13078</v>
      </c>
      <c r="E7" s="324">
        <f t="shared" si="1"/>
        <v>11013</v>
      </c>
      <c r="F7" s="324">
        <f t="shared" si="1"/>
        <v>8774</v>
      </c>
      <c r="G7" s="324">
        <f t="shared" si="1"/>
        <v>8693</v>
      </c>
      <c r="H7" s="324">
        <f t="shared" si="1"/>
        <v>7524</v>
      </c>
      <c r="I7" s="324">
        <f t="shared" si="1"/>
        <v>3690</v>
      </c>
      <c r="J7" s="324">
        <f t="shared" si="1"/>
        <v>1763</v>
      </c>
      <c r="K7" s="324">
        <f t="shared" si="1"/>
        <v>914</v>
      </c>
      <c r="L7" s="324">
        <f t="shared" si="1"/>
        <v>1139</v>
      </c>
      <c r="M7" s="324">
        <f t="shared" si="1"/>
        <v>384</v>
      </c>
      <c r="N7" s="324">
        <f t="shared" si="1"/>
        <v>83</v>
      </c>
      <c r="P7" s="70"/>
      <c r="Q7" s="71"/>
      <c r="R7" s="72"/>
      <c r="S7" s="73"/>
      <c r="T7" s="73"/>
      <c r="U7" s="73"/>
      <c r="V7" s="73"/>
      <c r="W7" s="73"/>
      <c r="X7" s="73"/>
      <c r="Y7" s="73"/>
      <c r="Z7" s="73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</row>
    <row r="8" spans="1:198" s="24" customFormat="1" ht="15" customHeight="1">
      <c r="A8" s="70"/>
      <c r="B8" s="71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P8" s="340" t="s">
        <v>3</v>
      </c>
      <c r="Q8" s="342"/>
      <c r="R8" s="29">
        <f>SUM(S8:T8)</f>
        <v>33155</v>
      </c>
      <c r="S8" s="30">
        <v>15985</v>
      </c>
      <c r="T8" s="30">
        <v>17170</v>
      </c>
      <c r="U8" s="30">
        <f>SUM(V8:W8)</f>
        <v>9052</v>
      </c>
      <c r="V8" s="30">
        <v>3169</v>
      </c>
      <c r="W8" s="30">
        <v>5883</v>
      </c>
      <c r="X8" s="30">
        <f>SUM(Y8:Z8)</f>
        <v>3806</v>
      </c>
      <c r="Y8" s="30">
        <v>2026</v>
      </c>
      <c r="Z8" s="30">
        <v>1780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</row>
    <row r="9" spans="1:198" s="24" customFormat="1" ht="15" customHeight="1">
      <c r="A9" s="340" t="s">
        <v>3</v>
      </c>
      <c r="B9" s="342"/>
      <c r="C9" s="29">
        <f>SUM(D9:N9)</f>
        <v>6603</v>
      </c>
      <c r="D9" s="30">
        <v>1347</v>
      </c>
      <c r="E9" s="30">
        <v>1153</v>
      </c>
      <c r="F9" s="30">
        <v>1006</v>
      </c>
      <c r="G9" s="30">
        <v>1218</v>
      </c>
      <c r="H9" s="30">
        <v>1098</v>
      </c>
      <c r="I9" s="30">
        <v>458</v>
      </c>
      <c r="J9" s="30">
        <v>159</v>
      </c>
      <c r="K9" s="30">
        <v>52</v>
      </c>
      <c r="L9" s="30">
        <v>80</v>
      </c>
      <c r="M9" s="30">
        <v>25</v>
      </c>
      <c r="N9" s="30">
        <v>7</v>
      </c>
      <c r="P9" s="340" t="s">
        <v>4</v>
      </c>
      <c r="Q9" s="342"/>
      <c r="R9" s="29">
        <f aca="true" t="shared" si="2" ref="R9:R15">SUM(S9:T9)</f>
        <v>14682</v>
      </c>
      <c r="S9" s="30">
        <v>7165</v>
      </c>
      <c r="T9" s="30">
        <v>7517</v>
      </c>
      <c r="U9" s="30">
        <f aca="true" t="shared" si="3" ref="U9:U15">SUM(V9:W9)</f>
        <v>3249</v>
      </c>
      <c r="V9" s="30">
        <v>1087</v>
      </c>
      <c r="W9" s="30">
        <v>2162</v>
      </c>
      <c r="X9" s="30">
        <f aca="true" t="shared" si="4" ref="X9:X15">SUM(Y9:Z9)</f>
        <v>980</v>
      </c>
      <c r="Y9" s="30">
        <v>479</v>
      </c>
      <c r="Z9" s="30">
        <v>501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</row>
    <row r="10" spans="1:198" s="24" customFormat="1" ht="15" customHeight="1">
      <c r="A10" s="340" t="s">
        <v>4</v>
      </c>
      <c r="B10" s="342"/>
      <c r="C10" s="29">
        <f aca="true" t="shared" si="5" ref="C10:C16">SUM(D10:N10)</f>
        <v>3174</v>
      </c>
      <c r="D10" s="30">
        <v>792</v>
      </c>
      <c r="E10" s="30">
        <v>880</v>
      </c>
      <c r="F10" s="30">
        <v>672</v>
      </c>
      <c r="G10" s="30">
        <v>493</v>
      </c>
      <c r="H10" s="30">
        <v>252</v>
      </c>
      <c r="I10" s="30">
        <v>50</v>
      </c>
      <c r="J10" s="30">
        <v>14</v>
      </c>
      <c r="K10" s="30">
        <v>5</v>
      </c>
      <c r="L10" s="30">
        <v>10</v>
      </c>
      <c r="M10" s="30">
        <v>2</v>
      </c>
      <c r="N10" s="31">
        <v>4</v>
      </c>
      <c r="P10" s="340" t="s">
        <v>5</v>
      </c>
      <c r="Q10" s="342"/>
      <c r="R10" s="29">
        <f t="shared" si="2"/>
        <v>19862</v>
      </c>
      <c r="S10" s="30">
        <v>9645</v>
      </c>
      <c r="T10" s="30">
        <v>10217</v>
      </c>
      <c r="U10" s="30">
        <f t="shared" si="3"/>
        <v>4179</v>
      </c>
      <c r="V10" s="30">
        <v>1645</v>
      </c>
      <c r="W10" s="30">
        <v>2534</v>
      </c>
      <c r="X10" s="30">
        <f t="shared" si="4"/>
        <v>1556</v>
      </c>
      <c r="Y10" s="30">
        <v>949</v>
      </c>
      <c r="Z10" s="30">
        <v>607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</row>
    <row r="11" spans="1:198" s="74" customFormat="1" ht="15" customHeight="1">
      <c r="A11" s="340" t="s">
        <v>5</v>
      </c>
      <c r="B11" s="342"/>
      <c r="C11" s="29">
        <f t="shared" si="5"/>
        <v>4040</v>
      </c>
      <c r="D11" s="30">
        <v>886</v>
      </c>
      <c r="E11" s="30">
        <v>715</v>
      </c>
      <c r="F11" s="30">
        <v>513</v>
      </c>
      <c r="G11" s="30">
        <v>546</v>
      </c>
      <c r="H11" s="30">
        <v>557</v>
      </c>
      <c r="I11" s="30">
        <v>297</v>
      </c>
      <c r="J11" s="30">
        <v>154</v>
      </c>
      <c r="K11" s="30">
        <v>125</v>
      </c>
      <c r="L11" s="30">
        <v>163</v>
      </c>
      <c r="M11" s="30">
        <v>69</v>
      </c>
      <c r="N11" s="30">
        <v>15</v>
      </c>
      <c r="O11" s="6"/>
      <c r="P11" s="340" t="s">
        <v>6</v>
      </c>
      <c r="Q11" s="342"/>
      <c r="R11" s="29">
        <f t="shared" si="2"/>
        <v>12293</v>
      </c>
      <c r="S11" s="30">
        <v>5987</v>
      </c>
      <c r="T11" s="30">
        <v>6306</v>
      </c>
      <c r="U11" s="30">
        <f t="shared" si="3"/>
        <v>2644</v>
      </c>
      <c r="V11" s="30">
        <v>868</v>
      </c>
      <c r="W11" s="30">
        <v>1776</v>
      </c>
      <c r="X11" s="30">
        <f t="shared" si="4"/>
        <v>1140</v>
      </c>
      <c r="Y11" s="30">
        <v>496</v>
      </c>
      <c r="Z11" s="30">
        <v>644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</row>
    <row r="12" spans="1:198" s="74" customFormat="1" ht="15" customHeight="1">
      <c r="A12" s="340" t="s">
        <v>6</v>
      </c>
      <c r="B12" s="342"/>
      <c r="C12" s="29">
        <f t="shared" si="5"/>
        <v>2949</v>
      </c>
      <c r="D12" s="30">
        <v>629</v>
      </c>
      <c r="E12" s="30">
        <v>861</v>
      </c>
      <c r="F12" s="30">
        <v>682</v>
      </c>
      <c r="G12" s="30">
        <v>478</v>
      </c>
      <c r="H12" s="30">
        <v>199</v>
      </c>
      <c r="I12" s="30">
        <v>46</v>
      </c>
      <c r="J12" s="30">
        <v>28</v>
      </c>
      <c r="K12" s="30">
        <v>6</v>
      </c>
      <c r="L12" s="30">
        <v>18</v>
      </c>
      <c r="M12" s="31">
        <v>1</v>
      </c>
      <c r="N12" s="31">
        <v>1</v>
      </c>
      <c r="O12" s="6"/>
      <c r="P12" s="340" t="s">
        <v>7</v>
      </c>
      <c r="Q12" s="342"/>
      <c r="R12" s="29">
        <f t="shared" si="2"/>
        <v>16273</v>
      </c>
      <c r="S12" s="30">
        <v>7775</v>
      </c>
      <c r="T12" s="30">
        <v>8498</v>
      </c>
      <c r="U12" s="30">
        <f t="shared" si="3"/>
        <v>4030</v>
      </c>
      <c r="V12" s="30">
        <v>1330</v>
      </c>
      <c r="W12" s="30">
        <v>2700</v>
      </c>
      <c r="X12" s="30">
        <f t="shared" si="4"/>
        <v>1879</v>
      </c>
      <c r="Y12" s="30">
        <v>815</v>
      </c>
      <c r="Z12" s="30">
        <v>1064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</row>
    <row r="13" spans="1:198" s="74" customFormat="1" ht="15" customHeight="1">
      <c r="A13" s="340" t="s">
        <v>7</v>
      </c>
      <c r="B13" s="342"/>
      <c r="C13" s="29">
        <f t="shared" si="5"/>
        <v>3985</v>
      </c>
      <c r="D13" s="30">
        <v>1246</v>
      </c>
      <c r="E13" s="30">
        <v>1141</v>
      </c>
      <c r="F13" s="30">
        <v>655</v>
      </c>
      <c r="G13" s="30">
        <v>516</v>
      </c>
      <c r="H13" s="30">
        <v>227</v>
      </c>
      <c r="I13" s="30">
        <v>80</v>
      </c>
      <c r="J13" s="30">
        <v>36</v>
      </c>
      <c r="K13" s="30">
        <v>24</v>
      </c>
      <c r="L13" s="30">
        <v>39</v>
      </c>
      <c r="M13" s="30">
        <v>17</v>
      </c>
      <c r="N13" s="31">
        <v>4</v>
      </c>
      <c r="O13" s="6"/>
      <c r="P13" s="340" t="s">
        <v>8</v>
      </c>
      <c r="Q13" s="342"/>
      <c r="R13" s="29">
        <f t="shared" si="2"/>
        <v>12205</v>
      </c>
      <c r="S13" s="30">
        <v>5962</v>
      </c>
      <c r="T13" s="30">
        <v>6243</v>
      </c>
      <c r="U13" s="30">
        <f t="shared" si="3"/>
        <v>2742</v>
      </c>
      <c r="V13" s="30">
        <v>1149</v>
      </c>
      <c r="W13" s="30">
        <v>1593</v>
      </c>
      <c r="X13" s="30">
        <f t="shared" si="4"/>
        <v>1263</v>
      </c>
      <c r="Y13" s="30">
        <v>766</v>
      </c>
      <c r="Z13" s="30">
        <v>497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</row>
    <row r="14" spans="1:198" s="74" customFormat="1" ht="15" customHeight="1">
      <c r="A14" s="340" t="s">
        <v>8</v>
      </c>
      <c r="B14" s="342"/>
      <c r="C14" s="29">
        <f t="shared" si="5"/>
        <v>2355</v>
      </c>
      <c r="D14" s="30">
        <v>256</v>
      </c>
      <c r="E14" s="30">
        <v>290</v>
      </c>
      <c r="F14" s="30">
        <v>231</v>
      </c>
      <c r="G14" s="30">
        <v>305</v>
      </c>
      <c r="H14" s="70">
        <v>390</v>
      </c>
      <c r="I14" s="30">
        <v>279</v>
      </c>
      <c r="J14" s="30">
        <v>200</v>
      </c>
      <c r="K14" s="30">
        <v>147</v>
      </c>
      <c r="L14" s="30">
        <v>214</v>
      </c>
      <c r="M14" s="30">
        <v>35</v>
      </c>
      <c r="N14" s="31">
        <v>8</v>
      </c>
      <c r="O14" s="6"/>
      <c r="P14" s="340" t="s">
        <v>9</v>
      </c>
      <c r="Q14" s="342"/>
      <c r="R14" s="29">
        <f t="shared" si="2"/>
        <v>10432</v>
      </c>
      <c r="S14" s="30">
        <v>5048</v>
      </c>
      <c r="T14" s="30">
        <v>5384</v>
      </c>
      <c r="U14" s="30">
        <f t="shared" si="3"/>
        <v>2583</v>
      </c>
      <c r="V14" s="30">
        <v>1025</v>
      </c>
      <c r="W14" s="30">
        <v>1558</v>
      </c>
      <c r="X14" s="30">
        <f t="shared" si="4"/>
        <v>1092</v>
      </c>
      <c r="Y14" s="30">
        <v>600</v>
      </c>
      <c r="Z14" s="30">
        <v>492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</row>
    <row r="15" spans="1:198" s="74" customFormat="1" ht="15" customHeight="1">
      <c r="A15" s="340" t="s">
        <v>9</v>
      </c>
      <c r="B15" s="342"/>
      <c r="C15" s="29">
        <f t="shared" si="5"/>
        <v>2250</v>
      </c>
      <c r="D15" s="30">
        <v>499</v>
      </c>
      <c r="E15" s="30">
        <v>329</v>
      </c>
      <c r="F15" s="30">
        <v>283</v>
      </c>
      <c r="G15" s="30">
        <v>283</v>
      </c>
      <c r="H15" s="30">
        <v>326</v>
      </c>
      <c r="I15" s="30">
        <v>222</v>
      </c>
      <c r="J15" s="30">
        <v>114</v>
      </c>
      <c r="K15" s="30">
        <v>74</v>
      </c>
      <c r="L15" s="30">
        <v>97</v>
      </c>
      <c r="M15" s="30">
        <v>22</v>
      </c>
      <c r="N15" s="31">
        <v>1</v>
      </c>
      <c r="O15" s="6"/>
      <c r="P15" s="340" t="s">
        <v>10</v>
      </c>
      <c r="Q15" s="342"/>
      <c r="R15" s="29">
        <f t="shared" si="2"/>
        <v>13042</v>
      </c>
      <c r="S15" s="30">
        <v>6305</v>
      </c>
      <c r="T15" s="30">
        <v>6737</v>
      </c>
      <c r="U15" s="30">
        <f t="shared" si="3"/>
        <v>3866</v>
      </c>
      <c r="V15" s="30">
        <v>1376</v>
      </c>
      <c r="W15" s="30">
        <v>2490</v>
      </c>
      <c r="X15" s="30">
        <f t="shared" si="4"/>
        <v>1864</v>
      </c>
      <c r="Y15" s="30">
        <v>863</v>
      </c>
      <c r="Z15" s="30">
        <v>1001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</row>
    <row r="16" spans="1:198" s="24" customFormat="1" ht="15" customHeight="1">
      <c r="A16" s="340" t="s">
        <v>10</v>
      </c>
      <c r="B16" s="342"/>
      <c r="C16" s="29">
        <f t="shared" si="5"/>
        <v>2483</v>
      </c>
      <c r="D16" s="30">
        <v>216</v>
      </c>
      <c r="E16" s="30">
        <v>164</v>
      </c>
      <c r="F16" s="30">
        <v>172</v>
      </c>
      <c r="G16" s="30">
        <v>275</v>
      </c>
      <c r="H16" s="30">
        <v>586</v>
      </c>
      <c r="I16" s="30">
        <v>521</v>
      </c>
      <c r="J16" s="30">
        <v>323</v>
      </c>
      <c r="K16" s="30">
        <v>118</v>
      </c>
      <c r="L16" s="30">
        <v>86</v>
      </c>
      <c r="M16" s="30">
        <v>16</v>
      </c>
      <c r="N16" s="30">
        <v>6</v>
      </c>
      <c r="P16" s="70"/>
      <c r="Q16" s="71"/>
      <c r="R16" s="72"/>
      <c r="S16" s="73"/>
      <c r="T16" s="73"/>
      <c r="U16" s="73"/>
      <c r="V16" s="73"/>
      <c r="W16" s="73"/>
      <c r="X16" s="73"/>
      <c r="Y16" s="73"/>
      <c r="Z16" s="73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</row>
    <row r="17" spans="1:198" s="13" customFormat="1" ht="15" customHeight="1">
      <c r="A17" s="4"/>
      <c r="B17" s="5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P17" s="340" t="s">
        <v>11</v>
      </c>
      <c r="Q17" s="342"/>
      <c r="R17" s="29">
        <f>SUM(R18)</f>
        <v>973</v>
      </c>
      <c r="S17" s="30">
        <f aca="true" t="shared" si="6" ref="S17:Z17">SUM(S18)</f>
        <v>454</v>
      </c>
      <c r="T17" s="30">
        <f t="shared" si="6"/>
        <v>519</v>
      </c>
      <c r="U17" s="30">
        <f t="shared" si="6"/>
        <v>183</v>
      </c>
      <c r="V17" s="30">
        <f t="shared" si="6"/>
        <v>57</v>
      </c>
      <c r="W17" s="30">
        <f t="shared" si="6"/>
        <v>126</v>
      </c>
      <c r="X17" s="30">
        <f t="shared" si="6"/>
        <v>58</v>
      </c>
      <c r="Y17" s="30">
        <f t="shared" si="6"/>
        <v>30</v>
      </c>
      <c r="Z17" s="30">
        <f t="shared" si="6"/>
        <v>28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</row>
    <row r="18" spans="1:198" s="13" customFormat="1" ht="15" customHeight="1">
      <c r="A18" s="340" t="s">
        <v>11</v>
      </c>
      <c r="B18" s="342"/>
      <c r="C18" s="29">
        <f>SUM(C19)</f>
        <v>209</v>
      </c>
      <c r="D18" s="30">
        <f aca="true" t="shared" si="7" ref="D18:J18">SUM(D19)</f>
        <v>100</v>
      </c>
      <c r="E18" s="30">
        <f t="shared" si="7"/>
        <v>44</v>
      </c>
      <c r="F18" s="30">
        <f t="shared" si="7"/>
        <v>23</v>
      </c>
      <c r="G18" s="30">
        <f t="shared" si="7"/>
        <v>26</v>
      </c>
      <c r="H18" s="30">
        <f t="shared" si="7"/>
        <v>11</v>
      </c>
      <c r="I18" s="30">
        <f t="shared" si="7"/>
        <v>2</v>
      </c>
      <c r="J18" s="30">
        <f t="shared" si="7"/>
        <v>1</v>
      </c>
      <c r="K18" s="31" t="s">
        <v>251</v>
      </c>
      <c r="L18" s="31" t="s">
        <v>251</v>
      </c>
      <c r="M18" s="30">
        <f>SUM(M19)</f>
        <v>1</v>
      </c>
      <c r="N18" s="30">
        <f>SUM(N19)</f>
        <v>1</v>
      </c>
      <c r="P18" s="6"/>
      <c r="Q18" s="20" t="s">
        <v>12</v>
      </c>
      <c r="R18" s="93">
        <f>SUM(S18:T18)</f>
        <v>973</v>
      </c>
      <c r="S18" s="91">
        <v>454</v>
      </c>
      <c r="T18" s="91">
        <v>519</v>
      </c>
      <c r="U18" s="91">
        <f>SUM(V18:W18)</f>
        <v>183</v>
      </c>
      <c r="V18" s="91">
        <v>57</v>
      </c>
      <c r="W18" s="91">
        <v>126</v>
      </c>
      <c r="X18" s="91">
        <f>SUM(Y18:Z18)</f>
        <v>58</v>
      </c>
      <c r="Y18" s="91">
        <v>30</v>
      </c>
      <c r="Z18" s="91">
        <v>28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</row>
    <row r="19" spans="1:198" s="13" customFormat="1" ht="15" customHeight="1">
      <c r="A19" s="6"/>
      <c r="B19" s="20" t="s">
        <v>12</v>
      </c>
      <c r="C19" s="93">
        <f>SUM(D19:N19)</f>
        <v>209</v>
      </c>
      <c r="D19" s="91">
        <v>100</v>
      </c>
      <c r="E19" s="91">
        <v>44</v>
      </c>
      <c r="F19" s="91">
        <v>23</v>
      </c>
      <c r="G19" s="91">
        <v>26</v>
      </c>
      <c r="H19" s="94">
        <v>11</v>
      </c>
      <c r="I19" s="91">
        <v>2</v>
      </c>
      <c r="J19" s="94">
        <v>1</v>
      </c>
      <c r="K19" s="94" t="s">
        <v>416</v>
      </c>
      <c r="L19" s="94" t="s">
        <v>416</v>
      </c>
      <c r="M19" s="91">
        <v>1</v>
      </c>
      <c r="N19" s="94">
        <v>1</v>
      </c>
      <c r="P19" s="6"/>
      <c r="Q19" s="17"/>
      <c r="R19" s="98"/>
      <c r="S19" s="92"/>
      <c r="T19" s="92"/>
      <c r="U19" s="92"/>
      <c r="V19" s="92"/>
      <c r="W19" s="92"/>
      <c r="X19" s="92"/>
      <c r="Y19" s="92"/>
      <c r="Z19" s="9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</row>
    <row r="20" spans="1:198" s="13" customFormat="1" ht="15" customHeight="1">
      <c r="A20" s="6"/>
      <c r="B20" s="17"/>
      <c r="C20" s="98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P20" s="340" t="s">
        <v>13</v>
      </c>
      <c r="Q20" s="342"/>
      <c r="R20" s="29">
        <f>SUM(R21:R24)</f>
        <v>14197</v>
      </c>
      <c r="S20" s="30">
        <f aca="true" t="shared" si="8" ref="S20:Z20">SUM(S21:S24)</f>
        <v>6929</v>
      </c>
      <c r="T20" s="30">
        <f t="shared" si="8"/>
        <v>7268</v>
      </c>
      <c r="U20" s="30">
        <f t="shared" si="8"/>
        <v>2960</v>
      </c>
      <c r="V20" s="30">
        <f t="shared" si="8"/>
        <v>1005</v>
      </c>
      <c r="W20" s="30">
        <f t="shared" si="8"/>
        <v>1955</v>
      </c>
      <c r="X20" s="30">
        <f t="shared" si="8"/>
        <v>761</v>
      </c>
      <c r="Y20" s="30">
        <f t="shared" si="8"/>
        <v>448</v>
      </c>
      <c r="Z20" s="30">
        <f t="shared" si="8"/>
        <v>313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</row>
    <row r="21" spans="1:198" s="13" customFormat="1" ht="15" customHeight="1">
      <c r="A21" s="340" t="s">
        <v>13</v>
      </c>
      <c r="B21" s="342"/>
      <c r="C21" s="29">
        <f>SUM(C22:C25)</f>
        <v>2850</v>
      </c>
      <c r="D21" s="30">
        <f aca="true" t="shared" si="9" ref="D21:N21">SUM(D22:D25)</f>
        <v>565</v>
      </c>
      <c r="E21" s="30">
        <f t="shared" si="9"/>
        <v>483</v>
      </c>
      <c r="F21" s="30">
        <f t="shared" si="9"/>
        <v>361</v>
      </c>
      <c r="G21" s="30">
        <f t="shared" si="9"/>
        <v>365</v>
      </c>
      <c r="H21" s="30">
        <f t="shared" si="9"/>
        <v>417</v>
      </c>
      <c r="I21" s="30">
        <f t="shared" si="9"/>
        <v>274</v>
      </c>
      <c r="J21" s="30">
        <f t="shared" si="9"/>
        <v>181</v>
      </c>
      <c r="K21" s="30">
        <f t="shared" si="9"/>
        <v>77</v>
      </c>
      <c r="L21" s="30">
        <f t="shared" si="9"/>
        <v>93</v>
      </c>
      <c r="M21" s="30">
        <f t="shared" si="9"/>
        <v>26</v>
      </c>
      <c r="N21" s="30">
        <f t="shared" si="9"/>
        <v>8</v>
      </c>
      <c r="P21" s="6"/>
      <c r="Q21" s="20" t="s">
        <v>14</v>
      </c>
      <c r="R21" s="93">
        <f>SUM(S21:T21)</f>
        <v>3651</v>
      </c>
      <c r="S21" s="91">
        <v>1810</v>
      </c>
      <c r="T21" s="91">
        <v>1841</v>
      </c>
      <c r="U21" s="91">
        <f>SUM(V21:W21)</f>
        <v>731</v>
      </c>
      <c r="V21" s="91">
        <v>288</v>
      </c>
      <c r="W21" s="91">
        <v>443</v>
      </c>
      <c r="X21" s="91">
        <f>SUM(Y21:Z21)</f>
        <v>216</v>
      </c>
      <c r="Y21" s="91">
        <v>134</v>
      </c>
      <c r="Z21" s="91">
        <v>82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</row>
    <row r="22" spans="1:198" s="13" customFormat="1" ht="15" customHeight="1">
      <c r="A22" s="6"/>
      <c r="B22" s="20" t="s">
        <v>14</v>
      </c>
      <c r="C22" s="93">
        <f>SUM(D22:N22)</f>
        <v>720</v>
      </c>
      <c r="D22" s="91">
        <v>205</v>
      </c>
      <c r="E22" s="91">
        <v>106</v>
      </c>
      <c r="F22" s="91">
        <v>85</v>
      </c>
      <c r="G22" s="91">
        <v>76</v>
      </c>
      <c r="H22" s="91">
        <v>88</v>
      </c>
      <c r="I22" s="91">
        <v>71</v>
      </c>
      <c r="J22" s="91">
        <v>40</v>
      </c>
      <c r="K22" s="91">
        <v>17</v>
      </c>
      <c r="L22" s="91">
        <v>24</v>
      </c>
      <c r="M22" s="91">
        <v>6</v>
      </c>
      <c r="N22" s="94">
        <v>2</v>
      </c>
      <c r="P22" s="6"/>
      <c r="Q22" s="20" t="s">
        <v>15</v>
      </c>
      <c r="R22" s="93">
        <f>SUM(S22:T22)</f>
        <v>2966</v>
      </c>
      <c r="S22" s="91">
        <v>1463</v>
      </c>
      <c r="T22" s="91">
        <v>1503</v>
      </c>
      <c r="U22" s="91">
        <f>SUM(V22:W22)</f>
        <v>592</v>
      </c>
      <c r="V22" s="91">
        <v>205</v>
      </c>
      <c r="W22" s="91">
        <v>387</v>
      </c>
      <c r="X22" s="91">
        <f>SUM(Y22:Z22)</f>
        <v>153</v>
      </c>
      <c r="Y22" s="91">
        <v>102</v>
      </c>
      <c r="Z22" s="91">
        <v>51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</row>
    <row r="23" spans="1:198" s="13" customFormat="1" ht="15" customHeight="1">
      <c r="A23" s="6"/>
      <c r="B23" s="20" t="s">
        <v>15</v>
      </c>
      <c r="C23" s="93">
        <f>SUM(D23:N23)</f>
        <v>592</v>
      </c>
      <c r="D23" s="91">
        <v>145</v>
      </c>
      <c r="E23" s="91">
        <v>97</v>
      </c>
      <c r="F23" s="91">
        <v>70</v>
      </c>
      <c r="G23" s="91">
        <v>65</v>
      </c>
      <c r="H23" s="91">
        <v>95</v>
      </c>
      <c r="I23" s="91">
        <v>44</v>
      </c>
      <c r="J23" s="91">
        <v>24</v>
      </c>
      <c r="K23" s="91">
        <v>14</v>
      </c>
      <c r="L23" s="91">
        <v>27</v>
      </c>
      <c r="M23" s="91">
        <v>9</v>
      </c>
      <c r="N23" s="94">
        <v>2</v>
      </c>
      <c r="P23" s="6"/>
      <c r="Q23" s="20" t="s">
        <v>16</v>
      </c>
      <c r="R23" s="93">
        <f>SUM(S23:T23)</f>
        <v>4493</v>
      </c>
      <c r="S23" s="91">
        <v>2185</v>
      </c>
      <c r="T23" s="91">
        <v>2308</v>
      </c>
      <c r="U23" s="91">
        <f>SUM(V23:W23)</f>
        <v>885</v>
      </c>
      <c r="V23" s="91">
        <v>258</v>
      </c>
      <c r="W23" s="91">
        <v>627</v>
      </c>
      <c r="X23" s="91">
        <f>SUM(Y23:Z23)</f>
        <v>150</v>
      </c>
      <c r="Y23" s="91">
        <v>78</v>
      </c>
      <c r="Z23" s="91">
        <v>72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</row>
    <row r="24" spans="1:198" s="13" customFormat="1" ht="15" customHeight="1">
      <c r="A24" s="6"/>
      <c r="B24" s="20" t="s">
        <v>16</v>
      </c>
      <c r="C24" s="93">
        <f>SUM(D24:N24)</f>
        <v>925</v>
      </c>
      <c r="D24" s="91">
        <v>177</v>
      </c>
      <c r="E24" s="91">
        <v>228</v>
      </c>
      <c r="F24" s="91">
        <v>145</v>
      </c>
      <c r="G24" s="91">
        <v>152</v>
      </c>
      <c r="H24" s="91">
        <v>102</v>
      </c>
      <c r="I24" s="91">
        <v>43</v>
      </c>
      <c r="J24" s="91">
        <v>43</v>
      </c>
      <c r="K24" s="91">
        <v>17</v>
      </c>
      <c r="L24" s="91">
        <v>12</v>
      </c>
      <c r="M24" s="91">
        <v>4</v>
      </c>
      <c r="N24" s="94">
        <v>2</v>
      </c>
      <c r="P24" s="6"/>
      <c r="Q24" s="20" t="s">
        <v>17</v>
      </c>
      <c r="R24" s="93">
        <f>SUM(S24:T24)</f>
        <v>3087</v>
      </c>
      <c r="S24" s="91">
        <v>1471</v>
      </c>
      <c r="T24" s="91">
        <v>1616</v>
      </c>
      <c r="U24" s="91">
        <f>SUM(V24:W24)</f>
        <v>752</v>
      </c>
      <c r="V24" s="91">
        <v>254</v>
      </c>
      <c r="W24" s="91">
        <v>498</v>
      </c>
      <c r="X24" s="91">
        <f>SUM(Y24:Z24)</f>
        <v>242</v>
      </c>
      <c r="Y24" s="91">
        <v>134</v>
      </c>
      <c r="Z24" s="91">
        <v>108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</row>
    <row r="25" spans="1:200" ht="15" customHeight="1">
      <c r="A25" s="6"/>
      <c r="B25" s="20" t="s">
        <v>17</v>
      </c>
      <c r="C25" s="93">
        <f>SUM(D25:N25)</f>
        <v>613</v>
      </c>
      <c r="D25" s="91">
        <v>38</v>
      </c>
      <c r="E25" s="91">
        <v>52</v>
      </c>
      <c r="F25" s="91">
        <v>61</v>
      </c>
      <c r="G25" s="91">
        <v>72</v>
      </c>
      <c r="H25" s="91">
        <v>132</v>
      </c>
      <c r="I25" s="91">
        <v>116</v>
      </c>
      <c r="J25" s="91">
        <v>74</v>
      </c>
      <c r="K25" s="91">
        <v>29</v>
      </c>
      <c r="L25" s="91">
        <v>30</v>
      </c>
      <c r="M25" s="91">
        <v>7</v>
      </c>
      <c r="N25" s="94">
        <v>2</v>
      </c>
      <c r="P25" s="6"/>
      <c r="Q25" s="17"/>
      <c r="R25" s="98"/>
      <c r="S25" s="92"/>
      <c r="T25" s="92"/>
      <c r="U25" s="92"/>
      <c r="V25" s="92"/>
      <c r="W25" s="92"/>
      <c r="X25" s="92"/>
      <c r="Y25" s="92"/>
      <c r="Z25" s="92"/>
      <c r="GQ25" s="15"/>
      <c r="GR25" s="15"/>
    </row>
    <row r="26" spans="1:198" s="13" customFormat="1" ht="15" customHeight="1">
      <c r="A26" s="6"/>
      <c r="B26" s="17"/>
      <c r="C26" s="98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P26" s="340" t="s">
        <v>18</v>
      </c>
      <c r="Q26" s="342"/>
      <c r="R26" s="29">
        <f>SUM(R27:R34)</f>
        <v>13851</v>
      </c>
      <c r="S26" s="30">
        <f aca="true" t="shared" si="10" ref="S26:Z26">SUM(S27:S34)</f>
        <v>6701</v>
      </c>
      <c r="T26" s="30">
        <f t="shared" si="10"/>
        <v>7150</v>
      </c>
      <c r="U26" s="30">
        <f t="shared" si="10"/>
        <v>3408</v>
      </c>
      <c r="V26" s="30">
        <f t="shared" si="10"/>
        <v>1111</v>
      </c>
      <c r="W26" s="30">
        <f t="shared" si="10"/>
        <v>2297</v>
      </c>
      <c r="X26" s="30">
        <f t="shared" si="10"/>
        <v>1247</v>
      </c>
      <c r="Y26" s="30">
        <f t="shared" si="10"/>
        <v>576</v>
      </c>
      <c r="Z26" s="30">
        <f t="shared" si="10"/>
        <v>671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</row>
    <row r="27" spans="1:200" ht="15" customHeight="1">
      <c r="A27" s="340" t="s">
        <v>18</v>
      </c>
      <c r="B27" s="342"/>
      <c r="C27" s="29">
        <f>SUM(C28:C35)</f>
        <v>2890</v>
      </c>
      <c r="D27" s="30">
        <f aca="true" t="shared" si="11" ref="D27:N27">SUM(D28:D35)</f>
        <v>672</v>
      </c>
      <c r="E27" s="30">
        <f t="shared" si="11"/>
        <v>481</v>
      </c>
      <c r="F27" s="30">
        <f t="shared" si="11"/>
        <v>380</v>
      </c>
      <c r="G27" s="30">
        <f t="shared" si="11"/>
        <v>400</v>
      </c>
      <c r="H27" s="30">
        <f t="shared" si="11"/>
        <v>468</v>
      </c>
      <c r="I27" s="30">
        <f t="shared" si="11"/>
        <v>274</v>
      </c>
      <c r="J27" s="30">
        <f t="shared" si="11"/>
        <v>118</v>
      </c>
      <c r="K27" s="30">
        <f t="shared" si="11"/>
        <v>42</v>
      </c>
      <c r="L27" s="30">
        <f t="shared" si="11"/>
        <v>37</v>
      </c>
      <c r="M27" s="30">
        <f t="shared" si="11"/>
        <v>12</v>
      </c>
      <c r="N27" s="30">
        <f t="shared" si="11"/>
        <v>6</v>
      </c>
      <c r="P27" s="6"/>
      <c r="Q27" s="20" t="s">
        <v>19</v>
      </c>
      <c r="R27" s="93">
        <f>SUM(S27:T27)</f>
        <v>1430</v>
      </c>
      <c r="S27" s="91">
        <v>716</v>
      </c>
      <c r="T27" s="91">
        <v>714</v>
      </c>
      <c r="U27" s="91">
        <f>SUM(V27:W27)</f>
        <v>345</v>
      </c>
      <c r="V27" s="91">
        <v>124</v>
      </c>
      <c r="W27" s="91">
        <v>221</v>
      </c>
      <c r="X27" s="91">
        <f>SUM(Y27:Z27)</f>
        <v>97</v>
      </c>
      <c r="Y27" s="91">
        <v>61</v>
      </c>
      <c r="Z27" s="91">
        <v>36</v>
      </c>
      <c r="GQ27" s="15"/>
      <c r="GR27" s="15"/>
    </row>
    <row r="28" spans="1:200" ht="15" customHeight="1">
      <c r="A28" s="6"/>
      <c r="B28" s="20" t="s">
        <v>19</v>
      </c>
      <c r="C28" s="93">
        <f>SUM(D28:N28)</f>
        <v>287</v>
      </c>
      <c r="D28" s="91">
        <v>45</v>
      </c>
      <c r="E28" s="91">
        <v>37</v>
      </c>
      <c r="F28" s="91">
        <v>40</v>
      </c>
      <c r="G28" s="91">
        <v>35</v>
      </c>
      <c r="H28" s="91">
        <v>48</v>
      </c>
      <c r="I28" s="91">
        <v>28</v>
      </c>
      <c r="J28" s="91">
        <v>24</v>
      </c>
      <c r="K28" s="91">
        <v>12</v>
      </c>
      <c r="L28" s="91">
        <v>16</v>
      </c>
      <c r="M28" s="91">
        <v>2</v>
      </c>
      <c r="N28" s="94" t="s">
        <v>416</v>
      </c>
      <c r="P28" s="6"/>
      <c r="Q28" s="20" t="s">
        <v>20</v>
      </c>
      <c r="R28" s="93">
        <f aca="true" t="shared" si="12" ref="R28:R34">SUM(S28:T28)</f>
        <v>4134</v>
      </c>
      <c r="S28" s="91">
        <v>1993</v>
      </c>
      <c r="T28" s="91">
        <v>2141</v>
      </c>
      <c r="U28" s="91">
        <f aca="true" t="shared" si="13" ref="U28:U34">SUM(V28:W28)</f>
        <v>965</v>
      </c>
      <c r="V28" s="91">
        <v>308</v>
      </c>
      <c r="W28" s="91">
        <v>657</v>
      </c>
      <c r="X28" s="91">
        <f aca="true" t="shared" si="14" ref="X28:X34">SUM(Y28:Z28)</f>
        <v>365</v>
      </c>
      <c r="Y28" s="91">
        <v>174</v>
      </c>
      <c r="Z28" s="91">
        <v>191</v>
      </c>
      <c r="GQ28" s="15"/>
      <c r="GR28" s="15"/>
    </row>
    <row r="29" spans="1:200" ht="15" customHeight="1">
      <c r="A29" s="6"/>
      <c r="B29" s="20" t="s">
        <v>20</v>
      </c>
      <c r="C29" s="93">
        <f aca="true" t="shared" si="15" ref="C29:C35">SUM(D29:N29)</f>
        <v>812</v>
      </c>
      <c r="D29" s="91">
        <v>140</v>
      </c>
      <c r="E29" s="91">
        <v>126</v>
      </c>
      <c r="F29" s="91">
        <v>96</v>
      </c>
      <c r="G29" s="91">
        <v>120</v>
      </c>
      <c r="H29" s="91">
        <v>141</v>
      </c>
      <c r="I29" s="91">
        <v>107</v>
      </c>
      <c r="J29" s="91">
        <v>51</v>
      </c>
      <c r="K29" s="91">
        <v>12</v>
      </c>
      <c r="L29" s="91">
        <v>13</v>
      </c>
      <c r="M29" s="91">
        <v>6</v>
      </c>
      <c r="N29" s="94" t="s">
        <v>416</v>
      </c>
      <c r="P29" s="6"/>
      <c r="Q29" s="89" t="s">
        <v>21</v>
      </c>
      <c r="R29" s="93">
        <f t="shared" si="12"/>
        <v>3011</v>
      </c>
      <c r="S29" s="91">
        <v>1456</v>
      </c>
      <c r="T29" s="91">
        <v>1555</v>
      </c>
      <c r="U29" s="91">
        <f t="shared" si="13"/>
        <v>855</v>
      </c>
      <c r="V29" s="91">
        <v>297</v>
      </c>
      <c r="W29" s="91">
        <v>558</v>
      </c>
      <c r="X29" s="91">
        <f t="shared" si="14"/>
        <v>378</v>
      </c>
      <c r="Y29" s="91">
        <v>185</v>
      </c>
      <c r="Z29" s="91">
        <v>193</v>
      </c>
      <c r="GQ29" s="15"/>
      <c r="GR29" s="15"/>
    </row>
    <row r="30" spans="1:200" ht="15" customHeight="1">
      <c r="A30" s="6"/>
      <c r="B30" s="20" t="s">
        <v>21</v>
      </c>
      <c r="C30" s="93">
        <f t="shared" si="15"/>
        <v>569</v>
      </c>
      <c r="D30" s="91">
        <v>105</v>
      </c>
      <c r="E30" s="91">
        <v>79</v>
      </c>
      <c r="F30" s="91">
        <v>60</v>
      </c>
      <c r="G30" s="91">
        <v>84</v>
      </c>
      <c r="H30" s="91">
        <v>109</v>
      </c>
      <c r="I30" s="91">
        <v>89</v>
      </c>
      <c r="J30" s="91">
        <v>27</v>
      </c>
      <c r="K30" s="91">
        <v>10</v>
      </c>
      <c r="L30" s="91">
        <v>3</v>
      </c>
      <c r="M30" s="94">
        <v>3</v>
      </c>
      <c r="N30" s="94" t="s">
        <v>416</v>
      </c>
      <c r="P30" s="6"/>
      <c r="Q30" s="20" t="s">
        <v>22</v>
      </c>
      <c r="R30" s="93">
        <f t="shared" si="12"/>
        <v>744</v>
      </c>
      <c r="S30" s="91">
        <v>338</v>
      </c>
      <c r="T30" s="91">
        <v>406</v>
      </c>
      <c r="U30" s="91">
        <f t="shared" si="13"/>
        <v>164</v>
      </c>
      <c r="V30" s="91">
        <v>37</v>
      </c>
      <c r="W30" s="91">
        <v>127</v>
      </c>
      <c r="X30" s="91">
        <f t="shared" si="14"/>
        <v>69</v>
      </c>
      <c r="Y30" s="91">
        <v>18</v>
      </c>
      <c r="Z30" s="91">
        <v>51</v>
      </c>
      <c r="GQ30" s="15"/>
      <c r="GR30" s="15"/>
    </row>
    <row r="31" spans="1:200" ht="15" customHeight="1">
      <c r="A31" s="6"/>
      <c r="B31" s="20" t="s">
        <v>22</v>
      </c>
      <c r="C31" s="93">
        <f t="shared" si="15"/>
        <v>168</v>
      </c>
      <c r="D31" s="91">
        <v>86</v>
      </c>
      <c r="E31" s="91">
        <v>14</v>
      </c>
      <c r="F31" s="91">
        <v>19</v>
      </c>
      <c r="G31" s="91">
        <v>17</v>
      </c>
      <c r="H31" s="91">
        <v>20</v>
      </c>
      <c r="I31" s="91">
        <v>11</v>
      </c>
      <c r="J31" s="94">
        <v>1</v>
      </c>
      <c r="K31" s="94" t="s">
        <v>416</v>
      </c>
      <c r="L31" s="94" t="s">
        <v>416</v>
      </c>
      <c r="M31" s="94" t="s">
        <v>416</v>
      </c>
      <c r="N31" s="94" t="s">
        <v>416</v>
      </c>
      <c r="P31" s="6"/>
      <c r="Q31" s="89" t="s">
        <v>23</v>
      </c>
      <c r="R31" s="93">
        <f t="shared" si="12"/>
        <v>954</v>
      </c>
      <c r="S31" s="91">
        <v>464</v>
      </c>
      <c r="T31" s="91">
        <v>490</v>
      </c>
      <c r="U31" s="91">
        <f t="shared" si="13"/>
        <v>238</v>
      </c>
      <c r="V31" s="91">
        <v>82</v>
      </c>
      <c r="W31" s="91">
        <v>156</v>
      </c>
      <c r="X31" s="91">
        <f t="shared" si="14"/>
        <v>51</v>
      </c>
      <c r="Y31" s="91">
        <v>24</v>
      </c>
      <c r="Z31" s="91">
        <v>27</v>
      </c>
      <c r="GQ31" s="15"/>
      <c r="GR31" s="15"/>
    </row>
    <row r="32" spans="1:200" ht="15" customHeight="1">
      <c r="A32" s="6"/>
      <c r="B32" s="20" t="s">
        <v>23</v>
      </c>
      <c r="C32" s="93">
        <f t="shared" si="15"/>
        <v>222</v>
      </c>
      <c r="D32" s="91">
        <v>82</v>
      </c>
      <c r="E32" s="91">
        <v>68</v>
      </c>
      <c r="F32" s="91">
        <v>30</v>
      </c>
      <c r="G32" s="91">
        <v>22</v>
      </c>
      <c r="H32" s="94">
        <v>16</v>
      </c>
      <c r="I32" s="91">
        <v>2</v>
      </c>
      <c r="J32" s="91">
        <v>2</v>
      </c>
      <c r="K32" s="94" t="s">
        <v>416</v>
      </c>
      <c r="L32" s="94" t="s">
        <v>416</v>
      </c>
      <c r="M32" s="94" t="s">
        <v>416</v>
      </c>
      <c r="N32" s="94" t="s">
        <v>416</v>
      </c>
      <c r="P32" s="6"/>
      <c r="Q32" s="20" t="s">
        <v>24</v>
      </c>
      <c r="R32" s="93">
        <f t="shared" si="12"/>
        <v>2960</v>
      </c>
      <c r="S32" s="91">
        <v>1434</v>
      </c>
      <c r="T32" s="91">
        <v>1526</v>
      </c>
      <c r="U32" s="91">
        <f t="shared" si="13"/>
        <v>720</v>
      </c>
      <c r="V32" s="91">
        <v>228</v>
      </c>
      <c r="W32" s="91">
        <v>492</v>
      </c>
      <c r="X32" s="91">
        <f t="shared" si="14"/>
        <v>272</v>
      </c>
      <c r="Y32" s="91">
        <v>106</v>
      </c>
      <c r="Z32" s="91">
        <v>166</v>
      </c>
      <c r="GQ32" s="15"/>
      <c r="GR32" s="15"/>
    </row>
    <row r="33" spans="1:200" ht="15" customHeight="1">
      <c r="A33" s="6"/>
      <c r="B33" s="20" t="s">
        <v>24</v>
      </c>
      <c r="C33" s="93">
        <f t="shared" si="15"/>
        <v>686</v>
      </c>
      <c r="D33" s="91">
        <v>136</v>
      </c>
      <c r="E33" s="91">
        <v>123</v>
      </c>
      <c r="F33" s="91">
        <v>118</v>
      </c>
      <c r="G33" s="91">
        <v>113</v>
      </c>
      <c r="H33" s="91">
        <v>134</v>
      </c>
      <c r="I33" s="91">
        <v>35</v>
      </c>
      <c r="J33" s="91">
        <v>13</v>
      </c>
      <c r="K33" s="91">
        <v>8</v>
      </c>
      <c r="L33" s="94">
        <v>5</v>
      </c>
      <c r="M33" s="91">
        <v>1</v>
      </c>
      <c r="N33" s="94" t="s">
        <v>416</v>
      </c>
      <c r="P33" s="6"/>
      <c r="Q33" s="20" t="s">
        <v>25</v>
      </c>
      <c r="R33" s="93">
        <f t="shared" si="12"/>
        <v>456</v>
      </c>
      <c r="S33" s="91">
        <v>215</v>
      </c>
      <c r="T33" s="91">
        <v>241</v>
      </c>
      <c r="U33" s="91">
        <f t="shared" si="13"/>
        <v>95</v>
      </c>
      <c r="V33" s="91">
        <v>25</v>
      </c>
      <c r="W33" s="91">
        <v>70</v>
      </c>
      <c r="X33" s="91">
        <f t="shared" si="14"/>
        <v>10</v>
      </c>
      <c r="Y33" s="91">
        <v>5</v>
      </c>
      <c r="Z33" s="91">
        <v>5</v>
      </c>
      <c r="GQ33" s="15"/>
      <c r="GR33" s="15"/>
    </row>
    <row r="34" spans="1:200" ht="15" customHeight="1">
      <c r="A34" s="6"/>
      <c r="B34" s="20" t="s">
        <v>25</v>
      </c>
      <c r="C34" s="93">
        <f t="shared" si="15"/>
        <v>104</v>
      </c>
      <c r="D34" s="91">
        <v>46</v>
      </c>
      <c r="E34" s="91">
        <v>32</v>
      </c>
      <c r="F34" s="91">
        <v>16</v>
      </c>
      <c r="G34" s="94">
        <v>8</v>
      </c>
      <c r="H34" s="94" t="s">
        <v>416</v>
      </c>
      <c r="I34" s="94">
        <v>2</v>
      </c>
      <c r="J34" s="94" t="s">
        <v>416</v>
      </c>
      <c r="K34" s="94" t="s">
        <v>416</v>
      </c>
      <c r="L34" s="94" t="s">
        <v>416</v>
      </c>
      <c r="M34" s="94" t="s">
        <v>416</v>
      </c>
      <c r="N34" s="94" t="s">
        <v>416</v>
      </c>
      <c r="P34" s="6"/>
      <c r="Q34" s="20" t="s">
        <v>26</v>
      </c>
      <c r="R34" s="93">
        <f t="shared" si="12"/>
        <v>162</v>
      </c>
      <c r="S34" s="91">
        <v>85</v>
      </c>
      <c r="T34" s="91">
        <v>77</v>
      </c>
      <c r="U34" s="91">
        <f t="shared" si="13"/>
        <v>26</v>
      </c>
      <c r="V34" s="91">
        <v>10</v>
      </c>
      <c r="W34" s="91">
        <v>16</v>
      </c>
      <c r="X34" s="91">
        <f t="shared" si="14"/>
        <v>5</v>
      </c>
      <c r="Y34" s="91">
        <v>3</v>
      </c>
      <c r="Z34" s="91">
        <v>2</v>
      </c>
      <c r="GQ34" s="15"/>
      <c r="GR34" s="15"/>
    </row>
    <row r="35" spans="1:200" ht="15" customHeight="1">
      <c r="A35" s="6"/>
      <c r="B35" s="20" t="s">
        <v>26</v>
      </c>
      <c r="C35" s="93">
        <f t="shared" si="15"/>
        <v>42</v>
      </c>
      <c r="D35" s="91">
        <v>32</v>
      </c>
      <c r="E35" s="91">
        <v>2</v>
      </c>
      <c r="F35" s="91">
        <v>1</v>
      </c>
      <c r="G35" s="94">
        <v>1</v>
      </c>
      <c r="H35" s="94" t="s">
        <v>416</v>
      </c>
      <c r="I35" s="94" t="s">
        <v>416</v>
      </c>
      <c r="J35" s="94" t="s">
        <v>416</v>
      </c>
      <c r="K35" s="94" t="s">
        <v>416</v>
      </c>
      <c r="L35" s="94" t="s">
        <v>416</v>
      </c>
      <c r="M35" s="94" t="s">
        <v>416</v>
      </c>
      <c r="N35" s="94">
        <v>6</v>
      </c>
      <c r="P35" s="6"/>
      <c r="Q35" s="17"/>
      <c r="R35" s="98"/>
      <c r="S35" s="92"/>
      <c r="T35" s="92"/>
      <c r="U35" s="92"/>
      <c r="V35" s="92"/>
      <c r="W35" s="92"/>
      <c r="X35" s="92"/>
      <c r="Y35" s="92"/>
      <c r="Z35" s="92"/>
      <c r="GQ35" s="15"/>
      <c r="GR35" s="15"/>
    </row>
    <row r="36" spans="1:200" ht="15" customHeight="1">
      <c r="A36" s="6"/>
      <c r="B36" s="17"/>
      <c r="C36" s="98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P36" s="340" t="s">
        <v>27</v>
      </c>
      <c r="Q36" s="342"/>
      <c r="R36" s="29">
        <f>SUM(R37:R41)</f>
        <v>22841</v>
      </c>
      <c r="S36" s="30">
        <f aca="true" t="shared" si="16" ref="S36:Z36">SUM(S37:S41)</f>
        <v>11005</v>
      </c>
      <c r="T36" s="30">
        <f t="shared" si="16"/>
        <v>11836</v>
      </c>
      <c r="U36" s="30">
        <f t="shared" si="16"/>
        <v>4824</v>
      </c>
      <c r="V36" s="30">
        <f t="shared" si="16"/>
        <v>1665</v>
      </c>
      <c r="W36" s="30">
        <f t="shared" si="16"/>
        <v>3159</v>
      </c>
      <c r="X36" s="30">
        <f t="shared" si="16"/>
        <v>1462</v>
      </c>
      <c r="Y36" s="30">
        <f t="shared" si="16"/>
        <v>834</v>
      </c>
      <c r="Z36" s="30">
        <f t="shared" si="16"/>
        <v>628</v>
      </c>
      <c r="GQ36" s="15"/>
      <c r="GR36" s="15"/>
    </row>
    <row r="37" spans="1:200" ht="15" customHeight="1">
      <c r="A37" s="340" t="s">
        <v>27</v>
      </c>
      <c r="B37" s="342"/>
      <c r="C37" s="29">
        <f>SUM(C38:C42)</f>
        <v>4646</v>
      </c>
      <c r="D37" s="30">
        <f aca="true" t="shared" si="17" ref="D37:N37">SUM(D38:D42)</f>
        <v>1616</v>
      </c>
      <c r="E37" s="30">
        <f t="shared" si="17"/>
        <v>614</v>
      </c>
      <c r="F37" s="30">
        <f t="shared" si="17"/>
        <v>563</v>
      </c>
      <c r="G37" s="30">
        <f t="shared" si="17"/>
        <v>670</v>
      </c>
      <c r="H37" s="30">
        <f t="shared" si="17"/>
        <v>613</v>
      </c>
      <c r="I37" s="30">
        <f t="shared" si="17"/>
        <v>278</v>
      </c>
      <c r="J37" s="30">
        <f t="shared" si="17"/>
        <v>88</v>
      </c>
      <c r="K37" s="30">
        <f t="shared" si="17"/>
        <v>41</v>
      </c>
      <c r="L37" s="30">
        <f t="shared" si="17"/>
        <v>98</v>
      </c>
      <c r="M37" s="30">
        <f t="shared" si="17"/>
        <v>62</v>
      </c>
      <c r="N37" s="30">
        <f t="shared" si="17"/>
        <v>3</v>
      </c>
      <c r="P37" s="6"/>
      <c r="Q37" s="20" t="s">
        <v>28</v>
      </c>
      <c r="R37" s="93">
        <f>SUM(S37:T37)</f>
        <v>10043</v>
      </c>
      <c r="S37" s="91">
        <v>4887</v>
      </c>
      <c r="T37" s="91">
        <v>5156</v>
      </c>
      <c r="U37" s="91">
        <f>SUM(V37:W37)</f>
        <v>2231</v>
      </c>
      <c r="V37" s="91">
        <v>784</v>
      </c>
      <c r="W37" s="91">
        <v>1447</v>
      </c>
      <c r="X37" s="91">
        <f>SUM(Y37:Z37)</f>
        <v>670</v>
      </c>
      <c r="Y37" s="91">
        <v>385</v>
      </c>
      <c r="Z37" s="91">
        <v>285</v>
      </c>
      <c r="GQ37" s="15"/>
      <c r="GR37" s="15"/>
    </row>
    <row r="38" spans="1:200" ht="15" customHeight="1">
      <c r="A38" s="6"/>
      <c r="B38" s="20" t="s">
        <v>28</v>
      </c>
      <c r="C38" s="93">
        <f>SUM(D38:N38)</f>
        <v>2081</v>
      </c>
      <c r="D38" s="91">
        <v>268</v>
      </c>
      <c r="E38" s="91">
        <v>275</v>
      </c>
      <c r="F38" s="91">
        <v>345</v>
      </c>
      <c r="G38" s="91">
        <v>472</v>
      </c>
      <c r="H38" s="91">
        <v>408</v>
      </c>
      <c r="I38" s="91">
        <v>168</v>
      </c>
      <c r="J38" s="91">
        <v>49</v>
      </c>
      <c r="K38" s="91">
        <v>20</v>
      </c>
      <c r="L38" s="91">
        <v>52</v>
      </c>
      <c r="M38" s="91">
        <v>23</v>
      </c>
      <c r="N38" s="94">
        <v>1</v>
      </c>
      <c r="P38" s="6"/>
      <c r="Q38" s="20" t="s">
        <v>29</v>
      </c>
      <c r="R38" s="93">
        <f>SUM(S38:T38)</f>
        <v>3367</v>
      </c>
      <c r="S38" s="91">
        <v>1571</v>
      </c>
      <c r="T38" s="91">
        <v>1796</v>
      </c>
      <c r="U38" s="91">
        <f>SUM(V38:W38)</f>
        <v>726</v>
      </c>
      <c r="V38" s="91">
        <v>262</v>
      </c>
      <c r="W38" s="91">
        <v>464</v>
      </c>
      <c r="X38" s="91">
        <f>SUM(Y38:Z38)</f>
        <v>269</v>
      </c>
      <c r="Y38" s="91">
        <v>165</v>
      </c>
      <c r="Z38" s="91">
        <v>104</v>
      </c>
      <c r="GQ38" s="15"/>
      <c r="GR38" s="15"/>
    </row>
    <row r="39" spans="1:200" ht="15" customHeight="1">
      <c r="A39" s="6"/>
      <c r="B39" s="20" t="s">
        <v>29</v>
      </c>
      <c r="C39" s="93">
        <f>SUM(D39:N39)</f>
        <v>662</v>
      </c>
      <c r="D39" s="91">
        <v>251</v>
      </c>
      <c r="E39" s="91">
        <v>106</v>
      </c>
      <c r="F39" s="91">
        <v>91</v>
      </c>
      <c r="G39" s="91">
        <v>94</v>
      </c>
      <c r="H39" s="91">
        <v>76</v>
      </c>
      <c r="I39" s="91">
        <v>22</v>
      </c>
      <c r="J39" s="91">
        <v>13</v>
      </c>
      <c r="K39" s="91">
        <v>4</v>
      </c>
      <c r="L39" s="91">
        <v>3</v>
      </c>
      <c r="M39" s="91">
        <v>2</v>
      </c>
      <c r="N39" s="94" t="s">
        <v>416</v>
      </c>
      <c r="P39" s="6"/>
      <c r="Q39" s="20" t="s">
        <v>30</v>
      </c>
      <c r="R39" s="93">
        <f>SUM(S39:T39)</f>
        <v>2700</v>
      </c>
      <c r="S39" s="91">
        <v>1294</v>
      </c>
      <c r="T39" s="91">
        <v>1406</v>
      </c>
      <c r="U39" s="91">
        <f>SUM(V39:W39)</f>
        <v>523</v>
      </c>
      <c r="V39" s="91">
        <v>165</v>
      </c>
      <c r="W39" s="91">
        <v>358</v>
      </c>
      <c r="X39" s="91">
        <f>SUM(Y39:Z39)</f>
        <v>141</v>
      </c>
      <c r="Y39" s="91">
        <v>66</v>
      </c>
      <c r="Z39" s="91">
        <v>75</v>
      </c>
      <c r="GQ39" s="15"/>
      <c r="GR39" s="15"/>
    </row>
    <row r="40" spans="1:200" ht="15" customHeight="1">
      <c r="A40" s="6"/>
      <c r="B40" s="20" t="s">
        <v>30</v>
      </c>
      <c r="C40" s="93">
        <f>SUM(D40:N40)</f>
        <v>534</v>
      </c>
      <c r="D40" s="91">
        <v>505</v>
      </c>
      <c r="E40" s="91">
        <v>14</v>
      </c>
      <c r="F40" s="91">
        <v>4</v>
      </c>
      <c r="G40" s="91">
        <v>3</v>
      </c>
      <c r="H40" s="91">
        <v>2</v>
      </c>
      <c r="I40" s="94" t="s">
        <v>416</v>
      </c>
      <c r="J40" s="94">
        <v>1</v>
      </c>
      <c r="K40" s="94" t="s">
        <v>416</v>
      </c>
      <c r="L40" s="94">
        <v>3</v>
      </c>
      <c r="M40" s="94">
        <v>1</v>
      </c>
      <c r="N40" s="94">
        <v>1</v>
      </c>
      <c r="P40" s="6"/>
      <c r="Q40" s="89" t="s">
        <v>31</v>
      </c>
      <c r="R40" s="93">
        <f>SUM(S40:T40)</f>
        <v>3640</v>
      </c>
      <c r="S40" s="91">
        <v>1772</v>
      </c>
      <c r="T40" s="91">
        <v>1868</v>
      </c>
      <c r="U40" s="91">
        <f>SUM(V40:W40)</f>
        <v>840</v>
      </c>
      <c r="V40" s="91">
        <v>296</v>
      </c>
      <c r="W40" s="91">
        <v>544</v>
      </c>
      <c r="X40" s="91">
        <f>SUM(Y40:Z40)</f>
        <v>286</v>
      </c>
      <c r="Y40" s="91">
        <v>161</v>
      </c>
      <c r="Z40" s="91">
        <v>125</v>
      </c>
      <c r="GQ40" s="15"/>
      <c r="GR40" s="15"/>
    </row>
    <row r="41" spans="1:200" ht="15" customHeight="1">
      <c r="A41" s="6"/>
      <c r="B41" s="20" t="s">
        <v>31</v>
      </c>
      <c r="C41" s="93">
        <f>SUM(D41:N41)</f>
        <v>709</v>
      </c>
      <c r="D41" s="91">
        <v>208</v>
      </c>
      <c r="E41" s="91">
        <v>67</v>
      </c>
      <c r="F41" s="91">
        <v>64</v>
      </c>
      <c r="G41" s="91">
        <v>80</v>
      </c>
      <c r="H41" s="91">
        <v>120</v>
      </c>
      <c r="I41" s="91">
        <v>84</v>
      </c>
      <c r="J41" s="91">
        <v>24</v>
      </c>
      <c r="K41" s="91">
        <v>15</v>
      </c>
      <c r="L41" s="91">
        <v>28</v>
      </c>
      <c r="M41" s="91">
        <v>18</v>
      </c>
      <c r="N41" s="94">
        <v>1</v>
      </c>
      <c r="P41" s="6"/>
      <c r="Q41" s="20" t="s">
        <v>32</v>
      </c>
      <c r="R41" s="93">
        <f>SUM(S41:T41)</f>
        <v>3091</v>
      </c>
      <c r="S41" s="91">
        <v>1481</v>
      </c>
      <c r="T41" s="91">
        <v>1610</v>
      </c>
      <c r="U41" s="91">
        <f>SUM(V41:W41)</f>
        <v>504</v>
      </c>
      <c r="V41" s="91">
        <v>158</v>
      </c>
      <c r="W41" s="91">
        <v>346</v>
      </c>
      <c r="X41" s="91">
        <f>SUM(Y41:Z41)</f>
        <v>96</v>
      </c>
      <c r="Y41" s="91">
        <v>57</v>
      </c>
      <c r="Z41" s="91">
        <v>39</v>
      </c>
      <c r="GQ41" s="15"/>
      <c r="GR41" s="15"/>
    </row>
    <row r="42" spans="1:200" ht="15" customHeight="1">
      <c r="A42" s="6"/>
      <c r="B42" s="20" t="s">
        <v>32</v>
      </c>
      <c r="C42" s="93">
        <f>SUM(D42:N42)</f>
        <v>660</v>
      </c>
      <c r="D42" s="91">
        <v>384</v>
      </c>
      <c r="E42" s="91">
        <v>152</v>
      </c>
      <c r="F42" s="91">
        <v>59</v>
      </c>
      <c r="G42" s="91">
        <v>21</v>
      </c>
      <c r="H42" s="91">
        <v>7</v>
      </c>
      <c r="I42" s="91">
        <v>4</v>
      </c>
      <c r="J42" s="94">
        <v>1</v>
      </c>
      <c r="K42" s="94">
        <v>2</v>
      </c>
      <c r="L42" s="94">
        <v>12</v>
      </c>
      <c r="M42" s="91">
        <v>18</v>
      </c>
      <c r="N42" s="94" t="s">
        <v>416</v>
      </c>
      <c r="P42" s="6"/>
      <c r="Q42" s="17"/>
      <c r="R42" s="98"/>
      <c r="S42" s="92"/>
      <c r="T42" s="92"/>
      <c r="U42" s="92"/>
      <c r="V42" s="92"/>
      <c r="W42" s="92"/>
      <c r="X42" s="92"/>
      <c r="Y42" s="92"/>
      <c r="Z42" s="92"/>
      <c r="GQ42" s="15"/>
      <c r="GR42" s="15"/>
    </row>
    <row r="43" spans="1:200" ht="15" customHeight="1">
      <c r="A43" s="6"/>
      <c r="B43" s="17"/>
      <c r="C43" s="98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P43" s="340" t="s">
        <v>33</v>
      </c>
      <c r="Q43" s="342"/>
      <c r="R43" s="29">
        <f>SUM(R44:R47)</f>
        <v>26793</v>
      </c>
      <c r="S43" s="30">
        <f aca="true" t="shared" si="18" ref="S43:Z43">SUM(S44:S47)</f>
        <v>12929</v>
      </c>
      <c r="T43" s="30">
        <f t="shared" si="18"/>
        <v>13864</v>
      </c>
      <c r="U43" s="30">
        <f t="shared" si="18"/>
        <v>6524</v>
      </c>
      <c r="V43" s="30">
        <f t="shared" si="18"/>
        <v>2345</v>
      </c>
      <c r="W43" s="30">
        <f t="shared" si="18"/>
        <v>4179</v>
      </c>
      <c r="X43" s="30">
        <f t="shared" si="18"/>
        <v>2499</v>
      </c>
      <c r="Y43" s="30">
        <f t="shared" si="18"/>
        <v>1273</v>
      </c>
      <c r="Z43" s="30">
        <f t="shared" si="18"/>
        <v>1226</v>
      </c>
      <c r="GQ43" s="15"/>
      <c r="GR43" s="15"/>
    </row>
    <row r="44" spans="1:200" ht="15" customHeight="1">
      <c r="A44" s="340" t="s">
        <v>33</v>
      </c>
      <c r="B44" s="342"/>
      <c r="C44" s="29">
        <f>SUM(C45:C48)</f>
        <v>5888</v>
      </c>
      <c r="D44" s="30">
        <f aca="true" t="shared" si="19" ref="D44:N44">SUM(D45:D48)</f>
        <v>1195</v>
      </c>
      <c r="E44" s="30">
        <f t="shared" si="19"/>
        <v>1016</v>
      </c>
      <c r="F44" s="30">
        <f t="shared" si="19"/>
        <v>954</v>
      </c>
      <c r="G44" s="30">
        <f t="shared" si="19"/>
        <v>1044</v>
      </c>
      <c r="H44" s="30">
        <f t="shared" si="19"/>
        <v>948</v>
      </c>
      <c r="I44" s="30">
        <f t="shared" si="19"/>
        <v>427</v>
      </c>
      <c r="J44" s="30">
        <f t="shared" si="19"/>
        <v>147</v>
      </c>
      <c r="K44" s="30">
        <f t="shared" si="19"/>
        <v>72</v>
      </c>
      <c r="L44" s="30">
        <f t="shared" si="19"/>
        <v>61</v>
      </c>
      <c r="M44" s="30">
        <f t="shared" si="19"/>
        <v>17</v>
      </c>
      <c r="N44" s="30">
        <f t="shared" si="19"/>
        <v>7</v>
      </c>
      <c r="Q44" s="20" t="s">
        <v>34</v>
      </c>
      <c r="R44" s="93">
        <f>SUM(S44:T44)</f>
        <v>7275</v>
      </c>
      <c r="S44" s="91">
        <v>3451</v>
      </c>
      <c r="T44" s="91">
        <v>3824</v>
      </c>
      <c r="U44" s="91">
        <f>SUM(V44:W44)</f>
        <v>1973</v>
      </c>
      <c r="V44" s="91">
        <v>647</v>
      </c>
      <c r="W44" s="91">
        <v>1326</v>
      </c>
      <c r="X44" s="91">
        <f>SUM(Y44:Z44)</f>
        <v>965</v>
      </c>
      <c r="Y44" s="91">
        <v>378</v>
      </c>
      <c r="Z44" s="91">
        <v>587</v>
      </c>
      <c r="GQ44" s="15"/>
      <c r="GR44" s="15"/>
    </row>
    <row r="45" spans="1:198" s="13" customFormat="1" ht="15" customHeight="1">
      <c r="A45" s="12"/>
      <c r="B45" s="20" t="s">
        <v>34</v>
      </c>
      <c r="C45" s="93">
        <f>SUM(D45:N45)</f>
        <v>1669</v>
      </c>
      <c r="D45" s="91">
        <v>433</v>
      </c>
      <c r="E45" s="91">
        <v>327</v>
      </c>
      <c r="F45" s="91">
        <v>274</v>
      </c>
      <c r="G45" s="91">
        <v>268</v>
      </c>
      <c r="H45" s="91">
        <v>198</v>
      </c>
      <c r="I45" s="91">
        <v>96</v>
      </c>
      <c r="J45" s="91">
        <v>38</v>
      </c>
      <c r="K45" s="91">
        <v>18</v>
      </c>
      <c r="L45" s="91">
        <v>10</v>
      </c>
      <c r="M45" s="91">
        <v>3</v>
      </c>
      <c r="N45" s="94">
        <v>4</v>
      </c>
      <c r="P45" s="12"/>
      <c r="Q45" s="20" t="s">
        <v>35</v>
      </c>
      <c r="R45" s="93">
        <f>SUM(S45:T45)</f>
        <v>4185</v>
      </c>
      <c r="S45" s="91">
        <v>2000</v>
      </c>
      <c r="T45" s="91">
        <v>2185</v>
      </c>
      <c r="U45" s="91">
        <f>SUM(V45:W45)</f>
        <v>1069</v>
      </c>
      <c r="V45" s="91">
        <v>365</v>
      </c>
      <c r="W45" s="91">
        <v>704</v>
      </c>
      <c r="X45" s="91">
        <f>SUM(Y45:Z45)</f>
        <v>347</v>
      </c>
      <c r="Y45" s="91">
        <v>192</v>
      </c>
      <c r="Z45" s="91">
        <v>155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</row>
    <row r="46" spans="1:198" s="13" customFormat="1" ht="15" customHeight="1">
      <c r="A46" s="12"/>
      <c r="B46" s="20" t="s">
        <v>35</v>
      </c>
      <c r="C46" s="93">
        <f>SUM(D46:N46)</f>
        <v>933</v>
      </c>
      <c r="D46" s="91">
        <v>174</v>
      </c>
      <c r="E46" s="91">
        <v>157</v>
      </c>
      <c r="F46" s="91">
        <v>151</v>
      </c>
      <c r="G46" s="91">
        <v>158</v>
      </c>
      <c r="H46" s="91">
        <v>169</v>
      </c>
      <c r="I46" s="91">
        <v>78</v>
      </c>
      <c r="J46" s="91">
        <v>30</v>
      </c>
      <c r="K46" s="91">
        <v>7</v>
      </c>
      <c r="L46" s="94">
        <v>5</v>
      </c>
      <c r="M46" s="91">
        <v>3</v>
      </c>
      <c r="N46" s="94">
        <v>1</v>
      </c>
      <c r="P46" s="12"/>
      <c r="Q46" s="20" t="s">
        <v>36</v>
      </c>
      <c r="R46" s="93">
        <f>SUM(S46:T46)</f>
        <v>10525</v>
      </c>
      <c r="S46" s="91">
        <v>5118</v>
      </c>
      <c r="T46" s="91">
        <v>5407</v>
      </c>
      <c r="U46" s="91">
        <f>SUM(V46:W46)</f>
        <v>2442</v>
      </c>
      <c r="V46" s="91">
        <v>922</v>
      </c>
      <c r="W46" s="91">
        <v>1520</v>
      </c>
      <c r="X46" s="91">
        <f>SUM(Y46:Z46)</f>
        <v>917</v>
      </c>
      <c r="Y46" s="91">
        <v>512</v>
      </c>
      <c r="Z46" s="91">
        <v>405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</row>
    <row r="47" spans="1:198" s="13" customFormat="1" ht="15" customHeight="1">
      <c r="A47" s="12"/>
      <c r="B47" s="20" t="s">
        <v>36</v>
      </c>
      <c r="C47" s="93">
        <f>SUM(D47:N47)</f>
        <v>2285</v>
      </c>
      <c r="D47" s="91">
        <v>330</v>
      </c>
      <c r="E47" s="91">
        <v>372</v>
      </c>
      <c r="F47" s="91">
        <v>394</v>
      </c>
      <c r="G47" s="91">
        <v>460</v>
      </c>
      <c r="H47" s="91">
        <v>428</v>
      </c>
      <c r="I47" s="91">
        <v>173</v>
      </c>
      <c r="J47" s="91">
        <v>56</v>
      </c>
      <c r="K47" s="91">
        <v>36</v>
      </c>
      <c r="L47" s="91">
        <v>29</v>
      </c>
      <c r="M47" s="91">
        <v>7</v>
      </c>
      <c r="N47" s="94" t="s">
        <v>416</v>
      </c>
      <c r="P47" s="12"/>
      <c r="Q47" s="20" t="s">
        <v>37</v>
      </c>
      <c r="R47" s="93">
        <f>SUM(S47:T47)</f>
        <v>4808</v>
      </c>
      <c r="S47" s="91">
        <v>2360</v>
      </c>
      <c r="T47" s="91">
        <v>2448</v>
      </c>
      <c r="U47" s="91">
        <f>SUM(V47:W47)</f>
        <v>1040</v>
      </c>
      <c r="V47" s="91">
        <v>411</v>
      </c>
      <c r="W47" s="91">
        <v>629</v>
      </c>
      <c r="X47" s="91">
        <f>SUM(Y47:Z47)</f>
        <v>270</v>
      </c>
      <c r="Y47" s="91">
        <v>191</v>
      </c>
      <c r="Z47" s="91">
        <v>79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</row>
    <row r="48" spans="2:200" ht="15" customHeight="1">
      <c r="B48" s="20" t="s">
        <v>37</v>
      </c>
      <c r="C48" s="93">
        <f>SUM(D48:N48)</f>
        <v>1001</v>
      </c>
      <c r="D48" s="91">
        <v>258</v>
      </c>
      <c r="E48" s="91">
        <v>160</v>
      </c>
      <c r="F48" s="91">
        <v>135</v>
      </c>
      <c r="G48" s="91">
        <v>158</v>
      </c>
      <c r="H48" s="91">
        <v>153</v>
      </c>
      <c r="I48" s="91">
        <v>80</v>
      </c>
      <c r="J48" s="91">
        <v>23</v>
      </c>
      <c r="K48" s="91">
        <v>11</v>
      </c>
      <c r="L48" s="91">
        <v>17</v>
      </c>
      <c r="M48" s="91">
        <v>4</v>
      </c>
      <c r="N48" s="94">
        <v>2</v>
      </c>
      <c r="Q48" s="17"/>
      <c r="R48" s="98"/>
      <c r="S48" s="92"/>
      <c r="T48" s="92"/>
      <c r="U48" s="92"/>
      <c r="V48" s="92"/>
      <c r="W48" s="92"/>
      <c r="X48" s="92"/>
      <c r="Y48" s="92"/>
      <c r="Z48" s="92"/>
      <c r="GQ48" s="15"/>
      <c r="GR48" s="15"/>
    </row>
    <row r="49" spans="1:198" s="13" customFormat="1" ht="15" customHeight="1">
      <c r="A49" s="12"/>
      <c r="B49" s="17"/>
      <c r="C49" s="98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P49" s="340" t="s">
        <v>38</v>
      </c>
      <c r="Q49" s="342"/>
      <c r="R49" s="29">
        <f>SUM(R50:R55)</f>
        <v>24090</v>
      </c>
      <c r="S49" s="30">
        <f aca="true" t="shared" si="20" ref="S49:Z49">SUM(S50:S55)</f>
        <v>11653</v>
      </c>
      <c r="T49" s="30">
        <f t="shared" si="20"/>
        <v>12437</v>
      </c>
      <c r="U49" s="30">
        <f t="shared" si="20"/>
        <v>5305</v>
      </c>
      <c r="V49" s="30">
        <f t="shared" si="20"/>
        <v>2027</v>
      </c>
      <c r="W49" s="30">
        <f t="shared" si="20"/>
        <v>3278</v>
      </c>
      <c r="X49" s="30">
        <f t="shared" si="20"/>
        <v>1811</v>
      </c>
      <c r="Y49" s="30">
        <f t="shared" si="20"/>
        <v>1073</v>
      </c>
      <c r="Z49" s="30">
        <f t="shared" si="20"/>
        <v>738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</row>
    <row r="50" spans="1:198" s="13" customFormat="1" ht="15" customHeight="1">
      <c r="A50" s="340" t="s">
        <v>38</v>
      </c>
      <c r="B50" s="342"/>
      <c r="C50" s="29">
        <f>SUM(C51:C56)</f>
        <v>5347</v>
      </c>
      <c r="D50" s="30">
        <f aca="true" t="shared" si="21" ref="D50:N50">SUM(D51:D56)</f>
        <v>1157</v>
      </c>
      <c r="E50" s="30">
        <f t="shared" si="21"/>
        <v>1041</v>
      </c>
      <c r="F50" s="30">
        <f t="shared" si="21"/>
        <v>958</v>
      </c>
      <c r="G50" s="30">
        <f t="shared" si="21"/>
        <v>919</v>
      </c>
      <c r="H50" s="30">
        <f t="shared" si="21"/>
        <v>751</v>
      </c>
      <c r="I50" s="30">
        <f t="shared" si="21"/>
        <v>261</v>
      </c>
      <c r="J50" s="30">
        <f t="shared" si="21"/>
        <v>115</v>
      </c>
      <c r="K50" s="30">
        <f t="shared" si="21"/>
        <v>63</v>
      </c>
      <c r="L50" s="30">
        <f t="shared" si="21"/>
        <v>56</v>
      </c>
      <c r="M50" s="30">
        <f t="shared" si="21"/>
        <v>19</v>
      </c>
      <c r="N50" s="30">
        <f t="shared" si="21"/>
        <v>7</v>
      </c>
      <c r="P50" s="6"/>
      <c r="Q50" s="89" t="s">
        <v>39</v>
      </c>
      <c r="R50" s="93">
        <f aca="true" t="shared" si="22" ref="R50:R55">SUM(S50:T50)</f>
        <v>3556</v>
      </c>
      <c r="S50" s="91">
        <v>1746</v>
      </c>
      <c r="T50" s="91">
        <v>1810</v>
      </c>
      <c r="U50" s="91">
        <f aca="true" t="shared" si="23" ref="U50:U55">SUM(V50:W50)</f>
        <v>785</v>
      </c>
      <c r="V50" s="91">
        <v>271</v>
      </c>
      <c r="W50" s="91">
        <v>514</v>
      </c>
      <c r="X50" s="91">
        <f aca="true" t="shared" si="24" ref="X50:X55">SUM(Y50:Z50)</f>
        <v>242</v>
      </c>
      <c r="Y50" s="91">
        <v>133</v>
      </c>
      <c r="Z50" s="91">
        <v>109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</row>
    <row r="51" spans="1:198" s="13" customFormat="1" ht="15" customHeight="1">
      <c r="A51" s="6"/>
      <c r="B51" s="20" t="s">
        <v>39</v>
      </c>
      <c r="C51" s="93">
        <f aca="true" t="shared" si="25" ref="C51:C56">SUM(D51:N51)</f>
        <v>777</v>
      </c>
      <c r="D51" s="91">
        <v>155</v>
      </c>
      <c r="E51" s="91">
        <v>188</v>
      </c>
      <c r="F51" s="91">
        <v>153</v>
      </c>
      <c r="G51" s="91">
        <v>142</v>
      </c>
      <c r="H51" s="91">
        <v>93</v>
      </c>
      <c r="I51" s="91">
        <v>32</v>
      </c>
      <c r="J51" s="91">
        <v>10</v>
      </c>
      <c r="K51" s="91">
        <v>1</v>
      </c>
      <c r="L51" s="94">
        <v>2</v>
      </c>
      <c r="M51" s="94">
        <v>1</v>
      </c>
      <c r="N51" s="94" t="s">
        <v>416</v>
      </c>
      <c r="P51" s="6"/>
      <c r="Q51" s="20" t="s">
        <v>40</v>
      </c>
      <c r="R51" s="93">
        <f t="shared" si="22"/>
        <v>3347</v>
      </c>
      <c r="S51" s="91">
        <v>1614</v>
      </c>
      <c r="T51" s="91">
        <v>1733</v>
      </c>
      <c r="U51" s="91">
        <f t="shared" si="23"/>
        <v>792</v>
      </c>
      <c r="V51" s="91">
        <v>325</v>
      </c>
      <c r="W51" s="91">
        <v>467</v>
      </c>
      <c r="X51" s="91">
        <f t="shared" si="24"/>
        <v>291</v>
      </c>
      <c r="Y51" s="91">
        <v>175</v>
      </c>
      <c r="Z51" s="91">
        <v>116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</row>
    <row r="52" spans="1:200" ht="15" customHeight="1">
      <c r="A52" s="6"/>
      <c r="B52" s="20" t="s">
        <v>40</v>
      </c>
      <c r="C52" s="93">
        <f t="shared" si="25"/>
        <v>748</v>
      </c>
      <c r="D52" s="91">
        <v>213</v>
      </c>
      <c r="E52" s="91">
        <v>138</v>
      </c>
      <c r="F52" s="91">
        <v>119</v>
      </c>
      <c r="G52" s="91">
        <v>97</v>
      </c>
      <c r="H52" s="91">
        <v>103</v>
      </c>
      <c r="I52" s="91">
        <v>32</v>
      </c>
      <c r="J52" s="91">
        <v>26</v>
      </c>
      <c r="K52" s="91">
        <v>11</v>
      </c>
      <c r="L52" s="91">
        <v>5</v>
      </c>
      <c r="M52" s="94" t="s">
        <v>416</v>
      </c>
      <c r="N52" s="94">
        <v>4</v>
      </c>
      <c r="P52" s="6"/>
      <c r="Q52" s="20" t="s">
        <v>41</v>
      </c>
      <c r="R52" s="93">
        <f t="shared" si="22"/>
        <v>6622</v>
      </c>
      <c r="S52" s="91">
        <v>3208</v>
      </c>
      <c r="T52" s="91">
        <v>3414</v>
      </c>
      <c r="U52" s="91">
        <f t="shared" si="23"/>
        <v>1414</v>
      </c>
      <c r="V52" s="91">
        <v>476</v>
      </c>
      <c r="W52" s="91">
        <v>938</v>
      </c>
      <c r="X52" s="91">
        <f t="shared" si="24"/>
        <v>387</v>
      </c>
      <c r="Y52" s="91">
        <v>174</v>
      </c>
      <c r="Z52" s="91">
        <v>213</v>
      </c>
      <c r="GQ52" s="15"/>
      <c r="GR52" s="15"/>
    </row>
    <row r="53" spans="1:200" ht="15" customHeight="1">
      <c r="A53" s="6"/>
      <c r="B53" s="20" t="s">
        <v>41</v>
      </c>
      <c r="C53" s="93">
        <f t="shared" si="25"/>
        <v>1520</v>
      </c>
      <c r="D53" s="91">
        <v>246</v>
      </c>
      <c r="E53" s="91">
        <v>308</v>
      </c>
      <c r="F53" s="91">
        <v>360</v>
      </c>
      <c r="G53" s="91">
        <v>333</v>
      </c>
      <c r="H53" s="91">
        <v>219</v>
      </c>
      <c r="I53" s="91">
        <v>34</v>
      </c>
      <c r="J53" s="91">
        <v>6</v>
      </c>
      <c r="K53" s="91">
        <v>4</v>
      </c>
      <c r="L53" s="91">
        <v>3</v>
      </c>
      <c r="M53" s="91">
        <v>5</v>
      </c>
      <c r="N53" s="94">
        <v>2</v>
      </c>
      <c r="P53" s="6"/>
      <c r="Q53" s="20" t="s">
        <v>42</v>
      </c>
      <c r="R53" s="93">
        <f t="shared" si="22"/>
        <v>5060</v>
      </c>
      <c r="S53" s="91">
        <v>2439</v>
      </c>
      <c r="T53" s="91">
        <v>2621</v>
      </c>
      <c r="U53" s="91">
        <f t="shared" si="23"/>
        <v>1143</v>
      </c>
      <c r="V53" s="91">
        <v>482</v>
      </c>
      <c r="W53" s="91">
        <v>661</v>
      </c>
      <c r="X53" s="91">
        <f t="shared" si="24"/>
        <v>438</v>
      </c>
      <c r="Y53" s="91">
        <v>307</v>
      </c>
      <c r="Z53" s="91">
        <v>131</v>
      </c>
      <c r="GQ53" s="15"/>
      <c r="GR53" s="15"/>
    </row>
    <row r="54" spans="1:200" ht="15" customHeight="1">
      <c r="A54" s="6"/>
      <c r="B54" s="20" t="s">
        <v>42</v>
      </c>
      <c r="C54" s="93">
        <f t="shared" si="25"/>
        <v>1099</v>
      </c>
      <c r="D54" s="91">
        <v>327</v>
      </c>
      <c r="E54" s="91">
        <v>196</v>
      </c>
      <c r="F54" s="91">
        <v>146</v>
      </c>
      <c r="G54" s="91">
        <v>127</v>
      </c>
      <c r="H54" s="91">
        <v>136</v>
      </c>
      <c r="I54" s="91">
        <v>71</v>
      </c>
      <c r="J54" s="91">
        <v>41</v>
      </c>
      <c r="K54" s="91">
        <v>23</v>
      </c>
      <c r="L54" s="91">
        <v>22</v>
      </c>
      <c r="M54" s="91">
        <v>10</v>
      </c>
      <c r="N54" s="94" t="s">
        <v>416</v>
      </c>
      <c r="P54" s="6"/>
      <c r="Q54" s="89" t="s">
        <v>43</v>
      </c>
      <c r="R54" s="93">
        <f t="shared" si="22"/>
        <v>3438</v>
      </c>
      <c r="S54" s="91">
        <v>1652</v>
      </c>
      <c r="T54" s="91">
        <v>1786</v>
      </c>
      <c r="U54" s="91">
        <f t="shared" si="23"/>
        <v>725</v>
      </c>
      <c r="V54" s="91">
        <v>279</v>
      </c>
      <c r="W54" s="91">
        <v>446</v>
      </c>
      <c r="X54" s="91">
        <f t="shared" si="24"/>
        <v>295</v>
      </c>
      <c r="Y54" s="91">
        <v>156</v>
      </c>
      <c r="Z54" s="91">
        <v>139</v>
      </c>
      <c r="GQ54" s="15"/>
      <c r="GR54" s="15"/>
    </row>
    <row r="55" spans="1:200" ht="15" customHeight="1">
      <c r="A55" s="6"/>
      <c r="B55" s="20" t="s">
        <v>43</v>
      </c>
      <c r="C55" s="93">
        <f t="shared" si="25"/>
        <v>740</v>
      </c>
      <c r="D55" s="91">
        <v>94</v>
      </c>
      <c r="E55" s="91">
        <v>114</v>
      </c>
      <c r="F55" s="91">
        <v>112</v>
      </c>
      <c r="G55" s="91">
        <v>151</v>
      </c>
      <c r="H55" s="91">
        <v>143</v>
      </c>
      <c r="I55" s="91">
        <v>72</v>
      </c>
      <c r="J55" s="91">
        <v>16</v>
      </c>
      <c r="K55" s="91">
        <v>20</v>
      </c>
      <c r="L55" s="91">
        <v>16</v>
      </c>
      <c r="M55" s="91">
        <v>2</v>
      </c>
      <c r="N55" s="94" t="s">
        <v>416</v>
      </c>
      <c r="P55" s="6"/>
      <c r="Q55" s="20" t="s">
        <v>44</v>
      </c>
      <c r="R55" s="93">
        <f t="shared" si="22"/>
        <v>2067</v>
      </c>
      <c r="S55" s="91">
        <v>994</v>
      </c>
      <c r="T55" s="91">
        <v>1073</v>
      </c>
      <c r="U55" s="91">
        <f t="shared" si="23"/>
        <v>446</v>
      </c>
      <c r="V55" s="91">
        <v>194</v>
      </c>
      <c r="W55" s="91">
        <v>252</v>
      </c>
      <c r="X55" s="91">
        <f t="shared" si="24"/>
        <v>158</v>
      </c>
      <c r="Y55" s="91">
        <v>128</v>
      </c>
      <c r="Z55" s="91">
        <v>30</v>
      </c>
      <c r="GQ55" s="15"/>
      <c r="GR55" s="15"/>
    </row>
    <row r="56" spans="1:200" ht="15" customHeight="1">
      <c r="A56" s="6"/>
      <c r="B56" s="20" t="s">
        <v>44</v>
      </c>
      <c r="C56" s="93">
        <f t="shared" si="25"/>
        <v>463</v>
      </c>
      <c r="D56" s="91">
        <v>122</v>
      </c>
      <c r="E56" s="91">
        <v>97</v>
      </c>
      <c r="F56" s="91">
        <v>68</v>
      </c>
      <c r="G56" s="91">
        <v>69</v>
      </c>
      <c r="H56" s="91">
        <v>57</v>
      </c>
      <c r="I56" s="91">
        <v>20</v>
      </c>
      <c r="J56" s="91">
        <v>16</v>
      </c>
      <c r="K56" s="91">
        <v>4</v>
      </c>
      <c r="L56" s="91">
        <v>8</v>
      </c>
      <c r="M56" s="91">
        <v>1</v>
      </c>
      <c r="N56" s="94">
        <v>1</v>
      </c>
      <c r="P56" s="6"/>
      <c r="Q56" s="17"/>
      <c r="R56" s="98"/>
      <c r="S56" s="92"/>
      <c r="T56" s="92"/>
      <c r="U56" s="92"/>
      <c r="V56" s="92"/>
      <c r="W56" s="92"/>
      <c r="X56" s="92"/>
      <c r="Y56" s="92"/>
      <c r="Z56" s="92"/>
      <c r="GQ56" s="15"/>
      <c r="GR56" s="15"/>
    </row>
    <row r="57" spans="1:200" ht="15" customHeight="1">
      <c r="A57" s="6"/>
      <c r="B57" s="20"/>
      <c r="C57" s="98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P57" s="340" t="s">
        <v>45</v>
      </c>
      <c r="Q57" s="342"/>
      <c r="R57" s="29">
        <f>SUM(R58:R61)</f>
        <v>25395</v>
      </c>
      <c r="S57" s="30">
        <f aca="true" t="shared" si="26" ref="S57:Z57">SUM(S58:S61)</f>
        <v>12142</v>
      </c>
      <c r="T57" s="30">
        <f t="shared" si="26"/>
        <v>13253</v>
      </c>
      <c r="U57" s="30">
        <f t="shared" si="26"/>
        <v>6017</v>
      </c>
      <c r="V57" s="30">
        <f t="shared" si="26"/>
        <v>1918</v>
      </c>
      <c r="W57" s="30">
        <f t="shared" si="26"/>
        <v>4099</v>
      </c>
      <c r="X57" s="30">
        <f t="shared" si="26"/>
        <v>2202</v>
      </c>
      <c r="Y57" s="30">
        <f t="shared" si="26"/>
        <v>1016</v>
      </c>
      <c r="Z57" s="30">
        <f t="shared" si="26"/>
        <v>1186</v>
      </c>
      <c r="GQ57" s="15"/>
      <c r="GR57" s="15"/>
    </row>
    <row r="58" spans="1:200" ht="15" customHeight="1">
      <c r="A58" s="340" t="s">
        <v>45</v>
      </c>
      <c r="B58" s="342"/>
      <c r="C58" s="29">
        <f>SUM(C59:C62)</f>
        <v>6414</v>
      </c>
      <c r="D58" s="30">
        <f aca="true" t="shared" si="27" ref="D58:N58">SUM(D59:D62)</f>
        <v>1591</v>
      </c>
      <c r="E58" s="30">
        <f t="shared" si="27"/>
        <v>1546</v>
      </c>
      <c r="F58" s="30">
        <f t="shared" si="27"/>
        <v>1198</v>
      </c>
      <c r="G58" s="30">
        <f t="shared" si="27"/>
        <v>1045</v>
      </c>
      <c r="H58" s="30">
        <f t="shared" si="27"/>
        <v>580</v>
      </c>
      <c r="I58" s="30">
        <f t="shared" si="27"/>
        <v>182</v>
      </c>
      <c r="J58" s="30">
        <f t="shared" si="27"/>
        <v>82</v>
      </c>
      <c r="K58" s="30">
        <f t="shared" si="27"/>
        <v>59</v>
      </c>
      <c r="L58" s="30">
        <f t="shared" si="27"/>
        <v>79</v>
      </c>
      <c r="M58" s="30">
        <f t="shared" si="27"/>
        <v>49</v>
      </c>
      <c r="N58" s="30">
        <f t="shared" si="27"/>
        <v>3</v>
      </c>
      <c r="P58" s="6"/>
      <c r="Q58" s="20" t="s">
        <v>46</v>
      </c>
      <c r="R58" s="93">
        <f>SUM(S58:T58)</f>
        <v>8274</v>
      </c>
      <c r="S58" s="91">
        <v>3968</v>
      </c>
      <c r="T58" s="91">
        <v>4306</v>
      </c>
      <c r="U58" s="91">
        <f>SUM(V58:W58)</f>
        <v>1813</v>
      </c>
      <c r="V58" s="91">
        <v>577</v>
      </c>
      <c r="W58" s="91">
        <v>1236</v>
      </c>
      <c r="X58" s="91">
        <f>SUM(Y58:Z58)</f>
        <v>492</v>
      </c>
      <c r="Y58" s="91">
        <v>266</v>
      </c>
      <c r="Z58" s="91">
        <v>226</v>
      </c>
      <c r="GQ58" s="15"/>
      <c r="GR58" s="15"/>
    </row>
    <row r="59" spans="1:200" ht="15" customHeight="1">
      <c r="A59" s="6"/>
      <c r="B59" s="20" t="s">
        <v>46</v>
      </c>
      <c r="C59" s="93">
        <f>SUM(D59:N59)</f>
        <v>2053</v>
      </c>
      <c r="D59" s="91">
        <v>388</v>
      </c>
      <c r="E59" s="91">
        <v>482</v>
      </c>
      <c r="F59" s="91">
        <v>431</v>
      </c>
      <c r="G59" s="91">
        <v>371</v>
      </c>
      <c r="H59" s="91">
        <v>210</v>
      </c>
      <c r="I59" s="91">
        <v>73</v>
      </c>
      <c r="J59" s="91">
        <v>33</v>
      </c>
      <c r="K59" s="91">
        <v>18</v>
      </c>
      <c r="L59" s="91">
        <v>23</v>
      </c>
      <c r="M59" s="91">
        <v>21</v>
      </c>
      <c r="N59" s="94">
        <v>3</v>
      </c>
      <c r="P59" s="6"/>
      <c r="Q59" s="20" t="s">
        <v>47</v>
      </c>
      <c r="R59" s="93">
        <f>SUM(S59:T59)</f>
        <v>7675</v>
      </c>
      <c r="S59" s="91">
        <v>3659</v>
      </c>
      <c r="T59" s="91">
        <v>4016</v>
      </c>
      <c r="U59" s="91">
        <f>SUM(V59:W59)</f>
        <v>2072</v>
      </c>
      <c r="V59" s="91">
        <v>694</v>
      </c>
      <c r="W59" s="91">
        <v>1378</v>
      </c>
      <c r="X59" s="91">
        <f>SUM(Y59:Z59)</f>
        <v>885</v>
      </c>
      <c r="Y59" s="91">
        <v>392</v>
      </c>
      <c r="Z59" s="91">
        <v>493</v>
      </c>
      <c r="GQ59" s="15"/>
      <c r="GR59" s="15"/>
    </row>
    <row r="60" spans="1:200" ht="15" customHeight="1">
      <c r="A60" s="6"/>
      <c r="B60" s="20" t="s">
        <v>47</v>
      </c>
      <c r="C60" s="93">
        <f>SUM(D60:N60)</f>
        <v>2087</v>
      </c>
      <c r="D60" s="91">
        <v>743</v>
      </c>
      <c r="E60" s="91">
        <v>543</v>
      </c>
      <c r="F60" s="91">
        <v>346</v>
      </c>
      <c r="G60" s="91">
        <v>249</v>
      </c>
      <c r="H60" s="91">
        <v>127</v>
      </c>
      <c r="I60" s="91">
        <v>43</v>
      </c>
      <c r="J60" s="91">
        <v>12</v>
      </c>
      <c r="K60" s="91">
        <v>9</v>
      </c>
      <c r="L60" s="91">
        <v>14</v>
      </c>
      <c r="M60" s="91">
        <v>1</v>
      </c>
      <c r="N60" s="94" t="s">
        <v>416</v>
      </c>
      <c r="P60" s="6"/>
      <c r="Q60" s="20" t="s">
        <v>48</v>
      </c>
      <c r="R60" s="93">
        <f>SUM(S60:T60)</f>
        <v>4983</v>
      </c>
      <c r="S60" s="91">
        <v>2393</v>
      </c>
      <c r="T60" s="91">
        <v>2590</v>
      </c>
      <c r="U60" s="91">
        <f>SUM(V60:W60)</f>
        <v>1164</v>
      </c>
      <c r="V60" s="91">
        <v>338</v>
      </c>
      <c r="W60" s="91">
        <v>826</v>
      </c>
      <c r="X60" s="91">
        <f>SUM(Y60:Z60)</f>
        <v>480</v>
      </c>
      <c r="Y60" s="91">
        <v>201</v>
      </c>
      <c r="Z60" s="91">
        <v>279</v>
      </c>
      <c r="GQ60" s="15"/>
      <c r="GR60" s="15"/>
    </row>
    <row r="61" spans="1:200" ht="15" customHeight="1">
      <c r="A61" s="6"/>
      <c r="B61" s="20" t="s">
        <v>48</v>
      </c>
      <c r="C61" s="93">
        <f>SUM(D61:N61)</f>
        <v>1208</v>
      </c>
      <c r="D61" s="91">
        <v>358</v>
      </c>
      <c r="E61" s="91">
        <v>297</v>
      </c>
      <c r="F61" s="91">
        <v>191</v>
      </c>
      <c r="G61" s="91">
        <v>159</v>
      </c>
      <c r="H61" s="91">
        <v>93</v>
      </c>
      <c r="I61" s="91">
        <v>23</v>
      </c>
      <c r="J61" s="91">
        <v>21</v>
      </c>
      <c r="K61" s="91">
        <v>19</v>
      </c>
      <c r="L61" s="91">
        <v>26</v>
      </c>
      <c r="M61" s="91">
        <v>21</v>
      </c>
      <c r="N61" s="94" t="s">
        <v>416</v>
      </c>
      <c r="P61" s="6"/>
      <c r="Q61" s="20" t="s">
        <v>49</v>
      </c>
      <c r="R61" s="93">
        <f>SUM(S61:T61)</f>
        <v>4463</v>
      </c>
      <c r="S61" s="91">
        <v>2122</v>
      </c>
      <c r="T61" s="91">
        <v>2341</v>
      </c>
      <c r="U61" s="91">
        <f>SUM(V61:W61)</f>
        <v>968</v>
      </c>
      <c r="V61" s="91">
        <v>309</v>
      </c>
      <c r="W61" s="91">
        <v>659</v>
      </c>
      <c r="X61" s="91">
        <f>SUM(Y61:Z61)</f>
        <v>345</v>
      </c>
      <c r="Y61" s="91">
        <v>157</v>
      </c>
      <c r="Z61" s="91">
        <v>188</v>
      </c>
      <c r="GQ61" s="15"/>
      <c r="GR61" s="15"/>
    </row>
    <row r="62" spans="1:200" ht="15" customHeight="1">
      <c r="A62" s="6"/>
      <c r="B62" s="20" t="s">
        <v>49</v>
      </c>
      <c r="C62" s="93">
        <f>SUM(D62:N62)</f>
        <v>1066</v>
      </c>
      <c r="D62" s="91">
        <v>102</v>
      </c>
      <c r="E62" s="91">
        <v>224</v>
      </c>
      <c r="F62" s="91">
        <v>230</v>
      </c>
      <c r="G62" s="91">
        <v>266</v>
      </c>
      <c r="H62" s="91">
        <v>150</v>
      </c>
      <c r="I62" s="91">
        <v>43</v>
      </c>
      <c r="J62" s="91">
        <v>16</v>
      </c>
      <c r="K62" s="91">
        <v>13</v>
      </c>
      <c r="L62" s="94">
        <v>16</v>
      </c>
      <c r="M62" s="91">
        <v>6</v>
      </c>
      <c r="N62" s="94" t="s">
        <v>416</v>
      </c>
      <c r="P62" s="6"/>
      <c r="Q62" s="17"/>
      <c r="R62" s="98"/>
      <c r="S62" s="92"/>
      <c r="T62" s="92"/>
      <c r="U62" s="92"/>
      <c r="V62" s="92"/>
      <c r="W62" s="92"/>
      <c r="X62" s="92"/>
      <c r="Y62" s="92"/>
      <c r="Z62" s="92"/>
      <c r="GQ62" s="15"/>
      <c r="GR62" s="15"/>
    </row>
    <row r="63" spans="1:200" ht="15" customHeight="1">
      <c r="A63" s="6"/>
      <c r="B63" s="17"/>
      <c r="C63" s="98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P63" s="340" t="s">
        <v>53</v>
      </c>
      <c r="Q63" s="342"/>
      <c r="R63" s="29">
        <f>SUM(R64)</f>
        <v>4092</v>
      </c>
      <c r="S63" s="30">
        <f aca="true" t="shared" si="28" ref="S63:Z63">SUM(S64)</f>
        <v>1964</v>
      </c>
      <c r="T63" s="30">
        <f t="shared" si="28"/>
        <v>2128</v>
      </c>
      <c r="U63" s="30">
        <f t="shared" si="28"/>
        <v>1253</v>
      </c>
      <c r="V63" s="30">
        <f t="shared" si="28"/>
        <v>454</v>
      </c>
      <c r="W63" s="30">
        <f t="shared" si="28"/>
        <v>799</v>
      </c>
      <c r="X63" s="30">
        <f t="shared" si="28"/>
        <v>672</v>
      </c>
      <c r="Y63" s="30">
        <f t="shared" si="28"/>
        <v>309</v>
      </c>
      <c r="Z63" s="30">
        <f t="shared" si="28"/>
        <v>363</v>
      </c>
      <c r="GQ63" s="15"/>
      <c r="GR63" s="15"/>
    </row>
    <row r="64" spans="1:200" ht="15" customHeight="1">
      <c r="A64" s="340" t="s">
        <v>53</v>
      </c>
      <c r="B64" s="342"/>
      <c r="C64" s="29">
        <f>SUM(C65)</f>
        <v>972</v>
      </c>
      <c r="D64" s="30">
        <f aca="true" t="shared" si="29" ref="D64:N64">SUM(D65)</f>
        <v>311</v>
      </c>
      <c r="E64" s="30">
        <f t="shared" si="29"/>
        <v>255</v>
      </c>
      <c r="F64" s="30">
        <f t="shared" si="29"/>
        <v>123</v>
      </c>
      <c r="G64" s="30">
        <f t="shared" si="29"/>
        <v>110</v>
      </c>
      <c r="H64" s="30">
        <f t="shared" si="29"/>
        <v>101</v>
      </c>
      <c r="I64" s="30">
        <f t="shared" si="29"/>
        <v>39</v>
      </c>
      <c r="J64" s="30">
        <f t="shared" si="29"/>
        <v>3</v>
      </c>
      <c r="K64" s="30">
        <f t="shared" si="29"/>
        <v>9</v>
      </c>
      <c r="L64" s="30">
        <f t="shared" si="29"/>
        <v>8</v>
      </c>
      <c r="M64" s="30">
        <f t="shared" si="29"/>
        <v>11</v>
      </c>
      <c r="N64" s="30">
        <f t="shared" si="29"/>
        <v>2</v>
      </c>
      <c r="P64" s="7"/>
      <c r="Q64" s="21" t="s">
        <v>56</v>
      </c>
      <c r="R64" s="322">
        <f>SUM(S64:T64)</f>
        <v>4092</v>
      </c>
      <c r="S64" s="149">
        <v>1964</v>
      </c>
      <c r="T64" s="149">
        <v>2128</v>
      </c>
      <c r="U64" s="149">
        <f>SUM(V64:W64)</f>
        <v>1253</v>
      </c>
      <c r="V64" s="149">
        <v>454</v>
      </c>
      <c r="W64" s="149">
        <v>799</v>
      </c>
      <c r="X64" s="149">
        <f>SUM(Y64:Z64)</f>
        <v>672</v>
      </c>
      <c r="Y64" s="149">
        <v>309</v>
      </c>
      <c r="Z64" s="149">
        <v>363</v>
      </c>
      <c r="GQ64" s="15"/>
      <c r="GR64" s="15"/>
    </row>
    <row r="65" spans="1:200" ht="15" customHeight="1">
      <c r="A65" s="7"/>
      <c r="B65" s="21" t="s">
        <v>56</v>
      </c>
      <c r="C65" s="322">
        <f>SUM(D65:N65)</f>
        <v>972</v>
      </c>
      <c r="D65" s="97">
        <v>311</v>
      </c>
      <c r="E65" s="97">
        <v>255</v>
      </c>
      <c r="F65" s="97">
        <v>123</v>
      </c>
      <c r="G65" s="97">
        <v>110</v>
      </c>
      <c r="H65" s="97">
        <v>101</v>
      </c>
      <c r="I65" s="97">
        <v>39</v>
      </c>
      <c r="J65" s="97">
        <v>3</v>
      </c>
      <c r="K65" s="97">
        <v>9</v>
      </c>
      <c r="L65" s="97">
        <v>8</v>
      </c>
      <c r="M65" s="97">
        <v>11</v>
      </c>
      <c r="N65" s="244">
        <v>2</v>
      </c>
      <c r="P65" s="208" t="s">
        <v>315</v>
      </c>
      <c r="Q65" s="209" t="s">
        <v>316</v>
      </c>
      <c r="R65" s="210"/>
      <c r="S65" s="210"/>
      <c r="T65" s="210"/>
      <c r="U65" s="210"/>
      <c r="V65" s="210"/>
      <c r="W65" s="210"/>
      <c r="X65" s="208"/>
      <c r="Y65" s="208"/>
      <c r="Z65" s="208"/>
      <c r="GQ65" s="15"/>
      <c r="GR65" s="15"/>
    </row>
    <row r="66" spans="1:198" s="13" customFormat="1" ht="15" customHeight="1">
      <c r="A66" s="42" t="s">
        <v>238</v>
      </c>
      <c r="B66" s="1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P66" s="211"/>
      <c r="Q66" s="211" t="s">
        <v>314</v>
      </c>
      <c r="R66" s="210"/>
      <c r="S66" s="210"/>
      <c r="T66" s="210"/>
      <c r="U66" s="210"/>
      <c r="V66" s="210"/>
      <c r="W66" s="210"/>
      <c r="X66" s="208"/>
      <c r="Y66" s="208"/>
      <c r="Z66" s="208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</row>
    <row r="67" spans="1:200" s="13" customFormat="1" ht="1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4"/>
      <c r="P67" s="211"/>
      <c r="Q67" s="208" t="s">
        <v>312</v>
      </c>
      <c r="R67" s="211"/>
      <c r="S67" s="208"/>
      <c r="T67" s="208"/>
      <c r="U67" s="208"/>
      <c r="V67" s="208"/>
      <c r="W67" s="208"/>
      <c r="X67" s="208"/>
      <c r="Y67" s="208"/>
      <c r="Z67" s="208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</row>
    <row r="68" spans="1:200" s="13" customFormat="1" ht="1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209"/>
      <c r="Q68" s="208" t="s">
        <v>313</v>
      </c>
      <c r="R68" s="209"/>
      <c r="S68" s="208"/>
      <c r="T68" s="208"/>
      <c r="U68" s="208"/>
      <c r="V68" s="208"/>
      <c r="W68" s="208"/>
      <c r="X68" s="208"/>
      <c r="Y68" s="208"/>
      <c r="Z68" s="208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</row>
    <row r="69" spans="16:26" ht="15" customHeight="1">
      <c r="P69" s="208" t="s">
        <v>227</v>
      </c>
      <c r="Q69" s="208"/>
      <c r="R69" s="209"/>
      <c r="S69" s="208"/>
      <c r="T69" s="208"/>
      <c r="U69" s="208"/>
      <c r="V69" s="208"/>
      <c r="W69" s="208"/>
      <c r="X69" s="208"/>
      <c r="Y69" s="208"/>
      <c r="Z69" s="208"/>
    </row>
  </sheetData>
  <sheetProtection/>
  <mergeCells count="43">
    <mergeCell ref="P2:Z2"/>
    <mergeCell ref="A2:N2"/>
    <mergeCell ref="A7:B7"/>
    <mergeCell ref="P8:Q8"/>
    <mergeCell ref="P6:Q6"/>
    <mergeCell ref="P9:Q9"/>
    <mergeCell ref="A9:B9"/>
    <mergeCell ref="R4:T4"/>
    <mergeCell ref="U4:W4"/>
    <mergeCell ref="X4:Z4"/>
    <mergeCell ref="P15:Q15"/>
    <mergeCell ref="P14:Q14"/>
    <mergeCell ref="P13:Q13"/>
    <mergeCell ref="A14:B14"/>
    <mergeCell ref="A15:B15"/>
    <mergeCell ref="A13:B13"/>
    <mergeCell ref="P4:Q5"/>
    <mergeCell ref="N4:N6"/>
    <mergeCell ref="C4:C6"/>
    <mergeCell ref="A4:B6"/>
    <mergeCell ref="P12:Q12"/>
    <mergeCell ref="P10:Q10"/>
    <mergeCell ref="P11:Q11"/>
    <mergeCell ref="A10:B10"/>
    <mergeCell ref="A11:B11"/>
    <mergeCell ref="A12:B12"/>
    <mergeCell ref="A18:B18"/>
    <mergeCell ref="P20:Q20"/>
    <mergeCell ref="A21:B21"/>
    <mergeCell ref="P26:Q26"/>
    <mergeCell ref="A27:B27"/>
    <mergeCell ref="A16:B16"/>
    <mergeCell ref="P17:Q17"/>
    <mergeCell ref="P36:Q36"/>
    <mergeCell ref="A37:B37"/>
    <mergeCell ref="P43:Q43"/>
    <mergeCell ref="A44:B44"/>
    <mergeCell ref="P63:Q63"/>
    <mergeCell ref="A64:B64"/>
    <mergeCell ref="P49:Q49"/>
    <mergeCell ref="A50:B50"/>
    <mergeCell ref="P57:Q57"/>
    <mergeCell ref="A58:B5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="70" zoomScaleNormal="70" zoomScalePageLayoutView="0" workbookViewId="0" topLeftCell="A28">
      <selection activeCell="A1" sqref="A1"/>
    </sheetView>
  </sheetViews>
  <sheetFormatPr defaultColWidth="8.796875" defaultRowHeight="15"/>
  <cols>
    <col min="1" max="1" width="3.19921875" style="216" customWidth="1"/>
    <col min="2" max="2" width="11.5" style="216" customWidth="1"/>
    <col min="3" max="3" width="12.3984375" style="216" customWidth="1"/>
    <col min="4" max="4" width="13.3984375" style="216" bestFit="1" customWidth="1"/>
    <col min="5" max="6" width="10.8984375" style="216" bestFit="1" customWidth="1"/>
    <col min="7" max="7" width="8.3984375" style="216" bestFit="1" customWidth="1"/>
    <col min="8" max="9" width="9.59765625" style="216" bestFit="1" customWidth="1"/>
    <col min="10" max="10" width="10.8984375" style="216" bestFit="1" customWidth="1"/>
    <col min="11" max="11" width="8.09765625" style="216" customWidth="1"/>
    <col min="12" max="12" width="11.3984375" style="216" customWidth="1"/>
    <col min="13" max="13" width="8.69921875" style="216" customWidth="1"/>
    <col min="14" max="14" width="3.69921875" style="216" customWidth="1"/>
    <col min="15" max="15" width="11.69921875" style="216" customWidth="1"/>
    <col min="16" max="16" width="13.09765625" style="216" customWidth="1"/>
    <col min="17" max="19" width="11.8984375" style="216" customWidth="1"/>
    <col min="20" max="20" width="13.5" style="216" customWidth="1"/>
    <col min="21" max="23" width="11.8984375" style="216" customWidth="1"/>
    <col min="24" max="16384" width="8.69921875" style="216" customWidth="1"/>
  </cols>
  <sheetData>
    <row r="1" spans="1:23" s="50" customFormat="1" ht="14.25">
      <c r="A1" s="49" t="s">
        <v>256</v>
      </c>
      <c r="W1" s="51" t="s">
        <v>195</v>
      </c>
    </row>
    <row r="2" spans="1:26" s="42" customFormat="1" ht="17.25">
      <c r="A2" s="473" t="s">
        <v>228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5"/>
      <c r="N2" s="473" t="s">
        <v>229</v>
      </c>
      <c r="O2" s="473"/>
      <c r="P2" s="473"/>
      <c r="Q2" s="473"/>
      <c r="R2" s="473"/>
      <c r="S2" s="473"/>
      <c r="T2" s="473"/>
      <c r="U2" s="473"/>
      <c r="V2" s="473"/>
      <c r="W2" s="473"/>
      <c r="X2" s="52"/>
      <c r="Y2" s="52"/>
      <c r="Z2" s="53"/>
    </row>
    <row r="3" spans="2:23" s="42" customFormat="1" ht="15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5" t="s">
        <v>230</v>
      </c>
      <c r="W3" s="41"/>
    </row>
    <row r="4" spans="1:26" s="42" customFormat="1" ht="14.25">
      <c r="A4" s="462" t="s">
        <v>178</v>
      </c>
      <c r="B4" s="351"/>
      <c r="C4" s="474" t="s">
        <v>179</v>
      </c>
      <c r="D4" s="474"/>
      <c r="E4" s="474"/>
      <c r="F4" s="474"/>
      <c r="G4" s="474"/>
      <c r="H4" s="474"/>
      <c r="I4" s="474"/>
      <c r="J4" s="474"/>
      <c r="K4" s="467" t="s">
        <v>63</v>
      </c>
      <c r="L4" s="470" t="s">
        <v>323</v>
      </c>
      <c r="N4" s="462" t="s">
        <v>178</v>
      </c>
      <c r="O4" s="351"/>
      <c r="P4" s="477" t="s">
        <v>322</v>
      </c>
      <c r="Q4" s="479" t="s">
        <v>231</v>
      </c>
      <c r="R4" s="481" t="s">
        <v>232</v>
      </c>
      <c r="S4" s="483" t="s">
        <v>321</v>
      </c>
      <c r="T4" s="485" t="s">
        <v>325</v>
      </c>
      <c r="U4" s="467" t="s">
        <v>233</v>
      </c>
      <c r="V4" s="488" t="s">
        <v>234</v>
      </c>
      <c r="W4" s="490" t="s">
        <v>180</v>
      </c>
      <c r="X4" s="56"/>
      <c r="Y4" s="57"/>
      <c r="Z4" s="56"/>
    </row>
    <row r="5" spans="1:26" s="42" customFormat="1" ht="14.25">
      <c r="A5" s="463"/>
      <c r="B5" s="464"/>
      <c r="C5" s="455" t="s">
        <v>64</v>
      </c>
      <c r="D5" s="455" t="s">
        <v>65</v>
      </c>
      <c r="E5" s="459" t="s">
        <v>324</v>
      </c>
      <c r="F5" s="460"/>
      <c r="G5" s="460"/>
      <c r="H5" s="460"/>
      <c r="I5" s="461"/>
      <c r="J5" s="453" t="s">
        <v>235</v>
      </c>
      <c r="K5" s="468"/>
      <c r="L5" s="471"/>
      <c r="M5" s="45"/>
      <c r="N5" s="475"/>
      <c r="O5" s="476"/>
      <c r="P5" s="478"/>
      <c r="Q5" s="480"/>
      <c r="R5" s="482"/>
      <c r="S5" s="484"/>
      <c r="T5" s="486"/>
      <c r="U5" s="487"/>
      <c r="V5" s="489"/>
      <c r="W5" s="491"/>
      <c r="X5" s="56"/>
      <c r="Y5" s="57"/>
      <c r="Z5" s="57"/>
    </row>
    <row r="6" spans="1:26" s="42" customFormat="1" ht="14.25">
      <c r="A6" s="463"/>
      <c r="B6" s="464"/>
      <c r="C6" s="456"/>
      <c r="D6" s="456"/>
      <c r="E6" s="453" t="s">
        <v>199</v>
      </c>
      <c r="F6" s="453" t="s">
        <v>66</v>
      </c>
      <c r="G6" s="453" t="s">
        <v>67</v>
      </c>
      <c r="H6" s="453" t="s">
        <v>236</v>
      </c>
      <c r="I6" s="453" t="s">
        <v>68</v>
      </c>
      <c r="J6" s="456"/>
      <c r="K6" s="468"/>
      <c r="L6" s="471"/>
      <c r="M6" s="45"/>
      <c r="N6" s="61"/>
      <c r="O6" s="75"/>
      <c r="P6" s="76"/>
      <c r="Q6" s="77"/>
      <c r="R6" s="61"/>
      <c r="S6" s="56"/>
      <c r="T6" s="61"/>
      <c r="U6" s="56"/>
      <c r="V6" s="56"/>
      <c r="W6" s="56"/>
      <c r="X6" s="56"/>
      <c r="Y6" s="57"/>
      <c r="Z6" s="57"/>
    </row>
    <row r="7" spans="1:26" s="82" customFormat="1" ht="14.25">
      <c r="A7" s="465"/>
      <c r="B7" s="466"/>
      <c r="C7" s="454"/>
      <c r="D7" s="454"/>
      <c r="E7" s="454"/>
      <c r="F7" s="454"/>
      <c r="G7" s="454"/>
      <c r="H7" s="454"/>
      <c r="I7" s="454"/>
      <c r="J7" s="454"/>
      <c r="K7" s="469"/>
      <c r="L7" s="472"/>
      <c r="M7" s="79"/>
      <c r="N7" s="450" t="s">
        <v>2</v>
      </c>
      <c r="O7" s="451"/>
      <c r="P7" s="327">
        <f>SUM(P9:P16,P18,P21,P27,P37,P44,P50,P58,P64)</f>
        <v>110</v>
      </c>
      <c r="Q7" s="328">
        <f aca="true" t="shared" si="0" ref="Q7:W7">SUM(Q9:Q16,Q18,Q21,Q27,Q37,Q44,Q50,Q58,Q64)</f>
        <v>39</v>
      </c>
      <c r="R7" s="328">
        <f t="shared" si="0"/>
        <v>8</v>
      </c>
      <c r="S7" s="328">
        <f t="shared" si="0"/>
        <v>12</v>
      </c>
      <c r="T7" s="328">
        <f t="shared" si="0"/>
        <v>7</v>
      </c>
      <c r="U7" s="328">
        <f t="shared" si="0"/>
        <v>18</v>
      </c>
      <c r="V7" s="328">
        <f t="shared" si="0"/>
        <v>16</v>
      </c>
      <c r="W7" s="328">
        <f t="shared" si="0"/>
        <v>9</v>
      </c>
      <c r="X7" s="80"/>
      <c r="Y7" s="81"/>
      <c r="Z7" s="81"/>
    </row>
    <row r="8" spans="1:26" s="82" customFormat="1" ht="14.25">
      <c r="A8" s="225"/>
      <c r="B8" s="226"/>
      <c r="C8" s="227"/>
      <c r="D8" s="228"/>
      <c r="E8" s="229"/>
      <c r="F8" s="229"/>
      <c r="G8" s="229"/>
      <c r="H8" s="229"/>
      <c r="I8" s="229"/>
      <c r="J8" s="229"/>
      <c r="K8" s="230"/>
      <c r="L8" s="228"/>
      <c r="M8" s="79"/>
      <c r="N8" s="219"/>
      <c r="O8" s="220"/>
      <c r="P8" s="223"/>
      <c r="Q8" s="222"/>
      <c r="R8" s="222"/>
      <c r="S8" s="222"/>
      <c r="T8" s="222"/>
      <c r="U8" s="222"/>
      <c r="V8" s="224"/>
      <c r="W8" s="224"/>
      <c r="X8" s="59"/>
      <c r="Y8" s="59"/>
      <c r="Z8" s="58"/>
    </row>
    <row r="9" spans="1:25" s="82" customFormat="1" ht="14.25">
      <c r="A9" s="450" t="s">
        <v>61</v>
      </c>
      <c r="B9" s="451"/>
      <c r="C9" s="29">
        <f>SUM(C11:C18,C20,C23,C29,C39,C46,C52,C60,C66)</f>
        <v>4762391</v>
      </c>
      <c r="D9" s="30">
        <f aca="true" t="shared" si="1" ref="D9:L9">SUM(D11:D18,D20,D23,D29,D39,D46,D52,D60,D66)</f>
        <v>4011551</v>
      </c>
      <c r="E9" s="30">
        <f t="shared" si="1"/>
        <v>161696</v>
      </c>
      <c r="F9" s="30">
        <f t="shared" si="1"/>
        <v>124087</v>
      </c>
      <c r="G9" s="30">
        <f t="shared" si="1"/>
        <v>1328</v>
      </c>
      <c r="H9" s="30">
        <f t="shared" si="1"/>
        <v>13859</v>
      </c>
      <c r="I9" s="30">
        <f t="shared" si="1"/>
        <v>22422</v>
      </c>
      <c r="J9" s="30">
        <f t="shared" si="1"/>
        <v>589144</v>
      </c>
      <c r="K9" s="30">
        <f t="shared" si="1"/>
        <v>2002</v>
      </c>
      <c r="L9" s="30">
        <f t="shared" si="1"/>
        <v>72064</v>
      </c>
      <c r="M9" s="79"/>
      <c r="N9" s="450" t="s">
        <v>3</v>
      </c>
      <c r="O9" s="452"/>
      <c r="P9" s="329">
        <f>SUM(Q9:W9)</f>
        <v>23</v>
      </c>
      <c r="Q9" s="222">
        <v>2</v>
      </c>
      <c r="R9" s="222" t="s">
        <v>417</v>
      </c>
      <c r="S9" s="222" t="s">
        <v>417</v>
      </c>
      <c r="T9" s="222">
        <v>2</v>
      </c>
      <c r="U9" s="222">
        <v>3</v>
      </c>
      <c r="V9" s="222">
        <v>11</v>
      </c>
      <c r="W9" s="222">
        <v>5</v>
      </c>
      <c r="X9" s="86"/>
      <c r="Y9" s="86"/>
    </row>
    <row r="10" spans="1:25" s="82" customFormat="1" ht="14.25">
      <c r="A10" s="217"/>
      <c r="B10" s="218"/>
      <c r="C10" s="72"/>
      <c r="D10" s="73"/>
      <c r="E10" s="84"/>
      <c r="F10" s="73"/>
      <c r="G10" s="85"/>
      <c r="H10" s="85"/>
      <c r="I10" s="85"/>
      <c r="J10" s="73"/>
      <c r="K10" s="85"/>
      <c r="L10" s="73"/>
      <c r="M10" s="79"/>
      <c r="N10" s="450" t="s">
        <v>4</v>
      </c>
      <c r="O10" s="452"/>
      <c r="P10" s="329">
        <f aca="true" t="shared" si="2" ref="P10:P16">SUM(Q10:W10)</f>
        <v>6</v>
      </c>
      <c r="Q10" s="222">
        <v>1</v>
      </c>
      <c r="R10" s="222" t="s">
        <v>417</v>
      </c>
      <c r="S10" s="222">
        <v>2</v>
      </c>
      <c r="T10" s="222">
        <v>1</v>
      </c>
      <c r="U10" s="222" t="s">
        <v>417</v>
      </c>
      <c r="V10" s="222">
        <v>1</v>
      </c>
      <c r="W10" s="222">
        <v>1</v>
      </c>
      <c r="X10" s="64"/>
      <c r="Y10" s="63"/>
    </row>
    <row r="11" spans="1:26" s="82" customFormat="1" ht="14.25">
      <c r="A11" s="450" t="s">
        <v>3</v>
      </c>
      <c r="B11" s="451"/>
      <c r="C11" s="29">
        <f aca="true" t="shared" si="3" ref="C11:C18">SUM(D11,E11,J11)</f>
        <v>536471</v>
      </c>
      <c r="D11" s="30">
        <v>432180</v>
      </c>
      <c r="E11" s="30">
        <f aca="true" t="shared" si="4" ref="E11:E18">SUM(F11:I11)</f>
        <v>31282</v>
      </c>
      <c r="F11" s="30">
        <v>15686</v>
      </c>
      <c r="G11" s="31">
        <v>1</v>
      </c>
      <c r="H11" s="31" t="s">
        <v>417</v>
      </c>
      <c r="I11" s="31">
        <v>15595</v>
      </c>
      <c r="J11" s="30">
        <v>73009</v>
      </c>
      <c r="K11" s="31" t="s">
        <v>417</v>
      </c>
      <c r="L11" s="30">
        <v>4080</v>
      </c>
      <c r="M11" s="79"/>
      <c r="N11" s="450" t="s">
        <v>5</v>
      </c>
      <c r="O11" s="452"/>
      <c r="P11" s="329">
        <f t="shared" si="2"/>
        <v>2</v>
      </c>
      <c r="Q11" s="222">
        <v>1</v>
      </c>
      <c r="R11" s="222">
        <v>1</v>
      </c>
      <c r="S11" s="222" t="s">
        <v>417</v>
      </c>
      <c r="T11" s="222" t="s">
        <v>417</v>
      </c>
      <c r="U11" s="222" t="s">
        <v>417</v>
      </c>
      <c r="V11" s="222" t="s">
        <v>417</v>
      </c>
      <c r="W11" s="222" t="s">
        <v>417</v>
      </c>
      <c r="X11" s="64"/>
      <c r="Y11" s="63"/>
      <c r="Z11" s="63"/>
    </row>
    <row r="12" spans="1:26" s="82" customFormat="1" ht="14.25">
      <c r="A12" s="450" t="s">
        <v>4</v>
      </c>
      <c r="B12" s="451"/>
      <c r="C12" s="29">
        <f t="shared" si="3"/>
        <v>177226</v>
      </c>
      <c r="D12" s="30">
        <v>159834</v>
      </c>
      <c r="E12" s="30">
        <f t="shared" si="4"/>
        <v>988</v>
      </c>
      <c r="F12" s="30">
        <v>508</v>
      </c>
      <c r="G12" s="31">
        <v>5</v>
      </c>
      <c r="H12" s="31">
        <v>380</v>
      </c>
      <c r="I12" s="31">
        <v>95</v>
      </c>
      <c r="J12" s="30">
        <v>16404</v>
      </c>
      <c r="K12" s="31" t="s">
        <v>417</v>
      </c>
      <c r="L12" s="30">
        <v>2516</v>
      </c>
      <c r="M12" s="79"/>
      <c r="N12" s="458" t="s">
        <v>69</v>
      </c>
      <c r="O12" s="452"/>
      <c r="P12" s="222" t="s">
        <v>417</v>
      </c>
      <c r="Q12" s="222" t="s">
        <v>417</v>
      </c>
      <c r="R12" s="222" t="s">
        <v>417</v>
      </c>
      <c r="S12" s="222" t="s">
        <v>417</v>
      </c>
      <c r="T12" s="222" t="s">
        <v>417</v>
      </c>
      <c r="U12" s="222" t="s">
        <v>417</v>
      </c>
      <c r="V12" s="222" t="s">
        <v>417</v>
      </c>
      <c r="W12" s="222" t="s">
        <v>417</v>
      </c>
      <c r="X12" s="63"/>
      <c r="Y12" s="63"/>
      <c r="Z12" s="63"/>
    </row>
    <row r="13" spans="1:26" s="82" customFormat="1" ht="14.25">
      <c r="A13" s="450" t="s">
        <v>5</v>
      </c>
      <c r="B13" s="451"/>
      <c r="C13" s="29">
        <f t="shared" si="3"/>
        <v>413687</v>
      </c>
      <c r="D13" s="30">
        <v>378621</v>
      </c>
      <c r="E13" s="30">
        <f t="shared" si="4"/>
        <v>5069</v>
      </c>
      <c r="F13" s="30">
        <v>1822</v>
      </c>
      <c r="G13" s="31">
        <v>229</v>
      </c>
      <c r="H13" s="31" t="s">
        <v>417</v>
      </c>
      <c r="I13" s="31">
        <v>3018</v>
      </c>
      <c r="J13" s="30">
        <v>29997</v>
      </c>
      <c r="K13" s="31">
        <v>100</v>
      </c>
      <c r="L13" s="30">
        <v>3387</v>
      </c>
      <c r="M13" s="79"/>
      <c r="N13" s="450" t="s">
        <v>7</v>
      </c>
      <c r="O13" s="452"/>
      <c r="P13" s="329">
        <f t="shared" si="2"/>
        <v>5</v>
      </c>
      <c r="Q13" s="222">
        <v>3</v>
      </c>
      <c r="R13" s="222">
        <v>1</v>
      </c>
      <c r="S13" s="222" t="s">
        <v>417</v>
      </c>
      <c r="T13" s="222" t="s">
        <v>417</v>
      </c>
      <c r="U13" s="222">
        <v>1</v>
      </c>
      <c r="V13" s="222" t="s">
        <v>417</v>
      </c>
      <c r="W13" s="222" t="s">
        <v>417</v>
      </c>
      <c r="X13" s="63"/>
      <c r="Y13" s="63"/>
      <c r="Z13" s="63"/>
    </row>
    <row r="14" spans="1:26" s="82" customFormat="1" ht="14.25">
      <c r="A14" s="450" t="s">
        <v>6</v>
      </c>
      <c r="B14" s="451"/>
      <c r="C14" s="29">
        <f t="shared" si="3"/>
        <v>169830</v>
      </c>
      <c r="D14" s="30">
        <v>134929</v>
      </c>
      <c r="E14" s="30">
        <f t="shared" si="4"/>
        <v>11295</v>
      </c>
      <c r="F14" s="30">
        <v>9857</v>
      </c>
      <c r="G14" s="31">
        <v>40</v>
      </c>
      <c r="H14" s="31">
        <v>1040</v>
      </c>
      <c r="I14" s="31">
        <v>358</v>
      </c>
      <c r="J14" s="30">
        <v>23606</v>
      </c>
      <c r="K14" s="31">
        <v>113</v>
      </c>
      <c r="L14" s="30">
        <v>6009</v>
      </c>
      <c r="M14" s="79"/>
      <c r="N14" s="450" t="s">
        <v>8</v>
      </c>
      <c r="O14" s="452"/>
      <c r="P14" s="329">
        <f t="shared" si="2"/>
        <v>4</v>
      </c>
      <c r="Q14" s="222">
        <v>3</v>
      </c>
      <c r="R14" s="222" t="s">
        <v>417</v>
      </c>
      <c r="S14" s="222" t="s">
        <v>417</v>
      </c>
      <c r="T14" s="222" t="s">
        <v>417</v>
      </c>
      <c r="U14" s="222">
        <v>1</v>
      </c>
      <c r="V14" s="222" t="s">
        <v>417</v>
      </c>
      <c r="W14" s="222" t="s">
        <v>417</v>
      </c>
      <c r="X14" s="64"/>
      <c r="Y14" s="63"/>
      <c r="Z14" s="63"/>
    </row>
    <row r="15" spans="1:26" s="82" customFormat="1" ht="14.25">
      <c r="A15" s="450" t="s">
        <v>7</v>
      </c>
      <c r="B15" s="451"/>
      <c r="C15" s="29">
        <f t="shared" si="3"/>
        <v>231931</v>
      </c>
      <c r="D15" s="30">
        <v>150074</v>
      </c>
      <c r="E15" s="30">
        <f t="shared" si="4"/>
        <v>9330</v>
      </c>
      <c r="F15" s="30">
        <v>6947</v>
      </c>
      <c r="G15" s="31">
        <v>40</v>
      </c>
      <c r="H15" s="31">
        <v>2183</v>
      </c>
      <c r="I15" s="31">
        <v>160</v>
      </c>
      <c r="J15" s="30">
        <v>72527</v>
      </c>
      <c r="K15" s="31">
        <v>507</v>
      </c>
      <c r="L15" s="30">
        <v>7533</v>
      </c>
      <c r="M15" s="79"/>
      <c r="N15" s="450" t="s">
        <v>9</v>
      </c>
      <c r="O15" s="452"/>
      <c r="P15" s="329">
        <f t="shared" si="2"/>
        <v>2</v>
      </c>
      <c r="Q15" s="222">
        <v>2</v>
      </c>
      <c r="R15" s="222" t="s">
        <v>417</v>
      </c>
      <c r="S15" s="222" t="s">
        <v>417</v>
      </c>
      <c r="T15" s="222" t="s">
        <v>417</v>
      </c>
      <c r="U15" s="222" t="s">
        <v>417</v>
      </c>
      <c r="V15" s="222" t="s">
        <v>417</v>
      </c>
      <c r="W15" s="222" t="s">
        <v>417</v>
      </c>
      <c r="X15" s="63"/>
      <c r="Y15" s="63"/>
      <c r="Z15" s="63"/>
    </row>
    <row r="16" spans="1:26" s="82" customFormat="1" ht="14.25">
      <c r="A16" s="450" t="s">
        <v>8</v>
      </c>
      <c r="B16" s="451"/>
      <c r="C16" s="29">
        <f t="shared" si="3"/>
        <v>335962</v>
      </c>
      <c r="D16" s="30">
        <v>309903</v>
      </c>
      <c r="E16" s="30">
        <f t="shared" si="4"/>
        <v>9394</v>
      </c>
      <c r="F16" s="30">
        <v>7886</v>
      </c>
      <c r="G16" s="31">
        <v>825</v>
      </c>
      <c r="H16" s="31">
        <v>27</v>
      </c>
      <c r="I16" s="31">
        <v>656</v>
      </c>
      <c r="J16" s="30">
        <v>16665</v>
      </c>
      <c r="K16" s="31">
        <v>32</v>
      </c>
      <c r="L16" s="30">
        <v>1295</v>
      </c>
      <c r="M16" s="79"/>
      <c r="N16" s="450" t="s">
        <v>10</v>
      </c>
      <c r="O16" s="452"/>
      <c r="P16" s="329">
        <f t="shared" si="2"/>
        <v>5</v>
      </c>
      <c r="Q16" s="222">
        <v>3</v>
      </c>
      <c r="R16" s="222" t="s">
        <v>417</v>
      </c>
      <c r="S16" s="222" t="s">
        <v>417</v>
      </c>
      <c r="T16" s="222">
        <v>1</v>
      </c>
      <c r="U16" s="222" t="s">
        <v>417</v>
      </c>
      <c r="V16" s="222">
        <v>1</v>
      </c>
      <c r="W16" s="222" t="s">
        <v>417</v>
      </c>
      <c r="X16" s="63"/>
      <c r="Y16" s="63"/>
      <c r="Z16" s="63"/>
    </row>
    <row r="17" spans="1:26" s="82" customFormat="1" ht="14.25">
      <c r="A17" s="450" t="s">
        <v>9</v>
      </c>
      <c r="B17" s="451"/>
      <c r="C17" s="29">
        <f t="shared" si="3"/>
        <v>234207</v>
      </c>
      <c r="D17" s="30">
        <v>213730</v>
      </c>
      <c r="E17" s="30">
        <f t="shared" si="4"/>
        <v>1945</v>
      </c>
      <c r="F17" s="30">
        <v>1945</v>
      </c>
      <c r="G17" s="31" t="s">
        <v>417</v>
      </c>
      <c r="H17" s="31" t="s">
        <v>417</v>
      </c>
      <c r="I17" s="31" t="s">
        <v>417</v>
      </c>
      <c r="J17" s="30">
        <v>18532</v>
      </c>
      <c r="K17" s="31" t="s">
        <v>417</v>
      </c>
      <c r="L17" s="30">
        <v>669</v>
      </c>
      <c r="M17" s="79"/>
      <c r="N17" s="68"/>
      <c r="O17" s="69"/>
      <c r="P17" s="223"/>
      <c r="Q17" s="222"/>
      <c r="R17" s="222"/>
      <c r="S17" s="222"/>
      <c r="T17" s="222"/>
      <c r="U17" s="222"/>
      <c r="V17" s="224"/>
      <c r="W17" s="224"/>
      <c r="X17" s="64"/>
      <c r="Y17" s="63"/>
      <c r="Z17" s="63"/>
    </row>
    <row r="18" spans="1:25" s="82" customFormat="1" ht="14.25">
      <c r="A18" s="450" t="s">
        <v>10</v>
      </c>
      <c r="B18" s="451"/>
      <c r="C18" s="29">
        <f t="shared" si="3"/>
        <v>351673</v>
      </c>
      <c r="D18" s="30">
        <v>342557</v>
      </c>
      <c r="E18" s="30">
        <f t="shared" si="4"/>
        <v>3210</v>
      </c>
      <c r="F18" s="30">
        <v>2917</v>
      </c>
      <c r="G18" s="31" t="s">
        <v>417</v>
      </c>
      <c r="H18" s="31" t="s">
        <v>417</v>
      </c>
      <c r="I18" s="31">
        <v>293</v>
      </c>
      <c r="J18" s="30">
        <v>5906</v>
      </c>
      <c r="K18" s="31" t="s">
        <v>417</v>
      </c>
      <c r="L18" s="30">
        <v>6</v>
      </c>
      <c r="M18" s="79"/>
      <c r="N18" s="450" t="s">
        <v>11</v>
      </c>
      <c r="O18" s="452"/>
      <c r="P18" s="221" t="s">
        <v>417</v>
      </c>
      <c r="Q18" s="222" t="s">
        <v>417</v>
      </c>
      <c r="R18" s="222" t="s">
        <v>417</v>
      </c>
      <c r="S18" s="222" t="s">
        <v>417</v>
      </c>
      <c r="T18" s="222" t="s">
        <v>417</v>
      </c>
      <c r="U18" s="222" t="s">
        <v>417</v>
      </c>
      <c r="V18" s="222" t="s">
        <v>417</v>
      </c>
      <c r="W18" s="222" t="s">
        <v>417</v>
      </c>
      <c r="X18" s="86"/>
      <c r="Y18" s="86"/>
    </row>
    <row r="19" spans="1:26" s="42" customFormat="1" ht="14.25">
      <c r="A19" s="64"/>
      <c r="B19" s="83"/>
      <c r="C19" s="72"/>
      <c r="D19" s="73"/>
      <c r="E19" s="30"/>
      <c r="F19" s="73"/>
      <c r="G19" s="85"/>
      <c r="H19" s="85"/>
      <c r="I19" s="85"/>
      <c r="J19" s="73"/>
      <c r="K19" s="85"/>
      <c r="L19" s="73"/>
      <c r="M19" s="45"/>
      <c r="N19" s="62"/>
      <c r="O19" s="60" t="s">
        <v>12</v>
      </c>
      <c r="P19" s="55" t="s">
        <v>416</v>
      </c>
      <c r="Q19" s="55" t="s">
        <v>416</v>
      </c>
      <c r="R19" s="55" t="s">
        <v>416</v>
      </c>
      <c r="S19" s="55" t="s">
        <v>416</v>
      </c>
      <c r="T19" s="55" t="s">
        <v>416</v>
      </c>
      <c r="U19" s="55" t="s">
        <v>416</v>
      </c>
      <c r="V19" s="55" t="s">
        <v>416</v>
      </c>
      <c r="W19" s="55" t="s">
        <v>416</v>
      </c>
      <c r="X19" s="55"/>
      <c r="Y19" s="55"/>
      <c r="Z19" s="55"/>
    </row>
    <row r="20" spans="1:37" s="42" customFormat="1" ht="14.25">
      <c r="A20" s="450" t="s">
        <v>11</v>
      </c>
      <c r="B20" s="451"/>
      <c r="C20" s="29">
        <f>SUM(C21)</f>
        <v>9043</v>
      </c>
      <c r="D20" s="30">
        <f>SUM(D21)</f>
        <v>7947</v>
      </c>
      <c r="E20" s="30">
        <f>SUM(E21)</f>
        <v>39</v>
      </c>
      <c r="F20" s="30">
        <f>SUM(F21)</f>
        <v>39</v>
      </c>
      <c r="G20" s="31" t="s">
        <v>251</v>
      </c>
      <c r="H20" s="31" t="s">
        <v>251</v>
      </c>
      <c r="I20" s="31" t="s">
        <v>251</v>
      </c>
      <c r="J20" s="30">
        <f>SUM(J21)</f>
        <v>1057</v>
      </c>
      <c r="K20" s="31" t="s">
        <v>251</v>
      </c>
      <c r="L20" s="30">
        <f>SUM(L21)</f>
        <v>2620</v>
      </c>
      <c r="M20" s="212"/>
      <c r="N20" s="62"/>
      <c r="O20" s="60"/>
      <c r="P20" s="100"/>
      <c r="Q20" s="55"/>
      <c r="R20" s="55"/>
      <c r="S20" s="55"/>
      <c r="T20" s="55"/>
      <c r="U20" s="55"/>
      <c r="V20" s="61"/>
      <c r="W20" s="61"/>
      <c r="X20" s="55"/>
      <c r="Y20" s="55"/>
      <c r="Z20" s="55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</row>
    <row r="21" spans="1:25" s="82" customFormat="1" ht="14.25">
      <c r="A21" s="62"/>
      <c r="B21" s="60" t="s">
        <v>12</v>
      </c>
      <c r="C21" s="93">
        <f>SUM(D21,E21,J21)</f>
        <v>9043</v>
      </c>
      <c r="D21" s="91">
        <v>7947</v>
      </c>
      <c r="E21" s="91">
        <f>SUM(F21:I21)</f>
        <v>39</v>
      </c>
      <c r="F21" s="91">
        <v>39</v>
      </c>
      <c r="G21" s="94" t="s">
        <v>416</v>
      </c>
      <c r="H21" s="94" t="s">
        <v>416</v>
      </c>
      <c r="I21" s="94" t="s">
        <v>416</v>
      </c>
      <c r="J21" s="91">
        <v>1057</v>
      </c>
      <c r="K21" s="94" t="s">
        <v>416</v>
      </c>
      <c r="L21" s="91">
        <v>2620</v>
      </c>
      <c r="M21" s="79"/>
      <c r="N21" s="457" t="s">
        <v>13</v>
      </c>
      <c r="O21" s="452"/>
      <c r="P21" s="329">
        <f>SUM(P22:P25)</f>
        <v>4</v>
      </c>
      <c r="Q21" s="217">
        <f>SUM(Q22:Q25)</f>
        <v>2</v>
      </c>
      <c r="R21" s="217">
        <f>SUM(R22:R25)</f>
        <v>1</v>
      </c>
      <c r="S21" s="222" t="s">
        <v>417</v>
      </c>
      <c r="T21" s="222" t="s">
        <v>417</v>
      </c>
      <c r="U21" s="217">
        <f>SUM(U22:U25)</f>
        <v>1</v>
      </c>
      <c r="V21" s="222" t="s">
        <v>417</v>
      </c>
      <c r="W21" s="222" t="s">
        <v>417</v>
      </c>
      <c r="X21" s="86"/>
      <c r="Y21" s="86"/>
    </row>
    <row r="22" spans="1:26" s="42" customFormat="1" ht="14.25">
      <c r="A22" s="62"/>
      <c r="B22" s="60"/>
      <c r="C22" s="98"/>
      <c r="D22" s="92"/>
      <c r="E22" s="91"/>
      <c r="F22" s="92"/>
      <c r="G22" s="147"/>
      <c r="H22" s="147"/>
      <c r="I22" s="147"/>
      <c r="J22" s="92"/>
      <c r="K22" s="147"/>
      <c r="L22" s="92"/>
      <c r="M22" s="45"/>
      <c r="N22" s="62"/>
      <c r="O22" s="60" t="s">
        <v>14</v>
      </c>
      <c r="P22" s="100">
        <f>SUM(Q22:W22)</f>
        <v>2</v>
      </c>
      <c r="Q22" s="55">
        <v>1</v>
      </c>
      <c r="R22" s="55">
        <v>1</v>
      </c>
      <c r="S22" s="55" t="s">
        <v>416</v>
      </c>
      <c r="T22" s="55" t="s">
        <v>416</v>
      </c>
      <c r="U22" s="55" t="s">
        <v>416</v>
      </c>
      <c r="V22" s="55" t="s">
        <v>416</v>
      </c>
      <c r="W22" s="55" t="s">
        <v>416</v>
      </c>
      <c r="X22" s="65"/>
      <c r="Y22" s="65"/>
      <c r="Z22" s="65"/>
    </row>
    <row r="23" spans="1:26" s="42" customFormat="1" ht="14.25">
      <c r="A23" s="450" t="s">
        <v>13</v>
      </c>
      <c r="B23" s="451"/>
      <c r="C23" s="29">
        <f>SUM(C24:C27)</f>
        <v>292033</v>
      </c>
      <c r="D23" s="30">
        <f>SUM(D24:D27)</f>
        <v>285560</v>
      </c>
      <c r="E23" s="30">
        <f>SUM(E24:E27)</f>
        <v>637</v>
      </c>
      <c r="F23" s="30">
        <f>SUM(F24:F27)</f>
        <v>578</v>
      </c>
      <c r="G23" s="30">
        <f>SUM(G24:G27)</f>
        <v>10</v>
      </c>
      <c r="H23" s="31" t="s">
        <v>417</v>
      </c>
      <c r="I23" s="30">
        <f>SUM(I24:I27)</f>
        <v>49</v>
      </c>
      <c r="J23" s="30">
        <f>SUM(J24:J27)</f>
        <v>5836</v>
      </c>
      <c r="K23" s="30">
        <f>SUM(K24:K27)</f>
        <v>50</v>
      </c>
      <c r="L23" s="30">
        <v>706</v>
      </c>
      <c r="M23" s="45"/>
      <c r="N23" s="62"/>
      <c r="O23" s="60" t="s">
        <v>15</v>
      </c>
      <c r="P23" s="100">
        <f>SUM(Q23:W23)</f>
        <v>1</v>
      </c>
      <c r="Q23" s="55">
        <v>1</v>
      </c>
      <c r="R23" s="55" t="s">
        <v>416</v>
      </c>
      <c r="S23" s="55" t="s">
        <v>416</v>
      </c>
      <c r="T23" s="55" t="s">
        <v>416</v>
      </c>
      <c r="U23" s="55" t="s">
        <v>416</v>
      </c>
      <c r="V23" s="55" t="s">
        <v>416</v>
      </c>
      <c r="W23" s="55" t="s">
        <v>416</v>
      </c>
      <c r="X23" s="55"/>
      <c r="Y23" s="55"/>
      <c r="Z23" s="55"/>
    </row>
    <row r="24" spans="1:26" s="42" customFormat="1" ht="14.25">
      <c r="A24" s="62"/>
      <c r="B24" s="60" t="s">
        <v>14</v>
      </c>
      <c r="C24" s="93">
        <f>SUM(D24,E24,J24)</f>
        <v>68132</v>
      </c>
      <c r="D24" s="91">
        <v>65393</v>
      </c>
      <c r="E24" s="91">
        <f>SUM(F24:I24)</f>
        <v>31</v>
      </c>
      <c r="F24" s="91">
        <v>29</v>
      </c>
      <c r="G24" s="94" t="s">
        <v>416</v>
      </c>
      <c r="H24" s="94" t="s">
        <v>416</v>
      </c>
      <c r="I24" s="94">
        <v>2</v>
      </c>
      <c r="J24" s="91">
        <v>2708</v>
      </c>
      <c r="K24" s="94" t="s">
        <v>416</v>
      </c>
      <c r="L24" s="91">
        <v>4</v>
      </c>
      <c r="M24" s="45"/>
      <c r="N24" s="62"/>
      <c r="O24" s="60" t="s">
        <v>16</v>
      </c>
      <c r="P24" s="100">
        <f>SUM(Q24:W24)</f>
        <v>1</v>
      </c>
      <c r="Q24" s="55" t="s">
        <v>416</v>
      </c>
      <c r="R24" s="55" t="s">
        <v>416</v>
      </c>
      <c r="S24" s="55" t="s">
        <v>416</v>
      </c>
      <c r="T24" s="55" t="s">
        <v>416</v>
      </c>
      <c r="U24" s="55">
        <v>1</v>
      </c>
      <c r="V24" s="55" t="s">
        <v>416</v>
      </c>
      <c r="W24" s="55" t="s">
        <v>416</v>
      </c>
      <c r="X24" s="55"/>
      <c r="Y24" s="55"/>
      <c r="Z24" s="55"/>
    </row>
    <row r="25" spans="1:25" s="42" customFormat="1" ht="14.25">
      <c r="A25" s="62"/>
      <c r="B25" s="60" t="s">
        <v>15</v>
      </c>
      <c r="C25" s="93">
        <f>SUM(D25,E25,J25)</f>
        <v>60598</v>
      </c>
      <c r="D25" s="91">
        <v>59338</v>
      </c>
      <c r="E25" s="91">
        <f>SUM(F25:I25)</f>
        <v>15</v>
      </c>
      <c r="F25" s="91">
        <v>15</v>
      </c>
      <c r="G25" s="94" t="s">
        <v>416</v>
      </c>
      <c r="H25" s="94" t="s">
        <v>416</v>
      </c>
      <c r="I25" s="94" t="s">
        <v>416</v>
      </c>
      <c r="J25" s="91">
        <v>1245</v>
      </c>
      <c r="K25" s="94" t="s">
        <v>416</v>
      </c>
      <c r="L25" s="91">
        <v>12</v>
      </c>
      <c r="M25" s="45"/>
      <c r="N25" s="62"/>
      <c r="O25" s="60" t="s">
        <v>17</v>
      </c>
      <c r="P25" s="55" t="s">
        <v>416</v>
      </c>
      <c r="Q25" s="55" t="s">
        <v>416</v>
      </c>
      <c r="R25" s="55" t="s">
        <v>416</v>
      </c>
      <c r="S25" s="55" t="s">
        <v>416</v>
      </c>
      <c r="T25" s="55" t="s">
        <v>416</v>
      </c>
      <c r="U25" s="55" t="s">
        <v>416</v>
      </c>
      <c r="V25" s="55" t="s">
        <v>416</v>
      </c>
      <c r="W25" s="55" t="s">
        <v>416</v>
      </c>
      <c r="X25" s="55"/>
      <c r="Y25" s="55"/>
    </row>
    <row r="26" spans="1:25" s="42" customFormat="1" ht="14.25">
      <c r="A26" s="62"/>
      <c r="B26" s="60" t="s">
        <v>16</v>
      </c>
      <c r="C26" s="93">
        <f>SUM(D26,E26,J26)</f>
        <v>74701</v>
      </c>
      <c r="D26" s="91">
        <v>73703</v>
      </c>
      <c r="E26" s="91">
        <f>SUM(F26:I26)</f>
        <v>136</v>
      </c>
      <c r="F26" s="91">
        <v>79</v>
      </c>
      <c r="G26" s="94">
        <v>10</v>
      </c>
      <c r="H26" s="94" t="s">
        <v>416</v>
      </c>
      <c r="I26" s="94">
        <v>47</v>
      </c>
      <c r="J26" s="91">
        <v>862</v>
      </c>
      <c r="K26" s="94">
        <v>50</v>
      </c>
      <c r="L26" s="91">
        <v>688</v>
      </c>
      <c r="M26" s="45"/>
      <c r="N26" s="62"/>
      <c r="O26" s="60"/>
      <c r="P26" s="100"/>
      <c r="Q26" s="55"/>
      <c r="R26" s="55"/>
      <c r="S26" s="55"/>
      <c r="T26" s="55"/>
      <c r="U26" s="55"/>
      <c r="V26" s="61"/>
      <c r="W26" s="61"/>
      <c r="X26" s="55"/>
      <c r="Y26" s="55"/>
    </row>
    <row r="27" spans="1:25" s="82" customFormat="1" ht="14.25">
      <c r="A27" s="62"/>
      <c r="B27" s="60" t="s">
        <v>17</v>
      </c>
      <c r="C27" s="93">
        <f>SUM(D27,E27,J27)</f>
        <v>88602</v>
      </c>
      <c r="D27" s="91">
        <v>87126</v>
      </c>
      <c r="E27" s="91">
        <f>SUM(F27:I27)</f>
        <v>455</v>
      </c>
      <c r="F27" s="91">
        <v>455</v>
      </c>
      <c r="G27" s="94" t="s">
        <v>416</v>
      </c>
      <c r="H27" s="94" t="s">
        <v>416</v>
      </c>
      <c r="I27" s="94" t="s">
        <v>416</v>
      </c>
      <c r="J27" s="91">
        <v>1021</v>
      </c>
      <c r="K27" s="94" t="s">
        <v>416</v>
      </c>
      <c r="L27" s="94">
        <v>1</v>
      </c>
      <c r="M27" s="79"/>
      <c r="N27" s="450" t="s">
        <v>18</v>
      </c>
      <c r="O27" s="452"/>
      <c r="P27" s="329">
        <f>SUM(P28:P35)</f>
        <v>15</v>
      </c>
      <c r="Q27" s="217">
        <f>SUM(Q28:Q35)</f>
        <v>11</v>
      </c>
      <c r="R27" s="222" t="s">
        <v>417</v>
      </c>
      <c r="S27" s="222" t="s">
        <v>417</v>
      </c>
      <c r="T27" s="217">
        <f>SUM(T28:T35)</f>
        <v>1</v>
      </c>
      <c r="U27" s="217">
        <f>SUM(U28:U35)</f>
        <v>2</v>
      </c>
      <c r="V27" s="217">
        <f>SUM(V28:V35)</f>
        <v>1</v>
      </c>
      <c r="W27" s="222" t="s">
        <v>417</v>
      </c>
      <c r="X27" s="86"/>
      <c r="Y27" s="86"/>
    </row>
    <row r="28" spans="1:26" s="42" customFormat="1" ht="14.25">
      <c r="A28" s="62"/>
      <c r="B28" s="60"/>
      <c r="C28" s="98"/>
      <c r="D28" s="92"/>
      <c r="E28" s="91"/>
      <c r="F28" s="92"/>
      <c r="G28" s="147"/>
      <c r="H28" s="147"/>
      <c r="I28" s="147"/>
      <c r="J28" s="92"/>
      <c r="K28" s="147"/>
      <c r="L28" s="92"/>
      <c r="M28" s="45"/>
      <c r="N28" s="62"/>
      <c r="O28" s="60" t="s">
        <v>19</v>
      </c>
      <c r="P28" s="55" t="s">
        <v>416</v>
      </c>
      <c r="Q28" s="55" t="s">
        <v>416</v>
      </c>
      <c r="R28" s="55" t="s">
        <v>416</v>
      </c>
      <c r="S28" s="55" t="s">
        <v>416</v>
      </c>
      <c r="T28" s="55" t="s">
        <v>416</v>
      </c>
      <c r="U28" s="55" t="s">
        <v>416</v>
      </c>
      <c r="V28" s="55" t="s">
        <v>416</v>
      </c>
      <c r="W28" s="55" t="s">
        <v>416</v>
      </c>
      <c r="X28" s="78"/>
      <c r="Y28" s="55"/>
      <c r="Z28" s="78"/>
    </row>
    <row r="29" spans="1:26" s="42" customFormat="1" ht="14.25">
      <c r="A29" s="450" t="s">
        <v>18</v>
      </c>
      <c r="B29" s="451"/>
      <c r="C29" s="29">
        <f>SUM(C30:C37)</f>
        <v>249263</v>
      </c>
      <c r="D29" s="30">
        <f aca="true" t="shared" si="5" ref="D29:J29">SUM(D30:D37)</f>
        <v>239016</v>
      </c>
      <c r="E29" s="30">
        <f t="shared" si="5"/>
        <v>1811</v>
      </c>
      <c r="F29" s="30">
        <f t="shared" si="5"/>
        <v>1306</v>
      </c>
      <c r="G29" s="30">
        <f t="shared" si="5"/>
        <v>6</v>
      </c>
      <c r="H29" s="30">
        <f t="shared" si="5"/>
        <v>36</v>
      </c>
      <c r="I29" s="30">
        <f t="shared" si="5"/>
        <v>463</v>
      </c>
      <c r="J29" s="30">
        <f t="shared" si="5"/>
        <v>8436</v>
      </c>
      <c r="K29" s="31" t="s">
        <v>417</v>
      </c>
      <c r="L29" s="30">
        <f>SUM(L30:L37)</f>
        <v>8910</v>
      </c>
      <c r="M29" s="45"/>
      <c r="N29" s="62"/>
      <c r="O29" s="60" t="s">
        <v>20</v>
      </c>
      <c r="P29" s="55" t="s">
        <v>416</v>
      </c>
      <c r="Q29" s="55" t="s">
        <v>416</v>
      </c>
      <c r="R29" s="55" t="s">
        <v>416</v>
      </c>
      <c r="S29" s="55" t="s">
        <v>416</v>
      </c>
      <c r="T29" s="55" t="s">
        <v>416</v>
      </c>
      <c r="U29" s="55" t="s">
        <v>416</v>
      </c>
      <c r="V29" s="55" t="s">
        <v>416</v>
      </c>
      <c r="W29" s="55" t="s">
        <v>416</v>
      </c>
      <c r="X29" s="55"/>
      <c r="Y29" s="55"/>
      <c r="Z29" s="55"/>
    </row>
    <row r="30" spans="1:26" s="42" customFormat="1" ht="14.25">
      <c r="A30" s="62"/>
      <c r="B30" s="60" t="s">
        <v>19</v>
      </c>
      <c r="C30" s="93">
        <f aca="true" t="shared" si="6" ref="C30:C37">SUM(D30,E30,J30)</f>
        <v>33533</v>
      </c>
      <c r="D30" s="91">
        <v>32828</v>
      </c>
      <c r="E30" s="94" t="s">
        <v>416</v>
      </c>
      <c r="F30" s="94" t="s">
        <v>416</v>
      </c>
      <c r="G30" s="94" t="s">
        <v>416</v>
      </c>
      <c r="H30" s="94" t="s">
        <v>416</v>
      </c>
      <c r="I30" s="94" t="s">
        <v>416</v>
      </c>
      <c r="J30" s="91">
        <v>705</v>
      </c>
      <c r="K30" s="94" t="s">
        <v>416</v>
      </c>
      <c r="L30" s="94">
        <v>0</v>
      </c>
      <c r="M30" s="45"/>
      <c r="N30" s="62"/>
      <c r="O30" s="60" t="s">
        <v>21</v>
      </c>
      <c r="P30" s="100">
        <f aca="true" t="shared" si="7" ref="P30:P35">SUM(Q30:W30)</f>
        <v>3</v>
      </c>
      <c r="Q30" s="55">
        <v>1</v>
      </c>
      <c r="R30" s="55" t="s">
        <v>416</v>
      </c>
      <c r="S30" s="55" t="s">
        <v>416</v>
      </c>
      <c r="T30" s="55" t="s">
        <v>416</v>
      </c>
      <c r="U30" s="55">
        <v>1</v>
      </c>
      <c r="V30" s="55">
        <v>1</v>
      </c>
      <c r="W30" s="55" t="s">
        <v>416</v>
      </c>
      <c r="X30" s="62"/>
      <c r="Y30" s="55"/>
      <c r="Z30" s="55"/>
    </row>
    <row r="31" spans="1:26" s="42" customFormat="1" ht="14.25">
      <c r="A31" s="62"/>
      <c r="B31" s="60" t="s">
        <v>20</v>
      </c>
      <c r="C31" s="93">
        <f t="shared" si="6"/>
        <v>83252</v>
      </c>
      <c r="D31" s="91">
        <v>79714</v>
      </c>
      <c r="E31" s="91">
        <f aca="true" t="shared" si="8" ref="E31:E37">SUM(F31:I31)</f>
        <v>758</v>
      </c>
      <c r="F31" s="91">
        <v>488</v>
      </c>
      <c r="G31" s="94" t="s">
        <v>416</v>
      </c>
      <c r="H31" s="94" t="s">
        <v>416</v>
      </c>
      <c r="I31" s="94">
        <v>270</v>
      </c>
      <c r="J31" s="91">
        <v>2780</v>
      </c>
      <c r="K31" s="94" t="s">
        <v>416</v>
      </c>
      <c r="L31" s="91">
        <v>595</v>
      </c>
      <c r="M31" s="45"/>
      <c r="N31" s="62"/>
      <c r="O31" s="60" t="s">
        <v>22</v>
      </c>
      <c r="P31" s="100">
        <f t="shared" si="7"/>
        <v>1</v>
      </c>
      <c r="Q31" s="55">
        <v>1</v>
      </c>
      <c r="R31" s="55" t="s">
        <v>416</v>
      </c>
      <c r="S31" s="55" t="s">
        <v>416</v>
      </c>
      <c r="T31" s="55" t="s">
        <v>416</v>
      </c>
      <c r="U31" s="55" t="s">
        <v>416</v>
      </c>
      <c r="V31" s="55" t="s">
        <v>416</v>
      </c>
      <c r="W31" s="55" t="s">
        <v>416</v>
      </c>
      <c r="X31" s="55"/>
      <c r="Y31" s="55"/>
      <c r="Z31" s="55"/>
    </row>
    <row r="32" spans="1:26" s="42" customFormat="1" ht="14.25">
      <c r="A32" s="62"/>
      <c r="B32" s="60" t="s">
        <v>21</v>
      </c>
      <c r="C32" s="93">
        <f t="shared" si="6"/>
        <v>56226</v>
      </c>
      <c r="D32" s="91">
        <v>55253</v>
      </c>
      <c r="E32" s="91">
        <f t="shared" si="8"/>
        <v>941</v>
      </c>
      <c r="F32" s="91">
        <v>748</v>
      </c>
      <c r="G32" s="94" t="s">
        <v>416</v>
      </c>
      <c r="H32" s="94" t="s">
        <v>416</v>
      </c>
      <c r="I32" s="94">
        <v>193</v>
      </c>
      <c r="J32" s="91">
        <v>32</v>
      </c>
      <c r="K32" s="94" t="s">
        <v>416</v>
      </c>
      <c r="L32" s="91">
        <v>34</v>
      </c>
      <c r="M32" s="45"/>
      <c r="N32" s="62"/>
      <c r="O32" s="60" t="s">
        <v>23</v>
      </c>
      <c r="P32" s="100">
        <f t="shared" si="7"/>
        <v>2</v>
      </c>
      <c r="Q32" s="55">
        <v>2</v>
      </c>
      <c r="R32" s="55" t="s">
        <v>416</v>
      </c>
      <c r="S32" s="55" t="s">
        <v>416</v>
      </c>
      <c r="T32" s="55" t="s">
        <v>416</v>
      </c>
      <c r="U32" s="55" t="s">
        <v>416</v>
      </c>
      <c r="V32" s="55" t="s">
        <v>416</v>
      </c>
      <c r="W32" s="55" t="s">
        <v>416</v>
      </c>
      <c r="X32" s="62"/>
      <c r="Y32" s="55"/>
      <c r="Z32" s="55"/>
    </row>
    <row r="33" spans="1:26" s="42" customFormat="1" ht="14.25">
      <c r="A33" s="62"/>
      <c r="B33" s="60" t="s">
        <v>22</v>
      </c>
      <c r="C33" s="93">
        <f t="shared" si="6"/>
        <v>8557</v>
      </c>
      <c r="D33" s="91">
        <v>7876</v>
      </c>
      <c r="E33" s="91">
        <f t="shared" si="8"/>
        <v>16</v>
      </c>
      <c r="F33" s="94">
        <v>16</v>
      </c>
      <c r="G33" s="94" t="s">
        <v>416</v>
      </c>
      <c r="H33" s="94" t="s">
        <v>416</v>
      </c>
      <c r="I33" s="94" t="s">
        <v>416</v>
      </c>
      <c r="J33" s="91">
        <v>665</v>
      </c>
      <c r="K33" s="94" t="s">
        <v>416</v>
      </c>
      <c r="L33" s="91">
        <v>3319</v>
      </c>
      <c r="M33" s="45"/>
      <c r="N33" s="62"/>
      <c r="O33" s="60" t="s">
        <v>24</v>
      </c>
      <c r="P33" s="100">
        <f t="shared" si="7"/>
        <v>1</v>
      </c>
      <c r="Q33" s="55">
        <v>1</v>
      </c>
      <c r="R33" s="55" t="s">
        <v>416</v>
      </c>
      <c r="S33" s="55" t="s">
        <v>416</v>
      </c>
      <c r="T33" s="55" t="s">
        <v>416</v>
      </c>
      <c r="U33" s="55" t="s">
        <v>416</v>
      </c>
      <c r="V33" s="55" t="s">
        <v>416</v>
      </c>
      <c r="W33" s="55" t="s">
        <v>416</v>
      </c>
      <c r="X33" s="55"/>
      <c r="Y33" s="55"/>
      <c r="Z33" s="55"/>
    </row>
    <row r="34" spans="1:26" s="42" customFormat="1" ht="14.25">
      <c r="A34" s="62"/>
      <c r="B34" s="60" t="s">
        <v>23</v>
      </c>
      <c r="C34" s="93">
        <f t="shared" si="6"/>
        <v>10259</v>
      </c>
      <c r="D34" s="91">
        <v>9288</v>
      </c>
      <c r="E34" s="91">
        <f t="shared" si="8"/>
        <v>2</v>
      </c>
      <c r="F34" s="91">
        <v>2</v>
      </c>
      <c r="G34" s="94" t="s">
        <v>416</v>
      </c>
      <c r="H34" s="94" t="s">
        <v>416</v>
      </c>
      <c r="I34" s="94" t="s">
        <v>416</v>
      </c>
      <c r="J34" s="91">
        <v>969</v>
      </c>
      <c r="K34" s="94" t="s">
        <v>416</v>
      </c>
      <c r="L34" s="91">
        <v>1702</v>
      </c>
      <c r="M34" s="45"/>
      <c r="N34" s="62"/>
      <c r="O34" s="60" t="s">
        <v>25</v>
      </c>
      <c r="P34" s="100">
        <f t="shared" si="7"/>
        <v>2</v>
      </c>
      <c r="Q34" s="55" t="s">
        <v>416</v>
      </c>
      <c r="R34" s="55" t="s">
        <v>416</v>
      </c>
      <c r="S34" s="55" t="s">
        <v>416</v>
      </c>
      <c r="T34" s="55">
        <v>1</v>
      </c>
      <c r="U34" s="55">
        <v>1</v>
      </c>
      <c r="V34" s="55" t="s">
        <v>416</v>
      </c>
      <c r="W34" s="55" t="s">
        <v>416</v>
      </c>
      <c r="X34" s="55"/>
      <c r="Y34" s="55"/>
      <c r="Z34" s="55"/>
    </row>
    <row r="35" spans="1:26" s="42" customFormat="1" ht="14.25">
      <c r="A35" s="62"/>
      <c r="B35" s="60" t="s">
        <v>24</v>
      </c>
      <c r="C35" s="93">
        <f t="shared" si="6"/>
        <v>53031</v>
      </c>
      <c r="D35" s="91">
        <v>50605</v>
      </c>
      <c r="E35" s="91">
        <f t="shared" si="8"/>
        <v>58</v>
      </c>
      <c r="F35" s="91">
        <v>52</v>
      </c>
      <c r="G35" s="94">
        <v>6</v>
      </c>
      <c r="H35" s="94" t="s">
        <v>416</v>
      </c>
      <c r="I35" s="94" t="s">
        <v>416</v>
      </c>
      <c r="J35" s="91">
        <v>2368</v>
      </c>
      <c r="K35" s="94" t="s">
        <v>416</v>
      </c>
      <c r="L35" s="91">
        <v>2370</v>
      </c>
      <c r="M35" s="45"/>
      <c r="N35" s="62"/>
      <c r="O35" s="60" t="s">
        <v>26</v>
      </c>
      <c r="P35" s="100">
        <f t="shared" si="7"/>
        <v>6</v>
      </c>
      <c r="Q35" s="55">
        <v>6</v>
      </c>
      <c r="R35" s="55" t="s">
        <v>416</v>
      </c>
      <c r="S35" s="55" t="s">
        <v>416</v>
      </c>
      <c r="T35" s="55" t="s">
        <v>416</v>
      </c>
      <c r="U35" s="55" t="s">
        <v>416</v>
      </c>
      <c r="V35" s="55" t="s">
        <v>416</v>
      </c>
      <c r="W35" s="55" t="s">
        <v>416</v>
      </c>
      <c r="X35" s="55"/>
      <c r="Y35" s="55"/>
      <c r="Z35" s="55"/>
    </row>
    <row r="36" spans="1:26" s="42" customFormat="1" ht="14.25">
      <c r="A36" s="62"/>
      <c r="B36" s="60" t="s">
        <v>25</v>
      </c>
      <c r="C36" s="93">
        <f t="shared" si="6"/>
        <v>3795</v>
      </c>
      <c r="D36" s="91">
        <v>3183</v>
      </c>
      <c r="E36" s="94" t="s">
        <v>416</v>
      </c>
      <c r="F36" s="94" t="s">
        <v>416</v>
      </c>
      <c r="G36" s="94" t="s">
        <v>416</v>
      </c>
      <c r="H36" s="94" t="s">
        <v>416</v>
      </c>
      <c r="I36" s="94" t="s">
        <v>416</v>
      </c>
      <c r="J36" s="91">
        <v>612</v>
      </c>
      <c r="K36" s="94" t="s">
        <v>416</v>
      </c>
      <c r="L36" s="91">
        <v>298</v>
      </c>
      <c r="M36" s="45"/>
      <c r="N36" s="62"/>
      <c r="O36" s="60"/>
      <c r="P36" s="100"/>
      <c r="Q36" s="55"/>
      <c r="R36" s="55"/>
      <c r="S36" s="55"/>
      <c r="T36" s="55"/>
      <c r="U36" s="55"/>
      <c r="V36" s="61"/>
      <c r="W36" s="61"/>
      <c r="X36" s="55"/>
      <c r="Y36" s="55"/>
      <c r="Z36" s="55"/>
    </row>
    <row r="37" spans="1:25" s="82" customFormat="1" ht="14.25">
      <c r="A37" s="62"/>
      <c r="B37" s="60" t="s">
        <v>26</v>
      </c>
      <c r="C37" s="93">
        <f t="shared" si="6"/>
        <v>610</v>
      </c>
      <c r="D37" s="91">
        <v>269</v>
      </c>
      <c r="E37" s="91">
        <f t="shared" si="8"/>
        <v>36</v>
      </c>
      <c r="F37" s="94" t="s">
        <v>416</v>
      </c>
      <c r="G37" s="94" t="s">
        <v>416</v>
      </c>
      <c r="H37" s="94">
        <v>36</v>
      </c>
      <c r="I37" s="94" t="s">
        <v>416</v>
      </c>
      <c r="J37" s="91">
        <v>305</v>
      </c>
      <c r="K37" s="94" t="s">
        <v>416</v>
      </c>
      <c r="L37" s="91">
        <v>592</v>
      </c>
      <c r="M37" s="79"/>
      <c r="N37" s="450" t="s">
        <v>27</v>
      </c>
      <c r="O37" s="452"/>
      <c r="P37" s="329">
        <f>SUM(P38:P42)</f>
        <v>7</v>
      </c>
      <c r="Q37" s="222" t="s">
        <v>417</v>
      </c>
      <c r="R37" s="222" t="s">
        <v>417</v>
      </c>
      <c r="S37" s="217">
        <f>SUM(S38:S42)</f>
        <v>4</v>
      </c>
      <c r="T37" s="222" t="s">
        <v>417</v>
      </c>
      <c r="U37" s="217">
        <f>SUM(U38:U42)</f>
        <v>2</v>
      </c>
      <c r="V37" s="217">
        <f>SUM(V38:V42)</f>
        <v>1</v>
      </c>
      <c r="W37" s="222" t="s">
        <v>417</v>
      </c>
      <c r="X37" s="86"/>
      <c r="Y37" s="86"/>
    </row>
    <row r="38" spans="1:26" s="42" customFormat="1" ht="14.25">
      <c r="A38" s="62"/>
      <c r="B38" s="60"/>
      <c r="C38" s="98"/>
      <c r="D38" s="92"/>
      <c r="E38" s="91"/>
      <c r="F38" s="92"/>
      <c r="G38" s="147"/>
      <c r="H38" s="147"/>
      <c r="I38" s="147"/>
      <c r="J38" s="92"/>
      <c r="K38" s="147"/>
      <c r="L38" s="92"/>
      <c r="M38" s="45"/>
      <c r="N38" s="62"/>
      <c r="O38" s="60" t="s">
        <v>28</v>
      </c>
      <c r="P38" s="100">
        <f>SUM(Q38:W38)</f>
        <v>3</v>
      </c>
      <c r="Q38" s="55" t="s">
        <v>416</v>
      </c>
      <c r="R38" s="55" t="s">
        <v>416</v>
      </c>
      <c r="S38" s="55">
        <v>1</v>
      </c>
      <c r="T38" s="55" t="s">
        <v>416</v>
      </c>
      <c r="U38" s="55">
        <v>1</v>
      </c>
      <c r="V38" s="55">
        <v>1</v>
      </c>
      <c r="W38" s="55" t="s">
        <v>416</v>
      </c>
      <c r="X38" s="65"/>
      <c r="Y38" s="78"/>
      <c r="Z38" s="78"/>
    </row>
    <row r="39" spans="1:25" s="42" customFormat="1" ht="14.25">
      <c r="A39" s="450" t="s">
        <v>27</v>
      </c>
      <c r="B39" s="451"/>
      <c r="C39" s="29">
        <f>SUM(C40:C44)</f>
        <v>367441</v>
      </c>
      <c r="D39" s="30">
        <f>SUM(D40:D44)</f>
        <v>264229</v>
      </c>
      <c r="E39" s="30">
        <f>SUM(E40:E44)</f>
        <v>11771</v>
      </c>
      <c r="F39" s="30">
        <f>SUM(F40:F44)</f>
        <v>10876</v>
      </c>
      <c r="G39" s="30">
        <f>SUM(G40:G44)</f>
        <v>47</v>
      </c>
      <c r="H39" s="31" t="s">
        <v>417</v>
      </c>
      <c r="I39" s="30">
        <f>SUM(I40:I44)</f>
        <v>848</v>
      </c>
      <c r="J39" s="30">
        <f>SUM(J40:J44)</f>
        <v>91441</v>
      </c>
      <c r="K39" s="30">
        <f>SUM(K40:K44)</f>
        <v>145</v>
      </c>
      <c r="L39" s="30">
        <f>SUM(L40:L44)</f>
        <v>1462</v>
      </c>
      <c r="M39" s="45"/>
      <c r="N39" s="62"/>
      <c r="O39" s="60" t="s">
        <v>29</v>
      </c>
      <c r="P39" s="100">
        <f>SUM(Q39:W39)</f>
        <v>1</v>
      </c>
      <c r="Q39" s="55" t="s">
        <v>416</v>
      </c>
      <c r="R39" s="55" t="s">
        <v>416</v>
      </c>
      <c r="S39" s="55">
        <v>1</v>
      </c>
      <c r="T39" s="55" t="s">
        <v>416</v>
      </c>
      <c r="U39" s="55" t="s">
        <v>416</v>
      </c>
      <c r="V39" s="55" t="s">
        <v>416</v>
      </c>
      <c r="W39" s="55" t="s">
        <v>416</v>
      </c>
      <c r="X39" s="55"/>
      <c r="Y39" s="55"/>
    </row>
    <row r="40" spans="1:26" s="42" customFormat="1" ht="14.25">
      <c r="A40" s="62"/>
      <c r="B40" s="60" t="s">
        <v>28</v>
      </c>
      <c r="C40" s="93">
        <f>SUM(D40,E40,J40)</f>
        <v>204580</v>
      </c>
      <c r="D40" s="91">
        <v>170230</v>
      </c>
      <c r="E40" s="91">
        <f>SUM(F40:I40)</f>
        <v>1689</v>
      </c>
      <c r="F40" s="91">
        <v>879</v>
      </c>
      <c r="G40" s="94">
        <v>2</v>
      </c>
      <c r="H40" s="94" t="s">
        <v>416</v>
      </c>
      <c r="I40" s="94">
        <v>808</v>
      </c>
      <c r="J40" s="91">
        <v>32661</v>
      </c>
      <c r="K40" s="94" t="s">
        <v>416</v>
      </c>
      <c r="L40" s="91">
        <v>1117</v>
      </c>
      <c r="M40" s="45"/>
      <c r="N40" s="62"/>
      <c r="O40" s="60" t="s">
        <v>30</v>
      </c>
      <c r="P40" s="55" t="s">
        <v>416</v>
      </c>
      <c r="Q40" s="55" t="s">
        <v>416</v>
      </c>
      <c r="R40" s="55" t="s">
        <v>416</v>
      </c>
      <c r="S40" s="55" t="s">
        <v>416</v>
      </c>
      <c r="T40" s="55" t="s">
        <v>416</v>
      </c>
      <c r="U40" s="55" t="s">
        <v>416</v>
      </c>
      <c r="V40" s="55" t="s">
        <v>416</v>
      </c>
      <c r="W40" s="55" t="s">
        <v>416</v>
      </c>
      <c r="X40" s="55"/>
      <c r="Y40" s="55"/>
      <c r="Z40" s="55"/>
    </row>
    <row r="41" spans="1:26" s="42" customFormat="1" ht="14.25">
      <c r="A41" s="62"/>
      <c r="B41" s="60" t="s">
        <v>29</v>
      </c>
      <c r="C41" s="93">
        <f>SUM(D41,E41,J41)</f>
        <v>39751</v>
      </c>
      <c r="D41" s="91">
        <v>24937</v>
      </c>
      <c r="E41" s="91">
        <f>SUM(F41:I41)</f>
        <v>8559</v>
      </c>
      <c r="F41" s="91">
        <v>8500</v>
      </c>
      <c r="G41" s="94">
        <v>29</v>
      </c>
      <c r="H41" s="94" t="s">
        <v>416</v>
      </c>
      <c r="I41" s="94">
        <v>30</v>
      </c>
      <c r="J41" s="91">
        <v>6255</v>
      </c>
      <c r="K41" s="94" t="s">
        <v>416</v>
      </c>
      <c r="L41" s="91">
        <v>187</v>
      </c>
      <c r="M41" s="45"/>
      <c r="N41" s="62"/>
      <c r="O41" s="60" t="s">
        <v>31</v>
      </c>
      <c r="P41" s="100">
        <f>SUM(Q41:W41)</f>
        <v>1</v>
      </c>
      <c r="Q41" s="55" t="s">
        <v>416</v>
      </c>
      <c r="R41" s="55" t="s">
        <v>416</v>
      </c>
      <c r="S41" s="55" t="s">
        <v>416</v>
      </c>
      <c r="T41" s="55" t="s">
        <v>416</v>
      </c>
      <c r="U41" s="55">
        <v>1</v>
      </c>
      <c r="V41" s="55" t="s">
        <v>416</v>
      </c>
      <c r="W41" s="55" t="s">
        <v>416</v>
      </c>
      <c r="X41" s="55"/>
      <c r="Y41" s="55"/>
      <c r="Z41" s="55"/>
    </row>
    <row r="42" spans="1:26" s="42" customFormat="1" ht="14.25">
      <c r="A42" s="62"/>
      <c r="B42" s="60" t="s">
        <v>30</v>
      </c>
      <c r="C42" s="93">
        <f>SUM(D42,E42,J42)</f>
        <v>7437</v>
      </c>
      <c r="D42" s="94" t="s">
        <v>416</v>
      </c>
      <c r="E42" s="91">
        <f>SUM(F42:I42)</f>
        <v>974</v>
      </c>
      <c r="F42" s="91">
        <v>974</v>
      </c>
      <c r="G42" s="94" t="s">
        <v>416</v>
      </c>
      <c r="H42" s="94" t="s">
        <v>416</v>
      </c>
      <c r="I42" s="94" t="s">
        <v>416</v>
      </c>
      <c r="J42" s="91">
        <v>6463</v>
      </c>
      <c r="K42" s="94" t="s">
        <v>416</v>
      </c>
      <c r="L42" s="94">
        <v>4</v>
      </c>
      <c r="M42" s="45"/>
      <c r="N42" s="62"/>
      <c r="O42" s="60" t="s">
        <v>32</v>
      </c>
      <c r="P42" s="100">
        <f>SUM(Q42:W42)</f>
        <v>2</v>
      </c>
      <c r="Q42" s="55" t="s">
        <v>416</v>
      </c>
      <c r="R42" s="55" t="s">
        <v>416</v>
      </c>
      <c r="S42" s="55">
        <v>2</v>
      </c>
      <c r="T42" s="55" t="s">
        <v>416</v>
      </c>
      <c r="U42" s="55" t="s">
        <v>416</v>
      </c>
      <c r="V42" s="55" t="s">
        <v>416</v>
      </c>
      <c r="W42" s="55" t="s">
        <v>416</v>
      </c>
      <c r="X42" s="55"/>
      <c r="Y42" s="55"/>
      <c r="Z42" s="55"/>
    </row>
    <row r="43" spans="1:26" s="42" customFormat="1" ht="14.25">
      <c r="A43" s="62"/>
      <c r="B43" s="60" t="s">
        <v>31</v>
      </c>
      <c r="C43" s="93">
        <f>SUM(D43,E43,J43)</f>
        <v>77660</v>
      </c>
      <c r="D43" s="91">
        <v>57117</v>
      </c>
      <c r="E43" s="91">
        <f>SUM(F43:I43)</f>
        <v>539</v>
      </c>
      <c r="F43" s="91">
        <v>513</v>
      </c>
      <c r="G43" s="94">
        <v>16</v>
      </c>
      <c r="H43" s="94" t="s">
        <v>416</v>
      </c>
      <c r="I43" s="94">
        <v>10</v>
      </c>
      <c r="J43" s="91">
        <v>20004</v>
      </c>
      <c r="K43" s="94">
        <v>15</v>
      </c>
      <c r="L43" s="91">
        <v>151</v>
      </c>
      <c r="M43" s="45"/>
      <c r="N43" s="62"/>
      <c r="O43" s="60"/>
      <c r="P43" s="100"/>
      <c r="Q43" s="55"/>
      <c r="R43" s="55"/>
      <c r="S43" s="55"/>
      <c r="T43" s="55"/>
      <c r="U43" s="55"/>
      <c r="V43" s="61"/>
      <c r="W43" s="61"/>
      <c r="X43" s="55"/>
      <c r="Y43" s="55"/>
      <c r="Z43" s="55"/>
    </row>
    <row r="44" spans="1:25" s="82" customFormat="1" ht="14.25">
      <c r="A44" s="62"/>
      <c r="B44" s="60" t="s">
        <v>32</v>
      </c>
      <c r="C44" s="93">
        <f>SUM(D44,E44,J44)</f>
        <v>38013</v>
      </c>
      <c r="D44" s="91">
        <v>11945</v>
      </c>
      <c r="E44" s="91">
        <f>SUM(F44:I44)</f>
        <v>10</v>
      </c>
      <c r="F44" s="91">
        <v>10</v>
      </c>
      <c r="G44" s="94" t="s">
        <v>416</v>
      </c>
      <c r="H44" s="94" t="s">
        <v>416</v>
      </c>
      <c r="I44" s="94" t="s">
        <v>416</v>
      </c>
      <c r="J44" s="91">
        <v>26058</v>
      </c>
      <c r="K44" s="94">
        <v>130</v>
      </c>
      <c r="L44" s="94">
        <v>3</v>
      </c>
      <c r="M44" s="79"/>
      <c r="N44" s="450" t="s">
        <v>33</v>
      </c>
      <c r="O44" s="452"/>
      <c r="P44" s="329">
        <f>SUM(P45:P48)</f>
        <v>18</v>
      </c>
      <c r="Q44" s="217">
        <f>SUM(Q45:Q48)</f>
        <v>4</v>
      </c>
      <c r="R44" s="217">
        <f>SUM(R45:R48)</f>
        <v>2</v>
      </c>
      <c r="S44" s="217">
        <f>SUM(S45:S48)</f>
        <v>5</v>
      </c>
      <c r="T44" s="222" t="s">
        <v>417</v>
      </c>
      <c r="U44" s="217">
        <f>SUM(U45:U48)</f>
        <v>4</v>
      </c>
      <c r="V44" s="222" t="s">
        <v>417</v>
      </c>
      <c r="W44" s="217">
        <f>SUM(W45:W48)</f>
        <v>2</v>
      </c>
      <c r="X44" s="86"/>
      <c r="Y44" s="86"/>
    </row>
    <row r="45" spans="1:26" s="42" customFormat="1" ht="14.25">
      <c r="A45" s="62"/>
      <c r="B45" s="60"/>
      <c r="C45" s="98"/>
      <c r="D45" s="92"/>
      <c r="E45" s="91"/>
      <c r="F45" s="92"/>
      <c r="G45" s="147"/>
      <c r="H45" s="147"/>
      <c r="I45" s="147"/>
      <c r="J45" s="92"/>
      <c r="K45" s="147"/>
      <c r="L45" s="92"/>
      <c r="M45" s="45"/>
      <c r="N45" s="62"/>
      <c r="O45" s="60" t="s">
        <v>34</v>
      </c>
      <c r="P45" s="100">
        <f>SUM(Q45:W45)</f>
        <v>8</v>
      </c>
      <c r="Q45" s="55">
        <v>3</v>
      </c>
      <c r="R45" s="55" t="s">
        <v>416</v>
      </c>
      <c r="S45" s="55">
        <v>1</v>
      </c>
      <c r="T45" s="55">
        <v>1</v>
      </c>
      <c r="U45" s="55">
        <v>1</v>
      </c>
      <c r="V45" s="55" t="s">
        <v>416</v>
      </c>
      <c r="W45" s="55">
        <v>2</v>
      </c>
      <c r="X45" s="65"/>
      <c r="Y45" s="78"/>
      <c r="Z45" s="78"/>
    </row>
    <row r="46" spans="1:25" s="42" customFormat="1" ht="14.25">
      <c r="A46" s="450" t="s">
        <v>33</v>
      </c>
      <c r="B46" s="451"/>
      <c r="C46" s="29">
        <f>SUM(C47:C50)</f>
        <v>474284</v>
      </c>
      <c r="D46" s="30">
        <f aca="true" t="shared" si="9" ref="D46:L46">SUM(D47:D50)</f>
        <v>384244</v>
      </c>
      <c r="E46" s="30">
        <f t="shared" si="9"/>
        <v>14307</v>
      </c>
      <c r="F46" s="30">
        <f t="shared" si="9"/>
        <v>9995</v>
      </c>
      <c r="G46" s="30">
        <f t="shared" si="9"/>
        <v>3</v>
      </c>
      <c r="H46" s="30">
        <f t="shared" si="9"/>
        <v>3921</v>
      </c>
      <c r="I46" s="30">
        <f t="shared" si="9"/>
        <v>388</v>
      </c>
      <c r="J46" s="30">
        <f t="shared" si="9"/>
        <v>75733</v>
      </c>
      <c r="K46" s="30">
        <f t="shared" si="9"/>
        <v>80</v>
      </c>
      <c r="L46" s="30">
        <f t="shared" si="9"/>
        <v>7491</v>
      </c>
      <c r="M46" s="45"/>
      <c r="N46" s="62"/>
      <c r="O46" s="60" t="s">
        <v>35</v>
      </c>
      <c r="P46" s="100">
        <f>SUM(Q46:W46)</f>
        <v>1</v>
      </c>
      <c r="Q46" s="55">
        <v>1</v>
      </c>
      <c r="R46" s="55" t="s">
        <v>416</v>
      </c>
      <c r="S46" s="55" t="s">
        <v>416</v>
      </c>
      <c r="T46" s="55" t="s">
        <v>416</v>
      </c>
      <c r="U46" s="55" t="s">
        <v>416</v>
      </c>
      <c r="V46" s="55" t="s">
        <v>416</v>
      </c>
      <c r="W46" s="55" t="s">
        <v>416</v>
      </c>
      <c r="X46" s="55"/>
      <c r="Y46" s="55"/>
    </row>
    <row r="47" spans="1:26" s="42" customFormat="1" ht="14.25">
      <c r="A47" s="62"/>
      <c r="B47" s="60" t="s">
        <v>34</v>
      </c>
      <c r="C47" s="93">
        <f>SUM(D47,E47,J47)</f>
        <v>117457</v>
      </c>
      <c r="D47" s="91">
        <v>87048</v>
      </c>
      <c r="E47" s="91">
        <f>SUM(F47:I47)</f>
        <v>500</v>
      </c>
      <c r="F47" s="91">
        <v>450</v>
      </c>
      <c r="G47" s="94" t="s">
        <v>416</v>
      </c>
      <c r="H47" s="94">
        <v>50</v>
      </c>
      <c r="I47" s="94" t="s">
        <v>416</v>
      </c>
      <c r="J47" s="91">
        <v>29909</v>
      </c>
      <c r="K47" s="94">
        <v>60</v>
      </c>
      <c r="L47" s="91">
        <v>3795</v>
      </c>
      <c r="M47" s="45"/>
      <c r="N47" s="62"/>
      <c r="O47" s="60" t="s">
        <v>36</v>
      </c>
      <c r="P47" s="100">
        <f>SUM(Q47:W47)</f>
        <v>3</v>
      </c>
      <c r="Q47" s="55" t="s">
        <v>416</v>
      </c>
      <c r="R47" s="55">
        <v>1</v>
      </c>
      <c r="S47" s="55">
        <v>2</v>
      </c>
      <c r="T47" s="55" t="s">
        <v>416</v>
      </c>
      <c r="U47" s="55" t="s">
        <v>416</v>
      </c>
      <c r="V47" s="55" t="s">
        <v>416</v>
      </c>
      <c r="W47" s="55" t="s">
        <v>416</v>
      </c>
      <c r="X47" s="55"/>
      <c r="Y47" s="55"/>
      <c r="Z47" s="55"/>
    </row>
    <row r="48" spans="1:26" s="42" customFormat="1" ht="14.25">
      <c r="A48" s="62"/>
      <c r="B48" s="60" t="s">
        <v>35</v>
      </c>
      <c r="C48" s="93">
        <f>SUM(D48,E48,J48)</f>
        <v>77713</v>
      </c>
      <c r="D48" s="91">
        <v>66605</v>
      </c>
      <c r="E48" s="91">
        <f>SUM(F48:I48)</f>
        <v>5013</v>
      </c>
      <c r="F48" s="91">
        <v>4943</v>
      </c>
      <c r="G48" s="94" t="s">
        <v>416</v>
      </c>
      <c r="H48" s="94" t="s">
        <v>416</v>
      </c>
      <c r="I48" s="94">
        <v>70</v>
      </c>
      <c r="J48" s="91">
        <v>6095</v>
      </c>
      <c r="K48" s="94" t="s">
        <v>416</v>
      </c>
      <c r="L48" s="91">
        <v>640</v>
      </c>
      <c r="M48" s="45"/>
      <c r="N48" s="62"/>
      <c r="O48" s="60" t="s">
        <v>37</v>
      </c>
      <c r="P48" s="100">
        <f>SUM(Q48:W48)</f>
        <v>6</v>
      </c>
      <c r="Q48" s="55" t="s">
        <v>416</v>
      </c>
      <c r="R48" s="55">
        <v>1</v>
      </c>
      <c r="S48" s="55">
        <v>2</v>
      </c>
      <c r="T48" s="55" t="s">
        <v>416</v>
      </c>
      <c r="U48" s="55">
        <v>3</v>
      </c>
      <c r="V48" s="55" t="s">
        <v>416</v>
      </c>
      <c r="W48" s="55" t="s">
        <v>416</v>
      </c>
      <c r="X48" s="55"/>
      <c r="Y48" s="55"/>
      <c r="Z48" s="55"/>
    </row>
    <row r="49" spans="1:26" s="42" customFormat="1" ht="14.25">
      <c r="A49" s="62"/>
      <c r="B49" s="60" t="s">
        <v>36</v>
      </c>
      <c r="C49" s="93">
        <f>SUM(D49,E49,J49)</f>
        <v>199223</v>
      </c>
      <c r="D49" s="91">
        <v>158830</v>
      </c>
      <c r="E49" s="91">
        <f>SUM(F49:I49)</f>
        <v>7190</v>
      </c>
      <c r="F49" s="91">
        <v>3296</v>
      </c>
      <c r="G49" s="94">
        <v>3</v>
      </c>
      <c r="H49" s="94">
        <v>3871</v>
      </c>
      <c r="I49" s="94">
        <v>20</v>
      </c>
      <c r="J49" s="91">
        <v>33203</v>
      </c>
      <c r="K49" s="94">
        <v>20</v>
      </c>
      <c r="L49" s="91">
        <v>2357</v>
      </c>
      <c r="M49" s="45"/>
      <c r="N49" s="62"/>
      <c r="O49" s="60"/>
      <c r="P49" s="100"/>
      <c r="Q49" s="55"/>
      <c r="R49" s="55"/>
      <c r="S49" s="55"/>
      <c r="T49" s="55"/>
      <c r="U49" s="55"/>
      <c r="V49" s="61"/>
      <c r="W49" s="61"/>
      <c r="X49" s="55"/>
      <c r="Y49" s="55"/>
      <c r="Z49" s="55"/>
    </row>
    <row r="50" spans="1:25" s="82" customFormat="1" ht="14.25">
      <c r="A50" s="62"/>
      <c r="B50" s="60" t="s">
        <v>37</v>
      </c>
      <c r="C50" s="93">
        <f>SUM(D50,E50,J50)</f>
        <v>79891</v>
      </c>
      <c r="D50" s="91">
        <v>71761</v>
      </c>
      <c r="E50" s="91">
        <f>SUM(F50:I50)</f>
        <v>1604</v>
      </c>
      <c r="F50" s="91">
        <v>1306</v>
      </c>
      <c r="G50" s="94" t="s">
        <v>416</v>
      </c>
      <c r="H50" s="94" t="s">
        <v>416</v>
      </c>
      <c r="I50" s="94">
        <v>298</v>
      </c>
      <c r="J50" s="91">
        <v>6526</v>
      </c>
      <c r="K50" s="94" t="s">
        <v>416</v>
      </c>
      <c r="L50" s="91">
        <v>699</v>
      </c>
      <c r="M50" s="79"/>
      <c r="N50" s="450" t="s">
        <v>38</v>
      </c>
      <c r="O50" s="452"/>
      <c r="P50" s="329">
        <f>SUM(P51:P56)</f>
        <v>8</v>
      </c>
      <c r="Q50" s="217">
        <f>SUM(Q51:Q56)</f>
        <v>5</v>
      </c>
      <c r="R50" s="222" t="s">
        <v>417</v>
      </c>
      <c r="S50" s="222" t="s">
        <v>417</v>
      </c>
      <c r="T50" s="217">
        <f>SUM(T51:T56)</f>
        <v>1</v>
      </c>
      <c r="U50" s="217">
        <f>SUM(U51:U56)</f>
        <v>1</v>
      </c>
      <c r="V50" s="217">
        <f>SUM(V51:V56)</f>
        <v>0</v>
      </c>
      <c r="W50" s="217">
        <f>SUM(W51:W56)</f>
        <v>1</v>
      </c>
      <c r="X50" s="86"/>
      <c r="Y50" s="86"/>
    </row>
    <row r="51" spans="1:26" s="42" customFormat="1" ht="14.25">
      <c r="A51" s="62"/>
      <c r="B51" s="60"/>
      <c r="C51" s="98"/>
      <c r="D51" s="92"/>
      <c r="E51" s="91"/>
      <c r="F51" s="92"/>
      <c r="G51" s="147"/>
      <c r="H51" s="147"/>
      <c r="I51" s="147"/>
      <c r="J51" s="92"/>
      <c r="K51" s="147"/>
      <c r="L51" s="92"/>
      <c r="M51" s="45"/>
      <c r="N51" s="62"/>
      <c r="O51" s="60" t="s">
        <v>39</v>
      </c>
      <c r="P51" s="55" t="s">
        <v>416</v>
      </c>
      <c r="Q51" s="55" t="s">
        <v>416</v>
      </c>
      <c r="R51" s="55" t="s">
        <v>416</v>
      </c>
      <c r="S51" s="55" t="s">
        <v>416</v>
      </c>
      <c r="T51" s="55" t="s">
        <v>416</v>
      </c>
      <c r="U51" s="55" t="s">
        <v>416</v>
      </c>
      <c r="V51" s="55" t="s">
        <v>416</v>
      </c>
      <c r="W51" s="55" t="s">
        <v>416</v>
      </c>
      <c r="X51" s="65"/>
      <c r="Y51" s="55"/>
      <c r="Z51" s="55"/>
    </row>
    <row r="52" spans="1:26" s="42" customFormat="1" ht="14.25">
      <c r="A52" s="450" t="s">
        <v>38</v>
      </c>
      <c r="B52" s="451"/>
      <c r="C52" s="29">
        <f>SUM(C53:C58)</f>
        <v>405828</v>
      </c>
      <c r="D52" s="30">
        <f aca="true" t="shared" si="10" ref="D52:K52">SUM(D53:D58)</f>
        <v>361767</v>
      </c>
      <c r="E52" s="30">
        <f t="shared" si="10"/>
        <v>4186</v>
      </c>
      <c r="F52" s="30">
        <f t="shared" si="10"/>
        <v>2257</v>
      </c>
      <c r="G52" s="30">
        <f t="shared" si="10"/>
        <v>1</v>
      </c>
      <c r="H52" s="30">
        <f t="shared" si="10"/>
        <v>1865</v>
      </c>
      <c r="I52" s="30">
        <f t="shared" si="10"/>
        <v>63</v>
      </c>
      <c r="J52" s="30">
        <f t="shared" si="10"/>
        <v>39875</v>
      </c>
      <c r="K52" s="30">
        <f t="shared" si="10"/>
        <v>625</v>
      </c>
      <c r="L52" s="30">
        <v>6630</v>
      </c>
      <c r="M52" s="45"/>
      <c r="N52" s="62"/>
      <c r="O52" s="60" t="s">
        <v>40</v>
      </c>
      <c r="P52" s="100">
        <f>SUM(Q52:W52)</f>
        <v>1</v>
      </c>
      <c r="Q52" s="55" t="s">
        <v>416</v>
      </c>
      <c r="R52" s="55" t="s">
        <v>416</v>
      </c>
      <c r="S52" s="55" t="s">
        <v>416</v>
      </c>
      <c r="T52" s="55">
        <v>1</v>
      </c>
      <c r="U52" s="55" t="s">
        <v>416</v>
      </c>
      <c r="V52" s="55" t="s">
        <v>416</v>
      </c>
      <c r="W52" s="55" t="s">
        <v>416</v>
      </c>
      <c r="X52" s="55"/>
      <c r="Y52" s="55"/>
      <c r="Z52" s="55"/>
    </row>
    <row r="53" spans="1:26" s="42" customFormat="1" ht="14.25">
      <c r="A53" s="62"/>
      <c r="B53" s="60" t="s">
        <v>39</v>
      </c>
      <c r="C53" s="93">
        <f aca="true" t="shared" si="11" ref="C53:C58">SUM(D53,E53,J53)</f>
        <v>51291</v>
      </c>
      <c r="D53" s="91">
        <v>48258</v>
      </c>
      <c r="E53" s="91">
        <f aca="true" t="shared" si="12" ref="E53:E58">SUM(F53:I53)</f>
        <v>75</v>
      </c>
      <c r="F53" s="91">
        <v>63</v>
      </c>
      <c r="G53" s="94">
        <v>1</v>
      </c>
      <c r="H53" s="94" t="s">
        <v>416</v>
      </c>
      <c r="I53" s="94">
        <v>11</v>
      </c>
      <c r="J53" s="91">
        <v>2958</v>
      </c>
      <c r="K53" s="94" t="s">
        <v>416</v>
      </c>
      <c r="L53" s="91">
        <v>477</v>
      </c>
      <c r="M53" s="45"/>
      <c r="N53" s="62"/>
      <c r="O53" s="60" t="s">
        <v>41</v>
      </c>
      <c r="P53" s="55" t="s">
        <v>416</v>
      </c>
      <c r="Q53" s="55" t="s">
        <v>416</v>
      </c>
      <c r="R53" s="55" t="s">
        <v>416</v>
      </c>
      <c r="S53" s="55" t="s">
        <v>416</v>
      </c>
      <c r="T53" s="55" t="s">
        <v>416</v>
      </c>
      <c r="U53" s="55" t="s">
        <v>416</v>
      </c>
      <c r="V53" s="55" t="s">
        <v>416</v>
      </c>
      <c r="W53" s="55" t="s">
        <v>416</v>
      </c>
      <c r="X53" s="55"/>
      <c r="Y53" s="55"/>
      <c r="Z53" s="55"/>
    </row>
    <row r="54" spans="1:26" s="42" customFormat="1" ht="14.25">
      <c r="A54" s="62"/>
      <c r="B54" s="60" t="s">
        <v>40</v>
      </c>
      <c r="C54" s="93">
        <f t="shared" si="11"/>
        <v>52472</v>
      </c>
      <c r="D54" s="91">
        <v>49824</v>
      </c>
      <c r="E54" s="91">
        <f t="shared" si="12"/>
        <v>26</v>
      </c>
      <c r="F54" s="91">
        <v>26</v>
      </c>
      <c r="G54" s="94" t="s">
        <v>416</v>
      </c>
      <c r="H54" s="94" t="s">
        <v>416</v>
      </c>
      <c r="I54" s="94" t="s">
        <v>416</v>
      </c>
      <c r="J54" s="91">
        <v>2622</v>
      </c>
      <c r="K54" s="94">
        <v>300</v>
      </c>
      <c r="L54" s="91">
        <v>413</v>
      </c>
      <c r="M54" s="45"/>
      <c r="N54" s="62"/>
      <c r="O54" s="60" t="s">
        <v>42</v>
      </c>
      <c r="P54" s="100">
        <f>SUM(Q54:W54)</f>
        <v>7</v>
      </c>
      <c r="Q54" s="55">
        <v>5</v>
      </c>
      <c r="R54" s="55" t="s">
        <v>416</v>
      </c>
      <c r="S54" s="55" t="s">
        <v>416</v>
      </c>
      <c r="T54" s="55" t="s">
        <v>416</v>
      </c>
      <c r="U54" s="55">
        <v>1</v>
      </c>
      <c r="V54" s="55" t="s">
        <v>416</v>
      </c>
      <c r="W54" s="55">
        <v>1</v>
      </c>
      <c r="X54" s="55"/>
      <c r="Y54" s="55"/>
      <c r="Z54" s="55"/>
    </row>
    <row r="55" spans="1:26" s="42" customFormat="1" ht="14.25">
      <c r="A55" s="62"/>
      <c r="B55" s="60" t="s">
        <v>41</v>
      </c>
      <c r="C55" s="93">
        <f t="shared" si="11"/>
        <v>104889</v>
      </c>
      <c r="D55" s="91">
        <v>91906</v>
      </c>
      <c r="E55" s="91">
        <f t="shared" si="12"/>
        <v>2273</v>
      </c>
      <c r="F55" s="91">
        <v>387</v>
      </c>
      <c r="G55" s="94" t="s">
        <v>416</v>
      </c>
      <c r="H55" s="94">
        <v>1865</v>
      </c>
      <c r="I55" s="94">
        <v>21</v>
      </c>
      <c r="J55" s="91">
        <v>10710</v>
      </c>
      <c r="K55" s="94" t="s">
        <v>416</v>
      </c>
      <c r="L55" s="91">
        <v>4460</v>
      </c>
      <c r="M55" s="45"/>
      <c r="N55" s="62"/>
      <c r="O55" s="60" t="s">
        <v>43</v>
      </c>
      <c r="P55" s="55" t="s">
        <v>416</v>
      </c>
      <c r="Q55" s="55" t="s">
        <v>416</v>
      </c>
      <c r="R55" s="55" t="s">
        <v>416</v>
      </c>
      <c r="S55" s="55" t="s">
        <v>416</v>
      </c>
      <c r="T55" s="55" t="s">
        <v>416</v>
      </c>
      <c r="U55" s="55" t="s">
        <v>416</v>
      </c>
      <c r="V55" s="55" t="s">
        <v>416</v>
      </c>
      <c r="W55" s="55" t="s">
        <v>416</v>
      </c>
      <c r="X55" s="55"/>
      <c r="Y55" s="55"/>
      <c r="Z55" s="55"/>
    </row>
    <row r="56" spans="1:26" s="42" customFormat="1" ht="14.25">
      <c r="A56" s="62"/>
      <c r="B56" s="60" t="s">
        <v>42</v>
      </c>
      <c r="C56" s="93">
        <f t="shared" si="11"/>
        <v>92278</v>
      </c>
      <c r="D56" s="91">
        <v>87044</v>
      </c>
      <c r="E56" s="91">
        <f t="shared" si="12"/>
        <v>319</v>
      </c>
      <c r="F56" s="91">
        <v>289</v>
      </c>
      <c r="G56" s="94" t="s">
        <v>416</v>
      </c>
      <c r="H56" s="94" t="s">
        <v>416</v>
      </c>
      <c r="I56" s="94">
        <v>30</v>
      </c>
      <c r="J56" s="91">
        <v>4915</v>
      </c>
      <c r="K56" s="94">
        <v>325</v>
      </c>
      <c r="L56" s="91">
        <v>384</v>
      </c>
      <c r="M56" s="45"/>
      <c r="N56" s="62"/>
      <c r="O56" s="60" t="s">
        <v>44</v>
      </c>
      <c r="P56" s="55" t="s">
        <v>416</v>
      </c>
      <c r="Q56" s="55" t="s">
        <v>416</v>
      </c>
      <c r="R56" s="55" t="s">
        <v>416</v>
      </c>
      <c r="S56" s="55" t="s">
        <v>416</v>
      </c>
      <c r="T56" s="55" t="s">
        <v>416</v>
      </c>
      <c r="U56" s="55" t="s">
        <v>416</v>
      </c>
      <c r="V56" s="55" t="s">
        <v>416</v>
      </c>
      <c r="W56" s="55" t="s">
        <v>416</v>
      </c>
      <c r="X56" s="55"/>
      <c r="Y56" s="55"/>
      <c r="Z56" s="55"/>
    </row>
    <row r="57" spans="1:26" s="42" customFormat="1" ht="14.25">
      <c r="A57" s="62"/>
      <c r="B57" s="60" t="s">
        <v>43</v>
      </c>
      <c r="C57" s="93">
        <f t="shared" si="11"/>
        <v>70785</v>
      </c>
      <c r="D57" s="91">
        <v>52458</v>
      </c>
      <c r="E57" s="91">
        <f t="shared" si="12"/>
        <v>1080</v>
      </c>
      <c r="F57" s="91">
        <v>1080</v>
      </c>
      <c r="G57" s="94" t="s">
        <v>416</v>
      </c>
      <c r="H57" s="94" t="s">
        <v>416</v>
      </c>
      <c r="I57" s="94" t="s">
        <v>416</v>
      </c>
      <c r="J57" s="91">
        <v>17247</v>
      </c>
      <c r="K57" s="94" t="s">
        <v>416</v>
      </c>
      <c r="L57" s="91">
        <v>727</v>
      </c>
      <c r="M57" s="45"/>
      <c r="N57" s="62"/>
      <c r="O57" s="60"/>
      <c r="P57" s="100"/>
      <c r="Q57" s="55"/>
      <c r="R57" s="55"/>
      <c r="S57" s="55"/>
      <c r="T57" s="55"/>
      <c r="U57" s="55"/>
      <c r="V57" s="61"/>
      <c r="W57" s="61"/>
      <c r="X57" s="55"/>
      <c r="Y57" s="55"/>
      <c r="Z57" s="55"/>
    </row>
    <row r="58" spans="1:25" s="82" customFormat="1" ht="14.25">
      <c r="A58" s="62"/>
      <c r="B58" s="60" t="s">
        <v>44</v>
      </c>
      <c r="C58" s="93">
        <f t="shared" si="11"/>
        <v>34113</v>
      </c>
      <c r="D58" s="91">
        <v>32277</v>
      </c>
      <c r="E58" s="91">
        <f t="shared" si="12"/>
        <v>413</v>
      </c>
      <c r="F58" s="91">
        <v>412</v>
      </c>
      <c r="G58" s="94" t="s">
        <v>416</v>
      </c>
      <c r="H58" s="94" t="s">
        <v>416</v>
      </c>
      <c r="I58" s="94">
        <v>1</v>
      </c>
      <c r="J58" s="91">
        <v>1423</v>
      </c>
      <c r="K58" s="94" t="s">
        <v>416</v>
      </c>
      <c r="L58" s="91">
        <v>170</v>
      </c>
      <c r="M58" s="79"/>
      <c r="N58" s="450" t="s">
        <v>45</v>
      </c>
      <c r="O58" s="452"/>
      <c r="P58" s="329">
        <f>SUM(P59:P62)</f>
        <v>9</v>
      </c>
      <c r="Q58" s="217">
        <f aca="true" t="shared" si="13" ref="Q58:V58">SUM(Q59:Q62)</f>
        <v>2</v>
      </c>
      <c r="R58" s="217">
        <f t="shared" si="13"/>
        <v>3</v>
      </c>
      <c r="S58" s="217">
        <f t="shared" si="13"/>
        <v>1</v>
      </c>
      <c r="T58" s="217">
        <f t="shared" si="13"/>
        <v>1</v>
      </c>
      <c r="U58" s="217">
        <f t="shared" si="13"/>
        <v>1</v>
      </c>
      <c r="V58" s="217">
        <f t="shared" si="13"/>
        <v>1</v>
      </c>
      <c r="W58" s="222" t="s">
        <v>417</v>
      </c>
      <c r="X58" s="86"/>
      <c r="Y58" s="86"/>
    </row>
    <row r="59" spans="1:26" s="42" customFormat="1" ht="14.25">
      <c r="A59" s="62"/>
      <c r="B59" s="60"/>
      <c r="C59" s="98"/>
      <c r="D59" s="92"/>
      <c r="E59" s="91"/>
      <c r="F59" s="92"/>
      <c r="G59" s="147"/>
      <c r="H59" s="147"/>
      <c r="I59" s="147"/>
      <c r="J59" s="92"/>
      <c r="K59" s="147"/>
      <c r="L59" s="92"/>
      <c r="M59" s="45"/>
      <c r="N59" s="62"/>
      <c r="O59" s="60" t="s">
        <v>46</v>
      </c>
      <c r="P59" s="100">
        <f>SUM(Q59:W59)</f>
        <v>4</v>
      </c>
      <c r="Q59" s="55">
        <v>2</v>
      </c>
      <c r="R59" s="55">
        <v>1</v>
      </c>
      <c r="S59" s="55">
        <v>1</v>
      </c>
      <c r="T59" s="55" t="s">
        <v>416</v>
      </c>
      <c r="U59" s="55" t="s">
        <v>416</v>
      </c>
      <c r="V59" s="55" t="s">
        <v>416</v>
      </c>
      <c r="W59" s="55" t="s">
        <v>416</v>
      </c>
      <c r="X59" s="65"/>
      <c r="Y59" s="55"/>
      <c r="Z59" s="78"/>
    </row>
    <row r="60" spans="1:25" s="42" customFormat="1" ht="14.25">
      <c r="A60" s="450" t="s">
        <v>45</v>
      </c>
      <c r="B60" s="451"/>
      <c r="C60" s="29">
        <f>SUM(C61:C64)</f>
        <v>448651</v>
      </c>
      <c r="D60" s="30">
        <f aca="true" t="shared" si="14" ref="D60:L60">SUM(D61:D64)</f>
        <v>315626</v>
      </c>
      <c r="E60" s="30">
        <f t="shared" si="14"/>
        <v>53727</v>
      </c>
      <c r="F60" s="30">
        <f t="shared" si="14"/>
        <v>48853</v>
      </c>
      <c r="G60" s="30">
        <f t="shared" si="14"/>
        <v>31</v>
      </c>
      <c r="H60" s="30">
        <f t="shared" si="14"/>
        <v>4407</v>
      </c>
      <c r="I60" s="30">
        <f t="shared" si="14"/>
        <v>436</v>
      </c>
      <c r="J60" s="30">
        <f t="shared" si="14"/>
        <v>79298</v>
      </c>
      <c r="K60" s="30">
        <f t="shared" si="14"/>
        <v>330</v>
      </c>
      <c r="L60" s="30">
        <f t="shared" si="14"/>
        <v>16961</v>
      </c>
      <c r="M60" s="45"/>
      <c r="N60" s="62"/>
      <c r="O60" s="60" t="s">
        <v>47</v>
      </c>
      <c r="P60" s="55" t="s">
        <v>416</v>
      </c>
      <c r="Q60" s="55" t="s">
        <v>416</v>
      </c>
      <c r="R60" s="55" t="s">
        <v>416</v>
      </c>
      <c r="S60" s="55" t="s">
        <v>416</v>
      </c>
      <c r="T60" s="55" t="s">
        <v>416</v>
      </c>
      <c r="U60" s="55" t="s">
        <v>416</v>
      </c>
      <c r="V60" s="55" t="s">
        <v>416</v>
      </c>
      <c r="W60" s="55" t="s">
        <v>416</v>
      </c>
      <c r="X60" s="55"/>
      <c r="Y60" s="55"/>
    </row>
    <row r="61" spans="1:26" s="42" customFormat="1" ht="14.25">
      <c r="A61" s="62"/>
      <c r="B61" s="60" t="s">
        <v>46</v>
      </c>
      <c r="C61" s="93">
        <f>SUM(D61,E61,J61)</f>
        <v>161980</v>
      </c>
      <c r="D61" s="91">
        <v>113300</v>
      </c>
      <c r="E61" s="91">
        <f>SUM(F61:I61)</f>
        <v>16493</v>
      </c>
      <c r="F61" s="91">
        <v>15512</v>
      </c>
      <c r="G61" s="94">
        <v>31</v>
      </c>
      <c r="H61" s="94">
        <v>940</v>
      </c>
      <c r="I61" s="94">
        <v>10</v>
      </c>
      <c r="J61" s="91">
        <v>32187</v>
      </c>
      <c r="K61" s="94">
        <v>80</v>
      </c>
      <c r="L61" s="91">
        <v>6079</v>
      </c>
      <c r="M61" s="45"/>
      <c r="N61" s="62"/>
      <c r="O61" s="60" t="s">
        <v>48</v>
      </c>
      <c r="P61" s="100">
        <f>SUM(Q61:W61)</f>
        <v>1</v>
      </c>
      <c r="Q61" s="55" t="s">
        <v>416</v>
      </c>
      <c r="R61" s="55">
        <v>1</v>
      </c>
      <c r="S61" s="55" t="s">
        <v>416</v>
      </c>
      <c r="T61" s="55" t="s">
        <v>416</v>
      </c>
      <c r="U61" s="55" t="s">
        <v>416</v>
      </c>
      <c r="V61" s="55" t="s">
        <v>416</v>
      </c>
      <c r="W61" s="55" t="s">
        <v>416</v>
      </c>
      <c r="X61" s="55"/>
      <c r="Y61" s="55"/>
      <c r="Z61" s="55"/>
    </row>
    <row r="62" spans="1:28" s="42" customFormat="1" ht="14.25">
      <c r="A62" s="62"/>
      <c r="B62" s="60" t="s">
        <v>47</v>
      </c>
      <c r="C62" s="93">
        <f>SUM(D62,E62,J62)</f>
        <v>104872</v>
      </c>
      <c r="D62" s="91">
        <v>76908</v>
      </c>
      <c r="E62" s="91">
        <f>SUM(F62:I62)</f>
        <v>8145</v>
      </c>
      <c r="F62" s="91">
        <v>6542</v>
      </c>
      <c r="G62" s="94" t="s">
        <v>416</v>
      </c>
      <c r="H62" s="94">
        <v>1213</v>
      </c>
      <c r="I62" s="94">
        <v>390</v>
      </c>
      <c r="J62" s="91">
        <v>19819</v>
      </c>
      <c r="K62" s="94">
        <v>50</v>
      </c>
      <c r="L62" s="91">
        <v>3465</v>
      </c>
      <c r="M62" s="45"/>
      <c r="N62" s="62"/>
      <c r="O62" s="60" t="s">
        <v>49</v>
      </c>
      <c r="P62" s="100">
        <f>SUM(Q62:W62)</f>
        <v>4</v>
      </c>
      <c r="Q62" s="55" t="s">
        <v>416</v>
      </c>
      <c r="R62" s="55">
        <v>1</v>
      </c>
      <c r="S62" s="55" t="s">
        <v>416</v>
      </c>
      <c r="T62" s="55">
        <v>1</v>
      </c>
      <c r="U62" s="55">
        <v>1</v>
      </c>
      <c r="V62" s="55">
        <v>1</v>
      </c>
      <c r="W62" s="55" t="s">
        <v>416</v>
      </c>
      <c r="X62" s="55"/>
      <c r="Y62" s="55"/>
      <c r="Z62" s="55"/>
      <c r="AA62" s="66"/>
      <c r="AB62" s="66"/>
    </row>
    <row r="63" spans="1:28" s="42" customFormat="1" ht="14.25">
      <c r="A63" s="62"/>
      <c r="B63" s="60" t="s">
        <v>48</v>
      </c>
      <c r="C63" s="93">
        <f>SUM(D63,E63,J63)</f>
        <v>93478</v>
      </c>
      <c r="D63" s="91">
        <v>56350</v>
      </c>
      <c r="E63" s="91">
        <f>SUM(F63:I63)</f>
        <v>16522</v>
      </c>
      <c r="F63" s="91">
        <v>14238</v>
      </c>
      <c r="G63" s="94" t="s">
        <v>416</v>
      </c>
      <c r="H63" s="94">
        <v>2254</v>
      </c>
      <c r="I63" s="94">
        <v>30</v>
      </c>
      <c r="J63" s="91">
        <v>20606</v>
      </c>
      <c r="K63" s="94">
        <v>100</v>
      </c>
      <c r="L63" s="91">
        <v>2795</v>
      </c>
      <c r="M63" s="45"/>
      <c r="N63" s="62"/>
      <c r="O63" s="60"/>
      <c r="P63" s="100"/>
      <c r="Q63" s="55"/>
      <c r="R63" s="55"/>
      <c r="S63" s="55"/>
      <c r="T63" s="55"/>
      <c r="U63" s="55"/>
      <c r="V63" s="61"/>
      <c r="W63" s="61"/>
      <c r="X63" s="55"/>
      <c r="Y63" s="55"/>
      <c r="Z63" s="66"/>
      <c r="AA63" s="66"/>
      <c r="AB63" s="66"/>
    </row>
    <row r="64" spans="1:28" s="82" customFormat="1" ht="14.25">
      <c r="A64" s="62"/>
      <c r="B64" s="60" t="s">
        <v>49</v>
      </c>
      <c r="C64" s="93">
        <f>SUM(D64,E64,J64)</f>
        <v>88321</v>
      </c>
      <c r="D64" s="91">
        <v>69068</v>
      </c>
      <c r="E64" s="91">
        <f>SUM(F64:I64)</f>
        <v>12567</v>
      </c>
      <c r="F64" s="91">
        <v>12561</v>
      </c>
      <c r="G64" s="94" t="s">
        <v>416</v>
      </c>
      <c r="H64" s="94" t="s">
        <v>416</v>
      </c>
      <c r="I64" s="94">
        <v>6</v>
      </c>
      <c r="J64" s="91">
        <v>6686</v>
      </c>
      <c r="K64" s="94">
        <v>100</v>
      </c>
      <c r="L64" s="91">
        <v>4622</v>
      </c>
      <c r="M64" s="79"/>
      <c r="N64" s="450" t="s">
        <v>53</v>
      </c>
      <c r="O64" s="452"/>
      <c r="P64" s="329">
        <f>SUM(P65)</f>
        <v>2</v>
      </c>
      <c r="Q64" s="222" t="s">
        <v>417</v>
      </c>
      <c r="R64" s="222" t="s">
        <v>417</v>
      </c>
      <c r="S64" s="222" t="s">
        <v>417</v>
      </c>
      <c r="T64" s="222" t="s">
        <v>417</v>
      </c>
      <c r="U64" s="217">
        <f>SUM(U65)</f>
        <v>2</v>
      </c>
      <c r="V64" s="222" t="s">
        <v>417</v>
      </c>
      <c r="W64" s="222" t="s">
        <v>417</v>
      </c>
      <c r="X64" s="86"/>
      <c r="Y64" s="86"/>
      <c r="Z64" s="87"/>
      <c r="AA64" s="87"/>
      <c r="AB64" s="87"/>
    </row>
    <row r="65" spans="1:28" s="42" customFormat="1" ht="14.25">
      <c r="A65" s="62"/>
      <c r="B65" s="60"/>
      <c r="C65" s="98"/>
      <c r="D65" s="92"/>
      <c r="E65" s="91"/>
      <c r="F65" s="92"/>
      <c r="G65" s="147"/>
      <c r="H65" s="147"/>
      <c r="I65" s="147"/>
      <c r="J65" s="92"/>
      <c r="K65" s="147"/>
      <c r="L65" s="92"/>
      <c r="M65" s="45"/>
      <c r="N65" s="213"/>
      <c r="O65" s="214" t="s">
        <v>56</v>
      </c>
      <c r="P65" s="326">
        <f>SUM(Q65:W65)</f>
        <v>2</v>
      </c>
      <c r="Q65" s="215" t="s">
        <v>416</v>
      </c>
      <c r="R65" s="215" t="s">
        <v>416</v>
      </c>
      <c r="S65" s="215" t="s">
        <v>416</v>
      </c>
      <c r="T65" s="215" t="s">
        <v>416</v>
      </c>
      <c r="U65" s="215">
        <v>2</v>
      </c>
      <c r="V65" s="215" t="s">
        <v>416</v>
      </c>
      <c r="W65" s="215" t="s">
        <v>416</v>
      </c>
      <c r="X65" s="65"/>
      <c r="Y65" s="55"/>
      <c r="Z65" s="88"/>
      <c r="AA65" s="66"/>
      <c r="AB65" s="66"/>
    </row>
    <row r="66" spans="1:28" s="42" customFormat="1" ht="14.25">
      <c r="A66" s="450" t="s">
        <v>53</v>
      </c>
      <c r="B66" s="451"/>
      <c r="C66" s="29">
        <f>SUM(C67)</f>
        <v>64861</v>
      </c>
      <c r="D66" s="30">
        <f>SUM(D67)</f>
        <v>31334</v>
      </c>
      <c r="E66" s="30">
        <f>SUM(E67)</f>
        <v>2705</v>
      </c>
      <c r="F66" s="30">
        <f>SUM(F67)</f>
        <v>2615</v>
      </c>
      <c r="G66" s="30">
        <f>SUM(G67)</f>
        <v>90</v>
      </c>
      <c r="H66" s="31" t="s">
        <v>251</v>
      </c>
      <c r="I66" s="31" t="s">
        <v>251</v>
      </c>
      <c r="J66" s="30">
        <f>SUM(J67)</f>
        <v>30822</v>
      </c>
      <c r="K66" s="30">
        <f>SUM(K67)</f>
        <v>20</v>
      </c>
      <c r="L66" s="30">
        <f>SUM(L67)</f>
        <v>1789</v>
      </c>
      <c r="N66" s="12" t="s">
        <v>244</v>
      </c>
      <c r="O66" s="45"/>
      <c r="P66" s="61"/>
      <c r="Q66" s="61"/>
      <c r="R66" s="61"/>
      <c r="S66" s="61"/>
      <c r="T66" s="61"/>
      <c r="U66" s="61"/>
      <c r="V66" s="61"/>
      <c r="W66" s="61"/>
      <c r="X66" s="55"/>
      <c r="Y66" s="55"/>
      <c r="Z66" s="66"/>
      <c r="AA66" s="66"/>
      <c r="AB66" s="66"/>
    </row>
    <row r="67" spans="1:28" s="42" customFormat="1" ht="14.25">
      <c r="A67" s="213"/>
      <c r="B67" s="214" t="s">
        <v>56</v>
      </c>
      <c r="C67" s="322">
        <f>SUM(D67,E67,J67)</f>
        <v>64861</v>
      </c>
      <c r="D67" s="97">
        <v>31334</v>
      </c>
      <c r="E67" s="149">
        <f>SUM(F67:I67)</f>
        <v>2705</v>
      </c>
      <c r="F67" s="97">
        <v>2615</v>
      </c>
      <c r="G67" s="244">
        <v>90</v>
      </c>
      <c r="H67" s="244" t="s">
        <v>416</v>
      </c>
      <c r="I67" s="244" t="s">
        <v>416</v>
      </c>
      <c r="J67" s="97">
        <v>30822</v>
      </c>
      <c r="K67" s="244">
        <v>20</v>
      </c>
      <c r="L67" s="97">
        <v>1789</v>
      </c>
      <c r="X67" s="61"/>
      <c r="Y67" s="61"/>
      <c r="Z67" s="66"/>
      <c r="AA67" s="66"/>
      <c r="AB67" s="66"/>
    </row>
    <row r="68" spans="1:28" s="42" customFormat="1" ht="14.25">
      <c r="A68" s="42" t="s">
        <v>237</v>
      </c>
      <c r="B68" s="62"/>
      <c r="C68" s="61"/>
      <c r="D68" s="61"/>
      <c r="E68" s="61"/>
      <c r="F68" s="61"/>
      <c r="G68" s="61"/>
      <c r="H68" s="61"/>
      <c r="I68" s="61"/>
      <c r="J68" s="61"/>
      <c r="K68" s="61"/>
      <c r="L68" s="61"/>
      <c r="X68" s="66"/>
      <c r="Y68" s="66"/>
      <c r="Z68" s="66"/>
      <c r="AA68" s="66"/>
      <c r="AB68" s="66"/>
    </row>
    <row r="69" spans="1:28" s="42" customFormat="1" ht="14.25">
      <c r="A69" s="12" t="s">
        <v>244</v>
      </c>
      <c r="B69" s="45"/>
      <c r="C69" s="67"/>
      <c r="D69" s="67"/>
      <c r="E69" s="67"/>
      <c r="F69" s="67"/>
      <c r="G69" s="67"/>
      <c r="H69" s="67"/>
      <c r="I69" s="67"/>
      <c r="J69" s="67"/>
      <c r="K69" s="67"/>
      <c r="L69" s="67"/>
      <c r="X69" s="66"/>
      <c r="Y69" s="66"/>
      <c r="Z69" s="66"/>
      <c r="AA69" s="66"/>
      <c r="AB69" s="66"/>
    </row>
    <row r="70" spans="1:28" s="42" customFormat="1" ht="14.25">
      <c r="A70" s="62"/>
      <c r="B70" s="45"/>
      <c r="C70" s="67"/>
      <c r="D70" s="67"/>
      <c r="E70" s="67"/>
      <c r="F70" s="67"/>
      <c r="G70" s="67"/>
      <c r="H70" s="67"/>
      <c r="I70" s="67"/>
      <c r="J70" s="67"/>
      <c r="K70" s="67"/>
      <c r="L70" s="67"/>
      <c r="X70" s="66"/>
      <c r="Y70" s="66"/>
      <c r="Z70" s="66"/>
      <c r="AA70" s="66"/>
      <c r="AB70" s="66"/>
    </row>
    <row r="71" spans="2:28" s="42" customFormat="1" ht="14.25">
      <c r="B71" s="45"/>
      <c r="C71" s="67"/>
      <c r="D71" s="67"/>
      <c r="E71" s="67"/>
      <c r="F71" s="67"/>
      <c r="G71" s="67"/>
      <c r="H71" s="67"/>
      <c r="I71" s="67"/>
      <c r="J71" s="67"/>
      <c r="K71" s="67"/>
      <c r="L71" s="67"/>
      <c r="X71" s="66"/>
      <c r="Y71" s="66"/>
      <c r="Z71" s="66"/>
      <c r="AA71" s="66"/>
      <c r="AB71" s="66"/>
    </row>
    <row r="72" spans="1:28" s="42" customFormat="1" ht="14.25">
      <c r="A72" s="45"/>
      <c r="B72" s="45"/>
      <c r="C72" s="67"/>
      <c r="D72" s="67"/>
      <c r="E72" s="67"/>
      <c r="F72" s="67"/>
      <c r="G72" s="67"/>
      <c r="H72" s="67"/>
      <c r="I72" s="67"/>
      <c r="J72" s="67"/>
      <c r="K72" s="67"/>
      <c r="L72" s="67"/>
      <c r="X72" s="66"/>
      <c r="Y72" s="66"/>
      <c r="Z72" s="66"/>
      <c r="AA72" s="66"/>
      <c r="AB72" s="66"/>
    </row>
    <row r="73" spans="1:12" s="42" customFormat="1" ht="14.25">
      <c r="A73" s="45"/>
      <c r="B73" s="45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23" ht="14.25">
      <c r="A74" s="45"/>
      <c r="B74" s="45"/>
      <c r="C74" s="67"/>
      <c r="D74" s="67"/>
      <c r="E74" s="67"/>
      <c r="F74" s="67"/>
      <c r="G74" s="67"/>
      <c r="H74" s="67"/>
      <c r="I74" s="67"/>
      <c r="J74" s="67"/>
      <c r="K74" s="67"/>
      <c r="L74" s="67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12" ht="14.25">
      <c r="A75" s="45"/>
      <c r="B75" s="45"/>
      <c r="C75" s="67"/>
      <c r="D75" s="67"/>
      <c r="E75" s="67"/>
      <c r="F75" s="67"/>
      <c r="G75" s="67"/>
      <c r="H75" s="67"/>
      <c r="I75" s="67"/>
      <c r="J75" s="67"/>
      <c r="K75" s="67"/>
      <c r="L75" s="67"/>
    </row>
  </sheetData>
  <sheetProtection/>
  <mergeCells count="58">
    <mergeCell ref="I6:I7"/>
    <mergeCell ref="T4:T5"/>
    <mergeCell ref="U4:U5"/>
    <mergeCell ref="V4:V5"/>
    <mergeCell ref="W4:W5"/>
    <mergeCell ref="N7:O7"/>
    <mergeCell ref="A2:L2"/>
    <mergeCell ref="N2:W2"/>
    <mergeCell ref="C4:J4"/>
    <mergeCell ref="N4:O5"/>
    <mergeCell ref="P4:P5"/>
    <mergeCell ref="Q4:Q5"/>
    <mergeCell ref="R4:R5"/>
    <mergeCell ref="S4:S5"/>
    <mergeCell ref="A9:B9"/>
    <mergeCell ref="N9:O9"/>
    <mergeCell ref="E5:I5"/>
    <mergeCell ref="A11:B11"/>
    <mergeCell ref="A4:B7"/>
    <mergeCell ref="K4:K7"/>
    <mergeCell ref="J5:J7"/>
    <mergeCell ref="L4:L7"/>
    <mergeCell ref="N10:O10"/>
    <mergeCell ref="C5:C7"/>
    <mergeCell ref="A12:B12"/>
    <mergeCell ref="N11:O11"/>
    <mergeCell ref="A13:B13"/>
    <mergeCell ref="N12:O12"/>
    <mergeCell ref="A14:B14"/>
    <mergeCell ref="N13:O13"/>
    <mergeCell ref="A15:B15"/>
    <mergeCell ref="N14:O14"/>
    <mergeCell ref="A16:B16"/>
    <mergeCell ref="N15:O15"/>
    <mergeCell ref="A17:B17"/>
    <mergeCell ref="N16:O16"/>
    <mergeCell ref="A18:B18"/>
    <mergeCell ref="N18:O18"/>
    <mergeCell ref="A20:B20"/>
    <mergeCell ref="N21:O21"/>
    <mergeCell ref="A23:B23"/>
    <mergeCell ref="N27:O27"/>
    <mergeCell ref="A29:B29"/>
    <mergeCell ref="N37:O37"/>
    <mergeCell ref="A39:B39"/>
    <mergeCell ref="N44:O44"/>
    <mergeCell ref="A60:B60"/>
    <mergeCell ref="N64:O64"/>
    <mergeCell ref="A66:B66"/>
    <mergeCell ref="A46:B46"/>
    <mergeCell ref="N50:O50"/>
    <mergeCell ref="A52:B52"/>
    <mergeCell ref="N58:O58"/>
    <mergeCell ref="H6:H7"/>
    <mergeCell ref="G6:G7"/>
    <mergeCell ref="F6:F7"/>
    <mergeCell ref="E6:E7"/>
    <mergeCell ref="D5:D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tabSelected="1" zoomScale="80" zoomScaleNormal="80" zoomScalePageLayoutView="0" workbookViewId="0" topLeftCell="H18">
      <selection activeCell="A1" sqref="A1"/>
    </sheetView>
  </sheetViews>
  <sheetFormatPr defaultColWidth="10.59765625" defaultRowHeight="15" customHeight="1"/>
  <cols>
    <col min="1" max="1" width="2.59765625" style="95" customWidth="1"/>
    <col min="2" max="2" width="18.59765625" style="95" customWidth="1"/>
    <col min="3" max="7" width="18.19921875" style="95" customWidth="1"/>
    <col min="8" max="8" width="9.69921875" style="95" customWidth="1"/>
    <col min="9" max="9" width="2.59765625" style="95" customWidth="1"/>
    <col min="10" max="10" width="11" style="95" customWidth="1"/>
    <col min="11" max="12" width="11.3984375" style="95" customWidth="1"/>
    <col min="13" max="13" width="15" style="95" customWidth="1"/>
    <col min="14" max="14" width="11.3984375" style="95" customWidth="1"/>
    <col min="15" max="15" width="14.5" style="95" customWidth="1"/>
    <col min="16" max="16" width="13.19921875" style="95" customWidth="1"/>
    <col min="17" max="17" width="11.3984375" style="95" customWidth="1"/>
    <col min="18" max="19" width="15" style="95" customWidth="1"/>
    <col min="20" max="16384" width="10.59765625" style="95" customWidth="1"/>
  </cols>
  <sheetData>
    <row r="1" spans="1:19" s="134" customFormat="1" ht="15" customHeight="1">
      <c r="A1" s="1" t="s">
        <v>181</v>
      </c>
      <c r="S1" s="3" t="s">
        <v>374</v>
      </c>
    </row>
    <row r="2" spans="1:19" ht="15" customHeight="1">
      <c r="A2" s="510" t="s">
        <v>353</v>
      </c>
      <c r="B2" s="510"/>
      <c r="C2" s="510"/>
      <c r="D2" s="510"/>
      <c r="E2" s="510"/>
      <c r="F2" s="510"/>
      <c r="G2" s="510"/>
      <c r="H2" s="104"/>
      <c r="I2" s="510" t="s">
        <v>358</v>
      </c>
      <c r="J2" s="510"/>
      <c r="K2" s="510"/>
      <c r="L2" s="510"/>
      <c r="M2" s="510"/>
      <c r="N2" s="510"/>
      <c r="O2" s="510"/>
      <c r="P2" s="510"/>
      <c r="Q2" s="510"/>
      <c r="R2" s="510"/>
      <c r="S2" s="510"/>
    </row>
    <row r="3" spans="2:19" ht="15" customHeight="1" thickBot="1">
      <c r="B3" s="231"/>
      <c r="C3" s="231"/>
      <c r="D3" s="231"/>
      <c r="E3" s="231"/>
      <c r="F3" s="231"/>
      <c r="G3" s="232" t="s">
        <v>250</v>
      </c>
      <c r="H3" s="104"/>
      <c r="J3" s="231"/>
      <c r="K3" s="231"/>
      <c r="L3" s="231"/>
      <c r="M3" s="231"/>
      <c r="N3" s="231"/>
      <c r="O3" s="231"/>
      <c r="P3" s="231"/>
      <c r="Q3" s="231"/>
      <c r="R3" s="231"/>
      <c r="S3" s="232" t="s">
        <v>359</v>
      </c>
    </row>
    <row r="4" spans="1:19" ht="15" customHeight="1">
      <c r="A4" s="511" t="s">
        <v>372</v>
      </c>
      <c r="B4" s="512"/>
      <c r="C4" s="245" t="s">
        <v>286</v>
      </c>
      <c r="D4" s="246">
        <v>60</v>
      </c>
      <c r="E4" s="246">
        <v>61</v>
      </c>
      <c r="F4" s="246">
        <v>62</v>
      </c>
      <c r="G4" s="247">
        <v>63</v>
      </c>
      <c r="H4" s="104"/>
      <c r="I4" s="513" t="s">
        <v>70</v>
      </c>
      <c r="J4" s="514"/>
      <c r="K4" s="519" t="s">
        <v>71</v>
      </c>
      <c r="L4" s="520"/>
      <c r="M4" s="512"/>
      <c r="N4" s="521" t="s">
        <v>361</v>
      </c>
      <c r="O4" s="520"/>
      <c r="P4" s="512"/>
      <c r="Q4" s="522" t="s">
        <v>362</v>
      </c>
      <c r="R4" s="523"/>
      <c r="S4" s="524"/>
    </row>
    <row r="5" spans="1:24" ht="15" customHeight="1">
      <c r="A5" s="248"/>
      <c r="B5" s="249"/>
      <c r="C5" s="248"/>
      <c r="D5" s="250"/>
      <c r="E5" s="250"/>
      <c r="F5" s="250"/>
      <c r="G5" s="250"/>
      <c r="H5" s="104"/>
      <c r="I5" s="515"/>
      <c r="J5" s="516"/>
      <c r="K5" s="499" t="s">
        <v>72</v>
      </c>
      <c r="L5" s="499" t="s">
        <v>73</v>
      </c>
      <c r="M5" s="507" t="s">
        <v>360</v>
      </c>
      <c r="N5" s="499" t="s">
        <v>72</v>
      </c>
      <c r="O5" s="499" t="s">
        <v>73</v>
      </c>
      <c r="P5" s="507" t="s">
        <v>360</v>
      </c>
      <c r="Q5" s="499" t="s">
        <v>72</v>
      </c>
      <c r="R5" s="501" t="s">
        <v>73</v>
      </c>
      <c r="S5" s="503" t="s">
        <v>360</v>
      </c>
      <c r="X5" s="145"/>
    </row>
    <row r="6" spans="1:24" ht="15" customHeight="1">
      <c r="A6" s="493" t="s">
        <v>373</v>
      </c>
      <c r="B6" s="494"/>
      <c r="C6" s="93">
        <v>194500</v>
      </c>
      <c r="D6" s="91">
        <v>183200</v>
      </c>
      <c r="E6" s="91">
        <v>188800</v>
      </c>
      <c r="F6" s="91">
        <v>173400</v>
      </c>
      <c r="G6" s="91">
        <v>167600</v>
      </c>
      <c r="H6" s="104"/>
      <c r="I6" s="517"/>
      <c r="J6" s="518"/>
      <c r="K6" s="500"/>
      <c r="L6" s="500"/>
      <c r="M6" s="508"/>
      <c r="N6" s="500"/>
      <c r="O6" s="500"/>
      <c r="P6" s="508"/>
      <c r="Q6" s="500"/>
      <c r="R6" s="502"/>
      <c r="S6" s="504"/>
      <c r="X6" s="145"/>
    </row>
    <row r="7" spans="1:24" ht="15" customHeight="1">
      <c r="A7" s="104"/>
      <c r="B7" s="233"/>
      <c r="C7" s="101"/>
      <c r="D7" s="102"/>
      <c r="E7" s="102"/>
      <c r="F7" s="102"/>
      <c r="G7" s="102"/>
      <c r="H7" s="104"/>
      <c r="I7" s="234"/>
      <c r="J7" s="235"/>
      <c r="K7" s="236"/>
      <c r="L7" s="237"/>
      <c r="M7" s="234"/>
      <c r="N7" s="234"/>
      <c r="O7" s="237"/>
      <c r="P7" s="234"/>
      <c r="Q7" s="234"/>
      <c r="R7" s="237"/>
      <c r="S7" s="104"/>
      <c r="X7" s="145"/>
    </row>
    <row r="8" spans="1:24" ht="15" customHeight="1">
      <c r="A8" s="104"/>
      <c r="B8" s="233"/>
      <c r="C8" s="103"/>
      <c r="D8" s="104"/>
      <c r="E8" s="104"/>
      <c r="F8" s="104"/>
      <c r="G8" s="104"/>
      <c r="H8" s="104"/>
      <c r="I8" s="505" t="s">
        <v>286</v>
      </c>
      <c r="J8" s="506"/>
      <c r="K8" s="105">
        <v>37400</v>
      </c>
      <c r="L8" s="94">
        <v>194500</v>
      </c>
      <c r="M8" s="94">
        <v>520</v>
      </c>
      <c r="N8" s="94">
        <v>321</v>
      </c>
      <c r="O8" s="94">
        <v>703</v>
      </c>
      <c r="P8" s="94">
        <v>219</v>
      </c>
      <c r="Q8" s="94">
        <v>1460</v>
      </c>
      <c r="R8" s="94">
        <v>4130</v>
      </c>
      <c r="S8" s="94">
        <v>283</v>
      </c>
      <c r="X8" s="145"/>
    </row>
    <row r="9" spans="1:24" ht="15" customHeight="1">
      <c r="A9" s="492" t="s">
        <v>74</v>
      </c>
      <c r="B9" s="341"/>
      <c r="C9" s="101"/>
      <c r="D9" s="102"/>
      <c r="E9" s="102"/>
      <c r="F9" s="102"/>
      <c r="G9" s="102"/>
      <c r="H9" s="104"/>
      <c r="I9" s="495">
        <v>60</v>
      </c>
      <c r="J9" s="509"/>
      <c r="K9" s="105">
        <v>37700</v>
      </c>
      <c r="L9" s="94">
        <v>183200</v>
      </c>
      <c r="M9" s="94">
        <v>486</v>
      </c>
      <c r="N9" s="94">
        <v>238</v>
      </c>
      <c r="O9" s="94">
        <v>754</v>
      </c>
      <c r="P9" s="94">
        <v>317</v>
      </c>
      <c r="Q9" s="94">
        <v>1450</v>
      </c>
      <c r="R9" s="94">
        <v>4810</v>
      </c>
      <c r="S9" s="94">
        <v>332</v>
      </c>
      <c r="X9" s="145"/>
    </row>
    <row r="10" spans="1:24" ht="15" customHeight="1">
      <c r="A10" s="104"/>
      <c r="B10" s="238" t="s">
        <v>75</v>
      </c>
      <c r="C10" s="93">
        <v>703</v>
      </c>
      <c r="D10" s="91">
        <v>754</v>
      </c>
      <c r="E10" s="91">
        <v>366</v>
      </c>
      <c r="F10" s="91">
        <v>333</v>
      </c>
      <c r="G10" s="91">
        <v>194</v>
      </c>
      <c r="H10" s="104"/>
      <c r="I10" s="495">
        <v>61</v>
      </c>
      <c r="J10" s="496"/>
      <c r="K10" s="105">
        <v>37100</v>
      </c>
      <c r="L10" s="94">
        <v>188800</v>
      </c>
      <c r="M10" s="94">
        <v>509</v>
      </c>
      <c r="N10" s="94">
        <v>198</v>
      </c>
      <c r="O10" s="94">
        <v>366</v>
      </c>
      <c r="P10" s="94">
        <v>185</v>
      </c>
      <c r="Q10" s="94">
        <v>1320</v>
      </c>
      <c r="R10" s="94">
        <v>2650</v>
      </c>
      <c r="S10" s="94">
        <v>201</v>
      </c>
      <c r="X10" s="145"/>
    </row>
    <row r="11" spans="1:24" ht="15" customHeight="1">
      <c r="A11" s="104"/>
      <c r="B11" s="238" t="s">
        <v>76</v>
      </c>
      <c r="C11" s="93">
        <v>4130</v>
      </c>
      <c r="D11" s="91">
        <v>4810</v>
      </c>
      <c r="E11" s="91">
        <v>2650</v>
      </c>
      <c r="F11" s="91">
        <v>6040</v>
      </c>
      <c r="G11" s="91">
        <v>7860</v>
      </c>
      <c r="H11" s="104"/>
      <c r="I11" s="495">
        <v>62</v>
      </c>
      <c r="J11" s="496"/>
      <c r="K11" s="105">
        <v>34400</v>
      </c>
      <c r="L11" s="94">
        <v>173400</v>
      </c>
      <c r="M11" s="94">
        <v>504</v>
      </c>
      <c r="N11" s="94">
        <v>146</v>
      </c>
      <c r="O11" s="94">
        <v>333</v>
      </c>
      <c r="P11" s="94">
        <v>228</v>
      </c>
      <c r="Q11" s="94">
        <v>1740</v>
      </c>
      <c r="R11" s="94">
        <v>6040</v>
      </c>
      <c r="S11" s="94">
        <v>347</v>
      </c>
      <c r="X11" s="145"/>
    </row>
    <row r="12" spans="1:24" ht="15" customHeight="1">
      <c r="A12" s="104"/>
      <c r="B12" s="233"/>
      <c r="C12" s="101"/>
      <c r="D12" s="102"/>
      <c r="E12" s="102"/>
      <c r="F12" s="102"/>
      <c r="G12" s="102"/>
      <c r="I12" s="497">
        <v>63</v>
      </c>
      <c r="J12" s="498"/>
      <c r="K12" s="32">
        <v>34000</v>
      </c>
      <c r="L12" s="31">
        <v>167600</v>
      </c>
      <c r="M12" s="31">
        <v>493</v>
      </c>
      <c r="N12" s="31">
        <f>SUM(N14:N21,N23,N26,N32,N42,N49,N55,N63,N69)</f>
        <v>73</v>
      </c>
      <c r="O12" s="31">
        <f>SUM(O14:O21,O23,O26,O32,O42,O49,O55,O63,O69)</f>
        <v>194</v>
      </c>
      <c r="P12" s="31">
        <v>266</v>
      </c>
      <c r="Q12" s="31">
        <v>2260</v>
      </c>
      <c r="R12" s="31">
        <v>7860</v>
      </c>
      <c r="S12" s="31">
        <v>348</v>
      </c>
      <c r="X12" s="145"/>
    </row>
    <row r="13" spans="1:24" ht="15" customHeight="1">
      <c r="A13" s="104"/>
      <c r="B13" s="233"/>
      <c r="C13" s="103"/>
      <c r="D13" s="104"/>
      <c r="E13" s="104"/>
      <c r="F13" s="104"/>
      <c r="G13" s="104"/>
      <c r="I13" s="22"/>
      <c r="J13" s="23"/>
      <c r="K13" s="330"/>
      <c r="L13" s="331"/>
      <c r="M13" s="331"/>
      <c r="N13" s="331"/>
      <c r="O13" s="331"/>
      <c r="P13" s="331"/>
      <c r="Q13" s="331"/>
      <c r="R13" s="331"/>
      <c r="S13" s="331"/>
      <c r="X13" s="145"/>
    </row>
    <row r="14" spans="1:24" ht="15" customHeight="1">
      <c r="A14" s="492" t="s">
        <v>77</v>
      </c>
      <c r="B14" s="341"/>
      <c r="C14" s="101"/>
      <c r="D14" s="102"/>
      <c r="E14" s="102"/>
      <c r="F14" s="102"/>
      <c r="G14" s="102"/>
      <c r="I14" s="493" t="s">
        <v>363</v>
      </c>
      <c r="J14" s="494"/>
      <c r="K14" s="32">
        <v>3510</v>
      </c>
      <c r="L14" s="31">
        <v>18000</v>
      </c>
      <c r="M14" s="31">
        <v>512</v>
      </c>
      <c r="N14" s="31">
        <v>2</v>
      </c>
      <c r="O14" s="31">
        <v>7</v>
      </c>
      <c r="P14" s="31">
        <v>325</v>
      </c>
      <c r="Q14" s="31">
        <v>119</v>
      </c>
      <c r="R14" s="31">
        <v>417</v>
      </c>
      <c r="S14" s="31">
        <v>350</v>
      </c>
      <c r="T14" s="102"/>
      <c r="X14" s="145"/>
    </row>
    <row r="15" spans="1:24" ht="15" customHeight="1">
      <c r="A15" s="104"/>
      <c r="B15" s="238" t="s">
        <v>78</v>
      </c>
      <c r="C15" s="93">
        <v>4570</v>
      </c>
      <c r="D15" s="91">
        <v>4490</v>
      </c>
      <c r="E15" s="91">
        <v>4970</v>
      </c>
      <c r="F15" s="91">
        <v>4810</v>
      </c>
      <c r="G15" s="91">
        <v>4570</v>
      </c>
      <c r="I15" s="493" t="s">
        <v>365</v>
      </c>
      <c r="J15" s="494"/>
      <c r="K15" s="32">
        <v>1420</v>
      </c>
      <c r="L15" s="31">
        <v>6330</v>
      </c>
      <c r="M15" s="31">
        <v>446</v>
      </c>
      <c r="N15" s="31" t="s">
        <v>416</v>
      </c>
      <c r="O15" s="31" t="s">
        <v>416</v>
      </c>
      <c r="P15" s="31" t="s">
        <v>416</v>
      </c>
      <c r="Q15" s="31">
        <v>9</v>
      </c>
      <c r="R15" s="31">
        <v>33</v>
      </c>
      <c r="S15" s="31">
        <v>362</v>
      </c>
      <c r="X15" s="145"/>
    </row>
    <row r="16" spans="1:24" ht="15" customHeight="1">
      <c r="A16" s="104"/>
      <c r="B16" s="238" t="s">
        <v>79</v>
      </c>
      <c r="C16" s="93">
        <v>8310</v>
      </c>
      <c r="D16" s="91">
        <v>8100</v>
      </c>
      <c r="E16" s="91">
        <v>7750</v>
      </c>
      <c r="F16" s="91">
        <v>8310</v>
      </c>
      <c r="G16" s="91">
        <v>7710</v>
      </c>
      <c r="I16" s="493" t="s">
        <v>366</v>
      </c>
      <c r="J16" s="494"/>
      <c r="K16" s="32">
        <v>3210</v>
      </c>
      <c r="L16" s="31">
        <v>16400</v>
      </c>
      <c r="M16" s="31">
        <v>510</v>
      </c>
      <c r="N16" s="31" t="s">
        <v>416</v>
      </c>
      <c r="O16" s="31" t="s">
        <v>416</v>
      </c>
      <c r="P16" s="31" t="s">
        <v>416</v>
      </c>
      <c r="Q16" s="31">
        <v>432</v>
      </c>
      <c r="R16" s="31">
        <v>1400</v>
      </c>
      <c r="S16" s="31">
        <v>324</v>
      </c>
      <c r="X16" s="145"/>
    </row>
    <row r="17" spans="1:24" ht="15" customHeight="1">
      <c r="A17" s="104"/>
      <c r="B17" s="233"/>
      <c r="C17" s="103"/>
      <c r="D17" s="104"/>
      <c r="E17" s="104"/>
      <c r="F17" s="104"/>
      <c r="G17" s="104"/>
      <c r="I17" s="493" t="s">
        <v>367</v>
      </c>
      <c r="J17" s="494"/>
      <c r="K17" s="32">
        <v>1190</v>
      </c>
      <c r="L17" s="31">
        <v>5250</v>
      </c>
      <c r="M17" s="31">
        <v>441</v>
      </c>
      <c r="N17" s="31" t="s">
        <v>416</v>
      </c>
      <c r="O17" s="31" t="s">
        <v>416</v>
      </c>
      <c r="P17" s="31" t="s">
        <v>416</v>
      </c>
      <c r="Q17" s="31">
        <v>6</v>
      </c>
      <c r="R17" s="31">
        <v>16</v>
      </c>
      <c r="S17" s="31">
        <v>270</v>
      </c>
      <c r="X17" s="145"/>
    </row>
    <row r="18" spans="1:24" ht="15" customHeight="1">
      <c r="A18" s="104"/>
      <c r="B18" s="233"/>
      <c r="C18" s="103"/>
      <c r="D18" s="104"/>
      <c r="E18" s="104"/>
      <c r="F18" s="104"/>
      <c r="G18" s="104"/>
      <c r="I18" s="493" t="s">
        <v>368</v>
      </c>
      <c r="J18" s="494"/>
      <c r="K18" s="32">
        <v>1310</v>
      </c>
      <c r="L18" s="31">
        <v>5830</v>
      </c>
      <c r="M18" s="31">
        <v>445</v>
      </c>
      <c r="N18" s="31">
        <v>1</v>
      </c>
      <c r="O18" s="31">
        <v>2</v>
      </c>
      <c r="P18" s="31">
        <v>203</v>
      </c>
      <c r="Q18" s="31">
        <v>15</v>
      </c>
      <c r="R18" s="31">
        <v>47</v>
      </c>
      <c r="S18" s="31">
        <v>316</v>
      </c>
      <c r="X18" s="145"/>
    </row>
    <row r="19" spans="1:24" ht="15" customHeight="1">
      <c r="A19" s="492" t="s">
        <v>80</v>
      </c>
      <c r="B19" s="341"/>
      <c r="C19" s="101"/>
      <c r="D19" s="102"/>
      <c r="E19" s="102"/>
      <c r="F19" s="102"/>
      <c r="G19" s="102"/>
      <c r="I19" s="493" t="s">
        <v>369</v>
      </c>
      <c r="J19" s="494"/>
      <c r="K19" s="32">
        <v>2510</v>
      </c>
      <c r="L19" s="31">
        <v>12900</v>
      </c>
      <c r="M19" s="31">
        <v>514</v>
      </c>
      <c r="N19" s="31">
        <v>25</v>
      </c>
      <c r="O19" s="31">
        <v>64</v>
      </c>
      <c r="P19" s="31">
        <v>254</v>
      </c>
      <c r="Q19" s="31">
        <v>224</v>
      </c>
      <c r="R19" s="31">
        <v>735</v>
      </c>
      <c r="S19" s="31">
        <v>328</v>
      </c>
      <c r="X19" s="145"/>
    </row>
    <row r="20" spans="1:24" ht="15" customHeight="1">
      <c r="A20" s="104"/>
      <c r="B20" s="238" t="s">
        <v>81</v>
      </c>
      <c r="C20" s="93">
        <v>3120</v>
      </c>
      <c r="D20" s="91">
        <v>2590</v>
      </c>
      <c r="E20" s="91">
        <v>3310</v>
      </c>
      <c r="F20" s="91">
        <v>4540</v>
      </c>
      <c r="G20" s="91">
        <v>4090</v>
      </c>
      <c r="I20" s="493" t="s">
        <v>370</v>
      </c>
      <c r="J20" s="494"/>
      <c r="K20" s="32">
        <v>1860</v>
      </c>
      <c r="L20" s="31">
        <v>9380</v>
      </c>
      <c r="M20" s="31">
        <v>504</v>
      </c>
      <c r="N20" s="31" t="s">
        <v>416</v>
      </c>
      <c r="O20" s="31" t="s">
        <v>416</v>
      </c>
      <c r="P20" s="31" t="s">
        <v>416</v>
      </c>
      <c r="Q20" s="31">
        <v>138</v>
      </c>
      <c r="R20" s="31">
        <v>502</v>
      </c>
      <c r="S20" s="31">
        <v>364</v>
      </c>
      <c r="X20" s="145"/>
    </row>
    <row r="21" spans="1:24" ht="15" customHeight="1">
      <c r="A21" s="104"/>
      <c r="B21" s="238" t="s">
        <v>82</v>
      </c>
      <c r="C21" s="93">
        <v>387</v>
      </c>
      <c r="D21" s="91">
        <v>334</v>
      </c>
      <c r="E21" s="91">
        <v>366</v>
      </c>
      <c r="F21" s="91">
        <v>480</v>
      </c>
      <c r="G21" s="91">
        <v>439</v>
      </c>
      <c r="I21" s="493" t="s">
        <v>371</v>
      </c>
      <c r="J21" s="494"/>
      <c r="K21" s="32">
        <v>2930</v>
      </c>
      <c r="L21" s="31">
        <v>16100</v>
      </c>
      <c r="M21" s="31">
        <v>548</v>
      </c>
      <c r="N21" s="31" t="s">
        <v>416</v>
      </c>
      <c r="O21" s="31" t="s">
        <v>416</v>
      </c>
      <c r="P21" s="31" t="s">
        <v>416</v>
      </c>
      <c r="Q21" s="31">
        <v>401</v>
      </c>
      <c r="R21" s="31">
        <v>1510</v>
      </c>
      <c r="S21" s="31">
        <v>377</v>
      </c>
      <c r="X21" s="145"/>
    </row>
    <row r="22" spans="1:24" ht="15" customHeight="1">
      <c r="A22" s="104"/>
      <c r="B22" s="233"/>
      <c r="C22" s="101"/>
      <c r="D22" s="102"/>
      <c r="E22" s="102"/>
      <c r="F22" s="102"/>
      <c r="G22" s="102"/>
      <c r="I22" s="104"/>
      <c r="J22" s="233"/>
      <c r="K22" s="32"/>
      <c r="L22" s="31"/>
      <c r="M22" s="31"/>
      <c r="N22" s="31"/>
      <c r="O22" s="31"/>
      <c r="P22" s="31"/>
      <c r="Q22" s="31"/>
      <c r="R22" s="31"/>
      <c r="S22" s="31"/>
      <c r="X22" s="145"/>
    </row>
    <row r="23" spans="1:24" ht="15" customHeight="1">
      <c r="A23" s="104"/>
      <c r="B23" s="233"/>
      <c r="C23" s="103"/>
      <c r="D23" s="104"/>
      <c r="E23" s="104"/>
      <c r="F23" s="104"/>
      <c r="G23" s="104"/>
      <c r="I23" s="492" t="s">
        <v>11</v>
      </c>
      <c r="J23" s="341"/>
      <c r="K23" s="32">
        <f>SUM(K24)</f>
        <v>66</v>
      </c>
      <c r="L23" s="31">
        <f>SUM(L24)</f>
        <v>269</v>
      </c>
      <c r="M23" s="31">
        <f>SUM(M24)</f>
        <v>408</v>
      </c>
      <c r="N23" s="31" t="s">
        <v>251</v>
      </c>
      <c r="O23" s="31" t="s">
        <v>251</v>
      </c>
      <c r="P23" s="31" t="s">
        <v>251</v>
      </c>
      <c r="Q23" s="31" t="s">
        <v>251</v>
      </c>
      <c r="R23" s="31" t="s">
        <v>251</v>
      </c>
      <c r="S23" s="31" t="s">
        <v>251</v>
      </c>
      <c r="X23" s="145"/>
    </row>
    <row r="24" spans="1:24" ht="15" customHeight="1">
      <c r="A24" s="492" t="s">
        <v>83</v>
      </c>
      <c r="B24" s="341"/>
      <c r="C24" s="101"/>
      <c r="D24" s="102"/>
      <c r="E24" s="102"/>
      <c r="F24" s="102"/>
      <c r="G24" s="102"/>
      <c r="I24" s="24"/>
      <c r="J24" s="238" t="s">
        <v>12</v>
      </c>
      <c r="K24" s="105">
        <v>66</v>
      </c>
      <c r="L24" s="94">
        <v>269</v>
      </c>
      <c r="M24" s="94">
        <v>408</v>
      </c>
      <c r="N24" s="94" t="s">
        <v>319</v>
      </c>
      <c r="O24" s="94" t="s">
        <v>319</v>
      </c>
      <c r="P24" s="94" t="s">
        <v>375</v>
      </c>
      <c r="Q24" s="94" t="s">
        <v>319</v>
      </c>
      <c r="R24" s="94" t="s">
        <v>319</v>
      </c>
      <c r="S24" s="94" t="s">
        <v>364</v>
      </c>
      <c r="X24" s="145"/>
    </row>
    <row r="25" spans="1:24" ht="15" customHeight="1">
      <c r="A25" s="104"/>
      <c r="B25" s="238" t="s">
        <v>326</v>
      </c>
      <c r="C25" s="93">
        <v>5710</v>
      </c>
      <c r="D25" s="91">
        <v>5660</v>
      </c>
      <c r="E25" s="91">
        <v>5810</v>
      </c>
      <c r="F25" s="91">
        <v>5880</v>
      </c>
      <c r="G25" s="91">
        <v>4980</v>
      </c>
      <c r="I25" s="24"/>
      <c r="J25" s="238"/>
      <c r="K25" s="106"/>
      <c r="L25" s="232"/>
      <c r="M25" s="232"/>
      <c r="N25" s="232"/>
      <c r="O25" s="232"/>
      <c r="P25" s="232"/>
      <c r="Q25" s="232"/>
      <c r="R25" s="232"/>
      <c r="S25" s="232"/>
      <c r="X25" s="145"/>
    </row>
    <row r="26" spans="1:24" ht="15" customHeight="1">
      <c r="A26" s="104"/>
      <c r="B26" s="238" t="s">
        <v>327</v>
      </c>
      <c r="C26" s="93">
        <v>6360</v>
      </c>
      <c r="D26" s="91">
        <v>6440</v>
      </c>
      <c r="E26" s="91">
        <v>7120</v>
      </c>
      <c r="F26" s="91">
        <v>7000</v>
      </c>
      <c r="G26" s="91">
        <v>6570</v>
      </c>
      <c r="I26" s="492" t="s">
        <v>13</v>
      </c>
      <c r="J26" s="341"/>
      <c r="K26" s="32">
        <f>SUM(K27:K30)</f>
        <v>2211</v>
      </c>
      <c r="L26" s="31">
        <f aca="true" t="shared" si="0" ref="L26:R26">SUM(L27:L30)</f>
        <v>11640</v>
      </c>
      <c r="M26" s="31">
        <v>526</v>
      </c>
      <c r="N26" s="31">
        <f t="shared" si="0"/>
        <v>10</v>
      </c>
      <c r="O26" s="31">
        <f t="shared" si="0"/>
        <v>26</v>
      </c>
      <c r="P26" s="31">
        <f t="shared" si="0"/>
        <v>267</v>
      </c>
      <c r="Q26" s="31">
        <f t="shared" si="0"/>
        <v>371</v>
      </c>
      <c r="R26" s="31">
        <f t="shared" si="0"/>
        <v>1381</v>
      </c>
      <c r="S26" s="31">
        <v>372</v>
      </c>
      <c r="X26" s="145"/>
    </row>
    <row r="27" spans="1:24" ht="15" customHeight="1">
      <c r="A27" s="104"/>
      <c r="B27" s="238" t="s">
        <v>328</v>
      </c>
      <c r="C27" s="93">
        <v>5510</v>
      </c>
      <c r="D27" s="91">
        <v>4920</v>
      </c>
      <c r="E27" s="91">
        <v>5310</v>
      </c>
      <c r="F27" s="91">
        <v>5300</v>
      </c>
      <c r="G27" s="91">
        <v>4710</v>
      </c>
      <c r="I27" s="24"/>
      <c r="J27" s="238" t="s">
        <v>14</v>
      </c>
      <c r="K27" s="105">
        <v>492</v>
      </c>
      <c r="L27" s="94">
        <v>2630</v>
      </c>
      <c r="M27" s="94">
        <v>534</v>
      </c>
      <c r="N27" s="94">
        <v>10</v>
      </c>
      <c r="O27" s="94">
        <v>26</v>
      </c>
      <c r="P27" s="94">
        <v>267</v>
      </c>
      <c r="Q27" s="94">
        <v>36</v>
      </c>
      <c r="R27" s="94">
        <v>125</v>
      </c>
      <c r="S27" s="94">
        <v>347</v>
      </c>
      <c r="T27" s="24"/>
      <c r="X27" s="145"/>
    </row>
    <row r="28" spans="1:24" ht="15" customHeight="1">
      <c r="A28" s="104"/>
      <c r="B28" s="238" t="s">
        <v>329</v>
      </c>
      <c r="C28" s="93">
        <v>576</v>
      </c>
      <c r="D28" s="91">
        <v>413</v>
      </c>
      <c r="E28" s="91">
        <v>441</v>
      </c>
      <c r="F28" s="91">
        <v>469</v>
      </c>
      <c r="G28" s="91">
        <v>418</v>
      </c>
      <c r="I28" s="24"/>
      <c r="J28" s="238" t="s">
        <v>15</v>
      </c>
      <c r="K28" s="105">
        <v>496</v>
      </c>
      <c r="L28" s="94">
        <v>2610</v>
      </c>
      <c r="M28" s="94">
        <v>526</v>
      </c>
      <c r="N28" s="94" t="s">
        <v>319</v>
      </c>
      <c r="O28" s="94" t="s">
        <v>319</v>
      </c>
      <c r="P28" s="94" t="s">
        <v>375</v>
      </c>
      <c r="Q28" s="94">
        <v>67</v>
      </c>
      <c r="R28" s="94">
        <v>260</v>
      </c>
      <c r="S28" s="94">
        <v>388</v>
      </c>
      <c r="X28" s="145"/>
    </row>
    <row r="29" spans="1:24" ht="15" customHeight="1">
      <c r="A29" s="104"/>
      <c r="B29" s="238" t="s">
        <v>330</v>
      </c>
      <c r="C29" s="93">
        <v>2880</v>
      </c>
      <c r="D29" s="91">
        <v>2420</v>
      </c>
      <c r="E29" s="91">
        <v>2900</v>
      </c>
      <c r="F29" s="91">
        <v>3590</v>
      </c>
      <c r="G29" s="91">
        <v>3120</v>
      </c>
      <c r="I29" s="24"/>
      <c r="J29" s="238" t="s">
        <v>16</v>
      </c>
      <c r="K29" s="105">
        <v>583</v>
      </c>
      <c r="L29" s="94">
        <v>2910</v>
      </c>
      <c r="M29" s="94">
        <v>499</v>
      </c>
      <c r="N29" s="94" t="s">
        <v>319</v>
      </c>
      <c r="O29" s="94" t="s">
        <v>319</v>
      </c>
      <c r="P29" s="94" t="s">
        <v>375</v>
      </c>
      <c r="Q29" s="94">
        <v>118</v>
      </c>
      <c r="R29" s="94">
        <v>472</v>
      </c>
      <c r="S29" s="94">
        <v>400</v>
      </c>
      <c r="X29" s="145"/>
    </row>
    <row r="30" spans="1:24" ht="15" customHeight="1">
      <c r="A30" s="104"/>
      <c r="B30" s="238" t="s">
        <v>331</v>
      </c>
      <c r="C30" s="93">
        <v>582</v>
      </c>
      <c r="D30" s="91">
        <v>691</v>
      </c>
      <c r="E30" s="91">
        <v>670</v>
      </c>
      <c r="F30" s="91">
        <v>701</v>
      </c>
      <c r="G30" s="91">
        <v>618</v>
      </c>
      <c r="I30" s="24"/>
      <c r="J30" s="238" t="s">
        <v>17</v>
      </c>
      <c r="K30" s="105">
        <v>640</v>
      </c>
      <c r="L30" s="94">
        <v>3490</v>
      </c>
      <c r="M30" s="94">
        <v>546</v>
      </c>
      <c r="N30" s="94" t="s">
        <v>319</v>
      </c>
      <c r="O30" s="94" t="s">
        <v>319</v>
      </c>
      <c r="P30" s="94" t="s">
        <v>375</v>
      </c>
      <c r="Q30" s="94">
        <v>150</v>
      </c>
      <c r="R30" s="94">
        <v>524</v>
      </c>
      <c r="S30" s="94">
        <v>349</v>
      </c>
      <c r="X30" s="145"/>
    </row>
    <row r="31" spans="1:24" ht="15" customHeight="1">
      <c r="A31" s="104"/>
      <c r="B31" s="238" t="s">
        <v>332</v>
      </c>
      <c r="C31" s="93">
        <v>32800</v>
      </c>
      <c r="D31" s="91">
        <v>28800</v>
      </c>
      <c r="E31" s="91">
        <v>35100</v>
      </c>
      <c r="F31" s="91">
        <v>38800</v>
      </c>
      <c r="G31" s="91">
        <v>30000</v>
      </c>
      <c r="I31" s="24"/>
      <c r="J31" s="238"/>
      <c r="K31" s="106"/>
      <c r="L31" s="232"/>
      <c r="M31" s="94"/>
      <c r="N31" s="232"/>
      <c r="O31" s="232"/>
      <c r="P31" s="232"/>
      <c r="Q31" s="232"/>
      <c r="R31" s="232"/>
      <c r="S31" s="232"/>
      <c r="X31" s="145"/>
    </row>
    <row r="32" spans="1:24" ht="15" customHeight="1">
      <c r="A32" s="104"/>
      <c r="B32" s="238" t="s">
        <v>200</v>
      </c>
      <c r="C32" s="93">
        <v>2090</v>
      </c>
      <c r="D32" s="91">
        <v>1970</v>
      </c>
      <c r="E32" s="91">
        <v>2120</v>
      </c>
      <c r="F32" s="91">
        <v>2180</v>
      </c>
      <c r="G32" s="91">
        <v>1790</v>
      </c>
      <c r="I32" s="492" t="s">
        <v>18</v>
      </c>
      <c r="J32" s="341"/>
      <c r="K32" s="32">
        <f>SUM(K33:K40)</f>
        <v>1873</v>
      </c>
      <c r="L32" s="31">
        <f>SUM(L33:L40)</f>
        <v>9728</v>
      </c>
      <c r="M32" s="31">
        <v>519</v>
      </c>
      <c r="N32" s="31" t="s">
        <v>196</v>
      </c>
      <c r="O32" s="31" t="s">
        <v>196</v>
      </c>
      <c r="P32" s="31" t="s">
        <v>196</v>
      </c>
      <c r="Q32" s="31">
        <f>SUM(Q33:Q40)</f>
        <v>132</v>
      </c>
      <c r="R32" s="31">
        <f>SUM(R33:R40)</f>
        <v>488</v>
      </c>
      <c r="S32" s="31">
        <v>369.6969696969697</v>
      </c>
      <c r="X32" s="145"/>
    </row>
    <row r="33" spans="1:24" ht="15" customHeight="1">
      <c r="A33" s="104"/>
      <c r="B33" s="238" t="s">
        <v>333</v>
      </c>
      <c r="C33" s="93">
        <v>7220</v>
      </c>
      <c r="D33" s="91">
        <v>6180</v>
      </c>
      <c r="E33" s="91">
        <v>5910</v>
      </c>
      <c r="F33" s="91">
        <v>6600</v>
      </c>
      <c r="G33" s="91">
        <v>6500</v>
      </c>
      <c r="I33" s="24"/>
      <c r="J33" s="238" t="s">
        <v>19</v>
      </c>
      <c r="K33" s="105">
        <v>263</v>
      </c>
      <c r="L33" s="94">
        <v>1420</v>
      </c>
      <c r="M33" s="94">
        <v>539</v>
      </c>
      <c r="N33" s="94" t="s">
        <v>319</v>
      </c>
      <c r="O33" s="94" t="s">
        <v>319</v>
      </c>
      <c r="P33" s="94" t="s">
        <v>375</v>
      </c>
      <c r="Q33" s="94">
        <v>58</v>
      </c>
      <c r="R33" s="94">
        <v>206</v>
      </c>
      <c r="S33" s="94">
        <v>355</v>
      </c>
      <c r="X33" s="145"/>
    </row>
    <row r="34" spans="1:24" ht="15" customHeight="1">
      <c r="A34" s="104"/>
      <c r="B34" s="238" t="s">
        <v>334</v>
      </c>
      <c r="C34" s="93">
        <v>8420</v>
      </c>
      <c r="D34" s="91">
        <v>7270</v>
      </c>
      <c r="E34" s="91">
        <v>8870</v>
      </c>
      <c r="F34" s="91">
        <v>8140</v>
      </c>
      <c r="G34" s="91">
        <v>7500</v>
      </c>
      <c r="I34" s="24"/>
      <c r="J34" s="238" t="s">
        <v>20</v>
      </c>
      <c r="K34" s="105">
        <v>606</v>
      </c>
      <c r="L34" s="94">
        <v>3250</v>
      </c>
      <c r="M34" s="94">
        <v>537</v>
      </c>
      <c r="N34" s="94" t="s">
        <v>319</v>
      </c>
      <c r="O34" s="94" t="s">
        <v>319</v>
      </c>
      <c r="P34" s="94" t="s">
        <v>375</v>
      </c>
      <c r="Q34" s="94">
        <v>50</v>
      </c>
      <c r="R34" s="94">
        <v>187</v>
      </c>
      <c r="S34" s="94">
        <v>374</v>
      </c>
      <c r="X34" s="145"/>
    </row>
    <row r="35" spans="1:24" ht="15" customHeight="1">
      <c r="A35" s="104"/>
      <c r="B35" s="238" t="s">
        <v>201</v>
      </c>
      <c r="C35" s="93">
        <v>1690</v>
      </c>
      <c r="D35" s="91">
        <v>1690</v>
      </c>
      <c r="E35" s="91">
        <v>1400</v>
      </c>
      <c r="F35" s="91">
        <v>1520</v>
      </c>
      <c r="G35" s="91">
        <v>1290</v>
      </c>
      <c r="I35" s="24"/>
      <c r="J35" s="238" t="s">
        <v>21</v>
      </c>
      <c r="K35" s="105">
        <v>446</v>
      </c>
      <c r="L35" s="94">
        <v>2430</v>
      </c>
      <c r="M35" s="94">
        <v>544</v>
      </c>
      <c r="N35" s="94" t="s">
        <v>319</v>
      </c>
      <c r="O35" s="94" t="s">
        <v>319</v>
      </c>
      <c r="P35" s="94" t="s">
        <v>375</v>
      </c>
      <c r="Q35" s="94">
        <v>24</v>
      </c>
      <c r="R35" s="94">
        <v>95</v>
      </c>
      <c r="S35" s="94">
        <v>396</v>
      </c>
      <c r="X35" s="145"/>
    </row>
    <row r="36" spans="1:24" ht="15" customHeight="1">
      <c r="A36" s="104"/>
      <c r="B36" s="238" t="s">
        <v>335</v>
      </c>
      <c r="C36" s="93">
        <v>4250</v>
      </c>
      <c r="D36" s="91">
        <v>4010</v>
      </c>
      <c r="E36" s="91">
        <v>4190</v>
      </c>
      <c r="F36" s="91">
        <v>4150</v>
      </c>
      <c r="G36" s="91">
        <v>3700</v>
      </c>
      <c r="I36" s="24"/>
      <c r="J36" s="238" t="s">
        <v>22</v>
      </c>
      <c r="K36" s="105">
        <v>68</v>
      </c>
      <c r="L36" s="94">
        <v>327</v>
      </c>
      <c r="M36" s="94">
        <v>481</v>
      </c>
      <c r="N36" s="94" t="s">
        <v>320</v>
      </c>
      <c r="O36" s="94" t="s">
        <v>320</v>
      </c>
      <c r="P36" s="94" t="s">
        <v>375</v>
      </c>
      <c r="Q36" s="94" t="s">
        <v>320</v>
      </c>
      <c r="R36" s="94" t="s">
        <v>320</v>
      </c>
      <c r="S36" s="94" t="s">
        <v>364</v>
      </c>
      <c r="X36" s="145"/>
    </row>
    <row r="37" spans="1:24" ht="15" customHeight="1">
      <c r="A37" s="104"/>
      <c r="B37" s="238" t="s">
        <v>336</v>
      </c>
      <c r="C37" s="93">
        <v>1820</v>
      </c>
      <c r="D37" s="91">
        <v>2010</v>
      </c>
      <c r="E37" s="91">
        <v>1780</v>
      </c>
      <c r="F37" s="91">
        <v>1900</v>
      </c>
      <c r="G37" s="91">
        <v>1760</v>
      </c>
      <c r="I37" s="24"/>
      <c r="J37" s="238" t="s">
        <v>23</v>
      </c>
      <c r="K37" s="105">
        <v>67</v>
      </c>
      <c r="L37" s="94">
        <v>318</v>
      </c>
      <c r="M37" s="94">
        <v>475</v>
      </c>
      <c r="N37" s="94" t="s">
        <v>320</v>
      </c>
      <c r="O37" s="94" t="s">
        <v>320</v>
      </c>
      <c r="P37" s="94" t="s">
        <v>375</v>
      </c>
      <c r="Q37" s="94" t="s">
        <v>320</v>
      </c>
      <c r="R37" s="94" t="s">
        <v>320</v>
      </c>
      <c r="S37" s="94" t="s">
        <v>364</v>
      </c>
      <c r="X37" s="145"/>
    </row>
    <row r="38" spans="1:24" ht="15" customHeight="1">
      <c r="A38" s="104"/>
      <c r="B38" s="238" t="s">
        <v>337</v>
      </c>
      <c r="C38" s="93">
        <v>1970</v>
      </c>
      <c r="D38" s="91">
        <v>1460</v>
      </c>
      <c r="E38" s="91">
        <v>1770</v>
      </c>
      <c r="F38" s="91">
        <v>1590</v>
      </c>
      <c r="G38" s="91">
        <v>1290</v>
      </c>
      <c r="I38" s="24"/>
      <c r="J38" s="238" t="s">
        <v>24</v>
      </c>
      <c r="K38" s="105">
        <v>393</v>
      </c>
      <c r="L38" s="94">
        <v>1870</v>
      </c>
      <c r="M38" s="94">
        <v>475</v>
      </c>
      <c r="N38" s="94" t="s">
        <v>320</v>
      </c>
      <c r="O38" s="94" t="s">
        <v>320</v>
      </c>
      <c r="P38" s="94" t="s">
        <v>375</v>
      </c>
      <c r="Q38" s="94" t="s">
        <v>320</v>
      </c>
      <c r="R38" s="94" t="s">
        <v>320</v>
      </c>
      <c r="S38" s="94" t="s">
        <v>364</v>
      </c>
      <c r="X38" s="145"/>
    </row>
    <row r="39" spans="1:24" ht="15" customHeight="1">
      <c r="A39" s="104"/>
      <c r="B39" s="238" t="s">
        <v>338</v>
      </c>
      <c r="C39" s="93">
        <v>34100</v>
      </c>
      <c r="D39" s="91">
        <v>29700</v>
      </c>
      <c r="E39" s="91">
        <v>33200</v>
      </c>
      <c r="F39" s="91">
        <v>31800</v>
      </c>
      <c r="G39" s="91">
        <v>27000</v>
      </c>
      <c r="I39" s="24"/>
      <c r="J39" s="238" t="s">
        <v>25</v>
      </c>
      <c r="K39" s="105">
        <v>27</v>
      </c>
      <c r="L39" s="94">
        <v>103</v>
      </c>
      <c r="M39" s="94">
        <v>380</v>
      </c>
      <c r="N39" s="94" t="s">
        <v>320</v>
      </c>
      <c r="O39" s="94" t="s">
        <v>320</v>
      </c>
      <c r="P39" s="94" t="s">
        <v>375</v>
      </c>
      <c r="Q39" s="94" t="s">
        <v>320</v>
      </c>
      <c r="R39" s="94" t="s">
        <v>320</v>
      </c>
      <c r="S39" s="94" t="s">
        <v>364</v>
      </c>
      <c r="X39" s="145"/>
    </row>
    <row r="40" spans="1:24" ht="15" customHeight="1">
      <c r="A40" s="104"/>
      <c r="B40" s="238" t="s">
        <v>339</v>
      </c>
      <c r="C40" s="93">
        <v>1440</v>
      </c>
      <c r="D40" s="91">
        <v>1220</v>
      </c>
      <c r="E40" s="91">
        <v>1280</v>
      </c>
      <c r="F40" s="91">
        <v>1420</v>
      </c>
      <c r="G40" s="91">
        <v>1230</v>
      </c>
      <c r="I40" s="24"/>
      <c r="J40" s="238" t="s">
        <v>26</v>
      </c>
      <c r="K40" s="105">
        <v>3</v>
      </c>
      <c r="L40" s="94">
        <v>10</v>
      </c>
      <c r="M40" s="94">
        <v>333</v>
      </c>
      <c r="N40" s="94" t="s">
        <v>320</v>
      </c>
      <c r="O40" s="94" t="s">
        <v>320</v>
      </c>
      <c r="P40" s="94" t="s">
        <v>375</v>
      </c>
      <c r="Q40" s="94" t="s">
        <v>320</v>
      </c>
      <c r="R40" s="94" t="s">
        <v>320</v>
      </c>
      <c r="S40" s="94" t="s">
        <v>364</v>
      </c>
      <c r="X40" s="145"/>
    </row>
    <row r="41" spans="1:24" ht="15" customHeight="1">
      <c r="A41" s="104"/>
      <c r="B41" s="238" t="s">
        <v>340</v>
      </c>
      <c r="C41" s="93">
        <v>1990</v>
      </c>
      <c r="D41" s="91">
        <v>2010</v>
      </c>
      <c r="E41" s="91">
        <v>2320</v>
      </c>
      <c r="F41" s="91">
        <v>2190</v>
      </c>
      <c r="G41" s="91">
        <v>2140</v>
      </c>
      <c r="I41" s="24"/>
      <c r="J41" s="238"/>
      <c r="K41" s="106"/>
      <c r="L41" s="232"/>
      <c r="M41" s="94"/>
      <c r="N41" s="232"/>
      <c r="O41" s="232"/>
      <c r="P41" s="232"/>
      <c r="Q41" s="232"/>
      <c r="R41" s="232"/>
      <c r="S41" s="232"/>
      <c r="X41" s="145"/>
    </row>
    <row r="42" spans="1:24" ht="15" customHeight="1">
      <c r="A42" s="104"/>
      <c r="B42" s="238" t="s">
        <v>341</v>
      </c>
      <c r="C42" s="93">
        <v>605</v>
      </c>
      <c r="D42" s="91">
        <v>547</v>
      </c>
      <c r="E42" s="91">
        <v>598</v>
      </c>
      <c r="F42" s="91">
        <v>557</v>
      </c>
      <c r="G42" s="91">
        <v>492</v>
      </c>
      <c r="I42" s="492" t="s">
        <v>27</v>
      </c>
      <c r="J42" s="341"/>
      <c r="K42" s="32">
        <f>SUM(K43:K47)</f>
        <v>2347</v>
      </c>
      <c r="L42" s="31">
        <f>SUM(L43:L47)</f>
        <v>12129</v>
      </c>
      <c r="M42" s="31">
        <v>517</v>
      </c>
      <c r="N42" s="31">
        <f>SUM(N43:N47)</f>
        <v>19</v>
      </c>
      <c r="O42" s="31">
        <f>SUM(O43:O47)</f>
        <v>63</v>
      </c>
      <c r="P42" s="31">
        <v>331</v>
      </c>
      <c r="Q42" s="31">
        <f>SUM(Q43:Q47)</f>
        <v>325</v>
      </c>
      <c r="R42" s="31">
        <f>SUM(R43:R47)</f>
        <v>1091</v>
      </c>
      <c r="S42" s="31">
        <v>335.6923076923077</v>
      </c>
      <c r="X42" s="145"/>
    </row>
    <row r="43" spans="1:24" ht="15" customHeight="1">
      <c r="A43" s="104"/>
      <c r="B43" s="238" t="s">
        <v>342</v>
      </c>
      <c r="C43" s="93">
        <v>1000</v>
      </c>
      <c r="D43" s="91">
        <v>863</v>
      </c>
      <c r="E43" s="91">
        <v>1020</v>
      </c>
      <c r="F43" s="91">
        <v>986</v>
      </c>
      <c r="G43" s="91">
        <v>929</v>
      </c>
      <c r="I43" s="24"/>
      <c r="J43" s="238" t="s">
        <v>28</v>
      </c>
      <c r="K43" s="105">
        <v>1490</v>
      </c>
      <c r="L43" s="94">
        <v>7640</v>
      </c>
      <c r="M43" s="94">
        <v>513</v>
      </c>
      <c r="N43" s="94">
        <v>18</v>
      </c>
      <c r="O43" s="94">
        <v>59</v>
      </c>
      <c r="P43" s="94">
        <v>325</v>
      </c>
      <c r="Q43" s="94">
        <v>141</v>
      </c>
      <c r="R43" s="94">
        <v>484</v>
      </c>
      <c r="S43" s="94">
        <v>343</v>
      </c>
      <c r="X43" s="145"/>
    </row>
    <row r="44" spans="1:24" ht="15" customHeight="1">
      <c r="A44" s="104"/>
      <c r="B44" s="238" t="s">
        <v>343</v>
      </c>
      <c r="C44" s="93">
        <v>1830</v>
      </c>
      <c r="D44" s="91">
        <v>1800</v>
      </c>
      <c r="E44" s="91">
        <v>1860</v>
      </c>
      <c r="F44" s="91">
        <v>1870</v>
      </c>
      <c r="G44" s="91">
        <v>1480</v>
      </c>
      <c r="I44" s="24"/>
      <c r="J44" s="238" t="s">
        <v>29</v>
      </c>
      <c r="K44" s="105">
        <v>205</v>
      </c>
      <c r="L44" s="94">
        <v>1060</v>
      </c>
      <c r="M44" s="94">
        <v>515</v>
      </c>
      <c r="N44" s="94" t="s">
        <v>319</v>
      </c>
      <c r="O44" s="94" t="s">
        <v>319</v>
      </c>
      <c r="P44" s="94" t="s">
        <v>375</v>
      </c>
      <c r="Q44" s="94" t="s">
        <v>319</v>
      </c>
      <c r="R44" s="94" t="s">
        <v>319</v>
      </c>
      <c r="S44" s="94" t="s">
        <v>364</v>
      </c>
      <c r="X44" s="145"/>
    </row>
    <row r="45" spans="1:24" ht="15" customHeight="1">
      <c r="A45" s="104"/>
      <c r="B45" s="238" t="s">
        <v>344</v>
      </c>
      <c r="C45" s="93">
        <v>626</v>
      </c>
      <c r="D45" s="91">
        <v>702</v>
      </c>
      <c r="E45" s="91">
        <v>842</v>
      </c>
      <c r="F45" s="91">
        <v>988</v>
      </c>
      <c r="G45" s="91">
        <v>914</v>
      </c>
      <c r="I45" s="24"/>
      <c r="J45" s="238" t="s">
        <v>30</v>
      </c>
      <c r="K45" s="105" t="s">
        <v>319</v>
      </c>
      <c r="L45" s="94" t="s">
        <v>319</v>
      </c>
      <c r="M45" s="94" t="s">
        <v>375</v>
      </c>
      <c r="N45" s="94" t="s">
        <v>319</v>
      </c>
      <c r="O45" s="94" t="s">
        <v>319</v>
      </c>
      <c r="P45" s="94" t="s">
        <v>375</v>
      </c>
      <c r="Q45" s="94" t="s">
        <v>319</v>
      </c>
      <c r="R45" s="94" t="s">
        <v>319</v>
      </c>
      <c r="S45" s="94" t="s">
        <v>364</v>
      </c>
      <c r="X45" s="145"/>
    </row>
    <row r="46" spans="1:24" ht="15" customHeight="1">
      <c r="A46" s="104"/>
      <c r="B46" s="238" t="s">
        <v>345</v>
      </c>
      <c r="C46" s="93">
        <v>3090</v>
      </c>
      <c r="D46" s="91">
        <v>2350</v>
      </c>
      <c r="E46" s="91">
        <v>2890</v>
      </c>
      <c r="F46" s="91">
        <v>2440</v>
      </c>
      <c r="G46" s="91">
        <v>3000</v>
      </c>
      <c r="I46" s="24"/>
      <c r="J46" s="238" t="s">
        <v>31</v>
      </c>
      <c r="K46" s="105">
        <v>543</v>
      </c>
      <c r="L46" s="94">
        <v>2880</v>
      </c>
      <c r="M46" s="94">
        <v>530</v>
      </c>
      <c r="N46" s="94">
        <v>0</v>
      </c>
      <c r="O46" s="94">
        <v>1</v>
      </c>
      <c r="P46" s="94">
        <v>320</v>
      </c>
      <c r="Q46" s="94">
        <v>105</v>
      </c>
      <c r="R46" s="94">
        <v>364</v>
      </c>
      <c r="S46" s="94">
        <v>347</v>
      </c>
      <c r="X46" s="145"/>
    </row>
    <row r="47" spans="1:24" ht="15" customHeight="1">
      <c r="A47" s="104"/>
      <c r="B47" s="238" t="s">
        <v>346</v>
      </c>
      <c r="C47" s="93">
        <v>240</v>
      </c>
      <c r="D47" s="91">
        <v>265</v>
      </c>
      <c r="E47" s="91">
        <v>232</v>
      </c>
      <c r="F47" s="91">
        <v>290</v>
      </c>
      <c r="G47" s="91">
        <v>265</v>
      </c>
      <c r="I47" s="24"/>
      <c r="J47" s="238" t="s">
        <v>32</v>
      </c>
      <c r="K47" s="105">
        <v>109</v>
      </c>
      <c r="L47" s="94">
        <v>549</v>
      </c>
      <c r="M47" s="94">
        <v>504</v>
      </c>
      <c r="N47" s="94">
        <v>1</v>
      </c>
      <c r="O47" s="94">
        <v>3</v>
      </c>
      <c r="P47" s="94">
        <v>349</v>
      </c>
      <c r="Q47" s="94">
        <v>79</v>
      </c>
      <c r="R47" s="94">
        <v>243</v>
      </c>
      <c r="S47" s="94">
        <v>308</v>
      </c>
      <c r="X47" s="145"/>
    </row>
    <row r="48" spans="1:24" ht="15" customHeight="1">
      <c r="A48" s="104"/>
      <c r="B48" s="238" t="s">
        <v>347</v>
      </c>
      <c r="C48" s="93">
        <v>387</v>
      </c>
      <c r="D48" s="91">
        <v>345</v>
      </c>
      <c r="E48" s="91">
        <v>448</v>
      </c>
      <c r="F48" s="91">
        <v>410</v>
      </c>
      <c r="G48" s="91">
        <v>348</v>
      </c>
      <c r="I48" s="24"/>
      <c r="J48" s="238"/>
      <c r="K48" s="106"/>
      <c r="L48" s="232"/>
      <c r="M48" s="94"/>
      <c r="N48" s="232"/>
      <c r="O48" s="232"/>
      <c r="P48" s="232"/>
      <c r="Q48" s="232"/>
      <c r="R48" s="232"/>
      <c r="S48" s="232"/>
      <c r="X48" s="145"/>
    </row>
    <row r="49" spans="1:24" ht="15" customHeight="1">
      <c r="A49" s="104"/>
      <c r="B49" s="238"/>
      <c r="D49" s="104"/>
      <c r="E49" s="104"/>
      <c r="F49" s="104"/>
      <c r="G49" s="104"/>
      <c r="I49" s="492" t="s">
        <v>33</v>
      </c>
      <c r="J49" s="341"/>
      <c r="K49" s="32">
        <f>SUM(K50:K53)</f>
        <v>3289</v>
      </c>
      <c r="L49" s="31">
        <f>SUM(L50:L53)</f>
        <v>15910</v>
      </c>
      <c r="M49" s="31">
        <v>484</v>
      </c>
      <c r="N49" s="31" t="s">
        <v>196</v>
      </c>
      <c r="O49" s="31" t="s">
        <v>196</v>
      </c>
      <c r="P49" s="31" t="s">
        <v>196</v>
      </c>
      <c r="Q49" s="31">
        <f>SUM(Q50:Q53)</f>
        <v>7</v>
      </c>
      <c r="R49" s="31">
        <f>SUM(R50:R53)</f>
        <v>17</v>
      </c>
      <c r="S49" s="31">
        <v>242.85714285714283</v>
      </c>
      <c r="X49" s="145"/>
    </row>
    <row r="50" spans="1:24" ht="15" customHeight="1">
      <c r="A50" s="104"/>
      <c r="B50" s="238"/>
      <c r="D50" s="104"/>
      <c r="E50" s="104"/>
      <c r="F50" s="104"/>
      <c r="G50" s="104"/>
      <c r="I50" s="104"/>
      <c r="J50" s="238" t="s">
        <v>34</v>
      </c>
      <c r="K50" s="105">
        <v>733</v>
      </c>
      <c r="L50" s="94">
        <v>3410</v>
      </c>
      <c r="M50" s="94">
        <v>465</v>
      </c>
      <c r="N50" s="94" t="s">
        <v>319</v>
      </c>
      <c r="O50" s="94" t="s">
        <v>319</v>
      </c>
      <c r="P50" s="94" t="s">
        <v>375</v>
      </c>
      <c r="Q50" s="94">
        <v>1</v>
      </c>
      <c r="R50" s="94">
        <v>1</v>
      </c>
      <c r="S50" s="94">
        <v>143</v>
      </c>
      <c r="X50" s="145"/>
    </row>
    <row r="51" spans="1:24" ht="15" customHeight="1">
      <c r="A51" s="492" t="s">
        <v>84</v>
      </c>
      <c r="B51" s="341"/>
      <c r="D51" s="102"/>
      <c r="E51" s="102"/>
      <c r="F51" s="102"/>
      <c r="G51" s="102"/>
      <c r="I51" s="104"/>
      <c r="J51" s="238" t="s">
        <v>35</v>
      </c>
      <c r="K51" s="105">
        <v>594</v>
      </c>
      <c r="L51" s="94">
        <v>2970</v>
      </c>
      <c r="M51" s="94">
        <v>500</v>
      </c>
      <c r="N51" s="94" t="s">
        <v>319</v>
      </c>
      <c r="O51" s="94" t="s">
        <v>319</v>
      </c>
      <c r="P51" s="94" t="s">
        <v>375</v>
      </c>
      <c r="Q51" s="94">
        <v>0</v>
      </c>
      <c r="R51" s="94">
        <v>0</v>
      </c>
      <c r="S51" s="94">
        <v>75</v>
      </c>
      <c r="X51" s="145"/>
    </row>
    <row r="52" spans="1:24" ht="15" customHeight="1">
      <c r="A52" s="104"/>
      <c r="B52" s="238" t="s">
        <v>85</v>
      </c>
      <c r="C52" s="105">
        <v>1180</v>
      </c>
      <c r="D52" s="91">
        <v>1070</v>
      </c>
      <c r="E52" s="91">
        <v>1110</v>
      </c>
      <c r="F52" s="91">
        <v>1230</v>
      </c>
      <c r="G52" s="91">
        <v>1150</v>
      </c>
      <c r="I52" s="104"/>
      <c r="J52" s="238" t="s">
        <v>36</v>
      </c>
      <c r="K52" s="105">
        <v>1340</v>
      </c>
      <c r="L52" s="94">
        <v>6430</v>
      </c>
      <c r="M52" s="94">
        <v>480</v>
      </c>
      <c r="N52" s="94" t="s">
        <v>319</v>
      </c>
      <c r="O52" s="94" t="s">
        <v>319</v>
      </c>
      <c r="P52" s="94" t="s">
        <v>375</v>
      </c>
      <c r="Q52" s="94">
        <v>6</v>
      </c>
      <c r="R52" s="94">
        <v>16</v>
      </c>
      <c r="S52" s="94">
        <v>267</v>
      </c>
      <c r="X52" s="145"/>
    </row>
    <row r="53" spans="1:24" ht="15" customHeight="1">
      <c r="A53" s="104"/>
      <c r="B53" s="238" t="s">
        <v>202</v>
      </c>
      <c r="C53" s="105">
        <v>3700</v>
      </c>
      <c r="D53" s="91">
        <v>3780</v>
      </c>
      <c r="E53" s="91">
        <v>3530</v>
      </c>
      <c r="F53" s="91">
        <v>4570</v>
      </c>
      <c r="G53" s="91">
        <v>4080</v>
      </c>
      <c r="I53" s="104"/>
      <c r="J53" s="238" t="s">
        <v>37</v>
      </c>
      <c r="K53" s="105">
        <v>622</v>
      </c>
      <c r="L53" s="94">
        <v>3100</v>
      </c>
      <c r="M53" s="94">
        <v>498</v>
      </c>
      <c r="N53" s="94" t="s">
        <v>319</v>
      </c>
      <c r="O53" s="94" t="s">
        <v>319</v>
      </c>
      <c r="P53" s="94" t="s">
        <v>375</v>
      </c>
      <c r="Q53" s="94" t="s">
        <v>319</v>
      </c>
      <c r="R53" s="94" t="s">
        <v>319</v>
      </c>
      <c r="S53" s="94" t="s">
        <v>364</v>
      </c>
      <c r="X53" s="145"/>
    </row>
    <row r="54" spans="1:24" ht="15" customHeight="1">
      <c r="A54" s="104"/>
      <c r="B54" s="238" t="s">
        <v>203</v>
      </c>
      <c r="C54" s="105">
        <v>3860</v>
      </c>
      <c r="D54" s="91">
        <v>3920</v>
      </c>
      <c r="E54" s="91">
        <v>3870</v>
      </c>
      <c r="F54" s="91">
        <v>3920</v>
      </c>
      <c r="G54" s="91">
        <v>3340</v>
      </c>
      <c r="I54" s="104"/>
      <c r="J54" s="238"/>
      <c r="K54" s="106"/>
      <c r="L54" s="232"/>
      <c r="M54" s="94"/>
      <c r="N54" s="232"/>
      <c r="O54" s="232"/>
      <c r="P54" s="232"/>
      <c r="Q54" s="232"/>
      <c r="R54" s="232"/>
      <c r="S54" s="232"/>
      <c r="X54" s="145"/>
    </row>
    <row r="55" spans="1:24" ht="15" customHeight="1">
      <c r="A55" s="104"/>
      <c r="B55" s="238" t="s">
        <v>348</v>
      </c>
      <c r="C55" s="106" t="s">
        <v>319</v>
      </c>
      <c r="D55" s="91">
        <v>145</v>
      </c>
      <c r="E55" s="91">
        <v>176</v>
      </c>
      <c r="F55" s="91">
        <v>254</v>
      </c>
      <c r="G55" s="91">
        <v>262</v>
      </c>
      <c r="I55" s="492" t="s">
        <v>38</v>
      </c>
      <c r="J55" s="341"/>
      <c r="K55" s="32">
        <f>SUM(K56:K61)</f>
        <v>3151</v>
      </c>
      <c r="L55" s="31">
        <f>SUM(L56:L61)</f>
        <v>14570</v>
      </c>
      <c r="M55" s="31">
        <v>462</v>
      </c>
      <c r="N55" s="31">
        <f>SUM(N56:N61)</f>
        <v>14</v>
      </c>
      <c r="O55" s="31">
        <f>SUM(O56:O61)</f>
        <v>30</v>
      </c>
      <c r="P55" s="31">
        <v>214</v>
      </c>
      <c r="Q55" s="31">
        <f>SUM(Q56:Q61)</f>
        <v>19</v>
      </c>
      <c r="R55" s="31">
        <f>SUM(R56:R61)</f>
        <v>44</v>
      </c>
      <c r="S55" s="31">
        <v>232</v>
      </c>
      <c r="X55" s="145"/>
    </row>
    <row r="56" spans="1:24" ht="15" customHeight="1">
      <c r="A56" s="104"/>
      <c r="B56" s="238" t="s">
        <v>349</v>
      </c>
      <c r="C56" s="106">
        <v>314</v>
      </c>
      <c r="D56" s="91">
        <v>259</v>
      </c>
      <c r="E56" s="91">
        <v>264</v>
      </c>
      <c r="F56" s="91">
        <v>257</v>
      </c>
      <c r="G56" s="91">
        <v>176</v>
      </c>
      <c r="I56" s="24"/>
      <c r="J56" s="238" t="s">
        <v>39</v>
      </c>
      <c r="K56" s="105">
        <v>454</v>
      </c>
      <c r="L56" s="94">
        <v>2090</v>
      </c>
      <c r="M56" s="94">
        <v>460</v>
      </c>
      <c r="N56" s="94" t="s">
        <v>318</v>
      </c>
      <c r="O56" s="94" t="s">
        <v>318</v>
      </c>
      <c r="P56" s="94" t="s">
        <v>375</v>
      </c>
      <c r="Q56" s="94" t="s">
        <v>318</v>
      </c>
      <c r="R56" s="94" t="s">
        <v>318</v>
      </c>
      <c r="S56" s="94" t="s">
        <v>364</v>
      </c>
      <c r="X56" s="145"/>
    </row>
    <row r="57" spans="1:24" ht="15" customHeight="1">
      <c r="A57" s="104"/>
      <c r="B57" s="238" t="s">
        <v>350</v>
      </c>
      <c r="C57" s="106">
        <v>163</v>
      </c>
      <c r="D57" s="91">
        <v>218</v>
      </c>
      <c r="E57" s="91">
        <v>164</v>
      </c>
      <c r="F57" s="91">
        <v>202</v>
      </c>
      <c r="G57" s="91">
        <v>140</v>
      </c>
      <c r="I57" s="24"/>
      <c r="J57" s="238" t="s">
        <v>40</v>
      </c>
      <c r="K57" s="105">
        <v>426</v>
      </c>
      <c r="L57" s="94">
        <v>1980</v>
      </c>
      <c r="M57" s="94">
        <v>465</v>
      </c>
      <c r="N57" s="94" t="s">
        <v>319</v>
      </c>
      <c r="O57" s="94" t="s">
        <v>319</v>
      </c>
      <c r="P57" s="94" t="s">
        <v>375</v>
      </c>
      <c r="Q57" s="94">
        <v>4</v>
      </c>
      <c r="R57" s="94">
        <v>7</v>
      </c>
      <c r="S57" s="94">
        <v>176</v>
      </c>
      <c r="X57" s="145"/>
    </row>
    <row r="58" spans="1:24" ht="15" customHeight="1">
      <c r="A58" s="104"/>
      <c r="B58" s="238" t="s">
        <v>351</v>
      </c>
      <c r="C58" s="105">
        <v>1390</v>
      </c>
      <c r="D58" s="91">
        <v>1480</v>
      </c>
      <c r="E58" s="91">
        <v>1490</v>
      </c>
      <c r="F58" s="91">
        <v>1340</v>
      </c>
      <c r="G58" s="91">
        <v>1470</v>
      </c>
      <c r="I58" s="24"/>
      <c r="J58" s="238" t="s">
        <v>41</v>
      </c>
      <c r="K58" s="105">
        <v>778</v>
      </c>
      <c r="L58" s="94">
        <v>3590</v>
      </c>
      <c r="M58" s="94">
        <v>461</v>
      </c>
      <c r="N58" s="94" t="s">
        <v>319</v>
      </c>
      <c r="O58" s="94" t="s">
        <v>319</v>
      </c>
      <c r="P58" s="94" t="s">
        <v>375</v>
      </c>
      <c r="Q58" s="94">
        <v>3</v>
      </c>
      <c r="R58" s="94">
        <v>1</v>
      </c>
      <c r="S58" s="94">
        <v>39</v>
      </c>
      <c r="X58" s="145"/>
    </row>
    <row r="59" spans="1:24" ht="15" customHeight="1">
      <c r="A59" s="104"/>
      <c r="B59" s="238" t="s">
        <v>352</v>
      </c>
      <c r="C59" s="93">
        <v>261</v>
      </c>
      <c r="D59" s="91">
        <v>398</v>
      </c>
      <c r="E59" s="91">
        <v>234</v>
      </c>
      <c r="F59" s="91">
        <v>266</v>
      </c>
      <c r="G59" s="91">
        <v>255</v>
      </c>
      <c r="I59" s="24"/>
      <c r="J59" s="238" t="s">
        <v>42</v>
      </c>
      <c r="K59" s="105">
        <v>773</v>
      </c>
      <c r="L59" s="94">
        <v>3630</v>
      </c>
      <c r="M59" s="94">
        <v>169</v>
      </c>
      <c r="N59" s="94" t="s">
        <v>319</v>
      </c>
      <c r="O59" s="94" t="s">
        <v>319</v>
      </c>
      <c r="P59" s="94" t="s">
        <v>375</v>
      </c>
      <c r="Q59" s="94">
        <v>2</v>
      </c>
      <c r="R59" s="94">
        <v>6</v>
      </c>
      <c r="S59" s="94">
        <v>314</v>
      </c>
      <c r="X59" s="145"/>
    </row>
    <row r="60" spans="1:24" ht="15" customHeight="1">
      <c r="A60" s="104"/>
      <c r="B60" s="238"/>
      <c r="C60" s="101"/>
      <c r="D60" s="102"/>
      <c r="E60" s="102"/>
      <c r="F60" s="102"/>
      <c r="G60" s="102"/>
      <c r="I60" s="24"/>
      <c r="J60" s="238" t="s">
        <v>43</v>
      </c>
      <c r="K60" s="105">
        <v>446</v>
      </c>
      <c r="L60" s="94">
        <v>1990</v>
      </c>
      <c r="M60" s="94">
        <v>446</v>
      </c>
      <c r="N60" s="94">
        <v>14</v>
      </c>
      <c r="O60" s="94">
        <v>30</v>
      </c>
      <c r="P60" s="94">
        <v>214</v>
      </c>
      <c r="Q60" s="94">
        <v>4</v>
      </c>
      <c r="R60" s="94">
        <v>12</v>
      </c>
      <c r="S60" s="94">
        <v>297</v>
      </c>
      <c r="X60" s="145"/>
    </row>
    <row r="61" spans="1:24" ht="15" customHeight="1">
      <c r="A61" s="104"/>
      <c r="B61" s="238"/>
      <c r="C61" s="35"/>
      <c r="D61" s="36"/>
      <c r="E61" s="36"/>
      <c r="F61" s="36"/>
      <c r="G61" s="36"/>
      <c r="I61" s="24"/>
      <c r="J61" s="238" t="s">
        <v>44</v>
      </c>
      <c r="K61" s="105">
        <v>274</v>
      </c>
      <c r="L61" s="94">
        <v>1290</v>
      </c>
      <c r="M61" s="94">
        <v>471</v>
      </c>
      <c r="N61" s="94" t="s">
        <v>319</v>
      </c>
      <c r="O61" s="94" t="s">
        <v>319</v>
      </c>
      <c r="P61" s="94" t="s">
        <v>375</v>
      </c>
      <c r="Q61" s="94">
        <v>6</v>
      </c>
      <c r="R61" s="94">
        <v>18</v>
      </c>
      <c r="S61" s="94">
        <v>300</v>
      </c>
      <c r="X61" s="145"/>
    </row>
    <row r="62" spans="1:24" ht="15" customHeight="1">
      <c r="A62" s="492" t="s">
        <v>86</v>
      </c>
      <c r="B62" s="341"/>
      <c r="C62" s="33"/>
      <c r="D62" s="34"/>
      <c r="E62" s="34"/>
      <c r="F62" s="34"/>
      <c r="G62" s="34"/>
      <c r="I62" s="24"/>
      <c r="J62" s="238"/>
      <c r="K62" s="106"/>
      <c r="L62" s="232"/>
      <c r="M62" s="94"/>
      <c r="N62" s="232"/>
      <c r="O62" s="232"/>
      <c r="P62" s="232"/>
      <c r="Q62" s="232"/>
      <c r="R62" s="232"/>
      <c r="S62" s="232"/>
      <c r="X62" s="145"/>
    </row>
    <row r="63" spans="1:24" ht="15" customHeight="1">
      <c r="A63" s="104"/>
      <c r="B63" s="238" t="s">
        <v>87</v>
      </c>
      <c r="C63" s="93">
        <v>2170</v>
      </c>
      <c r="D63" s="91">
        <v>1990</v>
      </c>
      <c r="E63" s="91">
        <v>2130</v>
      </c>
      <c r="F63" s="91">
        <v>2080</v>
      </c>
      <c r="G63" s="91">
        <v>1620</v>
      </c>
      <c r="I63" s="492" t="s">
        <v>45</v>
      </c>
      <c r="J63" s="341"/>
      <c r="K63" s="32">
        <f>SUM(K64:K67)</f>
        <v>2815</v>
      </c>
      <c r="L63" s="31">
        <f>SUM(L64:L67)</f>
        <v>12060</v>
      </c>
      <c r="M63" s="31">
        <v>428</v>
      </c>
      <c r="N63" s="31">
        <f>SUM(N64:N67)</f>
        <v>2</v>
      </c>
      <c r="O63" s="31">
        <f>SUM(O64:O67)</f>
        <v>1</v>
      </c>
      <c r="P63" s="31">
        <v>160</v>
      </c>
      <c r="Q63" s="31">
        <f>SUM(Q64:Q67)</f>
        <v>54</v>
      </c>
      <c r="R63" s="31">
        <f>SUM(R64:R67)</f>
        <v>157</v>
      </c>
      <c r="S63" s="31">
        <v>289</v>
      </c>
      <c r="X63" s="145"/>
    </row>
    <row r="64" spans="1:24" ht="15" customHeight="1">
      <c r="A64" s="240"/>
      <c r="B64" s="241" t="s">
        <v>88</v>
      </c>
      <c r="C64" s="93">
        <v>85</v>
      </c>
      <c r="D64" s="91">
        <v>36</v>
      </c>
      <c r="E64" s="91">
        <v>16</v>
      </c>
      <c r="F64" s="91">
        <v>33</v>
      </c>
      <c r="G64" s="91">
        <v>24</v>
      </c>
      <c r="I64" s="24"/>
      <c r="J64" s="238" t="s">
        <v>46</v>
      </c>
      <c r="K64" s="105">
        <v>994</v>
      </c>
      <c r="L64" s="94">
        <v>4260</v>
      </c>
      <c r="M64" s="94">
        <v>429</v>
      </c>
      <c r="N64" s="94">
        <v>0</v>
      </c>
      <c r="O64" s="94">
        <v>0</v>
      </c>
      <c r="P64" s="94">
        <v>220</v>
      </c>
      <c r="Q64" s="94">
        <v>37</v>
      </c>
      <c r="R64" s="94">
        <v>108</v>
      </c>
      <c r="S64" s="94">
        <v>290</v>
      </c>
      <c r="T64" s="24"/>
      <c r="X64" s="145"/>
    </row>
    <row r="65" spans="1:24" ht="15" customHeight="1">
      <c r="A65" s="95" t="s">
        <v>239</v>
      </c>
      <c r="C65" s="242"/>
      <c r="D65" s="242"/>
      <c r="E65" s="242"/>
      <c r="F65" s="242"/>
      <c r="G65" s="242"/>
      <c r="I65" s="24"/>
      <c r="J65" s="238" t="s">
        <v>47</v>
      </c>
      <c r="K65" s="105">
        <v>681</v>
      </c>
      <c r="L65" s="94">
        <v>2980</v>
      </c>
      <c r="M65" s="94">
        <v>438</v>
      </c>
      <c r="N65" s="94">
        <v>2</v>
      </c>
      <c r="O65" s="94">
        <v>1</v>
      </c>
      <c r="P65" s="94">
        <v>70</v>
      </c>
      <c r="Q65" s="94">
        <v>16</v>
      </c>
      <c r="R65" s="94">
        <v>46</v>
      </c>
      <c r="S65" s="94">
        <v>290</v>
      </c>
      <c r="X65" s="145"/>
    </row>
    <row r="66" spans="9:24" ht="15" customHeight="1">
      <c r="I66" s="24"/>
      <c r="J66" s="238" t="s">
        <v>48</v>
      </c>
      <c r="K66" s="105">
        <v>526</v>
      </c>
      <c r="L66" s="94">
        <v>2220</v>
      </c>
      <c r="M66" s="94">
        <v>423</v>
      </c>
      <c r="N66" s="94" t="s">
        <v>319</v>
      </c>
      <c r="O66" s="94" t="s">
        <v>319</v>
      </c>
      <c r="P66" s="94" t="s">
        <v>375</v>
      </c>
      <c r="Q66" s="94" t="s">
        <v>319</v>
      </c>
      <c r="R66" s="94" t="s">
        <v>319</v>
      </c>
      <c r="S66" s="94" t="s">
        <v>364</v>
      </c>
      <c r="X66" s="145"/>
    </row>
    <row r="67" spans="9:24" ht="15" customHeight="1">
      <c r="I67" s="24"/>
      <c r="J67" s="238" t="s">
        <v>49</v>
      </c>
      <c r="K67" s="105">
        <v>614</v>
      </c>
      <c r="L67" s="94">
        <v>2600</v>
      </c>
      <c r="M67" s="94">
        <v>424</v>
      </c>
      <c r="N67" s="94">
        <v>0</v>
      </c>
      <c r="O67" s="94">
        <v>0</v>
      </c>
      <c r="P67" s="94">
        <v>190</v>
      </c>
      <c r="Q67" s="94">
        <v>1</v>
      </c>
      <c r="R67" s="94">
        <v>3</v>
      </c>
      <c r="S67" s="94">
        <v>280</v>
      </c>
      <c r="X67" s="145"/>
    </row>
    <row r="68" spans="9:24" ht="15" customHeight="1">
      <c r="I68" s="24"/>
      <c r="J68" s="238"/>
      <c r="K68" s="106"/>
      <c r="L68" s="232"/>
      <c r="M68" s="232"/>
      <c r="N68" s="232"/>
      <c r="O68" s="232"/>
      <c r="P68" s="232"/>
      <c r="Q68" s="232"/>
      <c r="R68" s="239"/>
      <c r="S68" s="239"/>
      <c r="X68" s="145"/>
    </row>
    <row r="69" spans="9:24" ht="15" customHeight="1">
      <c r="I69" s="492" t="s">
        <v>53</v>
      </c>
      <c r="J69" s="341"/>
      <c r="K69" s="32">
        <f>SUM(K70)</f>
        <v>261</v>
      </c>
      <c r="L69" s="31">
        <f>SUM(L70)</f>
        <v>1110</v>
      </c>
      <c r="M69" s="31">
        <v>427</v>
      </c>
      <c r="N69" s="31">
        <f>SUM(N70)</f>
        <v>0</v>
      </c>
      <c r="O69" s="31">
        <f>SUM(O70)</f>
        <v>1</v>
      </c>
      <c r="P69" s="31">
        <v>212</v>
      </c>
      <c r="Q69" s="31">
        <f>SUM(Q70)</f>
        <v>6</v>
      </c>
      <c r="R69" s="31">
        <f>SUM(R70)</f>
        <v>17</v>
      </c>
      <c r="S69" s="31">
        <v>280</v>
      </c>
      <c r="X69" s="145"/>
    </row>
    <row r="70" spans="9:27" ht="15" customHeight="1">
      <c r="I70" s="25"/>
      <c r="J70" s="241" t="s">
        <v>56</v>
      </c>
      <c r="K70" s="243">
        <v>261</v>
      </c>
      <c r="L70" s="244">
        <v>1110</v>
      </c>
      <c r="M70" s="244">
        <v>427</v>
      </c>
      <c r="N70" s="244">
        <v>0</v>
      </c>
      <c r="O70" s="244">
        <v>1</v>
      </c>
      <c r="P70" s="244">
        <v>212</v>
      </c>
      <c r="Q70" s="244">
        <v>6</v>
      </c>
      <c r="R70" s="244">
        <v>17</v>
      </c>
      <c r="S70" s="244">
        <v>280</v>
      </c>
      <c r="T70" s="24"/>
      <c r="W70" s="24"/>
      <c r="X70" s="145"/>
      <c r="Y70" s="24"/>
      <c r="Z70" s="24"/>
      <c r="AA70" s="24"/>
    </row>
    <row r="71" spans="9:24" ht="15" customHeight="1">
      <c r="I71" s="95" t="s">
        <v>239</v>
      </c>
      <c r="X71" s="145"/>
    </row>
    <row r="72" spans="11:24" ht="15" customHeight="1">
      <c r="K72" s="102"/>
      <c r="L72" s="102"/>
      <c r="M72" s="102"/>
      <c r="N72" s="102"/>
      <c r="O72" s="102"/>
      <c r="P72" s="102"/>
      <c r="Q72" s="102"/>
      <c r="R72" s="102"/>
      <c r="S72" s="102"/>
      <c r="X72" s="145"/>
    </row>
    <row r="73" ht="15" customHeight="1">
      <c r="X73" s="145"/>
    </row>
    <row r="74" ht="15" customHeight="1">
      <c r="X74" s="145"/>
    </row>
    <row r="75" ht="15" customHeight="1">
      <c r="X75" s="145"/>
    </row>
    <row r="76" ht="15" customHeight="1">
      <c r="X76" s="145"/>
    </row>
    <row r="77" ht="15" customHeight="1">
      <c r="X77" s="145"/>
    </row>
    <row r="78" ht="15" customHeight="1">
      <c r="X78" s="145"/>
    </row>
  </sheetData>
  <sheetProtection/>
  <mergeCells count="44">
    <mergeCell ref="A2:G2"/>
    <mergeCell ref="I2:S2"/>
    <mergeCell ref="A4:B4"/>
    <mergeCell ref="I4:J6"/>
    <mergeCell ref="K4:M4"/>
    <mergeCell ref="N4:P4"/>
    <mergeCell ref="Q4:S4"/>
    <mergeCell ref="A6:B6"/>
    <mergeCell ref="K5:K6"/>
    <mergeCell ref="M5:M6"/>
    <mergeCell ref="Q5:Q6"/>
    <mergeCell ref="R5:R6"/>
    <mergeCell ref="S5:S6"/>
    <mergeCell ref="A9:B9"/>
    <mergeCell ref="I8:J8"/>
    <mergeCell ref="L5:L6"/>
    <mergeCell ref="N5:N6"/>
    <mergeCell ref="O5:O6"/>
    <mergeCell ref="P5:P6"/>
    <mergeCell ref="I9:J9"/>
    <mergeCell ref="I10:J10"/>
    <mergeCell ref="I11:J11"/>
    <mergeCell ref="I12:J12"/>
    <mergeCell ref="A14:B14"/>
    <mergeCell ref="I14:J14"/>
    <mergeCell ref="I15:J15"/>
    <mergeCell ref="I16:J16"/>
    <mergeCell ref="I17:J17"/>
    <mergeCell ref="A19:B19"/>
    <mergeCell ref="I18:J18"/>
    <mergeCell ref="I19:J19"/>
    <mergeCell ref="I20:J20"/>
    <mergeCell ref="I21:J21"/>
    <mergeCell ref="A24:B24"/>
    <mergeCell ref="I23:J23"/>
    <mergeCell ref="I26:J26"/>
    <mergeCell ref="I32:J32"/>
    <mergeCell ref="I42:J42"/>
    <mergeCell ref="I49:J49"/>
    <mergeCell ref="I69:J69"/>
    <mergeCell ref="A51:B51"/>
    <mergeCell ref="I55:J55"/>
    <mergeCell ref="I63:J63"/>
    <mergeCell ref="A62:B6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="80" zoomScaleNormal="80" zoomScalePageLayoutView="0" workbookViewId="0" topLeftCell="G1">
      <selection activeCell="A1" sqref="A1"/>
    </sheetView>
  </sheetViews>
  <sheetFormatPr defaultColWidth="10.59765625" defaultRowHeight="18" customHeight="1"/>
  <cols>
    <col min="1" max="1" width="13.3984375" style="95" customWidth="1"/>
    <col min="2" max="8" width="13.59765625" style="95" customWidth="1"/>
    <col min="9" max="9" width="7.5" style="95" customWidth="1"/>
    <col min="10" max="10" width="2.59765625" style="95" customWidth="1"/>
    <col min="11" max="11" width="11.3984375" style="95" customWidth="1"/>
    <col min="12" max="14" width="12.59765625" style="95" customWidth="1"/>
    <col min="15" max="20" width="12.59765625" style="96" customWidth="1"/>
    <col min="21" max="21" width="10.59765625" style="95" customWidth="1"/>
    <col min="22" max="16384" width="10.59765625" style="95" customWidth="1"/>
  </cols>
  <sheetData>
    <row r="1" spans="1:20" s="134" customFormat="1" ht="18" customHeight="1">
      <c r="A1" s="1" t="s">
        <v>194</v>
      </c>
      <c r="O1" s="251"/>
      <c r="P1" s="251"/>
      <c r="Q1" s="251"/>
      <c r="R1" s="251"/>
      <c r="S1" s="251"/>
      <c r="T1" s="3" t="s">
        <v>195</v>
      </c>
    </row>
    <row r="2" spans="1:21" ht="18" customHeight="1">
      <c r="A2" s="347" t="s">
        <v>385</v>
      </c>
      <c r="B2" s="347"/>
      <c r="C2" s="347"/>
      <c r="D2" s="347"/>
      <c r="E2" s="347"/>
      <c r="F2" s="347"/>
      <c r="G2" s="347"/>
      <c r="H2" s="347"/>
      <c r="I2" s="136"/>
      <c r="J2" s="347" t="s">
        <v>384</v>
      </c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252"/>
    </row>
    <row r="3" spans="1:21" ht="18" customHeight="1" thickBot="1">
      <c r="A3" s="137"/>
      <c r="B3" s="137"/>
      <c r="C3" s="137"/>
      <c r="D3" s="137"/>
      <c r="E3" s="137"/>
      <c r="F3" s="137"/>
      <c r="G3" s="137"/>
      <c r="H3" s="104"/>
      <c r="I3" s="136"/>
      <c r="K3" s="108"/>
      <c r="L3" s="108"/>
      <c r="M3" s="108"/>
      <c r="N3" s="108"/>
      <c r="O3" s="147"/>
      <c r="P3" s="147"/>
      <c r="Q3" s="147"/>
      <c r="R3" s="147"/>
      <c r="S3" s="147"/>
      <c r="T3" s="147"/>
      <c r="U3" s="147"/>
    </row>
    <row r="4" spans="1:20" ht="18" customHeight="1">
      <c r="A4" s="547" t="s">
        <v>205</v>
      </c>
      <c r="B4" s="264" t="s">
        <v>206</v>
      </c>
      <c r="C4" s="264" t="s">
        <v>207</v>
      </c>
      <c r="D4" s="264" t="s">
        <v>208</v>
      </c>
      <c r="E4" s="545" t="s">
        <v>390</v>
      </c>
      <c r="F4" s="546"/>
      <c r="G4" s="546"/>
      <c r="H4" s="546"/>
      <c r="I4" s="136"/>
      <c r="J4" s="561" t="s">
        <v>178</v>
      </c>
      <c r="K4" s="562"/>
      <c r="L4" s="558" t="s">
        <v>90</v>
      </c>
      <c r="M4" s="559"/>
      <c r="N4" s="559"/>
      <c r="O4" s="560"/>
      <c r="P4" s="535" t="s">
        <v>394</v>
      </c>
      <c r="Q4" s="535" t="s">
        <v>393</v>
      </c>
      <c r="R4" s="537" t="s">
        <v>91</v>
      </c>
      <c r="S4" s="535" t="s">
        <v>392</v>
      </c>
      <c r="T4" s="533" t="s">
        <v>391</v>
      </c>
    </row>
    <row r="5" spans="1:20" ht="18" customHeight="1">
      <c r="A5" s="548"/>
      <c r="B5" s="263" t="s">
        <v>210</v>
      </c>
      <c r="C5" s="263" t="s">
        <v>211</v>
      </c>
      <c r="D5" s="263" t="s">
        <v>209</v>
      </c>
      <c r="E5" s="526" t="s">
        <v>212</v>
      </c>
      <c r="F5" s="527"/>
      <c r="G5" s="253" t="s">
        <v>213</v>
      </c>
      <c r="H5" s="254" t="s">
        <v>214</v>
      </c>
      <c r="I5" s="136"/>
      <c r="J5" s="563"/>
      <c r="K5" s="564"/>
      <c r="L5" s="199" t="s">
        <v>376</v>
      </c>
      <c r="M5" s="199" t="s">
        <v>92</v>
      </c>
      <c r="N5" s="199" t="s">
        <v>377</v>
      </c>
      <c r="O5" s="255" t="s">
        <v>93</v>
      </c>
      <c r="P5" s="536"/>
      <c r="Q5" s="536"/>
      <c r="R5" s="538"/>
      <c r="S5" s="536"/>
      <c r="T5" s="534"/>
    </row>
    <row r="6" spans="1:22" ht="18" customHeight="1">
      <c r="A6" s="283" t="s">
        <v>286</v>
      </c>
      <c r="B6" s="288">
        <v>2347</v>
      </c>
      <c r="C6" s="282">
        <v>215</v>
      </c>
      <c r="D6" s="282">
        <v>2324</v>
      </c>
      <c r="E6" s="104"/>
      <c r="F6" s="332">
        <f>SUM(G6:H6)</f>
        <v>70776</v>
      </c>
      <c r="G6" s="282">
        <v>67938</v>
      </c>
      <c r="H6" s="282">
        <v>2838</v>
      </c>
      <c r="I6" s="136"/>
      <c r="J6" s="372" t="s">
        <v>2</v>
      </c>
      <c r="K6" s="525"/>
      <c r="L6" s="325">
        <f>SUM(L8:L15,L17,L20,L26,L36,L43,L49,L57,L63)</f>
        <v>37144</v>
      </c>
      <c r="M6" s="323">
        <f aca="true" t="shared" si="0" ref="M6:T6">SUM(M8:M15,M17,M20,M26,M36,M43,M49,M57,M63)</f>
        <v>7999</v>
      </c>
      <c r="N6" s="323">
        <f t="shared" si="0"/>
        <v>9757</v>
      </c>
      <c r="O6" s="323">
        <f t="shared" si="0"/>
        <v>502</v>
      </c>
      <c r="P6" s="323">
        <f t="shared" si="0"/>
        <v>35982</v>
      </c>
      <c r="Q6" s="323">
        <f t="shared" si="0"/>
        <v>26632</v>
      </c>
      <c r="R6" s="323">
        <f t="shared" si="0"/>
        <v>19367</v>
      </c>
      <c r="S6" s="323">
        <f t="shared" si="0"/>
        <v>20545</v>
      </c>
      <c r="T6" s="323">
        <f t="shared" si="0"/>
        <v>24444</v>
      </c>
      <c r="U6" s="146"/>
      <c r="V6" s="146"/>
    </row>
    <row r="7" spans="1:22" ht="18" customHeight="1">
      <c r="A7" s="284"/>
      <c r="B7" s="288"/>
      <c r="C7" s="282"/>
      <c r="D7" s="282"/>
      <c r="E7" s="104"/>
      <c r="F7" s="332"/>
      <c r="G7" s="282"/>
      <c r="H7" s="282"/>
      <c r="I7" s="136"/>
      <c r="J7" s="556"/>
      <c r="K7" s="557"/>
      <c r="L7" s="98"/>
      <c r="M7" s="92"/>
      <c r="N7" s="92"/>
      <c r="O7" s="147"/>
      <c r="P7" s="147"/>
      <c r="Q7" s="147"/>
      <c r="R7" s="147"/>
      <c r="S7" s="147"/>
      <c r="T7" s="147"/>
      <c r="U7" s="146"/>
      <c r="V7" s="146"/>
    </row>
    <row r="8" spans="1:22" ht="18" customHeight="1">
      <c r="A8" s="285">
        <v>60</v>
      </c>
      <c r="B8" s="288">
        <v>2346</v>
      </c>
      <c r="C8" s="282">
        <v>213</v>
      </c>
      <c r="D8" s="282">
        <v>1963</v>
      </c>
      <c r="E8" s="104"/>
      <c r="F8" s="332">
        <f>SUM(G8:H8)</f>
        <v>62286</v>
      </c>
      <c r="G8" s="282">
        <v>60302</v>
      </c>
      <c r="H8" s="282">
        <v>1984</v>
      </c>
      <c r="I8" s="136"/>
      <c r="J8" s="340" t="s">
        <v>3</v>
      </c>
      <c r="K8" s="342"/>
      <c r="L8" s="29">
        <v>2967</v>
      </c>
      <c r="M8" s="30">
        <v>1969</v>
      </c>
      <c r="N8" s="30">
        <v>1436</v>
      </c>
      <c r="O8" s="31">
        <v>56</v>
      </c>
      <c r="P8" s="31">
        <v>3773</v>
      </c>
      <c r="Q8" s="31">
        <v>3448</v>
      </c>
      <c r="R8" s="31">
        <v>1809</v>
      </c>
      <c r="S8" s="31">
        <v>3115</v>
      </c>
      <c r="T8" s="31">
        <v>3548</v>
      </c>
      <c r="U8" s="146"/>
      <c r="V8" s="146"/>
    </row>
    <row r="9" spans="1:22" ht="18" customHeight="1">
      <c r="A9" s="286"/>
      <c r="B9" s="288"/>
      <c r="C9" s="282"/>
      <c r="D9" s="282"/>
      <c r="E9" s="104"/>
      <c r="F9" s="332"/>
      <c r="G9" s="282"/>
      <c r="H9" s="282"/>
      <c r="I9" s="136"/>
      <c r="J9" s="340" t="s">
        <v>4</v>
      </c>
      <c r="K9" s="342"/>
      <c r="L9" s="29">
        <v>2863</v>
      </c>
      <c r="M9" s="30">
        <v>214</v>
      </c>
      <c r="N9" s="30">
        <v>136</v>
      </c>
      <c r="O9" s="31">
        <v>14</v>
      </c>
      <c r="P9" s="31">
        <v>1861</v>
      </c>
      <c r="Q9" s="31">
        <v>1399</v>
      </c>
      <c r="R9" s="31">
        <v>1812</v>
      </c>
      <c r="S9" s="31">
        <v>774</v>
      </c>
      <c r="T9" s="31">
        <v>1594</v>
      </c>
      <c r="U9" s="146"/>
      <c r="V9" s="146"/>
    </row>
    <row r="10" spans="1:22" ht="18" customHeight="1">
      <c r="A10" s="285">
        <v>61</v>
      </c>
      <c r="B10" s="288">
        <v>2298</v>
      </c>
      <c r="C10" s="282">
        <v>210</v>
      </c>
      <c r="D10" s="282">
        <v>1640</v>
      </c>
      <c r="E10" s="104"/>
      <c r="F10" s="332">
        <f>SUM(G10:H10)</f>
        <v>59165</v>
      </c>
      <c r="G10" s="282">
        <v>57660</v>
      </c>
      <c r="H10" s="282">
        <v>1505</v>
      </c>
      <c r="I10" s="136"/>
      <c r="J10" s="340" t="s">
        <v>5</v>
      </c>
      <c r="K10" s="342"/>
      <c r="L10" s="29">
        <v>2004</v>
      </c>
      <c r="M10" s="30">
        <v>863</v>
      </c>
      <c r="N10" s="30">
        <v>1029</v>
      </c>
      <c r="O10" s="31">
        <v>44</v>
      </c>
      <c r="P10" s="31">
        <v>2421</v>
      </c>
      <c r="Q10" s="31">
        <v>2457</v>
      </c>
      <c r="R10" s="31">
        <v>723</v>
      </c>
      <c r="S10" s="31">
        <v>2291</v>
      </c>
      <c r="T10" s="31">
        <v>2258</v>
      </c>
      <c r="U10" s="146"/>
      <c r="V10" s="146"/>
    </row>
    <row r="11" spans="1:22" ht="18" customHeight="1">
      <c r="A11" s="286"/>
      <c r="B11" s="288"/>
      <c r="C11" s="282"/>
      <c r="D11" s="282"/>
      <c r="E11" s="104"/>
      <c r="F11" s="332"/>
      <c r="G11" s="282"/>
      <c r="H11" s="282"/>
      <c r="I11" s="136"/>
      <c r="J11" s="340" t="s">
        <v>6</v>
      </c>
      <c r="K11" s="342"/>
      <c r="L11" s="29">
        <v>2820</v>
      </c>
      <c r="M11" s="30">
        <v>204</v>
      </c>
      <c r="N11" s="30">
        <v>126</v>
      </c>
      <c r="O11" s="31">
        <v>9</v>
      </c>
      <c r="P11" s="31">
        <v>1615</v>
      </c>
      <c r="Q11" s="31">
        <v>994</v>
      </c>
      <c r="R11" s="31">
        <v>1521</v>
      </c>
      <c r="S11" s="31">
        <v>376</v>
      </c>
      <c r="T11" s="31">
        <v>910</v>
      </c>
      <c r="U11" s="146"/>
      <c r="V11" s="146"/>
    </row>
    <row r="12" spans="1:22" ht="18" customHeight="1">
      <c r="A12" s="285">
        <v>62</v>
      </c>
      <c r="B12" s="288">
        <v>2086</v>
      </c>
      <c r="C12" s="282">
        <v>200</v>
      </c>
      <c r="D12" s="282">
        <v>1664</v>
      </c>
      <c r="E12" s="104"/>
      <c r="F12" s="332">
        <f>SUM(G12:H12)</f>
        <v>59450</v>
      </c>
      <c r="G12" s="282">
        <v>57845</v>
      </c>
      <c r="H12" s="282">
        <v>1605</v>
      </c>
      <c r="I12" s="136"/>
      <c r="J12" s="340" t="s">
        <v>7</v>
      </c>
      <c r="K12" s="342"/>
      <c r="L12" s="29">
        <v>3317</v>
      </c>
      <c r="M12" s="30">
        <v>320</v>
      </c>
      <c r="N12" s="30">
        <v>177</v>
      </c>
      <c r="O12" s="31">
        <v>34</v>
      </c>
      <c r="P12" s="31">
        <v>1818</v>
      </c>
      <c r="Q12" s="31">
        <v>1282</v>
      </c>
      <c r="R12" s="31">
        <v>1915</v>
      </c>
      <c r="S12" s="31">
        <v>371</v>
      </c>
      <c r="T12" s="31">
        <v>985</v>
      </c>
      <c r="U12" s="146"/>
      <c r="V12" s="146"/>
    </row>
    <row r="13" spans="1:22" ht="18" customHeight="1">
      <c r="A13" s="286"/>
      <c r="B13" s="288"/>
      <c r="C13" s="282"/>
      <c r="D13" s="282"/>
      <c r="E13" s="104"/>
      <c r="F13" s="332"/>
      <c r="G13" s="282"/>
      <c r="H13" s="282"/>
      <c r="I13" s="136"/>
      <c r="J13" s="340" t="s">
        <v>8</v>
      </c>
      <c r="K13" s="342"/>
      <c r="L13" s="29">
        <v>1068</v>
      </c>
      <c r="M13" s="30">
        <v>338</v>
      </c>
      <c r="N13" s="30">
        <v>1037</v>
      </c>
      <c r="O13" s="31">
        <v>34</v>
      </c>
      <c r="P13" s="31">
        <v>1633</v>
      </c>
      <c r="Q13" s="31">
        <v>1553</v>
      </c>
      <c r="R13" s="31">
        <v>324</v>
      </c>
      <c r="S13" s="31">
        <v>1584</v>
      </c>
      <c r="T13" s="31">
        <v>1636</v>
      </c>
      <c r="U13" s="146"/>
      <c r="V13" s="146"/>
    </row>
    <row r="14" spans="1:22" ht="18" customHeight="1">
      <c r="A14" s="287">
        <v>63</v>
      </c>
      <c r="B14" s="289">
        <v>2046</v>
      </c>
      <c r="C14" s="281">
        <v>200</v>
      </c>
      <c r="D14" s="281">
        <v>1466</v>
      </c>
      <c r="E14" s="104"/>
      <c r="F14" s="333">
        <f>SUM(G14:H14)</f>
        <v>53968</v>
      </c>
      <c r="G14" s="281">
        <v>52466</v>
      </c>
      <c r="H14" s="281">
        <v>1502</v>
      </c>
      <c r="I14" s="136"/>
      <c r="J14" s="340" t="s">
        <v>9</v>
      </c>
      <c r="K14" s="342"/>
      <c r="L14" s="29">
        <v>1784</v>
      </c>
      <c r="M14" s="30">
        <v>273</v>
      </c>
      <c r="N14" s="30">
        <v>379</v>
      </c>
      <c r="O14" s="31">
        <v>12</v>
      </c>
      <c r="P14" s="31">
        <v>1952</v>
      </c>
      <c r="Q14" s="31">
        <v>1157</v>
      </c>
      <c r="R14" s="31">
        <v>601</v>
      </c>
      <c r="S14" s="31">
        <v>1118</v>
      </c>
      <c r="T14" s="31">
        <v>1271</v>
      </c>
      <c r="U14" s="146"/>
      <c r="V14" s="146"/>
    </row>
    <row r="15" spans="1:22" ht="18" customHeight="1">
      <c r="A15" s="242" t="s">
        <v>240</v>
      </c>
      <c r="B15" s="242"/>
      <c r="C15" s="242"/>
      <c r="D15" s="242"/>
      <c r="E15" s="242"/>
      <c r="F15" s="242"/>
      <c r="G15" s="242"/>
      <c r="H15" s="242"/>
      <c r="I15" s="136"/>
      <c r="J15" s="340" t="s">
        <v>10</v>
      </c>
      <c r="K15" s="342"/>
      <c r="L15" s="29">
        <v>579</v>
      </c>
      <c r="M15" s="30">
        <v>440</v>
      </c>
      <c r="N15" s="30">
        <v>1324</v>
      </c>
      <c r="O15" s="31">
        <v>68</v>
      </c>
      <c r="P15" s="31">
        <v>2164</v>
      </c>
      <c r="Q15" s="31">
        <v>1694</v>
      </c>
      <c r="R15" s="31">
        <v>151</v>
      </c>
      <c r="S15" s="31">
        <v>1506</v>
      </c>
      <c r="T15" s="31">
        <v>758</v>
      </c>
      <c r="U15" s="146"/>
      <c r="V15" s="146"/>
    </row>
    <row r="16" spans="1:22" ht="18" customHeight="1">
      <c r="A16" s="104"/>
      <c r="B16" s="104"/>
      <c r="C16" s="104"/>
      <c r="D16" s="104"/>
      <c r="E16" s="104"/>
      <c r="F16" s="104"/>
      <c r="G16" s="104"/>
      <c r="H16" s="104"/>
      <c r="I16" s="136"/>
      <c r="J16" s="140"/>
      <c r="K16" s="141"/>
      <c r="L16" s="72"/>
      <c r="M16" s="73"/>
      <c r="N16" s="73"/>
      <c r="O16" s="85"/>
      <c r="P16" s="85"/>
      <c r="Q16" s="85"/>
      <c r="R16" s="85"/>
      <c r="S16" s="85"/>
      <c r="T16" s="85"/>
      <c r="U16" s="146"/>
      <c r="V16" s="146"/>
    </row>
    <row r="17" spans="1:22" ht="18" customHeight="1">
      <c r="A17" s="104"/>
      <c r="B17" s="104"/>
      <c r="C17" s="104"/>
      <c r="D17" s="104"/>
      <c r="E17" s="104"/>
      <c r="F17" s="104"/>
      <c r="G17" s="104"/>
      <c r="H17" s="104"/>
      <c r="I17" s="136"/>
      <c r="J17" s="340" t="s">
        <v>11</v>
      </c>
      <c r="K17" s="342"/>
      <c r="L17" s="29">
        <f>SUM(L18)</f>
        <v>110</v>
      </c>
      <c r="M17" s="30">
        <f>SUM(M18)</f>
        <v>13</v>
      </c>
      <c r="N17" s="30">
        <f>SUM(N18)</f>
        <v>19</v>
      </c>
      <c r="O17" s="31" t="s">
        <v>251</v>
      </c>
      <c r="P17" s="30">
        <f>SUM(P18)</f>
        <v>111</v>
      </c>
      <c r="Q17" s="30">
        <f>SUM(Q18)</f>
        <v>51</v>
      </c>
      <c r="R17" s="30">
        <f>SUM(R18)</f>
        <v>50</v>
      </c>
      <c r="S17" s="30">
        <f>SUM(S18)</f>
        <v>33</v>
      </c>
      <c r="T17" s="30">
        <f>SUM(T18)</f>
        <v>51</v>
      </c>
      <c r="U17" s="146"/>
      <c r="V17" s="146"/>
    </row>
    <row r="18" spans="1:22" ht="18" customHeight="1">
      <c r="A18" s="347" t="s">
        <v>386</v>
      </c>
      <c r="B18" s="347"/>
      <c r="C18" s="347"/>
      <c r="D18" s="347"/>
      <c r="E18" s="347"/>
      <c r="F18" s="347"/>
      <c r="G18" s="347"/>
      <c r="H18" s="347"/>
      <c r="I18" s="136"/>
      <c r="J18" s="6"/>
      <c r="K18" s="144" t="s">
        <v>12</v>
      </c>
      <c r="L18" s="93">
        <v>110</v>
      </c>
      <c r="M18" s="91">
        <v>13</v>
      </c>
      <c r="N18" s="91">
        <v>19</v>
      </c>
      <c r="O18" s="94" t="s">
        <v>416</v>
      </c>
      <c r="P18" s="94">
        <v>111</v>
      </c>
      <c r="Q18" s="94">
        <v>51</v>
      </c>
      <c r="R18" s="94">
        <v>50</v>
      </c>
      <c r="S18" s="94">
        <v>33</v>
      </c>
      <c r="T18" s="94">
        <v>51</v>
      </c>
      <c r="U18" s="146"/>
      <c r="V18" s="146"/>
    </row>
    <row r="19" spans="1:22" ht="18" customHeight="1" thickBot="1">
      <c r="A19" s="258"/>
      <c r="B19" s="258"/>
      <c r="C19" s="140"/>
      <c r="D19" s="140"/>
      <c r="E19" s="140"/>
      <c r="F19" s="140"/>
      <c r="G19" s="140"/>
      <c r="H19" s="140"/>
      <c r="I19" s="136"/>
      <c r="J19" s="6"/>
      <c r="K19" s="144"/>
      <c r="L19" s="98"/>
      <c r="M19" s="92"/>
      <c r="N19" s="92"/>
      <c r="O19" s="147"/>
      <c r="P19" s="147"/>
      <c r="Q19" s="147"/>
      <c r="R19" s="147"/>
      <c r="S19" s="147"/>
      <c r="T19" s="147"/>
      <c r="U19" s="146"/>
      <c r="V19" s="146"/>
    </row>
    <row r="20" spans="1:22" ht="18" customHeight="1">
      <c r="A20" s="391" t="s">
        <v>89</v>
      </c>
      <c r="B20" s="542" t="s">
        <v>182</v>
      </c>
      <c r="C20" s="542" t="s">
        <v>94</v>
      </c>
      <c r="D20" s="389" t="s">
        <v>95</v>
      </c>
      <c r="E20" s="391"/>
      <c r="F20" s="389" t="s">
        <v>96</v>
      </c>
      <c r="G20" s="391"/>
      <c r="H20" s="389" t="s">
        <v>97</v>
      </c>
      <c r="I20" s="136"/>
      <c r="J20" s="340" t="s">
        <v>13</v>
      </c>
      <c r="K20" s="342"/>
      <c r="L20" s="29">
        <f>SUM(L21:L24)</f>
        <v>819</v>
      </c>
      <c r="M20" s="30">
        <f aca="true" t="shared" si="1" ref="M20:T20">SUM(M21:M24)</f>
        <v>501</v>
      </c>
      <c r="N20" s="30">
        <f t="shared" si="1"/>
        <v>982</v>
      </c>
      <c r="O20" s="30">
        <f t="shared" si="1"/>
        <v>50</v>
      </c>
      <c r="P20" s="30">
        <f t="shared" si="1"/>
        <v>2100</v>
      </c>
      <c r="Q20" s="30">
        <f t="shared" si="1"/>
        <v>1664</v>
      </c>
      <c r="R20" s="30">
        <f t="shared" si="1"/>
        <v>492</v>
      </c>
      <c r="S20" s="30">
        <f t="shared" si="1"/>
        <v>1510</v>
      </c>
      <c r="T20" s="30">
        <f t="shared" si="1"/>
        <v>1252</v>
      </c>
      <c r="U20" s="146"/>
      <c r="V20" s="146"/>
    </row>
    <row r="21" spans="1:22" ht="18" customHeight="1">
      <c r="A21" s="549"/>
      <c r="B21" s="543"/>
      <c r="C21" s="543"/>
      <c r="D21" s="529"/>
      <c r="E21" s="530"/>
      <c r="F21" s="529"/>
      <c r="G21" s="530"/>
      <c r="H21" s="528"/>
      <c r="I21" s="136"/>
      <c r="J21" s="6"/>
      <c r="K21" s="144" t="s">
        <v>14</v>
      </c>
      <c r="L21" s="93">
        <v>208</v>
      </c>
      <c r="M21" s="91">
        <v>128</v>
      </c>
      <c r="N21" s="91">
        <v>227</v>
      </c>
      <c r="O21" s="94">
        <v>6</v>
      </c>
      <c r="P21" s="94">
        <v>493</v>
      </c>
      <c r="Q21" s="94">
        <v>409</v>
      </c>
      <c r="R21" s="94">
        <v>137</v>
      </c>
      <c r="S21" s="94">
        <v>374</v>
      </c>
      <c r="T21" s="94">
        <v>365</v>
      </c>
      <c r="U21" s="146"/>
      <c r="V21" s="146"/>
    </row>
    <row r="22" spans="1:22" ht="18" customHeight="1">
      <c r="A22" s="550"/>
      <c r="B22" s="293" t="s">
        <v>98</v>
      </c>
      <c r="C22" s="293" t="s">
        <v>98</v>
      </c>
      <c r="D22" s="531" t="s">
        <v>98</v>
      </c>
      <c r="E22" s="532"/>
      <c r="F22" s="531" t="s">
        <v>99</v>
      </c>
      <c r="G22" s="532"/>
      <c r="H22" s="294" t="s">
        <v>99</v>
      </c>
      <c r="I22" s="136"/>
      <c r="J22" s="6"/>
      <c r="K22" s="144" t="s">
        <v>15</v>
      </c>
      <c r="L22" s="93">
        <v>122</v>
      </c>
      <c r="M22" s="91">
        <v>109</v>
      </c>
      <c r="N22" s="91">
        <v>201</v>
      </c>
      <c r="O22" s="94">
        <v>12</v>
      </c>
      <c r="P22" s="94">
        <v>406</v>
      </c>
      <c r="Q22" s="94">
        <v>347</v>
      </c>
      <c r="R22" s="94">
        <v>107</v>
      </c>
      <c r="S22" s="94">
        <v>307</v>
      </c>
      <c r="T22" s="94">
        <v>271</v>
      </c>
      <c r="U22" s="146"/>
      <c r="V22" s="146"/>
    </row>
    <row r="23" spans="1:22" ht="18" customHeight="1">
      <c r="A23" s="277" t="s">
        <v>387</v>
      </c>
      <c r="B23" s="93">
        <v>9240</v>
      </c>
      <c r="C23" s="91">
        <v>5840</v>
      </c>
      <c r="D23" s="104"/>
      <c r="E23" s="265">
        <v>90100</v>
      </c>
      <c r="F23" s="104"/>
      <c r="G23" s="265">
        <v>2796</v>
      </c>
      <c r="H23" s="91">
        <v>137</v>
      </c>
      <c r="I23" s="136"/>
      <c r="J23" s="6"/>
      <c r="K23" s="144" t="s">
        <v>16</v>
      </c>
      <c r="L23" s="93">
        <v>331</v>
      </c>
      <c r="M23" s="91">
        <v>164</v>
      </c>
      <c r="N23" s="91">
        <v>283</v>
      </c>
      <c r="O23" s="94">
        <v>11</v>
      </c>
      <c r="P23" s="94">
        <v>690</v>
      </c>
      <c r="Q23" s="94">
        <v>542</v>
      </c>
      <c r="R23" s="94">
        <v>219</v>
      </c>
      <c r="S23" s="94">
        <v>464</v>
      </c>
      <c r="T23" s="94">
        <v>327</v>
      </c>
      <c r="U23" s="146"/>
      <c r="V23" s="146"/>
    </row>
    <row r="24" spans="1:22" ht="18" customHeight="1">
      <c r="A24" s="278"/>
      <c r="B24" s="103"/>
      <c r="C24" s="104"/>
      <c r="D24" s="104"/>
      <c r="E24" s="266"/>
      <c r="F24" s="104"/>
      <c r="G24" s="266"/>
      <c r="H24" s="104"/>
      <c r="I24" s="136"/>
      <c r="J24" s="6"/>
      <c r="K24" s="144" t="s">
        <v>17</v>
      </c>
      <c r="L24" s="93">
        <v>158</v>
      </c>
      <c r="M24" s="91">
        <v>100</v>
      </c>
      <c r="N24" s="91">
        <v>271</v>
      </c>
      <c r="O24" s="94">
        <v>21</v>
      </c>
      <c r="P24" s="94">
        <v>511</v>
      </c>
      <c r="Q24" s="94">
        <v>366</v>
      </c>
      <c r="R24" s="94">
        <v>29</v>
      </c>
      <c r="S24" s="94">
        <v>365</v>
      </c>
      <c r="T24" s="94">
        <v>289</v>
      </c>
      <c r="U24" s="146"/>
      <c r="V24" s="146"/>
    </row>
    <row r="25" spans="1:22" ht="18" customHeight="1">
      <c r="A25" s="279">
        <v>61</v>
      </c>
      <c r="B25" s="93">
        <v>8820</v>
      </c>
      <c r="C25" s="91">
        <v>5250</v>
      </c>
      <c r="D25" s="104"/>
      <c r="E25" s="265">
        <v>87100</v>
      </c>
      <c r="F25" s="104"/>
      <c r="G25" s="265">
        <v>2964</v>
      </c>
      <c r="H25" s="91">
        <v>128</v>
      </c>
      <c r="I25" s="136"/>
      <c r="J25" s="6"/>
      <c r="K25" s="144"/>
      <c r="L25" s="98"/>
      <c r="M25" s="92"/>
      <c r="N25" s="92"/>
      <c r="O25" s="147"/>
      <c r="P25" s="147"/>
      <c r="Q25" s="147"/>
      <c r="R25" s="147"/>
      <c r="S25" s="147"/>
      <c r="T25" s="147"/>
      <c r="U25" s="146"/>
      <c r="V25" s="146"/>
    </row>
    <row r="26" spans="1:22" ht="18" customHeight="1">
      <c r="A26" s="278"/>
      <c r="B26" s="103"/>
      <c r="C26" s="104"/>
      <c r="D26" s="104"/>
      <c r="E26" s="266"/>
      <c r="F26" s="104"/>
      <c r="G26" s="266"/>
      <c r="H26" s="104"/>
      <c r="I26" s="136"/>
      <c r="J26" s="340" t="s">
        <v>18</v>
      </c>
      <c r="K26" s="342"/>
      <c r="L26" s="29">
        <f>SUM(L27:L34)</f>
        <v>1235</v>
      </c>
      <c r="M26" s="30">
        <f aca="true" t="shared" si="2" ref="M26:T26">SUM(M27:M34)</f>
        <v>485</v>
      </c>
      <c r="N26" s="30">
        <f t="shared" si="2"/>
        <v>888</v>
      </c>
      <c r="O26" s="30">
        <f t="shared" si="2"/>
        <v>30</v>
      </c>
      <c r="P26" s="30">
        <f t="shared" si="2"/>
        <v>1735</v>
      </c>
      <c r="Q26" s="30">
        <f t="shared" si="2"/>
        <v>1535</v>
      </c>
      <c r="R26" s="30">
        <f t="shared" si="2"/>
        <v>457</v>
      </c>
      <c r="S26" s="30">
        <f t="shared" si="2"/>
        <v>1369</v>
      </c>
      <c r="T26" s="30">
        <f t="shared" si="2"/>
        <v>1127</v>
      </c>
      <c r="U26" s="146"/>
      <c r="V26" s="146"/>
    </row>
    <row r="27" spans="1:22" ht="18" customHeight="1">
      <c r="A27" s="279">
        <v>62</v>
      </c>
      <c r="B27" s="93">
        <v>8300</v>
      </c>
      <c r="C27" s="91">
        <v>5030</v>
      </c>
      <c r="D27" s="104"/>
      <c r="E27" s="265">
        <v>82100</v>
      </c>
      <c r="F27" s="104"/>
      <c r="G27" s="265">
        <v>2949</v>
      </c>
      <c r="H27" s="91">
        <v>124</v>
      </c>
      <c r="I27" s="136"/>
      <c r="J27" s="6"/>
      <c r="K27" s="144" t="s">
        <v>19</v>
      </c>
      <c r="L27" s="93">
        <v>77</v>
      </c>
      <c r="M27" s="91">
        <v>56</v>
      </c>
      <c r="N27" s="91">
        <v>92</v>
      </c>
      <c r="O27" s="94">
        <v>1</v>
      </c>
      <c r="P27" s="94">
        <v>203</v>
      </c>
      <c r="Q27" s="94">
        <v>162</v>
      </c>
      <c r="R27" s="94">
        <v>38</v>
      </c>
      <c r="S27" s="94">
        <v>171</v>
      </c>
      <c r="T27" s="94">
        <v>101</v>
      </c>
      <c r="U27" s="146"/>
      <c r="V27" s="146"/>
    </row>
    <row r="28" spans="1:22" ht="18" customHeight="1">
      <c r="A28" s="278"/>
      <c r="B28" s="103"/>
      <c r="C28" s="104"/>
      <c r="D28" s="104"/>
      <c r="E28" s="266"/>
      <c r="F28" s="104"/>
      <c r="G28" s="266"/>
      <c r="H28" s="104"/>
      <c r="I28" s="136"/>
      <c r="J28" s="6"/>
      <c r="K28" s="144" t="s">
        <v>20</v>
      </c>
      <c r="L28" s="93">
        <v>300</v>
      </c>
      <c r="M28" s="91">
        <v>144</v>
      </c>
      <c r="N28" s="91">
        <v>326</v>
      </c>
      <c r="O28" s="94">
        <v>18</v>
      </c>
      <c r="P28" s="94">
        <v>403</v>
      </c>
      <c r="Q28" s="94">
        <v>485</v>
      </c>
      <c r="R28" s="94">
        <v>90</v>
      </c>
      <c r="S28" s="94">
        <v>439</v>
      </c>
      <c r="T28" s="94">
        <v>352</v>
      </c>
      <c r="U28" s="146"/>
      <c r="V28" s="146"/>
    </row>
    <row r="29" spans="1:22" ht="18" customHeight="1">
      <c r="A29" s="279">
        <v>63</v>
      </c>
      <c r="B29" s="93">
        <v>8120</v>
      </c>
      <c r="C29" s="91">
        <v>5370</v>
      </c>
      <c r="D29" s="104"/>
      <c r="E29" s="265">
        <v>81800</v>
      </c>
      <c r="F29" s="104"/>
      <c r="G29" s="265">
        <v>3021</v>
      </c>
      <c r="H29" s="91">
        <v>94</v>
      </c>
      <c r="I29" s="136"/>
      <c r="J29" s="6"/>
      <c r="K29" s="144" t="s">
        <v>21</v>
      </c>
      <c r="L29" s="93">
        <v>189</v>
      </c>
      <c r="M29" s="91">
        <v>130</v>
      </c>
      <c r="N29" s="91">
        <v>222</v>
      </c>
      <c r="O29" s="94">
        <v>6</v>
      </c>
      <c r="P29" s="94">
        <v>376</v>
      </c>
      <c r="Q29" s="94">
        <v>365</v>
      </c>
      <c r="R29" s="94">
        <v>59</v>
      </c>
      <c r="S29" s="94">
        <v>341</v>
      </c>
      <c r="T29" s="94">
        <v>380</v>
      </c>
      <c r="U29" s="146"/>
      <c r="V29" s="146"/>
    </row>
    <row r="30" spans="1:22" ht="18" customHeight="1">
      <c r="A30" s="278"/>
      <c r="B30" s="103"/>
      <c r="C30" s="104"/>
      <c r="D30" s="104"/>
      <c r="E30" s="266"/>
      <c r="F30" s="104"/>
      <c r="G30" s="266"/>
      <c r="H30" s="104"/>
      <c r="I30" s="136"/>
      <c r="J30" s="6"/>
      <c r="K30" s="144" t="s">
        <v>22</v>
      </c>
      <c r="L30" s="93">
        <v>71</v>
      </c>
      <c r="M30" s="91">
        <v>7</v>
      </c>
      <c r="N30" s="91">
        <v>44</v>
      </c>
      <c r="O30" s="94" t="s">
        <v>416</v>
      </c>
      <c r="P30" s="94">
        <v>77</v>
      </c>
      <c r="Q30" s="94">
        <v>59</v>
      </c>
      <c r="R30" s="94">
        <v>46</v>
      </c>
      <c r="S30" s="94">
        <v>7</v>
      </c>
      <c r="T30" s="94">
        <v>9</v>
      </c>
      <c r="U30" s="146"/>
      <c r="V30" s="146"/>
    </row>
    <row r="31" spans="1:22" ht="18" customHeight="1">
      <c r="A31" s="280" t="s">
        <v>204</v>
      </c>
      <c r="B31" s="29">
        <v>8270</v>
      </c>
      <c r="C31" s="30">
        <v>5180</v>
      </c>
      <c r="D31" s="104"/>
      <c r="E31" s="271">
        <v>83100</v>
      </c>
      <c r="F31" s="104"/>
      <c r="G31" s="271">
        <v>2977</v>
      </c>
      <c r="H31" s="30">
        <v>435</v>
      </c>
      <c r="I31" s="136"/>
      <c r="J31" s="6"/>
      <c r="K31" s="144" t="s">
        <v>23</v>
      </c>
      <c r="L31" s="93">
        <v>114</v>
      </c>
      <c r="M31" s="91">
        <v>25</v>
      </c>
      <c r="N31" s="91">
        <v>37</v>
      </c>
      <c r="O31" s="94" t="s">
        <v>416</v>
      </c>
      <c r="P31" s="94">
        <v>138</v>
      </c>
      <c r="Q31" s="94">
        <v>73</v>
      </c>
      <c r="R31" s="94">
        <v>42</v>
      </c>
      <c r="S31" s="94">
        <v>60</v>
      </c>
      <c r="T31" s="94">
        <v>39</v>
      </c>
      <c r="U31" s="146"/>
      <c r="V31" s="146"/>
    </row>
    <row r="32" spans="1:22" ht="18" customHeight="1">
      <c r="A32" s="292" t="s">
        <v>241</v>
      </c>
      <c r="B32" s="290"/>
      <c r="C32" s="290"/>
      <c r="D32" s="290"/>
      <c r="E32" s="290"/>
      <c r="F32" s="290"/>
      <c r="G32" s="242"/>
      <c r="H32" s="290"/>
      <c r="I32" s="136"/>
      <c r="J32" s="6"/>
      <c r="K32" s="144" t="s">
        <v>24</v>
      </c>
      <c r="L32" s="93">
        <v>412</v>
      </c>
      <c r="M32" s="91">
        <v>100</v>
      </c>
      <c r="N32" s="91">
        <v>156</v>
      </c>
      <c r="O32" s="94">
        <v>4</v>
      </c>
      <c r="P32" s="94">
        <v>492</v>
      </c>
      <c r="Q32" s="94">
        <v>335</v>
      </c>
      <c r="R32" s="94">
        <v>145</v>
      </c>
      <c r="S32" s="94">
        <v>309</v>
      </c>
      <c r="T32" s="94">
        <v>224</v>
      </c>
      <c r="U32" s="146"/>
      <c r="V32" s="146"/>
    </row>
    <row r="33" spans="1:22" ht="18" customHeight="1">
      <c r="A33" s="104"/>
      <c r="B33" s="104"/>
      <c r="C33" s="104"/>
      <c r="D33" s="104"/>
      <c r="E33" s="104"/>
      <c r="F33" s="104"/>
      <c r="G33" s="104"/>
      <c r="H33" s="140"/>
      <c r="I33" s="136"/>
      <c r="J33" s="6"/>
      <c r="K33" s="144" t="s">
        <v>25</v>
      </c>
      <c r="L33" s="93">
        <v>56</v>
      </c>
      <c r="M33" s="91">
        <v>23</v>
      </c>
      <c r="N33" s="91">
        <v>11</v>
      </c>
      <c r="O33" s="94">
        <v>1</v>
      </c>
      <c r="P33" s="94">
        <v>35</v>
      </c>
      <c r="Q33" s="94">
        <v>54</v>
      </c>
      <c r="R33" s="94">
        <v>30</v>
      </c>
      <c r="S33" s="94">
        <v>42</v>
      </c>
      <c r="T33" s="94">
        <v>22</v>
      </c>
      <c r="U33" s="146"/>
      <c r="V33" s="146"/>
    </row>
    <row r="34" spans="1:22" ht="18" customHeight="1">
      <c r="A34" s="104"/>
      <c r="B34" s="104"/>
      <c r="C34" s="104"/>
      <c r="D34" s="104"/>
      <c r="E34" s="104"/>
      <c r="F34" s="104"/>
      <c r="G34" s="140"/>
      <c r="H34" s="140"/>
      <c r="I34" s="136"/>
      <c r="J34" s="6"/>
      <c r="K34" s="144" t="s">
        <v>26</v>
      </c>
      <c r="L34" s="93">
        <v>16</v>
      </c>
      <c r="M34" s="94" t="s">
        <v>416</v>
      </c>
      <c r="N34" s="94" t="s">
        <v>416</v>
      </c>
      <c r="O34" s="94" t="s">
        <v>416</v>
      </c>
      <c r="P34" s="94">
        <v>11</v>
      </c>
      <c r="Q34" s="94">
        <v>2</v>
      </c>
      <c r="R34" s="94">
        <v>7</v>
      </c>
      <c r="S34" s="94" t="s">
        <v>416</v>
      </c>
      <c r="T34" s="94" t="s">
        <v>416</v>
      </c>
      <c r="U34" s="146"/>
      <c r="V34" s="146"/>
    </row>
    <row r="35" spans="1:22" ht="18" customHeight="1">
      <c r="A35" s="347" t="s">
        <v>388</v>
      </c>
      <c r="B35" s="347"/>
      <c r="C35" s="347"/>
      <c r="D35" s="347"/>
      <c r="E35" s="347"/>
      <c r="F35" s="347"/>
      <c r="G35" s="347"/>
      <c r="H35" s="347"/>
      <c r="I35" s="136"/>
      <c r="J35" s="6"/>
      <c r="K35" s="144"/>
      <c r="L35" s="98"/>
      <c r="M35" s="92"/>
      <c r="N35" s="92"/>
      <c r="O35" s="147"/>
      <c r="P35" s="147"/>
      <c r="Q35" s="147"/>
      <c r="R35" s="147"/>
      <c r="S35" s="147"/>
      <c r="T35" s="147"/>
      <c r="U35" s="146"/>
      <c r="V35" s="146"/>
    </row>
    <row r="36" spans="1:22" ht="18" customHeight="1" thickBot="1">
      <c r="A36" s="104"/>
      <c r="B36" s="104"/>
      <c r="C36" s="104"/>
      <c r="D36" s="104"/>
      <c r="E36" s="104"/>
      <c r="F36" s="104"/>
      <c r="G36" s="140"/>
      <c r="H36" s="140"/>
      <c r="I36" s="136"/>
      <c r="J36" s="340" t="s">
        <v>27</v>
      </c>
      <c r="K36" s="342"/>
      <c r="L36" s="29">
        <f>SUM(L37:L41)</f>
        <v>2198</v>
      </c>
      <c r="M36" s="30">
        <f aca="true" t="shared" si="3" ref="M36:T36">SUM(M37:M41)</f>
        <v>698</v>
      </c>
      <c r="N36" s="30">
        <f t="shared" si="3"/>
        <v>551</v>
      </c>
      <c r="O36" s="30">
        <f t="shared" si="3"/>
        <v>36</v>
      </c>
      <c r="P36" s="30">
        <f t="shared" si="3"/>
        <v>2655</v>
      </c>
      <c r="Q36" s="30">
        <f t="shared" si="3"/>
        <v>1890</v>
      </c>
      <c r="R36" s="30">
        <f t="shared" si="3"/>
        <v>553</v>
      </c>
      <c r="S36" s="30">
        <f t="shared" si="3"/>
        <v>2011</v>
      </c>
      <c r="T36" s="30">
        <f t="shared" si="3"/>
        <v>2276</v>
      </c>
      <c r="U36" s="146"/>
      <c r="V36" s="146"/>
    </row>
    <row r="37" spans="1:22" ht="18" customHeight="1">
      <c r="A37" s="391" t="s">
        <v>89</v>
      </c>
      <c r="B37" s="389" t="s">
        <v>378</v>
      </c>
      <c r="C37" s="391"/>
      <c r="D37" s="389" t="s">
        <v>379</v>
      </c>
      <c r="E37" s="391"/>
      <c r="F37" s="389" t="s">
        <v>380</v>
      </c>
      <c r="G37" s="390"/>
      <c r="H37" s="390"/>
      <c r="I37" s="136"/>
      <c r="J37" s="6"/>
      <c r="K37" s="144" t="s">
        <v>28</v>
      </c>
      <c r="L37" s="93">
        <v>1467</v>
      </c>
      <c r="M37" s="91">
        <v>403</v>
      </c>
      <c r="N37" s="91">
        <v>328</v>
      </c>
      <c r="O37" s="94">
        <v>23</v>
      </c>
      <c r="P37" s="94">
        <v>1671</v>
      </c>
      <c r="Q37" s="94">
        <v>1325</v>
      </c>
      <c r="R37" s="94">
        <v>384</v>
      </c>
      <c r="S37" s="94">
        <v>1375</v>
      </c>
      <c r="T37" s="94">
        <v>1564</v>
      </c>
      <c r="U37" s="146"/>
      <c r="V37" s="146"/>
    </row>
    <row r="38" spans="1:22" ht="18" customHeight="1">
      <c r="A38" s="539"/>
      <c r="B38" s="531" t="s">
        <v>99</v>
      </c>
      <c r="C38" s="553"/>
      <c r="D38" s="531" t="s">
        <v>100</v>
      </c>
      <c r="E38" s="532"/>
      <c r="F38" s="540" t="s">
        <v>101</v>
      </c>
      <c r="G38" s="541"/>
      <c r="H38" s="541"/>
      <c r="I38" s="136"/>
      <c r="J38" s="6"/>
      <c r="K38" s="144" t="s">
        <v>29</v>
      </c>
      <c r="L38" s="93">
        <v>250</v>
      </c>
      <c r="M38" s="91">
        <v>106</v>
      </c>
      <c r="N38" s="91">
        <v>49</v>
      </c>
      <c r="O38" s="94">
        <v>1</v>
      </c>
      <c r="P38" s="94">
        <v>316</v>
      </c>
      <c r="Q38" s="94">
        <v>130</v>
      </c>
      <c r="R38" s="94">
        <v>75</v>
      </c>
      <c r="S38" s="94">
        <v>155</v>
      </c>
      <c r="T38" s="94">
        <v>149</v>
      </c>
      <c r="U38" s="146"/>
      <c r="V38" s="146"/>
    </row>
    <row r="39" spans="1:22" ht="18" customHeight="1">
      <c r="A39" s="161" t="s">
        <v>286</v>
      </c>
      <c r="B39" s="274"/>
      <c r="C39" s="265">
        <v>1931</v>
      </c>
      <c r="D39" s="269"/>
      <c r="E39" s="270">
        <v>15.4</v>
      </c>
      <c r="F39" s="269"/>
      <c r="G39" s="544">
        <v>29651</v>
      </c>
      <c r="H39" s="544"/>
      <c r="I39" s="136"/>
      <c r="J39" s="6"/>
      <c r="K39" s="144" t="s">
        <v>30</v>
      </c>
      <c r="L39" s="93">
        <v>18</v>
      </c>
      <c r="M39" s="91">
        <v>2</v>
      </c>
      <c r="N39" s="94" t="s">
        <v>416</v>
      </c>
      <c r="O39" s="94">
        <v>1</v>
      </c>
      <c r="P39" s="94">
        <v>15</v>
      </c>
      <c r="Q39" s="94" t="s">
        <v>416</v>
      </c>
      <c r="R39" s="94" t="s">
        <v>416</v>
      </c>
      <c r="S39" s="94" t="s">
        <v>416</v>
      </c>
      <c r="T39" s="94" t="s">
        <v>416</v>
      </c>
      <c r="U39" s="146"/>
      <c r="V39" s="146"/>
    </row>
    <row r="40" spans="1:22" ht="18" customHeight="1">
      <c r="A40" s="102"/>
      <c r="B40" s="275"/>
      <c r="C40" s="266"/>
      <c r="D40" s="266"/>
      <c r="E40" s="267"/>
      <c r="F40" s="266"/>
      <c r="G40" s="104"/>
      <c r="H40" s="268"/>
      <c r="I40" s="136"/>
      <c r="J40" s="6"/>
      <c r="K40" s="144" t="s">
        <v>31</v>
      </c>
      <c r="L40" s="93">
        <v>314</v>
      </c>
      <c r="M40" s="91">
        <v>165</v>
      </c>
      <c r="N40" s="91">
        <v>154</v>
      </c>
      <c r="O40" s="94">
        <v>11</v>
      </c>
      <c r="P40" s="94">
        <v>493</v>
      </c>
      <c r="Q40" s="94">
        <v>352</v>
      </c>
      <c r="R40" s="94">
        <v>34</v>
      </c>
      <c r="S40" s="94">
        <v>404</v>
      </c>
      <c r="T40" s="94">
        <v>523</v>
      </c>
      <c r="U40" s="146"/>
      <c r="V40" s="146"/>
    </row>
    <row r="41" spans="1:22" ht="18" customHeight="1">
      <c r="A41" s="185">
        <v>60</v>
      </c>
      <c r="B41" s="274"/>
      <c r="C41" s="265">
        <v>2170</v>
      </c>
      <c r="D41" s="269"/>
      <c r="E41" s="270">
        <v>15.8</v>
      </c>
      <c r="F41" s="269"/>
      <c r="G41" s="544">
        <v>34264</v>
      </c>
      <c r="H41" s="544"/>
      <c r="I41" s="136"/>
      <c r="J41" s="6"/>
      <c r="K41" s="144" t="s">
        <v>32</v>
      </c>
      <c r="L41" s="93">
        <v>149</v>
      </c>
      <c r="M41" s="91">
        <v>22</v>
      </c>
      <c r="N41" s="91">
        <v>20</v>
      </c>
      <c r="O41" s="94" t="s">
        <v>416</v>
      </c>
      <c r="P41" s="94">
        <v>160</v>
      </c>
      <c r="Q41" s="94">
        <v>83</v>
      </c>
      <c r="R41" s="94">
        <v>60</v>
      </c>
      <c r="S41" s="94">
        <v>77</v>
      </c>
      <c r="T41" s="94">
        <v>40</v>
      </c>
      <c r="U41" s="146"/>
      <c r="V41" s="146"/>
    </row>
    <row r="42" spans="1:22" ht="18" customHeight="1">
      <c r="A42" s="102"/>
      <c r="B42" s="275"/>
      <c r="C42" s="266"/>
      <c r="D42" s="266"/>
      <c r="E42" s="267"/>
      <c r="F42" s="266"/>
      <c r="G42" s="104"/>
      <c r="H42" s="268"/>
      <c r="I42" s="136"/>
      <c r="J42" s="6"/>
      <c r="K42" s="144"/>
      <c r="L42" s="98"/>
      <c r="M42" s="92"/>
      <c r="N42" s="92"/>
      <c r="O42" s="147"/>
      <c r="P42" s="147"/>
      <c r="Q42" s="147"/>
      <c r="R42" s="147"/>
      <c r="S42" s="147"/>
      <c r="T42" s="147"/>
      <c r="U42" s="146"/>
      <c r="V42" s="146"/>
    </row>
    <row r="43" spans="1:22" ht="18" customHeight="1">
      <c r="A43" s="185">
        <v>61</v>
      </c>
      <c r="B43" s="274"/>
      <c r="C43" s="265">
        <v>2369</v>
      </c>
      <c r="D43" s="269"/>
      <c r="E43" s="270">
        <v>16.7</v>
      </c>
      <c r="F43" s="269"/>
      <c r="G43" s="544">
        <v>39478</v>
      </c>
      <c r="H43" s="544"/>
      <c r="I43" s="136"/>
      <c r="J43" s="340" t="s">
        <v>33</v>
      </c>
      <c r="K43" s="342"/>
      <c r="L43" s="29">
        <f>SUM(L44:L47)</f>
        <v>4273</v>
      </c>
      <c r="M43" s="30">
        <f aca="true" t="shared" si="4" ref="M43:T43">SUM(M44:M47)</f>
        <v>694</v>
      </c>
      <c r="N43" s="30">
        <f t="shared" si="4"/>
        <v>820</v>
      </c>
      <c r="O43" s="30">
        <f t="shared" si="4"/>
        <v>35</v>
      </c>
      <c r="P43" s="30">
        <f t="shared" si="4"/>
        <v>4044</v>
      </c>
      <c r="Q43" s="30">
        <f t="shared" si="4"/>
        <v>2849</v>
      </c>
      <c r="R43" s="30">
        <f t="shared" si="4"/>
        <v>2657</v>
      </c>
      <c r="S43" s="30">
        <f t="shared" si="4"/>
        <v>2037</v>
      </c>
      <c r="T43" s="30">
        <f t="shared" si="4"/>
        <v>2276</v>
      </c>
      <c r="U43" s="146"/>
      <c r="V43" s="146"/>
    </row>
    <row r="44" spans="1:22" ht="18" customHeight="1">
      <c r="A44" s="102"/>
      <c r="B44" s="275"/>
      <c r="C44" s="266"/>
      <c r="D44" s="266"/>
      <c r="E44" s="267"/>
      <c r="F44" s="266"/>
      <c r="G44" s="104"/>
      <c r="H44" s="268"/>
      <c r="I44" s="136"/>
      <c r="J44" s="140"/>
      <c r="K44" s="144" t="s">
        <v>34</v>
      </c>
      <c r="L44" s="93">
        <v>1304</v>
      </c>
      <c r="M44" s="91">
        <v>106</v>
      </c>
      <c r="N44" s="91">
        <v>159</v>
      </c>
      <c r="O44" s="94">
        <v>10</v>
      </c>
      <c r="P44" s="94">
        <v>993</v>
      </c>
      <c r="Q44" s="94">
        <v>614</v>
      </c>
      <c r="R44" s="94">
        <v>851</v>
      </c>
      <c r="S44" s="94">
        <v>344</v>
      </c>
      <c r="T44" s="94">
        <v>384</v>
      </c>
      <c r="U44" s="146"/>
      <c r="V44" s="146"/>
    </row>
    <row r="45" spans="1:22" ht="18" customHeight="1">
      <c r="A45" s="185">
        <v>62</v>
      </c>
      <c r="B45" s="274"/>
      <c r="C45" s="265">
        <v>2317</v>
      </c>
      <c r="D45" s="269"/>
      <c r="E45" s="270">
        <v>16.9</v>
      </c>
      <c r="F45" s="269"/>
      <c r="G45" s="544">
        <v>39217</v>
      </c>
      <c r="H45" s="544"/>
      <c r="I45" s="136"/>
      <c r="J45" s="140"/>
      <c r="K45" s="144" t="s">
        <v>35</v>
      </c>
      <c r="L45" s="93">
        <v>677</v>
      </c>
      <c r="M45" s="91">
        <v>141</v>
      </c>
      <c r="N45" s="91">
        <v>71</v>
      </c>
      <c r="O45" s="94">
        <v>2</v>
      </c>
      <c r="P45" s="94">
        <v>637</v>
      </c>
      <c r="Q45" s="94">
        <v>396</v>
      </c>
      <c r="R45" s="94">
        <v>163</v>
      </c>
      <c r="S45" s="94">
        <v>424</v>
      </c>
      <c r="T45" s="94">
        <v>467</v>
      </c>
      <c r="U45" s="146"/>
      <c r="V45" s="146"/>
    </row>
    <row r="46" spans="1:22" ht="18" customHeight="1">
      <c r="A46" s="102"/>
      <c r="B46" s="275"/>
      <c r="C46" s="266"/>
      <c r="D46" s="266"/>
      <c r="E46" s="267"/>
      <c r="F46" s="266"/>
      <c r="G46" s="104"/>
      <c r="H46" s="268"/>
      <c r="I46" s="136"/>
      <c r="J46" s="140"/>
      <c r="K46" s="144" t="s">
        <v>36</v>
      </c>
      <c r="L46" s="93">
        <v>1667</v>
      </c>
      <c r="M46" s="91">
        <v>294</v>
      </c>
      <c r="N46" s="91">
        <v>381</v>
      </c>
      <c r="O46" s="94">
        <v>19</v>
      </c>
      <c r="P46" s="94">
        <v>1721</v>
      </c>
      <c r="Q46" s="94">
        <v>1191</v>
      </c>
      <c r="R46" s="94">
        <v>1360</v>
      </c>
      <c r="S46" s="94">
        <v>740</v>
      </c>
      <c r="T46" s="94">
        <v>811</v>
      </c>
      <c r="U46" s="146"/>
      <c r="V46" s="146"/>
    </row>
    <row r="47" spans="1:22" ht="18" customHeight="1">
      <c r="A47" s="182">
        <v>63</v>
      </c>
      <c r="B47" s="276"/>
      <c r="C47" s="271">
        <v>2390</v>
      </c>
      <c r="D47" s="272"/>
      <c r="E47" s="273">
        <v>16.5</v>
      </c>
      <c r="F47" s="272"/>
      <c r="G47" s="555">
        <v>39400</v>
      </c>
      <c r="H47" s="555"/>
      <c r="I47" s="136"/>
      <c r="J47" s="140"/>
      <c r="K47" s="144" t="s">
        <v>37</v>
      </c>
      <c r="L47" s="93">
        <v>625</v>
      </c>
      <c r="M47" s="91">
        <v>153</v>
      </c>
      <c r="N47" s="91">
        <v>209</v>
      </c>
      <c r="O47" s="94">
        <v>4</v>
      </c>
      <c r="P47" s="94">
        <v>693</v>
      </c>
      <c r="Q47" s="94">
        <v>648</v>
      </c>
      <c r="R47" s="94">
        <v>283</v>
      </c>
      <c r="S47" s="94">
        <v>529</v>
      </c>
      <c r="T47" s="94">
        <v>614</v>
      </c>
      <c r="U47" s="146"/>
      <c r="V47" s="146"/>
    </row>
    <row r="48" spans="1:22" ht="18" customHeight="1">
      <c r="A48" s="242" t="s">
        <v>242</v>
      </c>
      <c r="B48" s="290"/>
      <c r="C48" s="290"/>
      <c r="D48" s="290"/>
      <c r="E48" s="290"/>
      <c r="F48" s="290"/>
      <c r="G48" s="290"/>
      <c r="H48" s="290"/>
      <c r="I48" s="136"/>
      <c r="J48" s="140"/>
      <c r="K48" s="144"/>
      <c r="L48" s="98"/>
      <c r="M48" s="92"/>
      <c r="N48" s="92"/>
      <c r="O48" s="147"/>
      <c r="P48" s="147"/>
      <c r="Q48" s="147"/>
      <c r="R48" s="147"/>
      <c r="S48" s="147"/>
      <c r="T48" s="147"/>
      <c r="U48" s="146"/>
      <c r="V48" s="146"/>
    </row>
    <row r="49" spans="1:22" ht="18" customHeight="1">
      <c r="A49" s="104"/>
      <c r="B49" s="104"/>
      <c r="C49" s="104"/>
      <c r="D49" s="104"/>
      <c r="E49" s="104"/>
      <c r="F49" s="104"/>
      <c r="G49" s="104"/>
      <c r="H49" s="104"/>
      <c r="I49" s="136"/>
      <c r="J49" s="340" t="s">
        <v>38</v>
      </c>
      <c r="K49" s="342"/>
      <c r="L49" s="29">
        <f>SUM(L50:L55)</f>
        <v>4445</v>
      </c>
      <c r="M49" s="30">
        <f aca="true" t="shared" si="5" ref="M49:T49">SUM(M50:M55)</f>
        <v>342</v>
      </c>
      <c r="N49" s="30">
        <f t="shared" si="5"/>
        <v>307</v>
      </c>
      <c r="O49" s="30">
        <f t="shared" si="5"/>
        <v>17</v>
      </c>
      <c r="P49" s="30">
        <f t="shared" si="5"/>
        <v>3511</v>
      </c>
      <c r="Q49" s="30">
        <f t="shared" si="5"/>
        <v>2189</v>
      </c>
      <c r="R49" s="30">
        <f t="shared" si="5"/>
        <v>2683</v>
      </c>
      <c r="S49" s="30">
        <f t="shared" si="5"/>
        <v>1465</v>
      </c>
      <c r="T49" s="30">
        <f t="shared" si="5"/>
        <v>2278</v>
      </c>
      <c r="U49" s="146"/>
      <c r="V49" s="146"/>
    </row>
    <row r="50" spans="1:22" ht="18" customHeight="1">
      <c r="A50" s="104"/>
      <c r="B50" s="104"/>
      <c r="C50" s="104"/>
      <c r="D50" s="104"/>
      <c r="E50" s="104"/>
      <c r="F50" s="104"/>
      <c r="G50" s="104"/>
      <c r="H50" s="104"/>
      <c r="I50" s="136"/>
      <c r="J50" s="6"/>
      <c r="K50" s="144" t="s">
        <v>39</v>
      </c>
      <c r="L50" s="93">
        <v>592</v>
      </c>
      <c r="M50" s="91">
        <v>39</v>
      </c>
      <c r="N50" s="91">
        <v>27</v>
      </c>
      <c r="O50" s="94">
        <v>1</v>
      </c>
      <c r="P50" s="94">
        <v>507</v>
      </c>
      <c r="Q50" s="94">
        <v>380</v>
      </c>
      <c r="R50" s="94">
        <v>508</v>
      </c>
      <c r="S50" s="94">
        <v>146</v>
      </c>
      <c r="T50" s="94">
        <v>281</v>
      </c>
      <c r="U50" s="146"/>
      <c r="V50" s="146"/>
    </row>
    <row r="51" spans="1:22" ht="18" customHeight="1">
      <c r="A51" s="347" t="s">
        <v>389</v>
      </c>
      <c r="B51" s="347"/>
      <c r="C51" s="347"/>
      <c r="D51" s="347"/>
      <c r="E51" s="347"/>
      <c r="F51" s="347"/>
      <c r="G51" s="347"/>
      <c r="H51" s="347"/>
      <c r="I51" s="136"/>
      <c r="J51" s="6"/>
      <c r="K51" s="144" t="s">
        <v>40</v>
      </c>
      <c r="L51" s="93">
        <v>535</v>
      </c>
      <c r="M51" s="91">
        <v>62</v>
      </c>
      <c r="N51" s="91">
        <v>48</v>
      </c>
      <c r="O51" s="94" t="s">
        <v>416</v>
      </c>
      <c r="P51" s="94">
        <v>494</v>
      </c>
      <c r="Q51" s="94">
        <v>321</v>
      </c>
      <c r="R51" s="94">
        <v>224</v>
      </c>
      <c r="S51" s="94">
        <v>266</v>
      </c>
      <c r="T51" s="94">
        <v>352</v>
      </c>
      <c r="U51" s="146"/>
      <c r="V51" s="146"/>
    </row>
    <row r="52" spans="1:22" ht="18" customHeight="1" thickBot="1">
      <c r="A52" s="140"/>
      <c r="B52" s="140"/>
      <c r="C52" s="140"/>
      <c r="D52" s="140"/>
      <c r="E52" s="104"/>
      <c r="F52" s="104"/>
      <c r="G52" s="104"/>
      <c r="H52" s="147" t="s">
        <v>381</v>
      </c>
      <c r="I52" s="136"/>
      <c r="J52" s="6"/>
      <c r="K52" s="144" t="s">
        <v>41</v>
      </c>
      <c r="L52" s="93">
        <v>1431</v>
      </c>
      <c r="M52" s="91">
        <v>64</v>
      </c>
      <c r="N52" s="91">
        <v>44</v>
      </c>
      <c r="O52" s="94">
        <v>6</v>
      </c>
      <c r="P52" s="94">
        <v>1209</v>
      </c>
      <c r="Q52" s="94">
        <v>553</v>
      </c>
      <c r="R52" s="94">
        <v>1048</v>
      </c>
      <c r="S52" s="94">
        <v>206</v>
      </c>
      <c r="T52" s="94">
        <v>537</v>
      </c>
      <c r="U52" s="146"/>
      <c r="V52" s="146"/>
    </row>
    <row r="53" spans="1:22" ht="18" customHeight="1">
      <c r="A53" s="391" t="s">
        <v>89</v>
      </c>
      <c r="B53" s="542" t="s">
        <v>102</v>
      </c>
      <c r="C53" s="542" t="s">
        <v>103</v>
      </c>
      <c r="D53" s="542" t="s">
        <v>104</v>
      </c>
      <c r="E53" s="551" t="s">
        <v>382</v>
      </c>
      <c r="F53" s="552"/>
      <c r="G53" s="552"/>
      <c r="H53" s="552"/>
      <c r="I53" s="136"/>
      <c r="J53" s="6"/>
      <c r="K53" s="144" t="s">
        <v>42</v>
      </c>
      <c r="L53" s="93">
        <v>890</v>
      </c>
      <c r="M53" s="91">
        <v>81</v>
      </c>
      <c r="N53" s="91">
        <v>74</v>
      </c>
      <c r="O53" s="94">
        <v>6</v>
      </c>
      <c r="P53" s="94">
        <v>539</v>
      </c>
      <c r="Q53" s="94">
        <v>465</v>
      </c>
      <c r="R53" s="94">
        <v>401</v>
      </c>
      <c r="S53" s="94">
        <v>406</v>
      </c>
      <c r="T53" s="94">
        <v>468</v>
      </c>
      <c r="U53" s="146"/>
      <c r="V53" s="146"/>
    </row>
    <row r="54" spans="1:22" ht="18" customHeight="1">
      <c r="A54" s="530"/>
      <c r="B54" s="554"/>
      <c r="C54" s="554"/>
      <c r="D54" s="554"/>
      <c r="E54" s="338" t="s">
        <v>1</v>
      </c>
      <c r="F54" s="338" t="s">
        <v>105</v>
      </c>
      <c r="G54" s="338" t="s">
        <v>383</v>
      </c>
      <c r="H54" s="395" t="s">
        <v>106</v>
      </c>
      <c r="I54" s="136"/>
      <c r="J54" s="6"/>
      <c r="K54" s="144" t="s">
        <v>43</v>
      </c>
      <c r="L54" s="93">
        <v>628</v>
      </c>
      <c r="M54" s="91">
        <v>58</v>
      </c>
      <c r="N54" s="91">
        <v>78</v>
      </c>
      <c r="O54" s="94">
        <v>2</v>
      </c>
      <c r="P54" s="94">
        <v>485</v>
      </c>
      <c r="Q54" s="94">
        <v>287</v>
      </c>
      <c r="R54" s="94">
        <v>318</v>
      </c>
      <c r="S54" s="94">
        <v>261</v>
      </c>
      <c r="T54" s="94">
        <v>421</v>
      </c>
      <c r="U54" s="146"/>
      <c r="V54" s="146"/>
    </row>
    <row r="55" spans="1:22" ht="18" customHeight="1">
      <c r="A55" s="394"/>
      <c r="B55" s="339"/>
      <c r="C55" s="339"/>
      <c r="D55" s="339"/>
      <c r="E55" s="339"/>
      <c r="F55" s="339"/>
      <c r="G55" s="339"/>
      <c r="H55" s="392"/>
      <c r="I55" s="136"/>
      <c r="J55" s="6"/>
      <c r="K55" s="144" t="s">
        <v>44</v>
      </c>
      <c r="L55" s="93">
        <v>369</v>
      </c>
      <c r="M55" s="91">
        <v>38</v>
      </c>
      <c r="N55" s="91">
        <v>36</v>
      </c>
      <c r="O55" s="94">
        <v>2</v>
      </c>
      <c r="P55" s="94">
        <v>277</v>
      </c>
      <c r="Q55" s="94">
        <v>183</v>
      </c>
      <c r="R55" s="94">
        <v>184</v>
      </c>
      <c r="S55" s="94">
        <v>180</v>
      </c>
      <c r="T55" s="94">
        <v>219</v>
      </c>
      <c r="U55" s="146"/>
      <c r="V55" s="146"/>
    </row>
    <row r="56" spans="1:22" ht="18" customHeight="1">
      <c r="A56" s="201" t="s">
        <v>286</v>
      </c>
      <c r="B56" s="93">
        <v>35512</v>
      </c>
      <c r="C56" s="91">
        <v>5206</v>
      </c>
      <c r="D56" s="91">
        <v>1376</v>
      </c>
      <c r="E56" s="91">
        <f>SUM(F56:H56)</f>
        <v>39342</v>
      </c>
      <c r="F56" s="91">
        <v>37517</v>
      </c>
      <c r="G56" s="91">
        <v>1282</v>
      </c>
      <c r="H56" s="91">
        <v>543</v>
      </c>
      <c r="I56" s="136"/>
      <c r="J56" s="6"/>
      <c r="K56" s="144"/>
      <c r="L56" s="98"/>
      <c r="M56" s="92"/>
      <c r="N56" s="92"/>
      <c r="O56" s="147"/>
      <c r="P56" s="147"/>
      <c r="Q56" s="147"/>
      <c r="R56" s="147"/>
      <c r="S56" s="147"/>
      <c r="T56" s="147"/>
      <c r="U56" s="146"/>
      <c r="V56" s="146"/>
    </row>
    <row r="57" spans="1:22" ht="18" customHeight="1">
      <c r="A57" s="256"/>
      <c r="B57" s="107"/>
      <c r="C57" s="108"/>
      <c r="D57" s="108"/>
      <c r="E57" s="108"/>
      <c r="F57" s="108"/>
      <c r="G57" s="108"/>
      <c r="H57" s="108"/>
      <c r="I57" s="136"/>
      <c r="J57" s="340" t="s">
        <v>45</v>
      </c>
      <c r="K57" s="342"/>
      <c r="L57" s="29">
        <f>SUM(L58:L61)</f>
        <v>5500</v>
      </c>
      <c r="M57" s="30">
        <f aca="true" t="shared" si="6" ref="M57:T57">SUM(M58:M61)</f>
        <v>578</v>
      </c>
      <c r="N57" s="30">
        <f t="shared" si="6"/>
        <v>400</v>
      </c>
      <c r="O57" s="30">
        <f t="shared" si="6"/>
        <v>52</v>
      </c>
      <c r="P57" s="30">
        <f t="shared" si="6"/>
        <v>3982</v>
      </c>
      <c r="Q57" s="30">
        <f t="shared" si="6"/>
        <v>2260</v>
      </c>
      <c r="R57" s="30">
        <f t="shared" si="6"/>
        <v>3226</v>
      </c>
      <c r="S57" s="30">
        <f t="shared" si="6"/>
        <v>916</v>
      </c>
      <c r="T57" s="30">
        <f t="shared" si="6"/>
        <v>2017</v>
      </c>
      <c r="U57" s="146"/>
      <c r="V57" s="146"/>
    </row>
    <row r="58" spans="1:22" ht="18" customHeight="1">
      <c r="A58" s="257">
        <v>60</v>
      </c>
      <c r="B58" s="93">
        <v>36119</v>
      </c>
      <c r="C58" s="91">
        <v>3923</v>
      </c>
      <c r="D58" s="91">
        <v>1401</v>
      </c>
      <c r="E58" s="91">
        <f>SUM(F58:H58)</f>
        <v>38641</v>
      </c>
      <c r="F58" s="91">
        <v>37993</v>
      </c>
      <c r="G58" s="91">
        <v>285</v>
      </c>
      <c r="H58" s="91">
        <v>363</v>
      </c>
      <c r="I58" s="136"/>
      <c r="J58" s="6"/>
      <c r="K58" s="144" t="s">
        <v>46</v>
      </c>
      <c r="L58" s="93">
        <v>1684</v>
      </c>
      <c r="M58" s="91">
        <v>231</v>
      </c>
      <c r="N58" s="91">
        <v>147</v>
      </c>
      <c r="O58" s="94">
        <v>31</v>
      </c>
      <c r="P58" s="94">
        <v>1298</v>
      </c>
      <c r="Q58" s="94">
        <v>703</v>
      </c>
      <c r="R58" s="94">
        <v>1145</v>
      </c>
      <c r="S58" s="94">
        <v>276</v>
      </c>
      <c r="T58" s="94">
        <v>522</v>
      </c>
      <c r="U58" s="146"/>
      <c r="V58" s="146"/>
    </row>
    <row r="59" spans="1:22" ht="18" customHeight="1">
      <c r="A59" s="256"/>
      <c r="B59" s="103"/>
      <c r="C59" s="104"/>
      <c r="D59" s="104"/>
      <c r="E59" s="104"/>
      <c r="F59" s="104"/>
      <c r="G59" s="104"/>
      <c r="H59" s="104"/>
      <c r="I59" s="136"/>
      <c r="J59" s="6"/>
      <c r="K59" s="144" t="s">
        <v>47</v>
      </c>
      <c r="L59" s="93">
        <v>1755</v>
      </c>
      <c r="M59" s="91">
        <v>111</v>
      </c>
      <c r="N59" s="91">
        <v>104</v>
      </c>
      <c r="O59" s="94">
        <v>5</v>
      </c>
      <c r="P59" s="94">
        <v>1118</v>
      </c>
      <c r="Q59" s="94">
        <v>612</v>
      </c>
      <c r="R59" s="94">
        <v>961</v>
      </c>
      <c r="S59" s="94">
        <v>138</v>
      </c>
      <c r="T59" s="94">
        <v>459</v>
      </c>
      <c r="U59" s="146"/>
      <c r="V59" s="146"/>
    </row>
    <row r="60" spans="1:22" ht="18" customHeight="1">
      <c r="A60" s="257">
        <v>61</v>
      </c>
      <c r="B60" s="93">
        <v>36795</v>
      </c>
      <c r="C60" s="91">
        <v>3694</v>
      </c>
      <c r="D60" s="91">
        <v>1016</v>
      </c>
      <c r="E60" s="91">
        <f>SUM(F60:H60)</f>
        <v>39473</v>
      </c>
      <c r="F60" s="91">
        <v>38982</v>
      </c>
      <c r="G60" s="91">
        <v>128</v>
      </c>
      <c r="H60" s="91">
        <v>363</v>
      </c>
      <c r="I60" s="136"/>
      <c r="J60" s="6"/>
      <c r="K60" s="144" t="s">
        <v>48</v>
      </c>
      <c r="L60" s="93">
        <v>1164</v>
      </c>
      <c r="M60" s="91">
        <v>127</v>
      </c>
      <c r="N60" s="91">
        <v>69</v>
      </c>
      <c r="O60" s="94">
        <v>10</v>
      </c>
      <c r="P60" s="94">
        <v>745</v>
      </c>
      <c r="Q60" s="94">
        <v>409</v>
      </c>
      <c r="R60" s="94">
        <v>598</v>
      </c>
      <c r="S60" s="94">
        <v>156</v>
      </c>
      <c r="T60" s="94">
        <v>435</v>
      </c>
      <c r="U60" s="146"/>
      <c r="V60" s="146"/>
    </row>
    <row r="61" spans="1:22" ht="18" customHeight="1">
      <c r="A61" s="256"/>
      <c r="B61" s="103"/>
      <c r="C61" s="104"/>
      <c r="D61" s="104"/>
      <c r="E61" s="104"/>
      <c r="F61" s="104"/>
      <c r="G61" s="104"/>
      <c r="H61" s="104"/>
      <c r="I61" s="136"/>
      <c r="J61" s="6"/>
      <c r="K61" s="144" t="s">
        <v>49</v>
      </c>
      <c r="L61" s="93">
        <v>897</v>
      </c>
      <c r="M61" s="91">
        <v>109</v>
      </c>
      <c r="N61" s="91">
        <v>80</v>
      </c>
      <c r="O61" s="94">
        <v>6</v>
      </c>
      <c r="P61" s="94">
        <v>821</v>
      </c>
      <c r="Q61" s="94">
        <v>536</v>
      </c>
      <c r="R61" s="94">
        <v>522</v>
      </c>
      <c r="S61" s="94">
        <v>346</v>
      </c>
      <c r="T61" s="94">
        <v>601</v>
      </c>
      <c r="U61" s="146"/>
      <c r="V61" s="146"/>
    </row>
    <row r="62" spans="1:22" ht="18" customHeight="1">
      <c r="A62" s="257">
        <v>62</v>
      </c>
      <c r="B62" s="93">
        <v>33527</v>
      </c>
      <c r="C62" s="91">
        <v>7493</v>
      </c>
      <c r="D62" s="91">
        <v>169</v>
      </c>
      <c r="E62" s="91">
        <f>SUM(F62:H62)</f>
        <v>40851</v>
      </c>
      <c r="F62" s="91">
        <v>39850</v>
      </c>
      <c r="G62" s="91">
        <v>536</v>
      </c>
      <c r="H62" s="91">
        <v>465</v>
      </c>
      <c r="I62" s="136"/>
      <c r="J62" s="6"/>
      <c r="K62" s="144"/>
      <c r="L62" s="98"/>
      <c r="M62" s="92"/>
      <c r="N62" s="92"/>
      <c r="O62" s="147"/>
      <c r="P62" s="147"/>
      <c r="Q62" s="147"/>
      <c r="R62" s="147"/>
      <c r="S62" s="147"/>
      <c r="T62" s="147"/>
      <c r="U62" s="146"/>
      <c r="V62" s="146"/>
    </row>
    <row r="63" spans="1:22" ht="18" customHeight="1">
      <c r="A63" s="256"/>
      <c r="B63" s="35"/>
      <c r="C63" s="36"/>
      <c r="D63" s="36"/>
      <c r="E63" s="104"/>
      <c r="F63" s="36"/>
      <c r="G63" s="36"/>
      <c r="H63" s="36"/>
      <c r="I63" s="136"/>
      <c r="J63" s="340" t="s">
        <v>53</v>
      </c>
      <c r="K63" s="342"/>
      <c r="L63" s="29">
        <f>SUM(L64)</f>
        <v>1162</v>
      </c>
      <c r="M63" s="30">
        <f aca="true" t="shared" si="7" ref="M63:T63">SUM(M64)</f>
        <v>67</v>
      </c>
      <c r="N63" s="30">
        <f t="shared" si="7"/>
        <v>146</v>
      </c>
      <c r="O63" s="30">
        <f t="shared" si="7"/>
        <v>11</v>
      </c>
      <c r="P63" s="30">
        <f t="shared" si="7"/>
        <v>607</v>
      </c>
      <c r="Q63" s="30">
        <f t="shared" si="7"/>
        <v>210</v>
      </c>
      <c r="R63" s="30">
        <f t="shared" si="7"/>
        <v>393</v>
      </c>
      <c r="S63" s="30">
        <f t="shared" si="7"/>
        <v>69</v>
      </c>
      <c r="T63" s="30">
        <f t="shared" si="7"/>
        <v>207</v>
      </c>
      <c r="U63" s="146"/>
      <c r="V63" s="146"/>
    </row>
    <row r="64" spans="1:22" ht="18" customHeight="1">
      <c r="A64" s="260">
        <v>63</v>
      </c>
      <c r="B64" s="291">
        <v>36180</v>
      </c>
      <c r="C64" s="169">
        <v>10767</v>
      </c>
      <c r="D64" s="169">
        <v>27</v>
      </c>
      <c r="E64" s="169">
        <f>SUM(F64:H64)</f>
        <v>46920</v>
      </c>
      <c r="F64" s="169">
        <v>45750</v>
      </c>
      <c r="G64" s="169">
        <v>667</v>
      </c>
      <c r="H64" s="169">
        <v>503</v>
      </c>
      <c r="I64" s="136"/>
      <c r="J64" s="7"/>
      <c r="K64" s="148" t="s">
        <v>56</v>
      </c>
      <c r="L64" s="99">
        <v>1162</v>
      </c>
      <c r="M64" s="97">
        <v>67</v>
      </c>
      <c r="N64" s="97">
        <v>146</v>
      </c>
      <c r="O64" s="244">
        <v>11</v>
      </c>
      <c r="P64" s="244">
        <v>607</v>
      </c>
      <c r="Q64" s="244">
        <v>210</v>
      </c>
      <c r="R64" s="244">
        <v>393</v>
      </c>
      <c r="S64" s="244">
        <v>69</v>
      </c>
      <c r="T64" s="244">
        <v>207</v>
      </c>
      <c r="U64" s="146"/>
      <c r="V64" s="146"/>
    </row>
    <row r="65" spans="1:10" ht="18" customHeight="1">
      <c r="A65" s="136" t="s">
        <v>243</v>
      </c>
      <c r="B65" s="136"/>
      <c r="C65" s="136"/>
      <c r="D65" s="136"/>
      <c r="E65" s="136"/>
      <c r="F65" s="136"/>
      <c r="G65" s="136"/>
      <c r="H65" s="136"/>
      <c r="J65" s="140" t="s">
        <v>244</v>
      </c>
    </row>
    <row r="68" spans="2:8" ht="18" customHeight="1">
      <c r="B68" s="259"/>
      <c r="C68" s="259"/>
      <c r="D68" s="259"/>
      <c r="E68" s="259"/>
      <c r="F68" s="259"/>
      <c r="G68" s="259"/>
      <c r="H68" s="259"/>
    </row>
  </sheetData>
  <sheetProtection/>
  <mergeCells count="62">
    <mergeCell ref="J11:K11"/>
    <mergeCell ref="J26:K26"/>
    <mergeCell ref="B53:B55"/>
    <mergeCell ref="J49:K49"/>
    <mergeCell ref="J7:K7"/>
    <mergeCell ref="L4:O4"/>
    <mergeCell ref="P4:P5"/>
    <mergeCell ref="J4:K5"/>
    <mergeCell ref="J43:K43"/>
    <mergeCell ref="J8:K8"/>
    <mergeCell ref="J9:K9"/>
    <mergeCell ref="J10:K10"/>
    <mergeCell ref="C53:C55"/>
    <mergeCell ref="D53:D55"/>
    <mergeCell ref="J17:K17"/>
    <mergeCell ref="J63:K63"/>
    <mergeCell ref="B37:C37"/>
    <mergeCell ref="D37:E37"/>
    <mergeCell ref="G47:H47"/>
    <mergeCell ref="G45:H45"/>
    <mergeCell ref="G43:H43"/>
    <mergeCell ref="H54:H55"/>
    <mergeCell ref="A2:H2"/>
    <mergeCell ref="E4:H4"/>
    <mergeCell ref="A4:A5"/>
    <mergeCell ref="A20:A22"/>
    <mergeCell ref="G41:H41"/>
    <mergeCell ref="E54:E55"/>
    <mergeCell ref="E53:H53"/>
    <mergeCell ref="A53:A55"/>
    <mergeCell ref="B38:C38"/>
    <mergeCell ref="D22:E22"/>
    <mergeCell ref="C20:C21"/>
    <mergeCell ref="A35:H35"/>
    <mergeCell ref="A18:H18"/>
    <mergeCell ref="J57:K57"/>
    <mergeCell ref="J36:K36"/>
    <mergeCell ref="J2:T2"/>
    <mergeCell ref="S4:S5"/>
    <mergeCell ref="D20:E21"/>
    <mergeCell ref="J14:K14"/>
    <mergeCell ref="G39:H39"/>
    <mergeCell ref="T4:T5"/>
    <mergeCell ref="Q4:Q5"/>
    <mergeCell ref="R4:R5"/>
    <mergeCell ref="A37:A38"/>
    <mergeCell ref="F38:H38"/>
    <mergeCell ref="F37:H37"/>
    <mergeCell ref="J12:K12"/>
    <mergeCell ref="J13:K13"/>
    <mergeCell ref="D38:E38"/>
    <mergeCell ref="B20:B21"/>
    <mergeCell ref="F54:F55"/>
    <mergeCell ref="G54:G55"/>
    <mergeCell ref="J20:K20"/>
    <mergeCell ref="J15:K15"/>
    <mergeCell ref="J6:K6"/>
    <mergeCell ref="E5:F5"/>
    <mergeCell ref="H20:H21"/>
    <mergeCell ref="F20:G21"/>
    <mergeCell ref="F22:G22"/>
    <mergeCell ref="A51:H5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21" customHeight="1"/>
  <cols>
    <col min="1" max="3" width="3.59765625" style="296" customWidth="1"/>
    <col min="4" max="4" width="25" style="296" customWidth="1"/>
    <col min="5" max="14" width="15.09765625" style="296" customWidth="1"/>
    <col min="15" max="15" width="14.59765625" style="296" customWidth="1"/>
    <col min="16" max="16384" width="10.59765625" style="296" customWidth="1"/>
  </cols>
  <sheetData>
    <row r="1" spans="1:14" s="295" customFormat="1" ht="21" customHeight="1">
      <c r="A1" s="26" t="s">
        <v>107</v>
      </c>
      <c r="N1" s="27" t="s">
        <v>108</v>
      </c>
    </row>
    <row r="2" spans="1:15" ht="21" customHeight="1">
      <c r="A2" s="597" t="s">
        <v>398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311"/>
    </row>
    <row r="3" spans="1:15" ht="21" customHeight="1">
      <c r="A3" s="605" t="s">
        <v>399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311"/>
    </row>
    <row r="4" spans="1:14" ht="21" customHeight="1" thickBot="1">
      <c r="A4" s="310" t="s">
        <v>400</v>
      </c>
      <c r="J4" s="297"/>
      <c r="K4" s="297"/>
      <c r="L4" s="297"/>
      <c r="M4" s="297"/>
      <c r="N4" s="298" t="s">
        <v>252</v>
      </c>
    </row>
    <row r="5" spans="1:15" ht="21" customHeight="1">
      <c r="A5" s="590" t="s">
        <v>109</v>
      </c>
      <c r="B5" s="591"/>
      <c r="C5" s="591"/>
      <c r="D5" s="592"/>
      <c r="E5" s="598" t="s">
        <v>401</v>
      </c>
      <c r="F5" s="598" t="s">
        <v>402</v>
      </c>
      <c r="G5" s="598" t="s">
        <v>403</v>
      </c>
      <c r="H5" s="598" t="s">
        <v>404</v>
      </c>
      <c r="I5" s="601" t="s">
        <v>405</v>
      </c>
      <c r="J5" s="603" t="s">
        <v>406</v>
      </c>
      <c r="K5" s="604"/>
      <c r="L5" s="604"/>
      <c r="M5" s="604"/>
      <c r="N5" s="604"/>
      <c r="O5" s="299"/>
    </row>
    <row r="6" spans="1:15" ht="21" customHeight="1">
      <c r="A6" s="593"/>
      <c r="B6" s="593"/>
      <c r="C6" s="593"/>
      <c r="D6" s="594"/>
      <c r="E6" s="599"/>
      <c r="F6" s="600"/>
      <c r="G6" s="600"/>
      <c r="H6" s="600"/>
      <c r="I6" s="602"/>
      <c r="J6" s="300" t="s">
        <v>110</v>
      </c>
      <c r="K6" s="300" t="s">
        <v>111</v>
      </c>
      <c r="L6" s="300" t="s">
        <v>112</v>
      </c>
      <c r="M6" s="300" t="s">
        <v>113</v>
      </c>
      <c r="N6" s="301" t="s">
        <v>395</v>
      </c>
      <c r="O6" s="299"/>
    </row>
    <row r="7" spans="1:15" ht="21" customHeight="1">
      <c r="A7" s="578" t="s">
        <v>183</v>
      </c>
      <c r="B7" s="574" t="s">
        <v>215</v>
      </c>
      <c r="C7" s="575"/>
      <c r="D7" s="576"/>
      <c r="E7" s="109">
        <v>4.52</v>
      </c>
      <c r="F7" s="110">
        <v>4.45</v>
      </c>
      <c r="G7" s="110">
        <v>4.33</v>
      </c>
      <c r="H7" s="110">
        <v>4.3</v>
      </c>
      <c r="I7" s="110">
        <v>4.33</v>
      </c>
      <c r="J7" s="110">
        <v>3.11</v>
      </c>
      <c r="K7" s="110">
        <v>4.64</v>
      </c>
      <c r="L7" s="110">
        <v>4.51</v>
      </c>
      <c r="M7" s="110">
        <v>4.7</v>
      </c>
      <c r="N7" s="110">
        <v>5.52</v>
      </c>
      <c r="O7" s="299"/>
    </row>
    <row r="8" spans="1:15" ht="21" customHeight="1">
      <c r="A8" s="585"/>
      <c r="B8" s="565" t="s">
        <v>114</v>
      </c>
      <c r="C8" s="566"/>
      <c r="D8" s="567"/>
      <c r="E8" s="111">
        <v>94</v>
      </c>
      <c r="F8" s="112">
        <v>93.4</v>
      </c>
      <c r="G8" s="112">
        <v>92</v>
      </c>
      <c r="H8" s="112">
        <v>97.4</v>
      </c>
      <c r="I8" s="112">
        <v>98.5</v>
      </c>
      <c r="J8" s="121">
        <v>31.5</v>
      </c>
      <c r="K8" s="121">
        <v>69.5</v>
      </c>
      <c r="L8" s="121">
        <v>120.1</v>
      </c>
      <c r="M8" s="121">
        <v>166</v>
      </c>
      <c r="N8" s="121">
        <v>311.9</v>
      </c>
      <c r="O8" s="299"/>
    </row>
    <row r="9" spans="1:14" ht="21" customHeight="1">
      <c r="A9" s="585"/>
      <c r="B9" s="565" t="s">
        <v>115</v>
      </c>
      <c r="C9" s="566"/>
      <c r="D9" s="566"/>
      <c r="E9" s="113">
        <v>1098</v>
      </c>
      <c r="F9" s="114">
        <v>1073</v>
      </c>
      <c r="G9" s="114">
        <v>1075</v>
      </c>
      <c r="H9" s="114">
        <v>1076</v>
      </c>
      <c r="I9" s="114">
        <v>1076</v>
      </c>
      <c r="J9" s="114">
        <v>489</v>
      </c>
      <c r="K9" s="114">
        <v>870</v>
      </c>
      <c r="L9" s="114">
        <v>1310</v>
      </c>
      <c r="M9" s="114">
        <v>1397</v>
      </c>
      <c r="N9" s="114">
        <v>2956</v>
      </c>
    </row>
    <row r="10" spans="1:14" ht="21" customHeight="1">
      <c r="A10" s="586"/>
      <c r="B10" s="595" t="s">
        <v>116</v>
      </c>
      <c r="C10" s="596"/>
      <c r="D10" s="596"/>
      <c r="E10" s="115">
        <v>1640.2</v>
      </c>
      <c r="F10" s="116">
        <v>1932.1</v>
      </c>
      <c r="G10" s="117">
        <v>1948.1</v>
      </c>
      <c r="H10" s="117">
        <v>1639.4</v>
      </c>
      <c r="I10" s="118">
        <v>1866</v>
      </c>
      <c r="J10" s="117">
        <v>807.7</v>
      </c>
      <c r="K10" s="117">
        <v>1080.5</v>
      </c>
      <c r="L10" s="117">
        <v>2837.6</v>
      </c>
      <c r="M10" s="117">
        <v>3780.6</v>
      </c>
      <c r="N10" s="117">
        <v>5104.3</v>
      </c>
    </row>
    <row r="11" spans="1:14" ht="21" customHeight="1">
      <c r="A11" s="587" t="s">
        <v>184</v>
      </c>
      <c r="B11" s="577" t="s">
        <v>216</v>
      </c>
      <c r="C11" s="566"/>
      <c r="D11" s="566"/>
      <c r="E11" s="119">
        <v>1640.2</v>
      </c>
      <c r="F11" s="112">
        <v>1932.1</v>
      </c>
      <c r="G11" s="112">
        <v>1948.1</v>
      </c>
      <c r="H11" s="112">
        <v>1639.4</v>
      </c>
      <c r="I11" s="112">
        <v>1866</v>
      </c>
      <c r="J11" s="121">
        <v>807.7</v>
      </c>
      <c r="K11" s="121">
        <v>1080.5</v>
      </c>
      <c r="L11" s="121">
        <v>2837.6</v>
      </c>
      <c r="M11" s="121">
        <v>3780.6</v>
      </c>
      <c r="N11" s="121">
        <v>5104.3</v>
      </c>
    </row>
    <row r="12" spans="1:14" ht="21" customHeight="1">
      <c r="A12" s="588"/>
      <c r="B12" s="304"/>
      <c r="C12" s="305"/>
      <c r="D12" s="302" t="s">
        <v>117</v>
      </c>
      <c r="E12" s="120">
        <v>786.5</v>
      </c>
      <c r="F12" s="112">
        <v>820.7</v>
      </c>
      <c r="G12" s="112">
        <v>800.1</v>
      </c>
      <c r="H12" s="112">
        <v>739.6</v>
      </c>
      <c r="I12" s="112">
        <v>815.6</v>
      </c>
      <c r="J12" s="121">
        <v>202.4</v>
      </c>
      <c r="K12" s="121">
        <v>452.7</v>
      </c>
      <c r="L12" s="121">
        <v>1128.6</v>
      </c>
      <c r="M12" s="121">
        <v>2652</v>
      </c>
      <c r="N12" s="121">
        <v>1729.9</v>
      </c>
    </row>
    <row r="13" spans="1:14" ht="21" customHeight="1">
      <c r="A13" s="588"/>
      <c r="B13" s="565" t="s">
        <v>118</v>
      </c>
      <c r="C13" s="566"/>
      <c r="D13" s="567"/>
      <c r="E13" s="111">
        <v>5902.2</v>
      </c>
      <c r="F13" s="112">
        <v>5998.4</v>
      </c>
      <c r="G13" s="112">
        <v>6175.6</v>
      </c>
      <c r="H13" s="112">
        <v>6269.8</v>
      </c>
      <c r="I13" s="112">
        <v>6351.7</v>
      </c>
      <c r="J13" s="121">
        <v>4018</v>
      </c>
      <c r="K13" s="121">
        <v>6510</v>
      </c>
      <c r="L13" s="121">
        <v>8339.8</v>
      </c>
      <c r="M13" s="121">
        <v>1870.2</v>
      </c>
      <c r="N13" s="121">
        <v>7888.6</v>
      </c>
    </row>
    <row r="14" spans="1:14" ht="21" customHeight="1">
      <c r="A14" s="588"/>
      <c r="B14" s="571" t="s">
        <v>217</v>
      </c>
      <c r="C14" s="572"/>
      <c r="D14" s="573"/>
      <c r="E14" s="111">
        <v>776.3</v>
      </c>
      <c r="F14" s="112">
        <v>722.5</v>
      </c>
      <c r="G14" s="112">
        <v>751.2</v>
      </c>
      <c r="H14" s="112">
        <v>661.9</v>
      </c>
      <c r="I14" s="112">
        <v>643.1</v>
      </c>
      <c r="J14" s="121">
        <v>65.2</v>
      </c>
      <c r="K14" s="121">
        <v>214.5</v>
      </c>
      <c r="L14" s="121">
        <v>1344.3</v>
      </c>
      <c r="M14" s="121">
        <v>1031.5</v>
      </c>
      <c r="N14" s="121">
        <v>2951.8</v>
      </c>
    </row>
    <row r="15" spans="1:14" ht="21" customHeight="1">
      <c r="A15" s="588"/>
      <c r="B15" s="571" t="s">
        <v>218</v>
      </c>
      <c r="C15" s="572"/>
      <c r="D15" s="573"/>
      <c r="E15" s="111">
        <f>SUM('048'!D5)</f>
        <v>2042.5000000000002</v>
      </c>
      <c r="F15" s="112">
        <f>SUM('048'!E5)</f>
        <v>2066.1000000000004</v>
      </c>
      <c r="G15" s="112">
        <f>SUM('048'!F5)</f>
        <v>2105.1</v>
      </c>
      <c r="H15" s="112">
        <f>SUM('048'!G5)</f>
        <v>1974.4</v>
      </c>
      <c r="I15" s="112">
        <f>SUM('048'!H5)</f>
        <v>1961.8999999999999</v>
      </c>
      <c r="J15" s="121">
        <v>437.6</v>
      </c>
      <c r="K15" s="121">
        <v>992.5</v>
      </c>
      <c r="L15" s="121">
        <v>3747.9</v>
      </c>
      <c r="M15" s="121">
        <v>2727.6</v>
      </c>
      <c r="N15" s="121">
        <v>7663.6</v>
      </c>
    </row>
    <row r="16" spans="1:14" ht="21" customHeight="1">
      <c r="A16" s="588"/>
      <c r="B16" s="571" t="s">
        <v>219</v>
      </c>
      <c r="C16" s="572"/>
      <c r="D16" s="573"/>
      <c r="E16" s="111">
        <f>SUM('048'!D21)</f>
        <v>1266.1999999999998</v>
      </c>
      <c r="F16" s="112">
        <f>SUM('048'!E21)</f>
        <v>1343.6</v>
      </c>
      <c r="G16" s="112">
        <f>SUM('048'!F21)</f>
        <v>1353.8999999999999</v>
      </c>
      <c r="H16" s="112">
        <f>SUM('048'!G21)</f>
        <v>1312.5</v>
      </c>
      <c r="I16" s="112">
        <f>SUM('048'!H21)</f>
        <v>1318.8</v>
      </c>
      <c r="J16" s="121">
        <v>372.4</v>
      </c>
      <c r="K16" s="121">
        <v>778</v>
      </c>
      <c r="L16" s="121">
        <v>2403.6</v>
      </c>
      <c r="M16" s="121">
        <v>1696.1</v>
      </c>
      <c r="N16" s="121">
        <v>4711.8</v>
      </c>
    </row>
    <row r="17" spans="1:14" ht="21" customHeight="1">
      <c r="A17" s="588"/>
      <c r="B17" s="571" t="s">
        <v>220</v>
      </c>
      <c r="C17" s="572"/>
      <c r="D17" s="573"/>
      <c r="E17" s="111">
        <v>5125.9</v>
      </c>
      <c r="F17" s="112">
        <v>5275.9</v>
      </c>
      <c r="G17" s="112">
        <v>5424.4</v>
      </c>
      <c r="H17" s="112">
        <v>5607.9</v>
      </c>
      <c r="I17" s="112">
        <v>5708.6</v>
      </c>
      <c r="J17" s="121">
        <v>3952.8</v>
      </c>
      <c r="K17" s="121">
        <v>6295.5</v>
      </c>
      <c r="L17" s="121">
        <v>6995.5</v>
      </c>
      <c r="M17" s="121">
        <v>6838.7</v>
      </c>
      <c r="N17" s="121">
        <v>4936.8</v>
      </c>
    </row>
    <row r="18" spans="1:14" ht="21" customHeight="1">
      <c r="A18" s="588"/>
      <c r="B18" s="571" t="s">
        <v>221</v>
      </c>
      <c r="C18" s="572"/>
      <c r="D18" s="573"/>
      <c r="E18" s="111">
        <f>SUM('048'!M5)</f>
        <v>5540.500000000001</v>
      </c>
      <c r="F18" s="112">
        <f>SUM('048'!N5)</f>
        <v>5745.200000000001</v>
      </c>
      <c r="G18" s="112">
        <f>SUM('048'!O5)</f>
        <v>5876</v>
      </c>
      <c r="H18" s="112">
        <f>SUM('048'!P5)</f>
        <v>6069.6</v>
      </c>
      <c r="I18" s="112">
        <f>SUM('048'!Q5)</f>
        <v>6236.2</v>
      </c>
      <c r="J18" s="121">
        <v>4009.7</v>
      </c>
      <c r="K18" s="121">
        <v>6906.2</v>
      </c>
      <c r="L18" s="121">
        <v>8327.6</v>
      </c>
      <c r="M18" s="121">
        <v>7188.6</v>
      </c>
      <c r="N18" s="121">
        <v>5625.2</v>
      </c>
    </row>
    <row r="19" spans="1:14" ht="21" customHeight="1">
      <c r="A19" s="588"/>
      <c r="B19" s="571" t="s">
        <v>222</v>
      </c>
      <c r="C19" s="572"/>
      <c r="D19" s="573"/>
      <c r="E19" s="111">
        <v>414.6</v>
      </c>
      <c r="F19" s="112">
        <v>469.3</v>
      </c>
      <c r="G19" s="112">
        <v>451.6</v>
      </c>
      <c r="H19" s="112">
        <v>461.7</v>
      </c>
      <c r="I19" s="112">
        <v>527.6</v>
      </c>
      <c r="J19" s="121">
        <v>56.9</v>
      </c>
      <c r="K19" s="121">
        <v>610.7</v>
      </c>
      <c r="L19" s="121">
        <v>1332.1</v>
      </c>
      <c r="M19" s="121">
        <v>349.9</v>
      </c>
      <c r="N19" s="121">
        <v>688.4</v>
      </c>
    </row>
    <row r="20" spans="1:14" ht="21" customHeight="1">
      <c r="A20" s="588"/>
      <c r="B20" s="565" t="s">
        <v>119</v>
      </c>
      <c r="C20" s="566"/>
      <c r="D20" s="567"/>
      <c r="E20" s="111">
        <f>SUM('048'!M18)</f>
        <v>992.9</v>
      </c>
      <c r="F20" s="112">
        <v>1056.3</v>
      </c>
      <c r="G20" s="112">
        <v>1070.2</v>
      </c>
      <c r="H20" s="112">
        <v>1169.4</v>
      </c>
      <c r="I20" s="112">
        <v>1193.9</v>
      </c>
      <c r="J20" s="121">
        <v>651.6</v>
      </c>
      <c r="K20" s="121">
        <v>1312.9</v>
      </c>
      <c r="L20" s="121">
        <v>1380.7</v>
      </c>
      <c r="M20" s="121">
        <v>1425.2</v>
      </c>
      <c r="N20" s="121">
        <v>1613</v>
      </c>
    </row>
    <row r="21" spans="1:14" ht="21" customHeight="1">
      <c r="A21" s="588"/>
      <c r="B21" s="565" t="s">
        <v>120</v>
      </c>
      <c r="C21" s="566"/>
      <c r="D21" s="567"/>
      <c r="E21" s="111">
        <v>1655</v>
      </c>
      <c r="F21" s="112">
        <v>1655</v>
      </c>
      <c r="G21" s="112">
        <v>1655</v>
      </c>
      <c r="H21" s="112">
        <v>1655</v>
      </c>
      <c r="I21" s="112">
        <v>1655</v>
      </c>
      <c r="J21" s="122">
        <v>2136.7</v>
      </c>
      <c r="K21" s="122">
        <v>2602.2</v>
      </c>
      <c r="L21" s="122">
        <v>1047.7</v>
      </c>
      <c r="M21" s="122">
        <v>1136.2</v>
      </c>
      <c r="N21" s="122">
        <v>3423.5</v>
      </c>
    </row>
    <row r="22" spans="1:14" ht="21" customHeight="1">
      <c r="A22" s="588"/>
      <c r="B22" s="565" t="s">
        <v>121</v>
      </c>
      <c r="C22" s="566"/>
      <c r="D22" s="567"/>
      <c r="E22" s="111">
        <v>6564.3</v>
      </c>
      <c r="F22" s="112">
        <v>6443.2</v>
      </c>
      <c r="G22" s="112">
        <v>6653.3</v>
      </c>
      <c r="H22" s="112">
        <v>6715.2</v>
      </c>
      <c r="I22" s="112">
        <v>7400.8</v>
      </c>
      <c r="J22" s="121">
        <v>5503.3</v>
      </c>
      <c r="K22" s="121">
        <v>7799.3</v>
      </c>
      <c r="L22" s="121">
        <v>8006.8</v>
      </c>
      <c r="M22" s="121">
        <v>7581.2</v>
      </c>
      <c r="N22" s="121">
        <v>9699.1</v>
      </c>
    </row>
    <row r="23" spans="1:14" ht="21" customHeight="1">
      <c r="A23" s="588"/>
      <c r="B23" s="565" t="s">
        <v>122</v>
      </c>
      <c r="C23" s="566"/>
      <c r="D23" s="567"/>
      <c r="E23" s="111">
        <f>SUM('048'!M25)</f>
        <v>4764</v>
      </c>
      <c r="F23" s="112">
        <f>SUM('048'!N25)</f>
        <v>4975.1</v>
      </c>
      <c r="G23" s="112">
        <f>SUM('048'!O25)</f>
        <v>5029.3</v>
      </c>
      <c r="H23" s="112">
        <f>SUM('048'!P25)</f>
        <v>4916.8</v>
      </c>
      <c r="I23" s="112">
        <f>SUM('048'!Q25)</f>
        <v>4914.1</v>
      </c>
      <c r="J23" s="121">
        <v>3919.1</v>
      </c>
      <c r="K23" s="121">
        <v>5121.3</v>
      </c>
      <c r="L23" s="121">
        <v>5845</v>
      </c>
      <c r="M23" s="121">
        <v>5182.2</v>
      </c>
      <c r="N23" s="121">
        <v>5251</v>
      </c>
    </row>
    <row r="24" spans="1:14" ht="21" customHeight="1">
      <c r="A24" s="589"/>
      <c r="B24" s="568" t="s">
        <v>123</v>
      </c>
      <c r="C24" s="569"/>
      <c r="D24" s="570"/>
      <c r="E24" s="123">
        <v>1800.3</v>
      </c>
      <c r="F24" s="112">
        <v>1468.1</v>
      </c>
      <c r="G24" s="112">
        <v>1624</v>
      </c>
      <c r="H24" s="112">
        <v>1798.4</v>
      </c>
      <c r="I24" s="112">
        <v>2486.7</v>
      </c>
      <c r="J24" s="121">
        <v>1584.2</v>
      </c>
      <c r="K24" s="121">
        <v>2678</v>
      </c>
      <c r="L24" s="121">
        <v>2161.8</v>
      </c>
      <c r="M24" s="121">
        <v>2399</v>
      </c>
      <c r="N24" s="121">
        <v>4448.1</v>
      </c>
    </row>
    <row r="25" spans="1:14" ht="21" customHeight="1">
      <c r="A25" s="578" t="s">
        <v>396</v>
      </c>
      <c r="B25" s="574" t="s">
        <v>185</v>
      </c>
      <c r="C25" s="575"/>
      <c r="D25" s="576"/>
      <c r="E25" s="124">
        <v>124.8</v>
      </c>
      <c r="F25" s="313">
        <v>140.4</v>
      </c>
      <c r="G25" s="313">
        <v>128</v>
      </c>
      <c r="H25" s="313">
        <v>131</v>
      </c>
      <c r="I25" s="313">
        <v>128.3</v>
      </c>
      <c r="J25" s="314">
        <v>124.1</v>
      </c>
      <c r="K25" s="314">
        <v>119.9</v>
      </c>
      <c r="L25" s="314">
        <v>203.8</v>
      </c>
      <c r="M25" s="314">
        <v>134</v>
      </c>
      <c r="N25" s="306">
        <v>88.1</v>
      </c>
    </row>
    <row r="26" spans="1:14" ht="21" customHeight="1">
      <c r="A26" s="583"/>
      <c r="B26" s="565" t="s">
        <v>254</v>
      </c>
      <c r="C26" s="566"/>
      <c r="D26" s="567"/>
      <c r="E26" s="111">
        <f aca="true" t="shared" si="0" ref="E26:N26">SUM(E27:E28)</f>
        <v>14768.2</v>
      </c>
      <c r="F26" s="112">
        <f t="shared" si="0"/>
        <v>14513.900000000001</v>
      </c>
      <c r="G26" s="112">
        <f t="shared" si="0"/>
        <v>14826.3</v>
      </c>
      <c r="H26" s="112">
        <f t="shared" si="0"/>
        <v>14589.6</v>
      </c>
      <c r="I26" s="112">
        <f t="shared" si="0"/>
        <v>15852.1</v>
      </c>
      <c r="J26" s="112">
        <f t="shared" si="0"/>
        <v>10455.7</v>
      </c>
      <c r="K26" s="112">
        <f t="shared" si="0"/>
        <v>14929.2</v>
      </c>
      <c r="L26" s="112">
        <f t="shared" si="0"/>
        <v>25340.199999999997</v>
      </c>
      <c r="M26" s="112">
        <f t="shared" si="0"/>
        <v>15156.6</v>
      </c>
      <c r="N26" s="112">
        <f t="shared" si="0"/>
        <v>24636.9</v>
      </c>
    </row>
    <row r="27" spans="1:14" ht="21" customHeight="1">
      <c r="A27" s="583"/>
      <c r="B27" s="307"/>
      <c r="C27" s="299"/>
      <c r="D27" s="303" t="s">
        <v>124</v>
      </c>
      <c r="E27" s="111">
        <v>8966.2</v>
      </c>
      <c r="F27" s="112">
        <v>9036.1</v>
      </c>
      <c r="G27" s="112">
        <v>9570</v>
      </c>
      <c r="H27" s="112">
        <v>9409</v>
      </c>
      <c r="I27" s="112">
        <v>10192.2</v>
      </c>
      <c r="J27" s="121">
        <v>6404.9</v>
      </c>
      <c r="K27" s="121">
        <v>10263</v>
      </c>
      <c r="L27" s="121">
        <v>12936.9</v>
      </c>
      <c r="M27" s="121">
        <v>10695.2</v>
      </c>
      <c r="N27" s="121">
        <v>16278</v>
      </c>
    </row>
    <row r="28" spans="1:14" ht="21" customHeight="1">
      <c r="A28" s="583"/>
      <c r="B28" s="307"/>
      <c r="C28" s="299"/>
      <c r="D28" s="303" t="s">
        <v>125</v>
      </c>
      <c r="E28" s="111">
        <v>5802</v>
      </c>
      <c r="F28" s="112">
        <v>5477.8</v>
      </c>
      <c r="G28" s="112">
        <v>5256.3</v>
      </c>
      <c r="H28" s="112">
        <v>5180.6</v>
      </c>
      <c r="I28" s="112">
        <v>5659.9</v>
      </c>
      <c r="J28" s="121">
        <v>4050.8</v>
      </c>
      <c r="K28" s="121">
        <v>4666.2</v>
      </c>
      <c r="L28" s="121">
        <v>12403.3</v>
      </c>
      <c r="M28" s="121">
        <v>4461.4</v>
      </c>
      <c r="N28" s="121">
        <v>8358.9</v>
      </c>
    </row>
    <row r="29" spans="1:14" ht="21" customHeight="1">
      <c r="A29" s="583"/>
      <c r="B29" s="565" t="s">
        <v>254</v>
      </c>
      <c r="C29" s="566"/>
      <c r="D29" s="567"/>
      <c r="E29" s="111">
        <f>SUM(E30:E31)</f>
        <v>14762.5</v>
      </c>
      <c r="F29" s="112">
        <f aca="true" t="shared" si="1" ref="F29:N29">SUM(F30:F31)</f>
        <v>14528.400000000001</v>
      </c>
      <c r="G29" s="112">
        <f t="shared" si="1"/>
        <v>14514.900000000001</v>
      </c>
      <c r="H29" s="112">
        <f t="shared" si="1"/>
        <v>14578.4</v>
      </c>
      <c r="I29" s="112">
        <f t="shared" si="1"/>
        <v>15821.4</v>
      </c>
      <c r="J29" s="112">
        <f t="shared" si="1"/>
        <v>10446.1</v>
      </c>
      <c r="K29" s="112">
        <f t="shared" si="1"/>
        <v>14884.8</v>
      </c>
      <c r="L29" s="112">
        <f t="shared" si="1"/>
        <v>25358.7</v>
      </c>
      <c r="M29" s="112">
        <f t="shared" si="1"/>
        <v>15124.400000000001</v>
      </c>
      <c r="N29" s="112">
        <f t="shared" si="1"/>
        <v>24562</v>
      </c>
    </row>
    <row r="30" spans="1:14" ht="21" customHeight="1">
      <c r="A30" s="583"/>
      <c r="B30" s="307"/>
      <c r="C30" s="299"/>
      <c r="D30" s="303" t="s">
        <v>126</v>
      </c>
      <c r="E30" s="111">
        <v>6300.2</v>
      </c>
      <c r="F30" s="112">
        <v>6655.6</v>
      </c>
      <c r="G30" s="112">
        <v>6662.3</v>
      </c>
      <c r="H30" s="112">
        <v>6633.7</v>
      </c>
      <c r="I30" s="112">
        <v>6760</v>
      </c>
      <c r="J30" s="121">
        <v>4289.3</v>
      </c>
      <c r="K30" s="121">
        <v>6667.2</v>
      </c>
      <c r="L30" s="121">
        <v>9453.7</v>
      </c>
      <c r="M30" s="121">
        <v>7122.1</v>
      </c>
      <c r="N30" s="121">
        <v>10332.8</v>
      </c>
    </row>
    <row r="31" spans="1:14" ht="21" customHeight="1">
      <c r="A31" s="583"/>
      <c r="B31" s="307"/>
      <c r="C31" s="299"/>
      <c r="D31" s="303" t="s">
        <v>127</v>
      </c>
      <c r="E31" s="111">
        <v>8462.3</v>
      </c>
      <c r="F31" s="112">
        <v>7872.8</v>
      </c>
      <c r="G31" s="112">
        <v>7852.6</v>
      </c>
      <c r="H31" s="112">
        <v>7944.7</v>
      </c>
      <c r="I31" s="112">
        <v>9061.4</v>
      </c>
      <c r="J31" s="121">
        <v>6156.8</v>
      </c>
      <c r="K31" s="121">
        <v>8217.6</v>
      </c>
      <c r="L31" s="121">
        <v>15905</v>
      </c>
      <c r="M31" s="121">
        <v>8002.3</v>
      </c>
      <c r="N31" s="121">
        <v>14229.2</v>
      </c>
    </row>
    <row r="32" spans="1:22" ht="21" customHeight="1">
      <c r="A32" s="584"/>
      <c r="B32" s="568" t="s">
        <v>255</v>
      </c>
      <c r="C32" s="569"/>
      <c r="D32" s="570"/>
      <c r="E32" s="111">
        <v>130.5</v>
      </c>
      <c r="F32" s="118">
        <v>125.9</v>
      </c>
      <c r="G32" s="118">
        <v>139.4</v>
      </c>
      <c r="H32" s="118">
        <v>142.2</v>
      </c>
      <c r="I32" s="118">
        <v>9061.4</v>
      </c>
      <c r="J32" s="117">
        <v>133.8</v>
      </c>
      <c r="K32" s="117">
        <v>114.4</v>
      </c>
      <c r="L32" s="117">
        <v>185.4</v>
      </c>
      <c r="M32" s="117">
        <v>166.2</v>
      </c>
      <c r="N32" s="125">
        <v>162.8</v>
      </c>
      <c r="O32" s="308"/>
      <c r="P32" s="308"/>
      <c r="Q32" s="308"/>
      <c r="R32" s="308"/>
      <c r="S32" s="308"/>
      <c r="T32" s="308"/>
      <c r="U32" s="308"/>
      <c r="V32" s="308"/>
    </row>
    <row r="33" spans="1:14" ht="21" customHeight="1">
      <c r="A33" s="578" t="s">
        <v>397</v>
      </c>
      <c r="B33" s="581" t="s">
        <v>407</v>
      </c>
      <c r="C33" s="575"/>
      <c r="D33" s="582"/>
      <c r="E33" s="334">
        <f>E23/E7</f>
        <v>1053.9823008849557</v>
      </c>
      <c r="F33" s="335">
        <f>F23/F7</f>
        <v>1118</v>
      </c>
      <c r="G33" s="335">
        <f>G23/G7</f>
        <v>1161.501154734411</v>
      </c>
      <c r="H33" s="335">
        <f>H23/H7</f>
        <v>1143.4418604651164</v>
      </c>
      <c r="I33" s="335">
        <f>I23/I7</f>
        <v>1134.8960739030024</v>
      </c>
      <c r="J33" s="121">
        <v>1272.4</v>
      </c>
      <c r="K33" s="121">
        <v>1099</v>
      </c>
      <c r="L33" s="121">
        <v>1381.8</v>
      </c>
      <c r="M33" s="121">
        <v>1064.1</v>
      </c>
      <c r="N33" s="121">
        <v>953</v>
      </c>
    </row>
    <row r="34" spans="1:14" ht="21" customHeight="1">
      <c r="A34" s="579"/>
      <c r="B34" s="565" t="s">
        <v>128</v>
      </c>
      <c r="C34" s="566"/>
      <c r="D34" s="567"/>
      <c r="E34" s="336">
        <f>'048'!M30/'048'!M25*100</f>
        <v>23.052057094878254</v>
      </c>
      <c r="F34" s="335">
        <f>'048'!N30/'048'!N25*100</f>
        <v>21.71815641896645</v>
      </c>
      <c r="G34" s="335">
        <f>'048'!O30/'048'!O25*100</f>
        <v>21.65510110750999</v>
      </c>
      <c r="H34" s="335">
        <f>'048'!P30/'048'!P25*100</f>
        <v>22.79734786853238</v>
      </c>
      <c r="I34" s="335">
        <f>'048'!Q30/'048'!Q25*100</f>
        <v>22.520909220406583</v>
      </c>
      <c r="J34" s="126">
        <v>22.3</v>
      </c>
      <c r="K34" s="126">
        <v>22.5</v>
      </c>
      <c r="L34" s="126">
        <v>20.2</v>
      </c>
      <c r="M34" s="126">
        <v>25.1</v>
      </c>
      <c r="N34" s="126">
        <v>23</v>
      </c>
    </row>
    <row r="35" spans="1:14" ht="21" customHeight="1">
      <c r="A35" s="580"/>
      <c r="B35" s="568" t="s">
        <v>129</v>
      </c>
      <c r="C35" s="569"/>
      <c r="D35" s="570"/>
      <c r="E35" s="127">
        <v>72.6</v>
      </c>
      <c r="F35" s="128">
        <v>77.2</v>
      </c>
      <c r="G35" s="128">
        <v>75.6</v>
      </c>
      <c r="H35" s="128">
        <v>73.2</v>
      </c>
      <c r="I35" s="128">
        <v>66.4</v>
      </c>
      <c r="J35" s="125">
        <v>71.2</v>
      </c>
      <c r="K35" s="125">
        <v>65.663585193543</v>
      </c>
      <c r="L35" s="125">
        <v>73</v>
      </c>
      <c r="M35" s="125">
        <v>68.4</v>
      </c>
      <c r="N35" s="125">
        <v>54.13904382880885</v>
      </c>
    </row>
    <row r="36" spans="1:4" ht="21" customHeight="1">
      <c r="A36" s="296" t="s">
        <v>245</v>
      </c>
      <c r="B36" s="309"/>
      <c r="C36" s="309"/>
      <c r="D36" s="309"/>
    </row>
    <row r="37" spans="1:14" ht="21" customHeight="1">
      <c r="A37" s="296" t="s">
        <v>246</v>
      </c>
      <c r="E37" s="309"/>
      <c r="F37" s="309"/>
      <c r="G37" s="309"/>
      <c r="H37" s="309"/>
      <c r="I37" s="309"/>
      <c r="J37" s="309"/>
      <c r="K37" s="309"/>
      <c r="L37" s="309"/>
      <c r="M37" s="309"/>
      <c r="N37" s="309"/>
    </row>
  </sheetData>
  <sheetProtection/>
  <mergeCells count="37">
    <mergeCell ref="A2:N2"/>
    <mergeCell ref="E5:E6"/>
    <mergeCell ref="F5:F6"/>
    <mergeCell ref="G5:G6"/>
    <mergeCell ref="H5:H6"/>
    <mergeCell ref="I5:I6"/>
    <mergeCell ref="J5:N5"/>
    <mergeCell ref="A3:N3"/>
    <mergeCell ref="A7:A10"/>
    <mergeCell ref="A11:A24"/>
    <mergeCell ref="B15:D15"/>
    <mergeCell ref="B16:D16"/>
    <mergeCell ref="B17:D17"/>
    <mergeCell ref="A5:D6"/>
    <mergeCell ref="B21:D21"/>
    <mergeCell ref="B22:D22"/>
    <mergeCell ref="B23:D23"/>
    <mergeCell ref="B10:D10"/>
    <mergeCell ref="B7:D7"/>
    <mergeCell ref="B8:D8"/>
    <mergeCell ref="B9:D9"/>
    <mergeCell ref="B11:D11"/>
    <mergeCell ref="A33:A35"/>
    <mergeCell ref="B33:D33"/>
    <mergeCell ref="B34:D34"/>
    <mergeCell ref="B35:D35"/>
    <mergeCell ref="A25:A32"/>
    <mergeCell ref="B25:D25"/>
    <mergeCell ref="B26:D26"/>
    <mergeCell ref="B13:D13"/>
    <mergeCell ref="B20:D20"/>
    <mergeCell ref="B29:D29"/>
    <mergeCell ref="B32:D32"/>
    <mergeCell ref="B18:D18"/>
    <mergeCell ref="B24:D24"/>
    <mergeCell ref="B14:D14"/>
    <mergeCell ref="B19:D1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8" customHeight="1"/>
  <cols>
    <col min="1" max="2" width="3.59765625" style="95" customWidth="1"/>
    <col min="3" max="3" width="17.19921875" style="95" customWidth="1"/>
    <col min="4" max="8" width="12.59765625" style="95" customWidth="1"/>
    <col min="9" max="9" width="8.5" style="95" customWidth="1"/>
    <col min="10" max="10" width="3.59765625" style="95" customWidth="1"/>
    <col min="11" max="11" width="2.59765625" style="95" customWidth="1"/>
    <col min="12" max="12" width="17.59765625" style="95" customWidth="1"/>
    <col min="13" max="17" width="12.59765625" style="95" customWidth="1"/>
    <col min="18" max="16384" width="10.59765625" style="95" customWidth="1"/>
  </cols>
  <sheetData>
    <row r="1" spans="1:17" s="134" customFormat="1" ht="18" customHeight="1">
      <c r="A1" s="1" t="s">
        <v>130</v>
      </c>
      <c r="Q1" s="3" t="s">
        <v>131</v>
      </c>
    </row>
    <row r="2" spans="1:18" ht="18" customHeight="1">
      <c r="A2" s="348" t="s">
        <v>412</v>
      </c>
      <c r="B2" s="349"/>
      <c r="C2" s="349"/>
      <c r="D2" s="349"/>
      <c r="E2" s="349"/>
      <c r="F2" s="349"/>
      <c r="G2" s="349"/>
      <c r="H2" s="349"/>
      <c r="I2" s="140"/>
      <c r="J2" s="348" t="s">
        <v>413</v>
      </c>
      <c r="K2" s="349"/>
      <c r="L2" s="349"/>
      <c r="M2" s="349"/>
      <c r="N2" s="349"/>
      <c r="O2" s="349"/>
      <c r="P2" s="349"/>
      <c r="Q2" s="349"/>
      <c r="R2" s="104"/>
    </row>
    <row r="3" spans="1:18" ht="18" customHeight="1" thickBot="1">
      <c r="A3" s="320" t="s">
        <v>414</v>
      </c>
      <c r="H3" s="315" t="s">
        <v>252</v>
      </c>
      <c r="I3" s="104"/>
      <c r="J3" s="320" t="s">
        <v>400</v>
      </c>
      <c r="Q3" s="96" t="s">
        <v>253</v>
      </c>
      <c r="R3" s="104"/>
    </row>
    <row r="4" spans="1:18" ht="18" customHeight="1">
      <c r="A4" s="552" t="s">
        <v>132</v>
      </c>
      <c r="B4" s="552"/>
      <c r="C4" s="623"/>
      <c r="D4" s="312" t="s">
        <v>286</v>
      </c>
      <c r="E4" s="312" t="s">
        <v>354</v>
      </c>
      <c r="F4" s="312" t="s">
        <v>355</v>
      </c>
      <c r="G4" s="312" t="s">
        <v>356</v>
      </c>
      <c r="H4" s="321" t="s">
        <v>357</v>
      </c>
      <c r="I4" s="140"/>
      <c r="J4" s="552" t="s">
        <v>132</v>
      </c>
      <c r="K4" s="552"/>
      <c r="L4" s="623"/>
      <c r="M4" s="312" t="s">
        <v>286</v>
      </c>
      <c r="N4" s="312" t="s">
        <v>354</v>
      </c>
      <c r="O4" s="312" t="s">
        <v>355</v>
      </c>
      <c r="P4" s="312" t="s">
        <v>356</v>
      </c>
      <c r="Q4" s="321" t="s">
        <v>357</v>
      </c>
      <c r="R4" s="104"/>
    </row>
    <row r="5" spans="1:18" ht="18" customHeight="1">
      <c r="A5" s="141"/>
      <c r="B5" s="618" t="s">
        <v>133</v>
      </c>
      <c r="C5" s="525"/>
      <c r="D5" s="337">
        <f>SUM(D9,D19,D20)</f>
        <v>2042.5000000000002</v>
      </c>
      <c r="E5" s="337">
        <f>SUM(E9,E19,E20)</f>
        <v>2066.1000000000004</v>
      </c>
      <c r="F5" s="337">
        <f>SUM(F9,F19,F20)</f>
        <v>2105.1</v>
      </c>
      <c r="G5" s="337">
        <f>SUM(G9,G19,G20)</f>
        <v>1974.4</v>
      </c>
      <c r="H5" s="337">
        <f>SUM(H9,H19,H20)</f>
        <v>1961.8999999999999</v>
      </c>
      <c r="I5" s="140"/>
      <c r="J5" s="141"/>
      <c r="K5" s="618" t="s">
        <v>133</v>
      </c>
      <c r="L5" s="525"/>
      <c r="M5" s="337">
        <f>SUM(M9,M14)</f>
        <v>5540.500000000001</v>
      </c>
      <c r="N5" s="337">
        <f>SUM(N9,N14)</f>
        <v>5745.200000000001</v>
      </c>
      <c r="O5" s="337">
        <f>SUM(O9,O14)</f>
        <v>5876</v>
      </c>
      <c r="P5" s="337">
        <f>SUM(P9,P14)</f>
        <v>6069.6</v>
      </c>
      <c r="Q5" s="337">
        <f>SUM(Q9,Q14)</f>
        <v>6236.2</v>
      </c>
      <c r="R5" s="104"/>
    </row>
    <row r="6" spans="1:17" ht="18" customHeight="1">
      <c r="A6" s="141"/>
      <c r="B6" s="143"/>
      <c r="C6" s="141"/>
      <c r="D6" s="92"/>
      <c r="E6" s="92"/>
      <c r="F6" s="92"/>
      <c r="G6" s="92"/>
      <c r="H6" s="92"/>
      <c r="I6" s="140"/>
      <c r="J6" s="613" t="s">
        <v>408</v>
      </c>
      <c r="K6" s="606"/>
      <c r="L6" s="607"/>
      <c r="M6" s="92"/>
      <c r="N6" s="92"/>
      <c r="O6" s="92"/>
      <c r="P6" s="92"/>
      <c r="Q6" s="92"/>
    </row>
    <row r="7" spans="1:17" ht="18" customHeight="1">
      <c r="A7" s="613" t="s">
        <v>409</v>
      </c>
      <c r="B7" s="316"/>
      <c r="C7" s="144" t="s">
        <v>134</v>
      </c>
      <c r="D7" s="129">
        <v>1787.5</v>
      </c>
      <c r="E7" s="129">
        <v>1806</v>
      </c>
      <c r="F7" s="129">
        <v>1863.1</v>
      </c>
      <c r="G7" s="129">
        <v>1745.4</v>
      </c>
      <c r="H7" s="129">
        <v>1736.1</v>
      </c>
      <c r="I7" s="140"/>
      <c r="J7" s="613"/>
      <c r="K7" s="316"/>
      <c r="L7" s="144" t="s">
        <v>134</v>
      </c>
      <c r="M7" s="129">
        <v>5523.7</v>
      </c>
      <c r="N7" s="129">
        <v>5729</v>
      </c>
      <c r="O7" s="129">
        <v>5859</v>
      </c>
      <c r="P7" s="129">
        <v>6048.8</v>
      </c>
      <c r="Q7" s="129">
        <v>6213.1</v>
      </c>
    </row>
    <row r="8" spans="1:16" ht="18" customHeight="1">
      <c r="A8" s="613"/>
      <c r="B8" s="316"/>
      <c r="C8" s="144"/>
      <c r="D8" s="129"/>
      <c r="E8" s="129"/>
      <c r="F8" s="129"/>
      <c r="G8" s="129"/>
      <c r="H8" s="129"/>
      <c r="I8" s="140"/>
      <c r="J8" s="613"/>
      <c r="K8" s="316"/>
      <c r="L8" s="144"/>
      <c r="M8" s="129"/>
      <c r="N8" s="129"/>
      <c r="O8" s="129"/>
      <c r="P8" s="129"/>
    </row>
    <row r="9" spans="1:17" ht="18" customHeight="1">
      <c r="A9" s="613"/>
      <c r="B9" s="606" t="s">
        <v>135</v>
      </c>
      <c r="C9" s="607"/>
      <c r="D9" s="129">
        <f>SUM(D10:D17)</f>
        <v>1561.9</v>
      </c>
      <c r="E9" s="129">
        <f>SUM(E10:E17)</f>
        <v>1546.5</v>
      </c>
      <c r="F9" s="129">
        <f>SUM(F10:F17)</f>
        <v>1576.9</v>
      </c>
      <c r="G9" s="129">
        <f>SUM(G10:G17)</f>
        <v>1521</v>
      </c>
      <c r="H9" s="129">
        <f>SUM(H10:H17)</f>
        <v>1487.3</v>
      </c>
      <c r="I9" s="140"/>
      <c r="J9" s="613"/>
      <c r="K9" s="606" t="s">
        <v>186</v>
      </c>
      <c r="L9" s="607"/>
      <c r="M9" s="129">
        <f>SUM(M10:M13)</f>
        <v>748.3000000000001</v>
      </c>
      <c r="N9" s="129">
        <f>SUM(N10:N13)</f>
        <v>729.6000000000001</v>
      </c>
      <c r="O9" s="129">
        <f>SUM(O10:O13)</f>
        <v>762.1</v>
      </c>
      <c r="P9" s="129">
        <f>SUM(P10:P13)</f>
        <v>813.9000000000001</v>
      </c>
      <c r="Q9" s="129">
        <f>SUM(Q10:Q13)</f>
        <v>876.5</v>
      </c>
    </row>
    <row r="10" spans="1:17" ht="18" customHeight="1">
      <c r="A10" s="613"/>
      <c r="B10" s="143"/>
      <c r="C10" s="144" t="s">
        <v>136</v>
      </c>
      <c r="D10" s="130">
        <v>1297</v>
      </c>
      <c r="E10" s="130">
        <v>1227.9</v>
      </c>
      <c r="F10" s="130">
        <v>1283.5</v>
      </c>
      <c r="G10" s="130">
        <v>1191.7</v>
      </c>
      <c r="H10" s="129">
        <v>1143.1</v>
      </c>
      <c r="I10" s="136"/>
      <c r="J10" s="613"/>
      <c r="K10" s="143"/>
      <c r="L10" s="144" t="s">
        <v>137</v>
      </c>
      <c r="M10" s="129">
        <v>48.2</v>
      </c>
      <c r="N10" s="129">
        <v>40.2</v>
      </c>
      <c r="O10" s="129">
        <v>39.3</v>
      </c>
      <c r="P10" s="129">
        <v>29.2</v>
      </c>
      <c r="Q10" s="129">
        <v>57.8</v>
      </c>
    </row>
    <row r="11" spans="1:17" ht="18" customHeight="1">
      <c r="A11" s="613"/>
      <c r="B11" s="143"/>
      <c r="C11" s="144" t="s">
        <v>138</v>
      </c>
      <c r="D11" s="130">
        <v>6.6</v>
      </c>
      <c r="E11" s="130">
        <v>9.3</v>
      </c>
      <c r="F11" s="130">
        <v>3.8</v>
      </c>
      <c r="G11" s="130">
        <v>9.8</v>
      </c>
      <c r="H11" s="129">
        <v>7.3</v>
      </c>
      <c r="I11" s="136"/>
      <c r="J11" s="613"/>
      <c r="K11" s="143"/>
      <c r="L11" s="144" t="s">
        <v>139</v>
      </c>
      <c r="M11" s="129">
        <v>247.9</v>
      </c>
      <c r="N11" s="129">
        <v>218.4</v>
      </c>
      <c r="O11" s="129">
        <v>234.5</v>
      </c>
      <c r="P11" s="129">
        <v>99.8</v>
      </c>
      <c r="Q11" s="129">
        <v>119.3</v>
      </c>
    </row>
    <row r="12" spans="1:17" ht="18" customHeight="1">
      <c r="A12" s="613"/>
      <c r="B12" s="143"/>
      <c r="C12" s="144" t="s">
        <v>187</v>
      </c>
      <c r="D12" s="130">
        <v>20.4</v>
      </c>
      <c r="E12" s="130">
        <v>15.8</v>
      </c>
      <c r="F12" s="130">
        <v>20.9</v>
      </c>
      <c r="G12" s="130">
        <v>40.5</v>
      </c>
      <c r="H12" s="129">
        <v>27.8</v>
      </c>
      <c r="I12" s="136"/>
      <c r="J12" s="613"/>
      <c r="K12" s="143"/>
      <c r="L12" s="144" t="s">
        <v>188</v>
      </c>
      <c r="M12" s="129">
        <v>418.6</v>
      </c>
      <c r="N12" s="129">
        <v>443.3</v>
      </c>
      <c r="O12" s="129">
        <v>456.3</v>
      </c>
      <c r="P12" s="129">
        <v>597.7</v>
      </c>
      <c r="Q12" s="129">
        <v>655.4</v>
      </c>
    </row>
    <row r="13" spans="1:17" ht="18" customHeight="1">
      <c r="A13" s="613"/>
      <c r="B13" s="143"/>
      <c r="C13" s="144" t="s">
        <v>140</v>
      </c>
      <c r="D13" s="130">
        <v>14.9</v>
      </c>
      <c r="E13" s="130">
        <v>14.4</v>
      </c>
      <c r="F13" s="130">
        <v>16.2</v>
      </c>
      <c r="G13" s="130">
        <v>10.5</v>
      </c>
      <c r="H13" s="129">
        <v>9</v>
      </c>
      <c r="I13" s="136"/>
      <c r="J13" s="613"/>
      <c r="K13" s="143"/>
      <c r="L13" s="144" t="s">
        <v>141</v>
      </c>
      <c r="M13" s="129">
        <v>33.6</v>
      </c>
      <c r="N13" s="129">
        <v>27.7</v>
      </c>
      <c r="O13" s="129">
        <v>32</v>
      </c>
      <c r="P13" s="129">
        <v>87.2</v>
      </c>
      <c r="Q13" s="129">
        <v>44</v>
      </c>
    </row>
    <row r="14" spans="1:17" ht="18" customHeight="1">
      <c r="A14" s="613"/>
      <c r="B14" s="143"/>
      <c r="C14" s="144" t="s">
        <v>142</v>
      </c>
      <c r="D14" s="130">
        <v>156.9</v>
      </c>
      <c r="E14" s="130">
        <v>182</v>
      </c>
      <c r="F14" s="130">
        <v>158.1</v>
      </c>
      <c r="G14" s="130">
        <v>187.8</v>
      </c>
      <c r="H14" s="129">
        <v>218.2</v>
      </c>
      <c r="I14" s="136"/>
      <c r="J14" s="613"/>
      <c r="K14" s="606" t="s">
        <v>189</v>
      </c>
      <c r="L14" s="607"/>
      <c r="M14" s="129">
        <f>SUM(M15:M17)</f>
        <v>4792.200000000001</v>
      </c>
      <c r="N14" s="129">
        <f>SUM(N15:N17)</f>
        <v>5015.6</v>
      </c>
      <c r="O14" s="129">
        <f>SUM(O15:O17)</f>
        <v>5113.9</v>
      </c>
      <c r="P14" s="129">
        <f>SUM(P15:P17)</f>
        <v>5255.7</v>
      </c>
      <c r="Q14" s="129">
        <f>SUM(Q15:Q17)</f>
        <v>5359.7</v>
      </c>
    </row>
    <row r="15" spans="1:17" ht="18" customHeight="1">
      <c r="A15" s="613"/>
      <c r="B15" s="143"/>
      <c r="C15" s="144" t="s">
        <v>143</v>
      </c>
      <c r="D15" s="130">
        <v>15.3</v>
      </c>
      <c r="E15" s="130">
        <v>26.8</v>
      </c>
      <c r="F15" s="130">
        <v>28.7</v>
      </c>
      <c r="G15" s="130">
        <v>35.8</v>
      </c>
      <c r="H15" s="129">
        <v>42.4</v>
      </c>
      <c r="I15" s="136"/>
      <c r="J15" s="613"/>
      <c r="K15" s="143"/>
      <c r="L15" s="144" t="s">
        <v>144</v>
      </c>
      <c r="M15" s="129">
        <v>194.4</v>
      </c>
      <c r="N15" s="129">
        <v>182.6</v>
      </c>
      <c r="O15" s="129">
        <v>187.5</v>
      </c>
      <c r="P15" s="129">
        <v>201.1</v>
      </c>
      <c r="Q15" s="129">
        <v>217.3</v>
      </c>
    </row>
    <row r="16" spans="1:17" ht="18" customHeight="1">
      <c r="A16" s="613"/>
      <c r="B16" s="143"/>
      <c r="C16" s="144" t="s">
        <v>86</v>
      </c>
      <c r="D16" s="130">
        <v>37.2</v>
      </c>
      <c r="E16" s="130">
        <v>35.1</v>
      </c>
      <c r="F16" s="130">
        <v>39.8</v>
      </c>
      <c r="G16" s="130">
        <v>31.9</v>
      </c>
      <c r="H16" s="129">
        <v>19.9</v>
      </c>
      <c r="I16" s="136"/>
      <c r="J16" s="613"/>
      <c r="K16" s="143"/>
      <c r="L16" s="144" t="s">
        <v>145</v>
      </c>
      <c r="M16" s="129">
        <v>2031</v>
      </c>
      <c r="N16" s="129">
        <v>2158.5</v>
      </c>
      <c r="O16" s="129">
        <v>2324.1</v>
      </c>
      <c r="P16" s="129">
        <v>2469.1</v>
      </c>
      <c r="Q16" s="129">
        <v>2324.7</v>
      </c>
    </row>
    <row r="17" spans="1:17" ht="18" customHeight="1">
      <c r="A17" s="613"/>
      <c r="B17" s="143"/>
      <c r="C17" s="144" t="s">
        <v>146</v>
      </c>
      <c r="D17" s="130">
        <v>13.6</v>
      </c>
      <c r="E17" s="130">
        <v>35.2</v>
      </c>
      <c r="F17" s="130">
        <v>25.9</v>
      </c>
      <c r="G17" s="130">
        <v>13</v>
      </c>
      <c r="H17" s="129">
        <v>19.6</v>
      </c>
      <c r="I17" s="136"/>
      <c r="J17" s="262"/>
      <c r="K17" s="261"/>
      <c r="L17" s="148" t="s">
        <v>106</v>
      </c>
      <c r="M17" s="129">
        <v>2566.8</v>
      </c>
      <c r="N17" s="129">
        <v>2674.5</v>
      </c>
      <c r="O17" s="129">
        <v>2602.3</v>
      </c>
      <c r="P17" s="129">
        <v>2585.5</v>
      </c>
      <c r="Q17" s="129">
        <v>2817.7</v>
      </c>
    </row>
    <row r="18" spans="1:17" ht="18" customHeight="1">
      <c r="A18" s="613"/>
      <c r="B18" s="606" t="s">
        <v>147</v>
      </c>
      <c r="C18" s="607"/>
      <c r="D18" s="130" t="s">
        <v>196</v>
      </c>
      <c r="E18" s="130" t="s">
        <v>196</v>
      </c>
      <c r="F18" s="130" t="s">
        <v>196</v>
      </c>
      <c r="G18" s="130" t="s">
        <v>196</v>
      </c>
      <c r="H18" s="130" t="s">
        <v>196</v>
      </c>
      <c r="I18" s="136"/>
      <c r="J18" s="620" t="s">
        <v>148</v>
      </c>
      <c r="K18" s="618" t="s">
        <v>133</v>
      </c>
      <c r="L18" s="525"/>
      <c r="M18" s="337">
        <f>SUM(M20:M23)</f>
        <v>992.9</v>
      </c>
      <c r="N18" s="337">
        <f>SUM(N20:N23)</f>
        <v>1056.3000000000002</v>
      </c>
      <c r="O18" s="337">
        <f>SUM(O20:O23)</f>
        <v>1070.2</v>
      </c>
      <c r="P18" s="337">
        <f>SUM(P20:P23)</f>
        <v>1169.4</v>
      </c>
      <c r="Q18" s="337">
        <f>SUM(Q20:Q23)</f>
        <v>1193.9</v>
      </c>
    </row>
    <row r="19" spans="1:17" ht="18" customHeight="1">
      <c r="A19" s="613"/>
      <c r="B19" s="606" t="s">
        <v>149</v>
      </c>
      <c r="C19" s="607"/>
      <c r="D19" s="130">
        <v>464.7</v>
      </c>
      <c r="E19" s="130">
        <v>506.8</v>
      </c>
      <c r="F19" s="130">
        <v>516.1</v>
      </c>
      <c r="G19" s="130">
        <v>436.9</v>
      </c>
      <c r="H19" s="129">
        <v>443.9</v>
      </c>
      <c r="I19" s="136"/>
      <c r="J19" s="621"/>
      <c r="K19" s="143"/>
      <c r="L19" s="141"/>
      <c r="M19" s="92"/>
      <c r="N19" s="92"/>
      <c r="O19" s="92"/>
      <c r="P19" s="92"/>
      <c r="Q19" s="92"/>
    </row>
    <row r="20" spans="1:17" ht="18" customHeight="1">
      <c r="A20" s="262"/>
      <c r="B20" s="608" t="s">
        <v>150</v>
      </c>
      <c r="C20" s="609"/>
      <c r="D20" s="130">
        <v>15.9</v>
      </c>
      <c r="E20" s="130">
        <v>12.8</v>
      </c>
      <c r="F20" s="130">
        <v>12.1</v>
      </c>
      <c r="G20" s="130">
        <v>16.5</v>
      </c>
      <c r="H20" s="129">
        <v>30.7</v>
      </c>
      <c r="I20" s="136"/>
      <c r="J20" s="621"/>
      <c r="K20" s="606" t="s">
        <v>151</v>
      </c>
      <c r="L20" s="607"/>
      <c r="M20" s="129">
        <v>210</v>
      </c>
      <c r="N20" s="129">
        <v>200.6</v>
      </c>
      <c r="O20" s="129">
        <v>207</v>
      </c>
      <c r="P20" s="129">
        <v>241.4</v>
      </c>
      <c r="Q20" s="129">
        <v>260.6</v>
      </c>
    </row>
    <row r="21" spans="1:17" ht="18" customHeight="1">
      <c r="A21" s="141"/>
      <c r="B21" s="618" t="s">
        <v>152</v>
      </c>
      <c r="C21" s="525"/>
      <c r="D21" s="337">
        <f>SUM(D26:D39)</f>
        <v>1266.1999999999998</v>
      </c>
      <c r="E21" s="337">
        <f>SUM(E26:E39)</f>
        <v>1343.6</v>
      </c>
      <c r="F21" s="337">
        <f>SUM(F26:F39)</f>
        <v>1353.8999999999999</v>
      </c>
      <c r="G21" s="337">
        <f>SUM(G26:G39)</f>
        <v>1312.5</v>
      </c>
      <c r="H21" s="337">
        <f>SUM(H26:H39)</f>
        <v>1318.8</v>
      </c>
      <c r="I21" s="136"/>
      <c r="J21" s="621"/>
      <c r="K21" s="606" t="s">
        <v>153</v>
      </c>
      <c r="L21" s="607"/>
      <c r="M21" s="129">
        <v>77.7</v>
      </c>
      <c r="N21" s="129">
        <v>92.6</v>
      </c>
      <c r="O21" s="129">
        <v>75.3</v>
      </c>
      <c r="P21" s="129">
        <v>86.7</v>
      </c>
      <c r="Q21" s="129">
        <v>85.3</v>
      </c>
    </row>
    <row r="22" spans="1:17" ht="18" customHeight="1">
      <c r="A22" s="141"/>
      <c r="B22" s="143"/>
      <c r="C22" s="141"/>
      <c r="D22" s="37"/>
      <c r="E22" s="37"/>
      <c r="F22" s="37"/>
      <c r="G22" s="37"/>
      <c r="H22" s="37"/>
      <c r="I22" s="136"/>
      <c r="J22" s="621"/>
      <c r="K22" s="606" t="s">
        <v>154</v>
      </c>
      <c r="L22" s="607"/>
      <c r="M22" s="129">
        <v>214.3</v>
      </c>
      <c r="N22" s="129">
        <v>228</v>
      </c>
      <c r="O22" s="129">
        <v>237.8</v>
      </c>
      <c r="P22" s="129">
        <v>294.2</v>
      </c>
      <c r="Q22" s="129">
        <v>275</v>
      </c>
    </row>
    <row r="23" spans="1:17" ht="18" customHeight="1">
      <c r="A23" s="613" t="s">
        <v>410</v>
      </c>
      <c r="B23" s="316"/>
      <c r="C23" s="144" t="s">
        <v>134</v>
      </c>
      <c r="D23" s="129">
        <v>855.2</v>
      </c>
      <c r="E23" s="129">
        <v>903.9</v>
      </c>
      <c r="F23" s="129">
        <v>884.1</v>
      </c>
      <c r="G23" s="129">
        <v>871.7</v>
      </c>
      <c r="H23" s="129">
        <v>885.6</v>
      </c>
      <c r="I23" s="136"/>
      <c r="J23" s="621"/>
      <c r="K23" s="606" t="s">
        <v>155</v>
      </c>
      <c r="L23" s="607"/>
      <c r="M23" s="129">
        <v>490.9</v>
      </c>
      <c r="N23" s="129">
        <v>535.1</v>
      </c>
      <c r="O23" s="129">
        <v>550.1</v>
      </c>
      <c r="P23" s="129">
        <v>547.1</v>
      </c>
      <c r="Q23" s="129">
        <v>573</v>
      </c>
    </row>
    <row r="24" spans="1:17" ht="18" customHeight="1">
      <c r="A24" s="613"/>
      <c r="B24" s="316"/>
      <c r="C24" s="144" t="s">
        <v>156</v>
      </c>
      <c r="D24" s="129">
        <v>413.2</v>
      </c>
      <c r="E24" s="129">
        <v>434.3</v>
      </c>
      <c r="F24" s="129">
        <v>469.3</v>
      </c>
      <c r="G24" s="129">
        <v>445.9</v>
      </c>
      <c r="H24" s="129">
        <v>443.2</v>
      </c>
      <c r="I24" s="136"/>
      <c r="J24" s="622"/>
      <c r="K24" s="261"/>
      <c r="L24" s="262"/>
      <c r="M24" s="142"/>
      <c r="N24" s="142"/>
      <c r="O24" s="142"/>
      <c r="P24" s="142"/>
      <c r="Q24" s="142"/>
    </row>
    <row r="25" spans="1:17" ht="18" customHeight="1">
      <c r="A25" s="613"/>
      <c r="B25" s="316"/>
      <c r="C25" s="144"/>
      <c r="D25" s="129"/>
      <c r="E25" s="129"/>
      <c r="F25" s="129"/>
      <c r="G25" s="129"/>
      <c r="I25" s="136"/>
      <c r="J25" s="317"/>
      <c r="K25" s="618" t="s">
        <v>133</v>
      </c>
      <c r="L25" s="619"/>
      <c r="M25" s="337">
        <f>SUM(M30:M40)</f>
        <v>4764</v>
      </c>
      <c r="N25" s="337">
        <f>SUM(N30:N40)</f>
        <v>4975.1</v>
      </c>
      <c r="O25" s="337">
        <f>SUM(O30:O40)</f>
        <v>5029.3</v>
      </c>
      <c r="P25" s="337">
        <f>SUM(P30:P40)</f>
        <v>4916.8</v>
      </c>
      <c r="Q25" s="337">
        <f>SUM(Q30:Q40)</f>
        <v>4914.1</v>
      </c>
    </row>
    <row r="26" spans="1:17" ht="18" customHeight="1">
      <c r="A26" s="613"/>
      <c r="B26" s="606" t="s">
        <v>157</v>
      </c>
      <c r="C26" s="607"/>
      <c r="D26" s="129">
        <v>6.8</v>
      </c>
      <c r="E26" s="129">
        <v>17.7</v>
      </c>
      <c r="F26" s="129">
        <v>24.9</v>
      </c>
      <c r="G26" s="129">
        <v>21.3</v>
      </c>
      <c r="H26" s="129">
        <v>20.4</v>
      </c>
      <c r="I26" s="136"/>
      <c r="J26" s="141"/>
      <c r="K26" s="316"/>
      <c r="L26" s="144"/>
      <c r="M26" s="129"/>
      <c r="N26" s="129"/>
      <c r="O26" s="129"/>
      <c r="P26" s="129"/>
      <c r="Q26" s="129"/>
    </row>
    <row r="27" spans="1:17" ht="18" customHeight="1">
      <c r="A27" s="613"/>
      <c r="B27" s="606" t="s">
        <v>190</v>
      </c>
      <c r="C27" s="607"/>
      <c r="D27" s="129">
        <v>46.4</v>
      </c>
      <c r="E27" s="129">
        <v>65.4</v>
      </c>
      <c r="F27" s="129">
        <v>62.1</v>
      </c>
      <c r="G27" s="129">
        <v>62.6</v>
      </c>
      <c r="H27" s="129">
        <v>68.3</v>
      </c>
      <c r="I27" s="136"/>
      <c r="J27" s="613" t="s">
        <v>411</v>
      </c>
      <c r="K27" s="316"/>
      <c r="L27" s="144" t="s">
        <v>134</v>
      </c>
      <c r="M27" s="129">
        <v>4082.6</v>
      </c>
      <c r="N27" s="129">
        <v>4273.3</v>
      </c>
      <c r="O27" s="129">
        <v>4307</v>
      </c>
      <c r="P27" s="129">
        <v>4176.9</v>
      </c>
      <c r="Q27" s="129">
        <v>4199.6</v>
      </c>
    </row>
    <row r="28" spans="1:17" ht="18" customHeight="1">
      <c r="A28" s="613"/>
      <c r="B28" s="606" t="s">
        <v>158</v>
      </c>
      <c r="C28" s="607"/>
      <c r="D28" s="129">
        <v>31</v>
      </c>
      <c r="E28" s="129">
        <v>28.3</v>
      </c>
      <c r="F28" s="129">
        <v>24.5</v>
      </c>
      <c r="G28" s="129">
        <v>22.3</v>
      </c>
      <c r="H28" s="129">
        <v>17.3</v>
      </c>
      <c r="I28" s="136"/>
      <c r="J28" s="613"/>
      <c r="K28" s="316"/>
      <c r="L28" s="144" t="s">
        <v>156</v>
      </c>
      <c r="M28" s="129">
        <v>438.2</v>
      </c>
      <c r="N28" s="129">
        <v>463.9</v>
      </c>
      <c r="O28" s="129">
        <v>483.1</v>
      </c>
      <c r="P28" s="129">
        <v>508.2</v>
      </c>
      <c r="Q28" s="129">
        <v>486.4</v>
      </c>
    </row>
    <row r="29" spans="1:17" ht="18" customHeight="1">
      <c r="A29" s="613"/>
      <c r="B29" s="606" t="s">
        <v>159</v>
      </c>
      <c r="C29" s="607"/>
      <c r="D29" s="129">
        <v>99.8</v>
      </c>
      <c r="E29" s="129">
        <v>101.1</v>
      </c>
      <c r="F29" s="129">
        <v>103.2</v>
      </c>
      <c r="G29" s="129">
        <v>100.5</v>
      </c>
      <c r="H29" s="129">
        <v>95.6</v>
      </c>
      <c r="I29" s="136"/>
      <c r="J29" s="613"/>
      <c r="L29" s="233"/>
      <c r="P29" s="104"/>
      <c r="Q29" s="104"/>
    </row>
    <row r="30" spans="1:17" ht="18" customHeight="1">
      <c r="A30" s="613"/>
      <c r="B30" s="606" t="s">
        <v>160</v>
      </c>
      <c r="C30" s="607"/>
      <c r="D30" s="129">
        <v>245.4</v>
      </c>
      <c r="E30" s="129">
        <v>236.5</v>
      </c>
      <c r="F30" s="129">
        <v>205.2</v>
      </c>
      <c r="G30" s="129">
        <v>190.8</v>
      </c>
      <c r="H30" s="129">
        <v>195.4</v>
      </c>
      <c r="I30" s="136"/>
      <c r="J30" s="613"/>
      <c r="K30" s="606" t="s">
        <v>161</v>
      </c>
      <c r="L30" s="607"/>
      <c r="M30" s="129">
        <v>1098.2</v>
      </c>
      <c r="N30" s="129">
        <v>1080.5</v>
      </c>
      <c r="O30" s="129">
        <v>1089.1</v>
      </c>
      <c r="P30" s="129">
        <v>1120.9</v>
      </c>
      <c r="Q30" s="129">
        <v>1106.7</v>
      </c>
    </row>
    <row r="31" spans="1:17" ht="18" customHeight="1">
      <c r="A31" s="613"/>
      <c r="B31" s="606" t="s">
        <v>162</v>
      </c>
      <c r="C31" s="607"/>
      <c r="D31" s="129">
        <v>92.9</v>
      </c>
      <c r="E31" s="129">
        <v>100.6</v>
      </c>
      <c r="F31" s="129">
        <v>99.5</v>
      </c>
      <c r="G31" s="129">
        <v>97.8</v>
      </c>
      <c r="H31" s="129">
        <v>93.2</v>
      </c>
      <c r="I31" s="136"/>
      <c r="J31" s="613"/>
      <c r="K31" s="606" t="s">
        <v>163</v>
      </c>
      <c r="L31" s="607"/>
      <c r="M31" s="129">
        <v>311.7</v>
      </c>
      <c r="N31" s="129">
        <v>275.7</v>
      </c>
      <c r="O31" s="129">
        <v>286.1</v>
      </c>
      <c r="P31" s="129">
        <v>315.9</v>
      </c>
      <c r="Q31" s="129">
        <v>336</v>
      </c>
    </row>
    <row r="32" spans="1:17" ht="18" customHeight="1">
      <c r="A32" s="613"/>
      <c r="B32" s="606" t="s">
        <v>191</v>
      </c>
      <c r="C32" s="615"/>
      <c r="D32" s="319">
        <v>51.6</v>
      </c>
      <c r="E32" s="129">
        <v>55</v>
      </c>
      <c r="F32" s="129">
        <v>49.9</v>
      </c>
      <c r="G32" s="129">
        <v>49.8</v>
      </c>
      <c r="H32" s="129">
        <v>53.8</v>
      </c>
      <c r="I32" s="136"/>
      <c r="J32" s="613"/>
      <c r="K32" s="606" t="s">
        <v>164</v>
      </c>
      <c r="L32" s="607"/>
      <c r="M32" s="129">
        <v>227.9</v>
      </c>
      <c r="N32" s="129">
        <v>227.5</v>
      </c>
      <c r="O32" s="129">
        <v>205.4</v>
      </c>
      <c r="P32" s="129">
        <v>205.2</v>
      </c>
      <c r="Q32" s="129">
        <v>202.8</v>
      </c>
    </row>
    <row r="33" spans="1:17" ht="18" customHeight="1">
      <c r="A33" s="613"/>
      <c r="B33" s="606" t="s">
        <v>165</v>
      </c>
      <c r="C33" s="615"/>
      <c r="D33" s="319">
        <v>38.9</v>
      </c>
      <c r="E33" s="129">
        <v>41.3</v>
      </c>
      <c r="F33" s="129">
        <v>42.7</v>
      </c>
      <c r="G33" s="129">
        <v>40.6</v>
      </c>
      <c r="H33" s="129">
        <v>37.5</v>
      </c>
      <c r="I33" s="136"/>
      <c r="J33" s="613"/>
      <c r="K33" s="606" t="s">
        <v>166</v>
      </c>
      <c r="L33" s="607"/>
      <c r="M33" s="129">
        <v>213.8</v>
      </c>
      <c r="N33" s="129">
        <v>224.6</v>
      </c>
      <c r="O33" s="129">
        <v>209</v>
      </c>
      <c r="P33" s="129">
        <v>221.4</v>
      </c>
      <c r="Q33" s="129">
        <v>216.6</v>
      </c>
    </row>
    <row r="34" spans="1:17" ht="18" customHeight="1">
      <c r="A34" s="613"/>
      <c r="B34" s="616" t="s">
        <v>223</v>
      </c>
      <c r="C34" s="617"/>
      <c r="D34" s="319">
        <v>319.1</v>
      </c>
      <c r="E34" s="129">
        <v>323</v>
      </c>
      <c r="F34" s="129">
        <v>358.3</v>
      </c>
      <c r="G34" s="129">
        <v>351.8</v>
      </c>
      <c r="H34" s="129">
        <v>352.4</v>
      </c>
      <c r="I34" s="136"/>
      <c r="J34" s="613"/>
      <c r="K34" s="606" t="s">
        <v>167</v>
      </c>
      <c r="L34" s="607"/>
      <c r="M34" s="129">
        <v>293.8</v>
      </c>
      <c r="N34" s="129">
        <v>316.6</v>
      </c>
      <c r="O34" s="129">
        <v>304.2</v>
      </c>
      <c r="P34" s="129">
        <v>283.3</v>
      </c>
      <c r="Q34" s="129">
        <v>269.8</v>
      </c>
    </row>
    <row r="35" spans="1:17" ht="18" customHeight="1">
      <c r="A35" s="613"/>
      <c r="B35" s="606" t="s">
        <v>224</v>
      </c>
      <c r="C35" s="615"/>
      <c r="D35" s="319">
        <v>97.4</v>
      </c>
      <c r="E35" s="129">
        <v>113.6</v>
      </c>
      <c r="F35" s="129">
        <v>112.3</v>
      </c>
      <c r="G35" s="129">
        <v>101.2</v>
      </c>
      <c r="H35" s="129">
        <v>96.7</v>
      </c>
      <c r="I35" s="136"/>
      <c r="J35" s="613"/>
      <c r="K35" s="606" t="s">
        <v>169</v>
      </c>
      <c r="L35" s="607"/>
      <c r="M35" s="129">
        <v>101.6</v>
      </c>
      <c r="N35" s="129">
        <v>98.8</v>
      </c>
      <c r="O35" s="129">
        <v>96.8</v>
      </c>
      <c r="P35" s="129">
        <v>98.9</v>
      </c>
      <c r="Q35" s="129">
        <v>105.5</v>
      </c>
    </row>
    <row r="36" spans="1:17" ht="18" customHeight="1">
      <c r="A36" s="613"/>
      <c r="B36" s="606" t="s">
        <v>168</v>
      </c>
      <c r="C36" s="607"/>
      <c r="D36" s="129">
        <v>72.3</v>
      </c>
      <c r="E36" s="129">
        <v>85.3</v>
      </c>
      <c r="F36" s="129">
        <v>86.3</v>
      </c>
      <c r="G36" s="129">
        <v>82.8</v>
      </c>
      <c r="H36" s="129">
        <v>79.7</v>
      </c>
      <c r="I36" s="136"/>
      <c r="J36" s="613"/>
      <c r="K36" s="606" t="s">
        <v>171</v>
      </c>
      <c r="L36" s="607"/>
      <c r="M36" s="129">
        <v>681.3</v>
      </c>
      <c r="N36" s="129">
        <v>640.8</v>
      </c>
      <c r="O36" s="129">
        <v>678.2</v>
      </c>
      <c r="P36" s="129">
        <v>693.6</v>
      </c>
      <c r="Q36" s="129">
        <v>675.2</v>
      </c>
    </row>
    <row r="37" spans="1:17" ht="18" customHeight="1">
      <c r="A37" s="613"/>
      <c r="B37" s="606" t="s">
        <v>170</v>
      </c>
      <c r="C37" s="607"/>
      <c r="D37" s="129">
        <v>70</v>
      </c>
      <c r="E37" s="129">
        <v>74</v>
      </c>
      <c r="F37" s="129">
        <v>75.6</v>
      </c>
      <c r="G37" s="129">
        <v>78</v>
      </c>
      <c r="H37" s="129">
        <v>80.5</v>
      </c>
      <c r="I37" s="136"/>
      <c r="J37" s="613"/>
      <c r="K37" s="606" t="s">
        <v>173</v>
      </c>
      <c r="L37" s="607"/>
      <c r="M37" s="129">
        <v>151.3</v>
      </c>
      <c r="N37" s="129">
        <v>153.8</v>
      </c>
      <c r="O37" s="129">
        <v>156.7</v>
      </c>
      <c r="P37" s="129">
        <v>161.9</v>
      </c>
      <c r="Q37" s="129">
        <v>180.8</v>
      </c>
    </row>
    <row r="38" spans="1:17" ht="18" customHeight="1">
      <c r="A38" s="613"/>
      <c r="B38" s="606" t="s">
        <v>172</v>
      </c>
      <c r="C38" s="607"/>
      <c r="D38" s="129">
        <v>37.6</v>
      </c>
      <c r="E38" s="129">
        <v>40.3</v>
      </c>
      <c r="F38" s="129">
        <v>49.4</v>
      </c>
      <c r="G38" s="129">
        <v>47.4</v>
      </c>
      <c r="H38" s="129">
        <v>54.4</v>
      </c>
      <c r="I38" s="136"/>
      <c r="J38" s="613"/>
      <c r="K38" s="606" t="s">
        <v>175</v>
      </c>
      <c r="L38" s="607"/>
      <c r="M38" s="129">
        <v>320.1</v>
      </c>
      <c r="N38" s="129">
        <v>334.4</v>
      </c>
      <c r="O38" s="129">
        <v>326.6</v>
      </c>
      <c r="P38" s="129">
        <v>342.3</v>
      </c>
      <c r="Q38" s="129">
        <v>363.1</v>
      </c>
    </row>
    <row r="39" spans="1:17" ht="18" customHeight="1">
      <c r="A39" s="614"/>
      <c r="B39" s="611" t="s">
        <v>174</v>
      </c>
      <c r="C39" s="612"/>
      <c r="D39" s="131">
        <v>57</v>
      </c>
      <c r="E39" s="131">
        <v>61.5</v>
      </c>
      <c r="F39" s="131">
        <v>60</v>
      </c>
      <c r="G39" s="131">
        <v>65.6</v>
      </c>
      <c r="H39" s="131">
        <v>73.6</v>
      </c>
      <c r="I39" s="136"/>
      <c r="J39" s="613"/>
      <c r="K39" s="606" t="s">
        <v>176</v>
      </c>
      <c r="L39" s="607"/>
      <c r="M39" s="129">
        <v>1081.4</v>
      </c>
      <c r="N39" s="129">
        <v>1056</v>
      </c>
      <c r="O39" s="129">
        <v>1124.9</v>
      </c>
      <c r="P39" s="129">
        <v>1144.6</v>
      </c>
      <c r="Q39" s="129">
        <v>1279.4</v>
      </c>
    </row>
    <row r="40" spans="1:17" ht="18" customHeight="1">
      <c r="A40" s="296" t="s">
        <v>246</v>
      </c>
      <c r="D40" s="136"/>
      <c r="E40" s="136"/>
      <c r="F40" s="136"/>
      <c r="G40" s="136"/>
      <c r="H40" s="136"/>
      <c r="I40" s="136"/>
      <c r="J40" s="318"/>
      <c r="K40" s="608" t="s">
        <v>177</v>
      </c>
      <c r="L40" s="609"/>
      <c r="M40" s="129">
        <v>282.9</v>
      </c>
      <c r="N40" s="129">
        <v>566.4</v>
      </c>
      <c r="O40" s="129">
        <v>552.3</v>
      </c>
      <c r="P40" s="129">
        <v>328.8</v>
      </c>
      <c r="Q40" s="129">
        <v>178.2</v>
      </c>
    </row>
    <row r="41" spans="4:17" ht="18" customHeight="1">
      <c r="D41" s="136"/>
      <c r="E41" s="136"/>
      <c r="F41" s="136"/>
      <c r="G41" s="136"/>
      <c r="H41" s="136"/>
      <c r="I41" s="136"/>
      <c r="J41" s="296" t="s">
        <v>246</v>
      </c>
      <c r="M41" s="242"/>
      <c r="N41" s="242"/>
      <c r="O41" s="242"/>
      <c r="P41" s="242"/>
      <c r="Q41" s="242"/>
    </row>
    <row r="42" ht="18" customHeight="1">
      <c r="I42" s="136"/>
    </row>
    <row r="43" ht="18" customHeight="1">
      <c r="I43" s="136"/>
    </row>
    <row r="44" spans="1:3" ht="18" customHeight="1">
      <c r="A44" s="28"/>
      <c r="B44" s="136"/>
      <c r="C44" s="136"/>
    </row>
    <row r="45" spans="1:3" ht="18" customHeight="1">
      <c r="A45" s="28"/>
      <c r="B45" s="136"/>
      <c r="C45" s="136"/>
    </row>
    <row r="46" spans="1:3" ht="18" customHeight="1">
      <c r="A46" s="610"/>
      <c r="B46" s="610"/>
      <c r="C46" s="610"/>
    </row>
  </sheetData>
  <sheetProtection/>
  <mergeCells count="51">
    <mergeCell ref="A2:H2"/>
    <mergeCell ref="J2:Q2"/>
    <mergeCell ref="A4:C4"/>
    <mergeCell ref="J4:L4"/>
    <mergeCell ref="B5:C5"/>
    <mergeCell ref="K5:L5"/>
    <mergeCell ref="J6:J16"/>
    <mergeCell ref="K6:L6"/>
    <mergeCell ref="A7:A19"/>
    <mergeCell ref="B9:C9"/>
    <mergeCell ref="K9:L9"/>
    <mergeCell ref="K14:L14"/>
    <mergeCell ref="B18:C18"/>
    <mergeCell ref="J18:J24"/>
    <mergeCell ref="K18:L18"/>
    <mergeCell ref="B19:C19"/>
    <mergeCell ref="B20:C20"/>
    <mergeCell ref="K20:L20"/>
    <mergeCell ref="B21:C21"/>
    <mergeCell ref="K21:L21"/>
    <mergeCell ref="B27:C27"/>
    <mergeCell ref="J27:J39"/>
    <mergeCell ref="B28:C28"/>
    <mergeCell ref="B29:C29"/>
    <mergeCell ref="B30:C30"/>
    <mergeCell ref="B36:C36"/>
    <mergeCell ref="K22:L22"/>
    <mergeCell ref="K23:L23"/>
    <mergeCell ref="K25:L25"/>
    <mergeCell ref="B26:C26"/>
    <mergeCell ref="K30:L30"/>
    <mergeCell ref="B31:C31"/>
    <mergeCell ref="K31:L31"/>
    <mergeCell ref="B32:C32"/>
    <mergeCell ref="K32:L32"/>
    <mergeCell ref="K36:L36"/>
    <mergeCell ref="B33:C33"/>
    <mergeCell ref="K33:L33"/>
    <mergeCell ref="B35:C35"/>
    <mergeCell ref="K34:L34"/>
    <mergeCell ref="B34:C34"/>
    <mergeCell ref="K39:L39"/>
    <mergeCell ref="K40:L40"/>
    <mergeCell ref="A46:C46"/>
    <mergeCell ref="B37:C37"/>
    <mergeCell ref="K37:L37"/>
    <mergeCell ref="B38:C38"/>
    <mergeCell ref="K38:L38"/>
    <mergeCell ref="B39:C39"/>
    <mergeCell ref="A23:A39"/>
    <mergeCell ref="K35:L3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2013-06-18T08:10:14Z</cp:lastPrinted>
  <dcterms:created xsi:type="dcterms:W3CDTF">1998-03-25T07:08:10Z</dcterms:created>
  <dcterms:modified xsi:type="dcterms:W3CDTF">2013-06-18T08:10:38Z</dcterms:modified>
  <cp:category/>
  <cp:version/>
  <cp:contentType/>
  <cp:contentStatus/>
</cp:coreProperties>
</file>