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9690" windowHeight="5670" activeTab="2"/>
  </bookViews>
  <sheets>
    <sheet name="204" sheetId="1" r:id="rId1"/>
    <sheet name="206" sheetId="2" r:id="rId2"/>
    <sheet name="208" sheetId="3" r:id="rId3"/>
  </sheets>
  <definedNames>
    <definedName name="_xlnm.Print_Area" localSheetId="0">'204'!$A$1:$S$60</definedName>
    <definedName name="_xlnm.Print_Area" localSheetId="1">'206'!$A$1:$R$49</definedName>
    <definedName name="_xlnm.Print_Area" localSheetId="2">'208'!$A$1:$T$59</definedName>
  </definedNames>
  <calcPr fullCalcOnLoad="1"/>
</workbook>
</file>

<file path=xl/sharedStrings.xml><?xml version="1.0" encoding="utf-8"?>
<sst xmlns="http://schemas.openxmlformats.org/spreadsheetml/2006/main" count="254" uniqueCount="161">
  <si>
    <t>年次及び月次</t>
  </si>
  <si>
    <t>国</t>
  </si>
  <si>
    <t>県、市 町 村</t>
  </si>
  <si>
    <t>そ の 他（法人・個人）</t>
  </si>
  <si>
    <t>鉄　　骨　　造</t>
  </si>
  <si>
    <t>そ　　の　　他</t>
  </si>
  <si>
    <t>居住専用建築物</t>
  </si>
  <si>
    <t>居住産業併用建築物</t>
  </si>
  <si>
    <t>農林水産業用建築物</t>
  </si>
  <si>
    <t>鉱工業用建築物</t>
  </si>
  <si>
    <t>商業用建築物</t>
  </si>
  <si>
    <t>公益事業用建築物</t>
  </si>
  <si>
    <t>他に分類されない建築物</t>
  </si>
  <si>
    <t>工 事 費</t>
  </si>
  <si>
    <t>総　　　　　計</t>
  </si>
  <si>
    <t>木　　　　　造</t>
  </si>
  <si>
    <t>年次及び月次</t>
  </si>
  <si>
    <t>総　　　　　数</t>
  </si>
  <si>
    <t>利　　　　　　用　　　　　　関　　　　　　係　　　　　　別</t>
  </si>
  <si>
    <t>用　　　　　　　　　　途　　　　　　　　　　別</t>
  </si>
  <si>
    <t>戸　　数</t>
  </si>
  <si>
    <t>持　　　　　家</t>
  </si>
  <si>
    <t>貸　　　　　家</t>
  </si>
  <si>
    <t>給　与　住　宅</t>
  </si>
  <si>
    <t>分　譲　住　宅</t>
  </si>
  <si>
    <t>専　用　住　宅</t>
  </si>
  <si>
    <t>併　用　住　宅</t>
  </si>
  <si>
    <t>総　　　数</t>
  </si>
  <si>
    <t>（人）</t>
  </si>
  <si>
    <t>居 住 世 帯 あ り</t>
  </si>
  <si>
    <t>居　　住　　世　　帯　　な　　し</t>
  </si>
  <si>
    <t>同居世帯あり</t>
  </si>
  <si>
    <t>一時現在者のみ</t>
  </si>
  <si>
    <t>項　　　目</t>
  </si>
  <si>
    <t>防火木造</t>
  </si>
  <si>
    <t>ブロック造</t>
  </si>
  <si>
    <t>一 戸 建</t>
  </si>
  <si>
    <t>長 屋 建</t>
  </si>
  <si>
    <t>共同住宅</t>
  </si>
  <si>
    <t>そ の 他</t>
  </si>
  <si>
    <t>住　　宅　　数（戸）</t>
  </si>
  <si>
    <t>公団・公社の借家</t>
  </si>
  <si>
    <t>民営借家（設備専用）</t>
  </si>
  <si>
    <t>民営借家（設備共用）</t>
  </si>
  <si>
    <t>世帯数</t>
  </si>
  <si>
    <t>世 帯 人 員</t>
  </si>
  <si>
    <t>204 建築及び住宅</t>
  </si>
  <si>
    <t>(単位　面積平方メートル、金額万円)</t>
  </si>
  <si>
    <t>注　「建築主別」のうち「国」には国の出先機関が含まれるが、国の機関でも金融公庫などは「その他（法人・個人）」に含まれる。</t>
  </si>
  <si>
    <t>206 建築及び住宅</t>
  </si>
  <si>
    <t>(単位　面積平方メートル)</t>
  </si>
  <si>
    <t>資料　総務庁統計局「国勢調査報告」による。</t>
  </si>
  <si>
    <t>項　　　　　　　目</t>
  </si>
  <si>
    <t>総　数</t>
  </si>
  <si>
    <t>給与住宅</t>
  </si>
  <si>
    <t>計</t>
  </si>
  <si>
    <t>住　　　　　　　　　　　　　　　　　　　　　　宅</t>
  </si>
  <si>
    <t>持　　家</t>
  </si>
  <si>
    <t>間　借　</t>
  </si>
  <si>
    <t>借　　　　家</t>
  </si>
  <si>
    <t>公　　営</t>
  </si>
  <si>
    <t>民　　営</t>
  </si>
  <si>
    <t>-</t>
  </si>
  <si>
    <t>世帯数の割合</t>
  </si>
  <si>
    <t>（％）</t>
  </si>
  <si>
    <t>世帯人員の割合</t>
  </si>
  <si>
    <t>住　　　　　宅</t>
  </si>
  <si>
    <t>間借でない世帯</t>
  </si>
  <si>
    <t>間借世帯</t>
  </si>
  <si>
    <t>（単位　金額　百万円）</t>
  </si>
  <si>
    <t>建築及び住宅 209</t>
  </si>
  <si>
    <t>鉄骨鉄筋コンクリート造　鉄筋コンクリート費</t>
  </si>
  <si>
    <t>公務文教用建築物</t>
  </si>
  <si>
    <t>建築及び住宅 205</t>
  </si>
  <si>
    <t>建築及び住宅 207</t>
  </si>
  <si>
    <t>「住宅」とは家計を共にするものが独立して居住することができるように設備された一棟もしくは、数棟の建築物または区画された一部をいう。</t>
  </si>
  <si>
    <t>（2）一般世帯の住宅の種類及び所有の関係別世帯数、世帯人員</t>
  </si>
  <si>
    <t>208 建築及び住宅</t>
  </si>
  <si>
    <t>資料　総務庁統計局「住宅統計調査報告」による。</t>
  </si>
  <si>
    <t>昭和58年</t>
  </si>
  <si>
    <t>昭和63年</t>
  </si>
  <si>
    <t>（各年10.1現在）</t>
  </si>
  <si>
    <t>昭和38年</t>
  </si>
  <si>
    <t>昭和38年～43年</t>
  </si>
  <si>
    <t>資料　住宅金融公庫北陸支店調</t>
  </si>
  <si>
    <t>昭和59年</t>
  </si>
  <si>
    <r>
      <t>昭和63年</t>
    </r>
    <r>
      <rPr>
        <sz val="12"/>
        <rFont val="ＭＳ 明朝"/>
        <family val="1"/>
      </rPr>
      <t>1月</t>
    </r>
  </si>
  <si>
    <t>資料　石川県建築住宅課「建設省建設経済局建築動態統計」による。</t>
  </si>
  <si>
    <t>107　利用関係別、用途別着工新設住宅戸数及び面積（昭和59～63年）</t>
  </si>
  <si>
    <t>総数</t>
  </si>
  <si>
    <t>43</t>
  </si>
  <si>
    <t>48</t>
  </si>
  <si>
    <t>53</t>
  </si>
  <si>
    <t>58</t>
  </si>
  <si>
    <t>43～48</t>
  </si>
  <si>
    <t>48～53</t>
  </si>
  <si>
    <t>53～58</t>
  </si>
  <si>
    <t>58～63</t>
  </si>
  <si>
    <t>割　　　　　合（％）</t>
  </si>
  <si>
    <t>持家</t>
  </si>
  <si>
    <t>借家</t>
  </si>
  <si>
    <t>公営の借家</t>
  </si>
  <si>
    <t>給与住宅</t>
  </si>
  <si>
    <t>昭和63年1月</t>
  </si>
  <si>
    <t>年及び月別</t>
  </si>
  <si>
    <t>戸数</t>
  </si>
  <si>
    <t>金額</t>
  </si>
  <si>
    <t>申込</t>
  </si>
  <si>
    <t>貸付</t>
  </si>
  <si>
    <t>昭和59年度</t>
  </si>
  <si>
    <t>住宅数（戸）</t>
  </si>
  <si>
    <t>割合（％）</t>
  </si>
  <si>
    <t>3</t>
  </si>
  <si>
    <t>4</t>
  </si>
  <si>
    <t>5</t>
  </si>
  <si>
    <t>6</t>
  </si>
  <si>
    <t>7</t>
  </si>
  <si>
    <t>8</t>
  </si>
  <si>
    <t>9</t>
  </si>
  <si>
    <t>10</t>
  </si>
  <si>
    <t>11</t>
  </si>
  <si>
    <t>12</t>
  </si>
  <si>
    <t>注　昭和63年の月別戸数、金額は個人向け融資に係るものである。</t>
  </si>
  <si>
    <t>105　着 工 建 築 物 面 積 及 び 工 事 費 （昭和59～63年）</t>
  </si>
  <si>
    <t>（2）　構　造　別　面　積　及　び　工　事　費</t>
  </si>
  <si>
    <t>サービス用建築物</t>
  </si>
  <si>
    <t>108　　居　　住　　状　　況（昭和60年10.1現在）</t>
  </si>
  <si>
    <r>
      <t>（1）建</t>
    </r>
    <r>
      <rPr>
        <sz val="12"/>
        <rFont val="ＭＳ 明朝"/>
        <family val="1"/>
      </rPr>
      <t xml:space="preserve"> </t>
    </r>
    <r>
      <rPr>
        <sz val="12"/>
        <rFont val="ＭＳ 明朝"/>
        <family val="1"/>
      </rPr>
      <t>築</t>
    </r>
    <r>
      <rPr>
        <sz val="12"/>
        <rFont val="ＭＳ 明朝"/>
        <family val="1"/>
      </rPr>
      <t xml:space="preserve"> </t>
    </r>
    <r>
      <rPr>
        <sz val="12"/>
        <rFont val="ＭＳ 明朝"/>
        <family val="1"/>
      </rPr>
      <t>主</t>
    </r>
    <r>
      <rPr>
        <sz val="12"/>
        <rFont val="ＭＳ 明朝"/>
        <family val="1"/>
      </rPr>
      <t xml:space="preserve"> </t>
    </r>
    <r>
      <rPr>
        <sz val="12"/>
        <rFont val="ＭＳ 明朝"/>
        <family val="1"/>
      </rPr>
      <t>別</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r>
      <rPr>
        <sz val="12"/>
        <rFont val="ＭＳ 明朝"/>
        <family val="1"/>
      </rPr>
      <t xml:space="preserve"> </t>
    </r>
    <r>
      <rPr>
        <sz val="12"/>
        <rFont val="ＭＳ 明朝"/>
        <family val="1"/>
      </rPr>
      <t>及</t>
    </r>
    <r>
      <rPr>
        <sz val="12"/>
        <rFont val="ＭＳ 明朝"/>
        <family val="1"/>
      </rPr>
      <t xml:space="preserve"> </t>
    </r>
    <r>
      <rPr>
        <sz val="12"/>
        <rFont val="ＭＳ 明朝"/>
        <family val="1"/>
      </rPr>
      <t>び</t>
    </r>
    <r>
      <rPr>
        <sz val="12"/>
        <rFont val="ＭＳ 明朝"/>
        <family val="1"/>
      </rPr>
      <t xml:space="preserve"> </t>
    </r>
    <r>
      <rPr>
        <sz val="12"/>
        <rFont val="ＭＳ 明朝"/>
        <family val="1"/>
      </rPr>
      <t>工</t>
    </r>
    <r>
      <rPr>
        <sz val="12"/>
        <rFont val="ＭＳ 明朝"/>
        <family val="1"/>
      </rPr>
      <t xml:space="preserve"> </t>
    </r>
    <r>
      <rPr>
        <sz val="12"/>
        <rFont val="ＭＳ 明朝"/>
        <family val="1"/>
      </rPr>
      <t>事</t>
    </r>
    <r>
      <rPr>
        <sz val="12"/>
        <rFont val="ＭＳ 明朝"/>
        <family val="1"/>
      </rPr>
      <t xml:space="preserve"> </t>
    </r>
    <r>
      <rPr>
        <sz val="12"/>
        <rFont val="ＭＳ 明朝"/>
        <family val="1"/>
      </rPr>
      <t>費</t>
    </r>
  </si>
  <si>
    <r>
      <t>延 面</t>
    </r>
    <r>
      <rPr>
        <sz val="12"/>
        <rFont val="ＭＳ 明朝"/>
        <family val="1"/>
      </rPr>
      <t xml:space="preserve"> </t>
    </r>
    <r>
      <rPr>
        <sz val="12"/>
        <rFont val="ＭＳ 明朝"/>
        <family val="1"/>
      </rPr>
      <t>積</t>
    </r>
  </si>
  <si>
    <t>106　 用　途　別　面　積　及　び　工　事　費　（昭和59～63年）</t>
  </si>
  <si>
    <r>
      <t>床 面</t>
    </r>
    <r>
      <rPr>
        <sz val="12"/>
        <rFont val="ＭＳ 明朝"/>
        <family val="1"/>
      </rPr>
      <t xml:space="preserve"> </t>
    </r>
    <r>
      <rPr>
        <sz val="12"/>
        <rFont val="ＭＳ 明朝"/>
        <family val="1"/>
      </rPr>
      <t>積</t>
    </r>
  </si>
  <si>
    <r>
      <t>（1）　一</t>
    </r>
    <r>
      <rPr>
        <sz val="12"/>
        <rFont val="ＭＳ 明朝"/>
        <family val="1"/>
      </rPr>
      <t xml:space="preserve"> 般 世 帯 の 居 住 状 態</t>
    </r>
  </si>
  <si>
    <t>1世帯当たり人員</t>
  </si>
  <si>
    <t>1人当たり畳数</t>
  </si>
  <si>
    <t>世帯数</t>
  </si>
  <si>
    <t>世 帯 人 員</t>
  </si>
  <si>
    <t>寄宿舎　　　　　
その他</t>
  </si>
  <si>
    <t>非住宅に住む世帯</t>
  </si>
  <si>
    <r>
      <t>（3）建</t>
    </r>
    <r>
      <rPr>
        <sz val="12"/>
        <rFont val="ＭＳ 明朝"/>
        <family val="1"/>
      </rPr>
      <t xml:space="preserve"> </t>
    </r>
    <r>
      <rPr>
        <sz val="12"/>
        <rFont val="ＭＳ 明朝"/>
        <family val="1"/>
      </rPr>
      <t>て</t>
    </r>
    <r>
      <rPr>
        <sz val="12"/>
        <rFont val="ＭＳ 明朝"/>
        <family val="1"/>
      </rPr>
      <t xml:space="preserve"> </t>
    </r>
    <r>
      <rPr>
        <sz val="12"/>
        <rFont val="ＭＳ 明朝"/>
        <family val="1"/>
      </rPr>
      <t>方</t>
    </r>
    <r>
      <rPr>
        <sz val="12"/>
        <rFont val="ＭＳ 明朝"/>
        <family val="1"/>
      </rPr>
      <t xml:space="preserve"> </t>
    </r>
    <r>
      <rPr>
        <sz val="12"/>
        <rFont val="ＭＳ 明朝"/>
        <family val="1"/>
      </rPr>
      <t>、構</t>
    </r>
    <r>
      <rPr>
        <sz val="12"/>
        <rFont val="ＭＳ 明朝"/>
        <family val="1"/>
      </rPr>
      <t xml:space="preserve"> </t>
    </r>
    <r>
      <rPr>
        <sz val="12"/>
        <rFont val="ＭＳ 明朝"/>
        <family val="1"/>
      </rPr>
      <t>造</t>
    </r>
    <r>
      <rPr>
        <sz val="12"/>
        <rFont val="ＭＳ 明朝"/>
        <family val="1"/>
      </rPr>
      <t xml:space="preserve"> </t>
    </r>
    <r>
      <rPr>
        <sz val="12"/>
        <rFont val="ＭＳ 明朝"/>
        <family val="1"/>
      </rPr>
      <t>別</t>
    </r>
    <r>
      <rPr>
        <sz val="12"/>
        <rFont val="ＭＳ 明朝"/>
        <family val="1"/>
      </rPr>
      <t xml:space="preserve"> </t>
    </r>
    <r>
      <rPr>
        <sz val="12"/>
        <rFont val="ＭＳ 明朝"/>
        <family val="1"/>
      </rPr>
      <t>住</t>
    </r>
    <r>
      <rPr>
        <sz val="12"/>
        <rFont val="ＭＳ 明朝"/>
        <family val="1"/>
      </rPr>
      <t xml:space="preserve"> </t>
    </r>
    <r>
      <rPr>
        <sz val="12"/>
        <rFont val="ＭＳ 明朝"/>
        <family val="1"/>
      </rPr>
      <t>宅</t>
    </r>
    <r>
      <rPr>
        <sz val="12"/>
        <rFont val="ＭＳ 明朝"/>
        <family val="1"/>
      </rPr>
      <t xml:space="preserve"> </t>
    </r>
    <r>
      <rPr>
        <sz val="12"/>
        <rFont val="ＭＳ 明朝"/>
        <family val="1"/>
      </rPr>
      <t>数（昭和63年）</t>
    </r>
  </si>
  <si>
    <r>
      <t>(</t>
    </r>
    <r>
      <rPr>
        <sz val="12"/>
        <rFont val="ＭＳ 明朝"/>
        <family val="1"/>
      </rPr>
      <t>4) 所 有 の 関 係 別 住 宅 数（昭和58年、63年）</t>
    </r>
    <r>
      <rPr>
        <sz val="12"/>
        <rFont val="ＭＳ 明朝"/>
        <family val="1"/>
      </rPr>
      <t xml:space="preserve"> </t>
    </r>
  </si>
  <si>
    <r>
      <t>（5）　居 住</t>
    </r>
    <r>
      <rPr>
        <sz val="12"/>
        <rFont val="ＭＳ 明朝"/>
        <family val="1"/>
      </rPr>
      <t xml:space="preserve"> 世 帯 の 有 無 別 住 宅 数（昭和38年～63年）</t>
    </r>
  </si>
  <si>
    <t>総数</t>
  </si>
  <si>
    <t>63</t>
  </si>
  <si>
    <t>の増減率(%)</t>
  </si>
  <si>
    <t>昭和58年～63年</t>
  </si>
  <si>
    <t>鉄骨・鉄筋　　　コンクリート造</t>
  </si>
  <si>
    <t>木造</t>
  </si>
  <si>
    <t>その他</t>
  </si>
  <si>
    <t>年次</t>
  </si>
  <si>
    <t>実      　　数（戸）</t>
  </si>
  <si>
    <t>割       　合 （％）</t>
  </si>
  <si>
    <t>増    減    数（戸）</t>
  </si>
  <si>
    <t>増    減    率（％）</t>
  </si>
  <si>
    <r>
      <t>空き</t>
    </r>
    <r>
      <rPr>
        <sz val="12"/>
        <rFont val="ＭＳ 明朝"/>
        <family val="1"/>
      </rPr>
      <t>家</t>
    </r>
  </si>
  <si>
    <r>
      <t>建築</t>
    </r>
    <r>
      <rPr>
        <sz val="12"/>
        <rFont val="ＭＳ 明朝"/>
        <family val="1"/>
      </rPr>
      <t>中</t>
    </r>
  </si>
  <si>
    <t>総住宅数</t>
  </si>
  <si>
    <t>所有の関係</t>
  </si>
  <si>
    <t>（6）　住 宅 金 融 公 庫 の 状 況（昭和59～63年）</t>
  </si>
  <si>
    <t>貸付の月別数値は公表していません。</t>
  </si>
  <si>
    <t>居　　住　　状　　況　（つづき）</t>
  </si>
  <si>
    <t>17　　建　　　築　　　及　　　び　　　住　　　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</si>
</sst>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0;[Red]#,##0.0"/>
    <numFmt numFmtId="185" formatCode="[&lt;=999]000;[&lt;=99999]000\-00;000\-0000"/>
    <numFmt numFmtId="186" formatCode="#,##0.0;&quot;△ &quot;#,##0.0"/>
    <numFmt numFmtId="187" formatCode="#,##0;&quot;△ &quot;#,##0"/>
    <numFmt numFmtId="188" formatCode="#,##0.0_ "/>
    <numFmt numFmtId="189" formatCode="0.0;&quot;△ &quot;0.0"/>
  </numFmts>
  <fonts count="51">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12"/>
      <name val="ＭＳ ゴシック"/>
      <family val="3"/>
    </font>
    <font>
      <sz val="10"/>
      <name val="ＭＳ 明朝"/>
      <family val="1"/>
    </font>
    <font>
      <sz val="6"/>
      <name val="ＭＳ 明朝"/>
      <family val="1"/>
    </font>
    <font>
      <sz val="12"/>
      <color indexed="56"/>
      <name val="ＭＳ 明朝"/>
      <family val="1"/>
    </font>
    <font>
      <u val="single"/>
      <sz val="9"/>
      <color indexed="12"/>
      <name val="ＭＳ 明朝"/>
      <family val="1"/>
    </font>
    <font>
      <u val="single"/>
      <sz val="9"/>
      <color indexed="36"/>
      <name val="ＭＳ 明朝"/>
      <family val="1"/>
    </font>
    <font>
      <b/>
      <sz val="12"/>
      <name val="ＭＳ ゴシック"/>
      <family val="3"/>
    </font>
    <font>
      <b/>
      <sz val="12"/>
      <color indexed="56"/>
      <name val="ＭＳ 明朝"/>
      <family val="1"/>
    </font>
    <font>
      <sz val="16"/>
      <name val="ＭＳ 明朝"/>
      <family val="1"/>
    </font>
    <font>
      <b/>
      <sz val="16"/>
      <name val="ＭＳ 明朝"/>
      <family val="1"/>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thin">
        <color indexed="8"/>
      </top>
      <bottom style="thin"/>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color indexed="8"/>
      </left>
      <right>
        <color indexed="63"/>
      </right>
      <top style="medium">
        <color indexed="8"/>
      </top>
      <bottom>
        <color indexed="63"/>
      </bottom>
    </border>
    <border>
      <left>
        <color indexed="63"/>
      </left>
      <right style="thin"/>
      <top>
        <color indexed="63"/>
      </top>
      <bottom style="thin">
        <color indexed="8"/>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color indexed="8"/>
      </top>
      <bottom style="thin">
        <color indexed="8"/>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medium"/>
      <bottom style="thin"/>
    </border>
    <border>
      <left>
        <color indexed="63"/>
      </left>
      <right style="thin"/>
      <top style="medium"/>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medium"/>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style="thin">
        <color indexed="8"/>
      </right>
      <top style="medium">
        <color indexed="8"/>
      </top>
      <bottom>
        <color indexed="63"/>
      </bottom>
    </border>
    <border>
      <left style="thin"/>
      <right style="thin">
        <color indexed="8"/>
      </right>
      <top>
        <color indexed="63"/>
      </top>
      <bottom style="thin">
        <color indexed="8"/>
      </bottom>
    </border>
    <border>
      <left>
        <color indexed="63"/>
      </left>
      <right style="thin"/>
      <top style="thin">
        <color indexed="8"/>
      </top>
      <bottom>
        <color indexed="63"/>
      </bottom>
    </border>
    <border>
      <left>
        <color indexed="63"/>
      </left>
      <right>
        <color indexed="63"/>
      </right>
      <top style="thin"/>
      <bottom style="thin"/>
    </border>
    <border>
      <left style="thin">
        <color indexed="8"/>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pplyNumberFormat="0" applyFill="0" applyBorder="0" applyAlignment="0" applyProtection="0"/>
    <xf numFmtId="0" fontId="4" fillId="0" borderId="0">
      <alignment/>
      <protection/>
    </xf>
    <xf numFmtId="0" fontId="50" fillId="32" borderId="0" applyNumberFormat="0" applyBorder="0" applyAlignment="0" applyProtection="0"/>
  </cellStyleXfs>
  <cellXfs count="347">
    <xf numFmtId="0" fontId="0" fillId="0" borderId="0" xfId="0" applyAlignment="1">
      <alignment/>
    </xf>
    <xf numFmtId="0" fontId="6" fillId="0" borderId="0" xfId="0" applyFont="1" applyFill="1" applyAlignment="1">
      <alignment vertical="top"/>
    </xf>
    <xf numFmtId="0" fontId="6" fillId="0" borderId="0" xfId="0" applyFont="1" applyFill="1" applyAlignment="1">
      <alignment horizontal="right" vertical="top"/>
    </xf>
    <xf numFmtId="0" fontId="6" fillId="0" borderId="0" xfId="0" applyFont="1" applyBorder="1" applyAlignment="1">
      <alignment horizontal="distributed" vertical="center" wrapText="1"/>
    </xf>
    <xf numFmtId="0" fontId="7" fillId="0" borderId="0" xfId="0" applyFont="1" applyFill="1" applyBorder="1" applyAlignment="1">
      <alignment horizontal="distributed" vertical="center"/>
    </xf>
    <xf numFmtId="37" fontId="10"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80" fontId="10" fillId="0" borderId="10"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0" fontId="1" fillId="0" borderId="0" xfId="0" applyFont="1" applyBorder="1" applyAlignment="1">
      <alignment horizontal="distributed" vertical="center"/>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87" fontId="13"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178" fontId="14"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37" fontId="10" fillId="0" borderId="10" xfId="0" applyNumberFormat="1" applyFont="1" applyFill="1" applyBorder="1" applyAlignment="1" applyProtection="1">
      <alignment horizontal="right" vertical="center"/>
      <protection/>
    </xf>
    <xf numFmtId="37" fontId="10" fillId="0" borderId="0" xfId="0" applyNumberFormat="1" applyFont="1" applyFill="1" applyBorder="1" applyAlignment="1" applyProtection="1">
      <alignment horizontal="right" vertical="center"/>
      <protection/>
    </xf>
    <xf numFmtId="38" fontId="0" fillId="0" borderId="0" xfId="49" applyFont="1" applyAlignment="1">
      <alignment/>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Fill="1" applyAlignment="1">
      <alignment vertical="top"/>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38" fontId="0" fillId="0" borderId="0" xfId="49" applyFont="1" applyFill="1" applyAlignment="1">
      <alignment vertical="center"/>
    </xf>
    <xf numFmtId="38" fontId="0" fillId="0" borderId="0" xfId="49"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13" xfId="0" applyFont="1" applyFill="1" applyBorder="1" applyAlignment="1" applyProtection="1">
      <alignment horizontal="center" vertical="center"/>
      <protection/>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4" xfId="0" applyFont="1" applyFill="1" applyBorder="1" applyAlignment="1" applyProtection="1">
      <alignment horizontal="center" vertical="center"/>
      <protection/>
    </xf>
    <xf numFmtId="38" fontId="0" fillId="0" borderId="0" xfId="49" applyFont="1" applyFill="1" applyAlignment="1">
      <alignment horizontal="right" vertical="center"/>
    </xf>
    <xf numFmtId="0" fontId="7" fillId="0" borderId="0" xfId="0" applyFont="1" applyFill="1" applyAlignment="1">
      <alignment vertical="center"/>
    </xf>
    <xf numFmtId="38" fontId="0" fillId="0" borderId="13" xfId="49"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3" xfId="0" applyFont="1" applyFill="1" applyBorder="1" applyAlignment="1" applyProtection="1" quotePrefix="1">
      <alignment horizontal="right" vertical="center" indent="1"/>
      <protection/>
    </xf>
    <xf numFmtId="0" fontId="0" fillId="0" borderId="13" xfId="0" applyFont="1" applyFill="1" applyBorder="1" applyAlignment="1" applyProtection="1">
      <alignment horizontal="right" vertical="center" indent="1"/>
      <protection/>
    </xf>
    <xf numFmtId="0" fontId="0" fillId="0" borderId="11" xfId="0" applyFont="1" applyFill="1" applyBorder="1" applyAlignment="1" applyProtection="1" quotePrefix="1">
      <alignment horizontal="right" vertical="center" indent="1"/>
      <protection/>
    </xf>
    <xf numFmtId="0" fontId="13" fillId="0" borderId="13" xfId="0" applyFont="1" applyFill="1" applyBorder="1" applyAlignment="1" applyProtection="1">
      <alignment horizontal="right" vertical="center" indent="1"/>
      <protection/>
    </xf>
    <xf numFmtId="0" fontId="4"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Alignment="1" applyProtection="1">
      <alignment horizontal="right" vertical="center"/>
      <protection/>
    </xf>
    <xf numFmtId="0" fontId="0" fillId="0" borderId="0" xfId="0" applyFont="1" applyFill="1" applyBorder="1" applyAlignment="1">
      <alignment horizontal="right" vertical="center"/>
    </xf>
    <xf numFmtId="38" fontId="0" fillId="0" borderId="0" xfId="49" applyFont="1" applyFill="1" applyBorder="1" applyAlignment="1">
      <alignment horizontal="right" vertical="center"/>
    </xf>
    <xf numFmtId="38" fontId="0" fillId="0" borderId="0" xfId="49" applyFont="1" applyFill="1" applyBorder="1" applyAlignment="1">
      <alignment horizontal="center" vertical="center"/>
    </xf>
    <xf numFmtId="38" fontId="0" fillId="0" borderId="0" xfId="49"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0" xfId="0" applyFont="1" applyBorder="1" applyAlignment="1">
      <alignment/>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wrapText="1"/>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horizontal="right" vertical="center"/>
      <protection/>
    </xf>
    <xf numFmtId="0" fontId="0" fillId="0" borderId="0" xfId="0" applyFont="1" applyAlignment="1">
      <alignment horizontal="right"/>
    </xf>
    <xf numFmtId="0" fontId="0" fillId="0" borderId="10"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xf>
    <xf numFmtId="178" fontId="0" fillId="0" borderId="0" xfId="0" applyNumberFormat="1" applyFont="1" applyFill="1" applyBorder="1" applyAlignment="1" applyProtection="1">
      <alignment horizontal="center" vertical="center"/>
      <protection/>
    </xf>
    <xf numFmtId="38" fontId="0" fillId="0" borderId="13" xfId="49" applyFont="1" applyFill="1" applyBorder="1" applyAlignment="1" applyProtection="1">
      <alignment horizontal="distributed" vertical="center"/>
      <protection/>
    </xf>
    <xf numFmtId="38" fontId="0" fillId="0" borderId="13" xfId="49" applyFont="1" applyFill="1" applyBorder="1" applyAlignment="1" applyProtection="1" quotePrefix="1">
      <alignment horizontal="right" vertical="center" indent="1"/>
      <protection/>
    </xf>
    <xf numFmtId="38" fontId="0" fillId="0" borderId="13" xfId="49" applyFont="1" applyFill="1" applyBorder="1" applyAlignment="1" applyProtection="1">
      <alignment horizontal="right" vertical="center" indent="1"/>
      <protection/>
    </xf>
    <xf numFmtId="38" fontId="0" fillId="0" borderId="11" xfId="49" applyFont="1" applyFill="1" applyBorder="1" applyAlignment="1" applyProtection="1" quotePrefix="1">
      <alignment horizontal="right" vertical="center" indent="1"/>
      <protection/>
    </xf>
    <xf numFmtId="0" fontId="7" fillId="0" borderId="21" xfId="0" applyFont="1" applyBorder="1" applyAlignment="1">
      <alignment horizontal="distributed" vertical="center"/>
    </xf>
    <xf numFmtId="187" fontId="13" fillId="0" borderId="0" xfId="0" applyNumberFormat="1" applyFont="1" applyFill="1" applyAlignment="1">
      <alignment horizontal="right" vertical="center"/>
    </xf>
    <xf numFmtId="37" fontId="0" fillId="0" borderId="0" xfId="0" applyNumberFormat="1" applyFont="1" applyFill="1" applyBorder="1" applyAlignment="1">
      <alignment horizontal="center" vertical="center"/>
    </xf>
    <xf numFmtId="0" fontId="0" fillId="0" borderId="0" xfId="0" applyFont="1" applyFill="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0" xfId="0" applyFont="1" applyBorder="1" applyAlignment="1">
      <alignment horizontal="distributed" vertical="center"/>
    </xf>
    <xf numFmtId="180" fontId="0" fillId="0" borderId="0" xfId="0" applyNumberFormat="1" applyFont="1" applyFill="1" applyBorder="1" applyAlignment="1">
      <alignment horizontal="right" vertical="center"/>
    </xf>
    <xf numFmtId="0" fontId="0" fillId="0" borderId="21"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10" xfId="0" applyNumberFormat="1" applyFont="1" applyFill="1" applyBorder="1" applyAlignment="1" applyProtection="1">
      <alignment vertical="center"/>
      <protection/>
    </xf>
    <xf numFmtId="0" fontId="0" fillId="0" borderId="19" xfId="0" applyFont="1" applyFill="1" applyBorder="1" applyAlignment="1">
      <alignment horizontal="right" vertical="center"/>
    </xf>
    <xf numFmtId="0" fontId="0" fillId="0" borderId="20" xfId="0" applyFont="1" applyFill="1" applyBorder="1" applyAlignment="1" applyProtection="1">
      <alignment horizontal="center" vertical="center"/>
      <protection/>
    </xf>
    <xf numFmtId="0" fontId="0" fillId="0" borderId="21" xfId="0" applyFont="1" applyFill="1" applyBorder="1" applyAlignment="1">
      <alignmen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87"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horizontal="right" vertical="center"/>
      <protection/>
    </xf>
    <xf numFmtId="186" fontId="0" fillId="0" borderId="22" xfId="0" applyNumberFormat="1" applyFont="1" applyFill="1" applyBorder="1" applyAlignment="1" applyProtection="1">
      <alignment horizontal="right" vertical="center"/>
      <protection/>
    </xf>
    <xf numFmtId="177" fontId="0" fillId="0" borderId="22" xfId="0" applyNumberFormat="1" applyFont="1" applyFill="1" applyBorder="1" applyAlignment="1">
      <alignment horizontal="right" vertical="center"/>
    </xf>
    <xf numFmtId="0" fontId="0" fillId="0" borderId="0" xfId="0" applyFont="1" applyFill="1" applyBorder="1" applyAlignment="1">
      <alignment horizontal="left" vertical="center"/>
    </xf>
    <xf numFmtId="177" fontId="13" fillId="0" borderId="0" xfId="0" applyNumberFormat="1" applyFont="1" applyFill="1" applyAlignment="1">
      <alignment vertical="center"/>
    </xf>
    <xf numFmtId="0" fontId="0" fillId="0" borderId="24"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26" xfId="0" applyFont="1" applyFill="1" applyBorder="1" applyAlignment="1" applyProtection="1">
      <alignment horizontal="distributed" vertical="center"/>
      <protection/>
    </xf>
    <xf numFmtId="0" fontId="0" fillId="0" borderId="27" xfId="0" applyFill="1" applyBorder="1" applyAlignment="1" applyProtection="1">
      <alignment horizontal="distributed" vertical="center"/>
      <protection/>
    </xf>
    <xf numFmtId="0" fontId="0" fillId="0" borderId="28" xfId="0" applyFill="1" applyBorder="1" applyAlignment="1" applyProtection="1">
      <alignment horizontal="distributed" vertical="center" wrapText="1"/>
      <protection/>
    </xf>
    <xf numFmtId="0" fontId="4" fillId="0" borderId="0" xfId="0" applyFont="1" applyFill="1" applyBorder="1" applyAlignment="1">
      <alignment vertical="center"/>
    </xf>
    <xf numFmtId="0" fontId="0" fillId="0" borderId="29" xfId="0" applyFont="1" applyFill="1" applyBorder="1" applyAlignment="1" applyProtection="1">
      <alignment horizontal="distributed" vertical="center"/>
      <protection/>
    </xf>
    <xf numFmtId="0" fontId="0" fillId="0" borderId="30" xfId="0" applyFont="1" applyFill="1" applyBorder="1" applyAlignment="1" applyProtection="1">
      <alignment vertical="center"/>
      <protection/>
    </xf>
    <xf numFmtId="0" fontId="0" fillId="0" borderId="31" xfId="0" applyFont="1" applyFill="1" applyBorder="1" applyAlignment="1">
      <alignment horizontal="center" vertical="center"/>
    </xf>
    <xf numFmtId="49" fontId="0" fillId="0" borderId="21" xfId="0" applyNumberFormat="1" applyFont="1" applyFill="1" applyBorder="1" applyAlignment="1" applyProtection="1">
      <alignment horizontal="distributed" vertical="center" indent="2"/>
      <protection/>
    </xf>
    <xf numFmtId="49" fontId="13" fillId="0" borderId="0" xfId="0" applyNumberFormat="1" applyFont="1" applyFill="1" applyBorder="1" applyAlignment="1" applyProtection="1">
      <alignment horizontal="distributed" vertical="center" indent="2"/>
      <protection/>
    </xf>
    <xf numFmtId="49" fontId="13" fillId="0" borderId="21" xfId="0" applyNumberFormat="1" applyFont="1" applyFill="1" applyBorder="1" applyAlignment="1" applyProtection="1">
      <alignment horizontal="distributed" vertical="center" indent="2"/>
      <protection/>
    </xf>
    <xf numFmtId="49" fontId="1" fillId="0" borderId="21" xfId="0" applyNumberFormat="1" applyFont="1" applyFill="1" applyBorder="1" applyAlignment="1" applyProtection="1">
      <alignment horizontal="distributed" vertical="center" indent="2"/>
      <protection/>
    </xf>
    <xf numFmtId="187" fontId="0" fillId="0" borderId="0" xfId="0" applyNumberFormat="1" applyFont="1" applyFill="1" applyBorder="1" applyAlignment="1" applyProtection="1">
      <alignment horizontal="right" vertical="center"/>
      <protection/>
    </xf>
    <xf numFmtId="0" fontId="0" fillId="0" borderId="32" xfId="0" applyFont="1" applyFill="1" applyBorder="1" applyAlignment="1">
      <alignment horizontal="distributed" vertical="center" indent="1"/>
    </xf>
    <xf numFmtId="0" fontId="0" fillId="0" borderId="20" xfId="0" applyFont="1" applyFill="1" applyBorder="1" applyAlignment="1">
      <alignment horizontal="distributed" vertical="center" indent="1"/>
    </xf>
    <xf numFmtId="0" fontId="0" fillId="0" borderId="33" xfId="0" applyFont="1" applyFill="1" applyBorder="1" applyAlignment="1">
      <alignment horizontal="distributed" vertical="center" indent="1"/>
    </xf>
    <xf numFmtId="0" fontId="0" fillId="0" borderId="21" xfId="0" applyFont="1" applyFill="1" applyBorder="1" applyAlignment="1">
      <alignment horizontal="distributed" vertical="center"/>
    </xf>
    <xf numFmtId="0" fontId="0" fillId="0" borderId="21" xfId="0" applyFont="1" applyFill="1" applyBorder="1" applyAlignment="1">
      <alignment horizontal="right" vertical="center" indent="1"/>
    </xf>
    <xf numFmtId="0" fontId="0" fillId="0" borderId="21" xfId="0" applyFont="1" applyFill="1" applyBorder="1" applyAlignment="1" quotePrefix="1">
      <alignment horizontal="right" vertical="center" indent="1"/>
    </xf>
    <xf numFmtId="0" fontId="0" fillId="0" borderId="34" xfId="0" applyFont="1" applyFill="1" applyBorder="1" applyAlignment="1" quotePrefix="1">
      <alignment horizontal="right" vertical="center" indent="1"/>
    </xf>
    <xf numFmtId="186" fontId="0" fillId="0" borderId="0" xfId="0" applyNumberFormat="1" applyFont="1" applyFill="1" applyBorder="1" applyAlignment="1" applyProtection="1">
      <alignment vertical="center"/>
      <protection/>
    </xf>
    <xf numFmtId="186" fontId="0" fillId="0" borderId="22"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indent="1"/>
      <protection/>
    </xf>
    <xf numFmtId="37" fontId="13" fillId="0" borderId="0" xfId="0" applyNumberFormat="1" applyFont="1" applyFill="1" applyBorder="1" applyAlignment="1" applyProtection="1">
      <alignment horizontal="right" vertical="center" indent="1"/>
      <protection/>
    </xf>
    <xf numFmtId="37" fontId="10" fillId="0" borderId="0" xfId="0" applyNumberFormat="1" applyFont="1" applyFill="1" applyBorder="1" applyAlignment="1" applyProtection="1">
      <alignment horizontal="right" vertical="center" indent="1"/>
      <protection/>
    </xf>
    <xf numFmtId="178" fontId="0" fillId="0" borderId="0" xfId="0" applyNumberFormat="1" applyFont="1" applyFill="1" applyBorder="1" applyAlignment="1" applyProtection="1">
      <alignment horizontal="right" vertical="center" indent="1"/>
      <protection/>
    </xf>
    <xf numFmtId="187" fontId="0" fillId="0" borderId="0" xfId="0" applyNumberFormat="1" applyFont="1" applyFill="1" applyBorder="1" applyAlignment="1" applyProtection="1">
      <alignment horizontal="right" vertical="center" indent="1"/>
      <protection/>
    </xf>
    <xf numFmtId="186" fontId="0" fillId="0" borderId="0" xfId="0" applyNumberFormat="1" applyFont="1" applyFill="1" applyBorder="1" applyAlignment="1" applyProtection="1">
      <alignment horizontal="right" vertical="center" indent="1"/>
      <protection/>
    </xf>
    <xf numFmtId="186" fontId="0" fillId="0" borderId="22" xfId="0" applyNumberFormat="1" applyFont="1" applyFill="1" applyBorder="1" applyAlignment="1" applyProtection="1">
      <alignment horizontal="right" vertical="center" indent="1"/>
      <protection/>
    </xf>
    <xf numFmtId="0" fontId="0" fillId="0" borderId="20" xfId="0" applyFill="1" applyBorder="1" applyAlignment="1" applyProtection="1">
      <alignment horizontal="distributed" vertical="center"/>
      <protection/>
    </xf>
    <xf numFmtId="0" fontId="0" fillId="0" borderId="18" xfId="0" applyFont="1" applyFill="1" applyBorder="1" applyAlignment="1" applyProtection="1">
      <alignment horizontal="center" vertical="center"/>
      <protection/>
    </xf>
    <xf numFmtId="37" fontId="10" fillId="0" borderId="22" xfId="0" applyNumberFormat="1" applyFont="1" applyFill="1" applyBorder="1" applyAlignment="1" applyProtection="1">
      <alignment horizontal="right" vertical="center"/>
      <protection/>
    </xf>
    <xf numFmtId="0" fontId="0" fillId="0" borderId="14" xfId="0" applyFont="1" applyBorder="1" applyAlignment="1">
      <alignment horizontal="center" vertical="center"/>
    </xf>
    <xf numFmtId="0" fontId="13" fillId="0" borderId="14" xfId="0" applyFont="1" applyBorder="1" applyAlignment="1">
      <alignment horizontal="distributed" vertical="center"/>
    </xf>
    <xf numFmtId="0" fontId="1" fillId="0" borderId="14" xfId="0" applyFont="1" applyBorder="1" applyAlignment="1">
      <alignment horizontal="distributed" vertical="center"/>
    </xf>
    <xf numFmtId="0" fontId="0" fillId="0" borderId="14" xfId="0" applyFont="1" applyBorder="1" applyAlignment="1">
      <alignment horizontal="distributed" vertical="center"/>
    </xf>
    <xf numFmtId="0" fontId="0" fillId="0" borderId="14" xfId="0" applyFont="1" applyFill="1" applyBorder="1" applyAlignment="1" applyProtection="1">
      <alignment horizontal="distributed" vertical="center"/>
      <protection/>
    </xf>
    <xf numFmtId="37" fontId="14" fillId="0" borderId="0" xfId="0" applyNumberFormat="1" applyFont="1" applyFill="1" applyBorder="1" applyAlignment="1" applyProtection="1">
      <alignment horizontal="right" vertical="center" indent="1"/>
      <protection/>
    </xf>
    <xf numFmtId="0" fontId="0" fillId="0" borderId="27" xfId="0" applyFont="1" applyFill="1" applyBorder="1" applyAlignment="1" applyProtection="1">
      <alignment horizontal="distributed" vertical="center"/>
      <protection/>
    </xf>
    <xf numFmtId="0" fontId="0" fillId="0" borderId="21" xfId="0" applyFont="1" applyFill="1" applyBorder="1" applyAlignment="1" applyProtection="1">
      <alignment horizontal="right" vertical="center" indent="2"/>
      <protection/>
    </xf>
    <xf numFmtId="0" fontId="0" fillId="0" borderId="21" xfId="0" applyFont="1" applyFill="1" applyBorder="1" applyAlignment="1">
      <alignment horizontal="right" vertical="center" indent="2"/>
    </xf>
    <xf numFmtId="0" fontId="13" fillId="0" borderId="21" xfId="0" applyFont="1" applyFill="1" applyBorder="1" applyAlignment="1" applyProtection="1">
      <alignment horizontal="right" vertical="center" indent="2"/>
      <protection/>
    </xf>
    <xf numFmtId="0" fontId="0" fillId="0" borderId="0" xfId="0" applyFont="1" applyAlignment="1">
      <alignment vertical="center" textRotation="255" shrinkToFit="1"/>
    </xf>
    <xf numFmtId="0" fontId="0" fillId="0" borderId="22" xfId="0" applyFont="1" applyBorder="1" applyAlignment="1">
      <alignment vertical="center" textRotation="255" shrinkToFit="1"/>
    </xf>
    <xf numFmtId="0" fontId="0" fillId="0" borderId="22" xfId="0" applyFont="1" applyFill="1" applyBorder="1" applyAlignment="1">
      <alignment horizontal="right" vertical="center"/>
    </xf>
    <xf numFmtId="37" fontId="13" fillId="0" borderId="0" xfId="0" applyNumberFormat="1" applyFont="1" applyFill="1" applyAlignment="1" applyProtection="1">
      <alignment vertical="center"/>
      <protection/>
    </xf>
    <xf numFmtId="38" fontId="0" fillId="0" borderId="0" xfId="49" applyFont="1" applyFill="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8" fontId="0" fillId="0" borderId="14" xfId="49" applyFont="1" applyFill="1" applyBorder="1" applyAlignment="1">
      <alignment vertical="center"/>
    </xf>
    <xf numFmtId="38" fontId="0" fillId="0" borderId="0" xfId="49" applyFont="1" applyFill="1" applyBorder="1" applyAlignment="1">
      <alignment vertical="center"/>
    </xf>
    <xf numFmtId="38" fontId="0" fillId="0" borderId="27" xfId="49" applyFont="1" applyFill="1" applyBorder="1" applyAlignment="1">
      <alignment vertical="center"/>
    </xf>
    <xf numFmtId="38" fontId="0" fillId="0" borderId="22" xfId="49" applyFont="1" applyFill="1" applyBorder="1" applyAlignment="1">
      <alignment vertical="center"/>
    </xf>
    <xf numFmtId="37" fontId="0" fillId="0" borderId="22" xfId="0" applyNumberFormat="1" applyFont="1" applyFill="1" applyBorder="1" applyAlignment="1" applyProtection="1">
      <alignment horizontal="right" vertical="center"/>
      <protection/>
    </xf>
    <xf numFmtId="37" fontId="13" fillId="0" borderId="0" xfId="0" applyNumberFormat="1" applyFont="1" applyFill="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ont="1" applyFill="1" applyAlignment="1" applyProtection="1">
      <alignment horizontal="right" vertical="center"/>
      <protection/>
    </xf>
    <xf numFmtId="0" fontId="0" fillId="0" borderId="0" xfId="0" applyFont="1" applyFill="1" applyBorder="1" applyAlignment="1">
      <alignment horizontal="center" vertical="center"/>
    </xf>
    <xf numFmtId="38" fontId="0" fillId="0" borderId="0" xfId="49" applyFont="1" applyFill="1" applyAlignment="1" applyProtection="1">
      <alignment horizontal="right" vertical="center"/>
      <protection/>
    </xf>
    <xf numFmtId="38" fontId="0" fillId="0" borderId="0" xfId="49" applyFont="1" applyFill="1" applyBorder="1" applyAlignment="1">
      <alignment horizontal="center" vertical="center"/>
    </xf>
    <xf numFmtId="38" fontId="0" fillId="0" borderId="22" xfId="49" applyFont="1" applyFill="1" applyBorder="1" applyAlignment="1" applyProtection="1">
      <alignment horizontal="right" vertical="center"/>
      <protection/>
    </xf>
    <xf numFmtId="37" fontId="13" fillId="0" borderId="0" xfId="0" applyNumberFormat="1" applyFont="1" applyFill="1" applyBorder="1" applyAlignment="1" applyProtection="1">
      <alignment horizontal="right" vertical="center"/>
      <protection/>
    </xf>
    <xf numFmtId="0" fontId="0" fillId="0" borderId="0" xfId="0" applyFont="1" applyFill="1" applyAlignment="1">
      <alignment/>
    </xf>
    <xf numFmtId="0" fontId="13" fillId="0" borderId="0" xfId="0" applyFont="1" applyFill="1" applyAlignment="1">
      <alignment vertical="center"/>
    </xf>
    <xf numFmtId="178" fontId="13" fillId="0" borderId="0" xfId="0" applyNumberFormat="1" applyFont="1" applyFill="1" applyBorder="1" applyAlignment="1" applyProtection="1">
      <alignment vertical="center"/>
      <protection/>
    </xf>
    <xf numFmtId="178" fontId="13" fillId="0" borderId="0" xfId="0" applyNumberFormat="1" applyFont="1" applyFill="1" applyBorder="1" applyAlignment="1" applyProtection="1">
      <alignment horizontal="right" vertical="center" indent="1"/>
      <protection/>
    </xf>
    <xf numFmtId="188" fontId="13" fillId="0" borderId="0" xfId="0" applyNumberFormat="1" applyFont="1" applyFill="1" applyBorder="1" applyAlignment="1" applyProtection="1">
      <alignment horizontal="right" vertical="center"/>
      <protection/>
    </xf>
    <xf numFmtId="178" fontId="13" fillId="0" borderId="0" xfId="0" applyNumberFormat="1" applyFont="1" applyFill="1" applyBorder="1" applyAlignment="1" applyProtection="1">
      <alignment horizontal="right" vertical="center"/>
      <protection/>
    </xf>
    <xf numFmtId="188"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38" xfId="0" applyFill="1" applyBorder="1" applyAlignment="1" applyProtection="1">
      <alignment horizontal="center" vertical="center"/>
      <protection/>
    </xf>
    <xf numFmtId="0" fontId="0" fillId="0" borderId="35" xfId="0"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5" xfId="0"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protection/>
    </xf>
    <xf numFmtId="0" fontId="0" fillId="0" borderId="40" xfId="0" applyFont="1" applyFill="1" applyBorder="1" applyAlignment="1" applyProtection="1">
      <alignment horizontal="distributed"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17" fillId="0" borderId="0" xfId="0" applyFont="1" applyFill="1" applyAlignment="1">
      <alignment horizontal="center" vertical="center"/>
    </xf>
    <xf numFmtId="0" fontId="0" fillId="0" borderId="23" xfId="0" applyFont="1" applyFill="1" applyBorder="1" applyAlignment="1">
      <alignment vertical="center"/>
    </xf>
    <xf numFmtId="0" fontId="0" fillId="0" borderId="0" xfId="0" applyFont="1" applyFill="1" applyAlignment="1">
      <alignment vertical="center" shrinkToFit="1"/>
    </xf>
    <xf numFmtId="0" fontId="6" fillId="0" borderId="0" xfId="0" applyFont="1" applyFill="1" applyAlignment="1">
      <alignment vertical="center"/>
    </xf>
    <xf numFmtId="0" fontId="0" fillId="0" borderId="36"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1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right" vertical="center"/>
    </xf>
    <xf numFmtId="0" fontId="0" fillId="0" borderId="21" xfId="0" applyFont="1" applyBorder="1" applyAlignment="1">
      <alignment horizontal="right" vertical="center"/>
    </xf>
    <xf numFmtId="0" fontId="1" fillId="0" borderId="0" xfId="0" applyFont="1" applyBorder="1" applyAlignment="1">
      <alignment horizontal="right" vertical="center"/>
    </xf>
    <xf numFmtId="0" fontId="1" fillId="0" borderId="21" xfId="0" applyFont="1" applyBorder="1" applyAlignment="1">
      <alignment horizontal="right" vertical="center"/>
    </xf>
    <xf numFmtId="38" fontId="0" fillId="0" borderId="0" xfId="49" applyFont="1" applyFill="1" applyBorder="1" applyAlignment="1">
      <alignment horizontal="right" vertical="center"/>
    </xf>
    <xf numFmtId="38" fontId="0" fillId="0" borderId="22" xfId="49" applyFont="1" applyFill="1" applyBorder="1" applyAlignment="1">
      <alignment horizontal="right" vertical="center"/>
    </xf>
    <xf numFmtId="0" fontId="0" fillId="0" borderId="4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right" vertical="center"/>
    </xf>
    <xf numFmtId="0" fontId="0" fillId="0" borderId="34" xfId="0" applyFont="1" applyBorder="1" applyAlignment="1">
      <alignment horizontal="right" vertical="center"/>
    </xf>
    <xf numFmtId="0" fontId="0" fillId="0" borderId="0" xfId="0" applyFill="1" applyBorder="1" applyAlignment="1">
      <alignment horizontal="distributed" vertical="center"/>
    </xf>
    <xf numFmtId="0" fontId="0" fillId="0" borderId="21" xfId="0" applyFont="1" applyBorder="1" applyAlignment="1">
      <alignment horizontal="distributed" vertical="center"/>
    </xf>
    <xf numFmtId="0" fontId="13" fillId="0" borderId="0" xfId="0" applyFont="1" applyFill="1" applyBorder="1" applyAlignment="1">
      <alignment horizontal="distributed" vertical="center"/>
    </xf>
    <xf numFmtId="0" fontId="13" fillId="0" borderId="21" xfId="0" applyFont="1" applyBorder="1" applyAlignment="1">
      <alignment horizontal="distributed"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37" fontId="13"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8" fontId="0" fillId="0" borderId="18" xfId="49" applyFont="1" applyFill="1" applyBorder="1" applyAlignment="1">
      <alignment horizontal="right"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42" xfId="0" applyBorder="1" applyAlignment="1">
      <alignment horizontal="distributed" vertical="center" wrapText="1"/>
    </xf>
    <xf numFmtId="0" fontId="0" fillId="0" borderId="43"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45" xfId="0" applyFont="1" applyFill="1" applyBorder="1" applyAlignment="1">
      <alignment horizontal="center" vertic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2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Alignment="1">
      <alignment horizontal="lef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42" xfId="0"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178" fontId="0" fillId="0" borderId="30" xfId="0" applyNumberFormat="1" applyFont="1" applyFill="1" applyBorder="1" applyAlignment="1" applyProtection="1">
      <alignment horizontal="center" vertical="center"/>
      <protection/>
    </xf>
    <xf numFmtId="178" fontId="0" fillId="0" borderId="44"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7" xfId="0" applyFont="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7" xfId="0" applyFont="1" applyFill="1" applyBorder="1" applyAlignment="1">
      <alignment horizontal="distributed" vertical="center" indent="1"/>
    </xf>
    <xf numFmtId="0" fontId="0" fillId="0" borderId="48" xfId="0" applyFont="1" applyFill="1" applyBorder="1" applyAlignment="1">
      <alignment horizontal="distributed" vertical="center" indent="1"/>
    </xf>
    <xf numFmtId="0" fontId="0" fillId="0" borderId="27" xfId="0" applyFont="1" applyFill="1" applyBorder="1" applyAlignment="1">
      <alignment horizontal="distributed" vertical="center" indent="1"/>
    </xf>
    <xf numFmtId="0" fontId="0" fillId="0" borderId="25" xfId="0" applyFont="1" applyFill="1" applyBorder="1" applyAlignment="1">
      <alignment horizontal="distributed" vertical="center" indent="1"/>
    </xf>
    <xf numFmtId="0" fontId="0" fillId="0" borderId="0" xfId="0" applyFont="1" applyFill="1" applyBorder="1" applyAlignment="1">
      <alignment horizontal="distributed" vertical="center"/>
    </xf>
    <xf numFmtId="0" fontId="0" fillId="0" borderId="49" xfId="0" applyFont="1" applyFill="1" applyBorder="1" applyAlignment="1">
      <alignment horizontal="center" vertical="center"/>
    </xf>
    <xf numFmtId="0" fontId="0" fillId="0" borderId="32" xfId="0" applyFont="1" applyBorder="1" applyAlignment="1">
      <alignment horizontal="center" vertical="center"/>
    </xf>
    <xf numFmtId="0" fontId="0" fillId="0" borderId="50" xfId="0" applyFont="1" applyFill="1" applyBorder="1" applyAlignment="1">
      <alignment horizontal="center" vertical="center"/>
    </xf>
    <xf numFmtId="0" fontId="0" fillId="0" borderId="34" xfId="0" applyFont="1" applyFill="1" applyBorder="1" applyAlignment="1">
      <alignment horizontal="center" vertical="center"/>
    </xf>
    <xf numFmtId="178" fontId="0" fillId="0" borderId="51" xfId="0" applyNumberFormat="1" applyFont="1" applyFill="1" applyBorder="1" applyAlignment="1" applyProtection="1">
      <alignment horizontal="center" vertical="center" shrinkToFit="1"/>
      <protection/>
    </xf>
    <xf numFmtId="178" fontId="0" fillId="0" borderId="30" xfId="0" applyNumberFormat="1" applyFont="1" applyFill="1" applyBorder="1" applyAlignment="1" applyProtection="1">
      <alignment horizontal="center" vertical="center" shrinkToFit="1"/>
      <protection/>
    </xf>
    <xf numFmtId="178" fontId="0" fillId="0" borderId="33" xfId="0" applyNumberFormat="1" applyFont="1" applyFill="1" applyBorder="1" applyAlignment="1" applyProtection="1">
      <alignment horizontal="center" vertical="center"/>
      <protection/>
    </xf>
    <xf numFmtId="0" fontId="0" fillId="0" borderId="45" xfId="0" applyFill="1" applyBorder="1" applyAlignment="1">
      <alignment horizontal="center" vertical="center"/>
    </xf>
    <xf numFmtId="0" fontId="0" fillId="0" borderId="37" xfId="0" applyFont="1" applyFill="1" applyBorder="1" applyAlignment="1">
      <alignment horizontal="center" vertical="center"/>
    </xf>
    <xf numFmtId="0" fontId="0" fillId="0" borderId="13"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4" xfId="0" applyFont="1" applyBorder="1" applyAlignment="1">
      <alignment horizontal="center" vertical="center"/>
    </xf>
    <xf numFmtId="49" fontId="0" fillId="0" borderId="22" xfId="0" applyNumberFormat="1" applyFont="1" applyFill="1" applyBorder="1" applyAlignment="1" applyProtection="1">
      <alignment horizontal="distributed" vertical="center" indent="3"/>
      <protection/>
    </xf>
    <xf numFmtId="49" fontId="0" fillId="0" borderId="34" xfId="0" applyNumberFormat="1" applyFont="1" applyFill="1" applyBorder="1" applyAlignment="1" applyProtection="1">
      <alignment horizontal="distributed" vertical="center" indent="3"/>
      <protection/>
    </xf>
    <xf numFmtId="49" fontId="0" fillId="0" borderId="0" xfId="0" applyNumberFormat="1" applyFont="1" applyFill="1" applyBorder="1" applyAlignment="1" applyProtection="1">
      <alignment horizontal="distributed" vertical="center" indent="3"/>
      <protection/>
    </xf>
    <xf numFmtId="49" fontId="0" fillId="0" borderId="21" xfId="0" applyNumberFormat="1" applyFont="1" applyFill="1" applyBorder="1" applyAlignment="1" applyProtection="1">
      <alignment horizontal="distributed" vertical="center" indent="3"/>
      <protection/>
    </xf>
    <xf numFmtId="0" fontId="0" fillId="0" borderId="0" xfId="0" applyFont="1" applyAlignment="1">
      <alignment horizontal="center" vertical="center" textRotation="255" shrinkToFit="1"/>
    </xf>
    <xf numFmtId="0" fontId="0" fillId="0" borderId="0" xfId="0" applyFont="1" applyFill="1" applyBorder="1" applyAlignment="1" applyProtection="1">
      <alignment horizontal="distributed" vertical="center"/>
      <protection/>
    </xf>
    <xf numFmtId="49" fontId="0" fillId="0" borderId="0" xfId="0" applyNumberFormat="1" applyFont="1" applyFill="1" applyBorder="1" applyAlignment="1" applyProtection="1">
      <alignment horizontal="distributed" vertical="center" indent="2"/>
      <protection/>
    </xf>
    <xf numFmtId="0" fontId="0" fillId="0" borderId="18" xfId="0" applyFont="1" applyFill="1" applyBorder="1" applyAlignment="1">
      <alignment horizontal="center" vertical="center"/>
    </xf>
    <xf numFmtId="0" fontId="0" fillId="0" borderId="22" xfId="0" applyFont="1" applyFill="1" applyBorder="1" applyAlignment="1">
      <alignment horizontal="distributed" vertical="center" indent="2"/>
    </xf>
    <xf numFmtId="0" fontId="0" fillId="0" borderId="34" xfId="0" applyFont="1" applyFill="1" applyBorder="1" applyAlignment="1">
      <alignment horizontal="distributed" vertical="center" indent="2"/>
    </xf>
    <xf numFmtId="0" fontId="0" fillId="0" borderId="0" xfId="0" applyFont="1" applyFill="1" applyBorder="1" applyAlignment="1" applyProtection="1">
      <alignment horizontal="distributed" vertical="center" indent="2"/>
      <protection/>
    </xf>
    <xf numFmtId="0" fontId="0" fillId="0" borderId="21" xfId="0" applyFont="1" applyFill="1" applyBorder="1" applyAlignment="1" applyProtection="1">
      <alignment horizontal="distributed" vertical="center" indent="2"/>
      <protection/>
    </xf>
    <xf numFmtId="0" fontId="0" fillId="0" borderId="44" xfId="0" applyFill="1" applyBorder="1" applyAlignment="1">
      <alignment horizontal="distributed" vertical="center" indent="2"/>
    </xf>
    <xf numFmtId="0" fontId="0" fillId="0" borderId="55" xfId="0" applyFill="1" applyBorder="1" applyAlignment="1" applyProtection="1">
      <alignment horizontal="distributed" vertical="center"/>
      <protection/>
    </xf>
    <xf numFmtId="0" fontId="0" fillId="0" borderId="30" xfId="0" applyFont="1" applyFill="1" applyBorder="1" applyAlignment="1">
      <alignment horizontal="distributed" vertical="center"/>
    </xf>
    <xf numFmtId="0" fontId="0" fillId="0" borderId="55"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1" xfId="0" applyFill="1" applyBorder="1" applyAlignment="1" applyProtection="1">
      <alignment horizontal="distributed" vertical="center" indent="2"/>
      <protection/>
    </xf>
    <xf numFmtId="0" fontId="0" fillId="0" borderId="41" xfId="0" applyFont="1" applyFill="1" applyBorder="1" applyAlignment="1" applyProtection="1">
      <alignment horizontal="distributed" vertical="center" indent="2"/>
      <protection/>
    </xf>
    <xf numFmtId="0" fontId="0" fillId="0" borderId="50" xfId="0" applyFont="1" applyFill="1" applyBorder="1" applyAlignment="1" applyProtection="1">
      <alignment horizontal="distributed" vertical="center" indent="2"/>
      <protection/>
    </xf>
    <xf numFmtId="0" fontId="0" fillId="0" borderId="22" xfId="0" applyFont="1" applyFill="1" applyBorder="1" applyAlignment="1" applyProtection="1">
      <alignment horizontal="distributed" vertical="center" indent="2"/>
      <protection/>
    </xf>
    <xf numFmtId="0" fontId="0" fillId="0" borderId="34" xfId="0" applyFont="1" applyFill="1" applyBorder="1" applyAlignment="1" applyProtection="1">
      <alignment horizontal="distributed" vertical="center" indent="2"/>
      <protection/>
    </xf>
    <xf numFmtId="0" fontId="0" fillId="0" borderId="56" xfId="0" applyFill="1" applyBorder="1" applyAlignment="1" applyProtection="1">
      <alignment horizontal="distributed" vertical="center"/>
      <protection/>
    </xf>
    <xf numFmtId="0" fontId="0" fillId="0" borderId="53" xfId="0" applyFont="1" applyFill="1" applyBorder="1" applyAlignment="1">
      <alignment horizontal="distributed" vertical="center"/>
    </xf>
    <xf numFmtId="0" fontId="0" fillId="0" borderId="56" xfId="0" applyFont="1" applyFill="1" applyBorder="1" applyAlignment="1" applyProtection="1">
      <alignment horizontal="distributed" vertical="center"/>
      <protection/>
    </xf>
    <xf numFmtId="0" fontId="0" fillId="0" borderId="57" xfId="0"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0" fillId="0" borderId="57" xfId="0" applyFill="1" applyBorder="1" applyAlignment="1" applyProtection="1">
      <alignment horizontal="distributed" vertical="center"/>
      <protection/>
    </xf>
    <xf numFmtId="0" fontId="0" fillId="0" borderId="57" xfId="0" applyFont="1" applyBorder="1" applyAlignment="1">
      <alignment horizontal="distributed" vertical="center"/>
    </xf>
    <xf numFmtId="0" fontId="0" fillId="0" borderId="37" xfId="0" applyFont="1" applyBorder="1" applyAlignment="1">
      <alignment horizontal="distributed" vertical="center"/>
    </xf>
    <xf numFmtId="0" fontId="0" fillId="0" borderId="22" xfId="0" applyFont="1" applyBorder="1" applyAlignment="1">
      <alignment horizontal="distributed" vertical="center"/>
    </xf>
    <xf numFmtId="0" fontId="0" fillId="0" borderId="25" xfId="0" applyFont="1" applyBorder="1" applyAlignment="1">
      <alignment horizontal="distributed" vertical="center"/>
    </xf>
    <xf numFmtId="0" fontId="13" fillId="0" borderId="0" xfId="0" applyFont="1" applyFill="1" applyBorder="1" applyAlignment="1" applyProtection="1">
      <alignment horizontal="distributed" vertical="center"/>
      <protection/>
    </xf>
    <xf numFmtId="0" fontId="13"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59" xfId="0" applyFill="1" applyBorder="1" applyAlignment="1" applyProtection="1">
      <alignment horizontal="distributed" vertical="center"/>
      <protection/>
    </xf>
    <xf numFmtId="0" fontId="0" fillId="0" borderId="60" xfId="0" applyFill="1" applyBorder="1" applyAlignment="1" applyProtection="1">
      <alignment horizontal="distributed" vertical="center"/>
      <protection/>
    </xf>
    <xf numFmtId="0" fontId="0" fillId="0" borderId="21" xfId="0" applyFont="1" applyFill="1" applyBorder="1" applyAlignment="1" applyProtection="1">
      <alignment horizontal="distributed" vertical="center"/>
      <protection/>
    </xf>
    <xf numFmtId="0" fontId="0" fillId="0" borderId="28" xfId="0"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23" xfId="0" applyFont="1" applyFill="1" applyBorder="1" applyAlignment="1" applyProtection="1">
      <alignment horizontal="distributed" vertical="center"/>
      <protection/>
    </xf>
    <xf numFmtId="0" fontId="0" fillId="0" borderId="23" xfId="0" applyFont="1" applyBorder="1" applyAlignment="1">
      <alignment horizontal="distributed" vertical="center"/>
    </xf>
    <xf numFmtId="0" fontId="0" fillId="0" borderId="61" xfId="0" applyFont="1" applyBorder="1" applyAlignment="1">
      <alignment horizontal="distributed" vertical="center"/>
    </xf>
    <xf numFmtId="49" fontId="1" fillId="0" borderId="0" xfId="0" applyNumberFormat="1" applyFont="1" applyFill="1" applyBorder="1" applyAlignment="1" applyProtection="1">
      <alignment horizontal="distributed" vertical="center" indent="2"/>
      <protection/>
    </xf>
    <xf numFmtId="49" fontId="0" fillId="0" borderId="0" xfId="0" applyNumberFormat="1" applyFont="1" applyFill="1" applyBorder="1" applyAlignment="1" applyProtection="1">
      <alignment horizontal="right" vertical="center" indent="4"/>
      <protection/>
    </xf>
    <xf numFmtId="49" fontId="0" fillId="0" borderId="21" xfId="0" applyNumberFormat="1" applyFont="1" applyFill="1" applyBorder="1" applyAlignment="1" applyProtection="1">
      <alignment horizontal="right" vertical="center" indent="4"/>
      <protection/>
    </xf>
    <xf numFmtId="49" fontId="13" fillId="0" borderId="0" xfId="0" applyNumberFormat="1" applyFont="1" applyFill="1" applyBorder="1" applyAlignment="1" applyProtection="1">
      <alignment horizontal="right" vertical="center" indent="4"/>
      <protection/>
    </xf>
    <xf numFmtId="49" fontId="13" fillId="0" borderId="21" xfId="0" applyNumberFormat="1" applyFont="1" applyFill="1" applyBorder="1" applyAlignment="1" applyProtection="1">
      <alignment horizontal="right" vertical="center" indent="4"/>
      <protection/>
    </xf>
    <xf numFmtId="0" fontId="0" fillId="0" borderId="46" xfId="0" applyFont="1" applyFill="1" applyBorder="1" applyAlignment="1" applyProtection="1">
      <alignment horizontal="center" vertical="center"/>
      <protection/>
    </xf>
    <xf numFmtId="0" fontId="0" fillId="0" borderId="19" xfId="0" applyFont="1" applyFill="1" applyBorder="1" applyAlignment="1" applyProtection="1">
      <alignment horizontal="right" vertical="center"/>
      <protection/>
    </xf>
    <xf numFmtId="0" fontId="0" fillId="0" borderId="33" xfId="0" applyFill="1" applyBorder="1" applyAlignment="1" applyProtection="1">
      <alignment horizontal="distributed" vertical="center"/>
      <protection/>
    </xf>
    <xf numFmtId="0" fontId="0" fillId="0" borderId="62" xfId="0" applyFont="1" applyFill="1" applyBorder="1" applyAlignment="1" applyProtection="1">
      <alignment horizontal="distributed" vertical="center"/>
      <protection/>
    </xf>
    <xf numFmtId="0" fontId="0" fillId="0" borderId="56" xfId="0" applyFill="1" applyBorder="1" applyAlignment="1" applyProtection="1">
      <alignment horizontal="distributed" vertical="center" wrapText="1"/>
      <protection/>
    </xf>
    <xf numFmtId="0" fontId="0" fillId="0" borderId="53" xfId="0" applyFont="1" applyFill="1" applyBorder="1" applyAlignment="1">
      <alignment horizontal="distributed" vertical="center" wrapText="1"/>
    </xf>
    <xf numFmtId="0" fontId="0" fillId="0" borderId="50"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0" xfId="0" applyFont="1" applyFill="1" applyAlignment="1">
      <alignment horizontal="left" vertical="center"/>
    </xf>
    <xf numFmtId="0" fontId="0" fillId="0" borderId="63" xfId="0" applyFont="1" applyFill="1" applyBorder="1" applyAlignment="1" applyProtection="1">
      <alignment horizontal="distributed" vertical="center" indent="1"/>
      <protection/>
    </xf>
    <xf numFmtId="0" fontId="0" fillId="0" borderId="24" xfId="0" applyFont="1" applyFill="1" applyBorder="1" applyAlignment="1" applyProtection="1">
      <alignment horizontal="distributed" vertical="center" indent="1"/>
      <protection/>
    </xf>
    <xf numFmtId="0" fontId="0" fillId="0" borderId="28"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21" xfId="0" applyNumberFormat="1" applyFill="1" applyBorder="1" applyAlignment="1" applyProtection="1">
      <alignment horizontal="center" vertical="center"/>
      <protection/>
    </xf>
    <xf numFmtId="0" fontId="0" fillId="0" borderId="21" xfId="0"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60"/>
  <sheetViews>
    <sheetView zoomScale="70" zoomScaleNormal="70" zoomScalePageLayoutView="0" workbookViewId="0" topLeftCell="A32">
      <selection activeCell="A65" sqref="A65"/>
    </sheetView>
  </sheetViews>
  <sheetFormatPr defaultColWidth="10.59765625" defaultRowHeight="15"/>
  <cols>
    <col min="1" max="1" width="15.5" style="23" customWidth="1"/>
    <col min="2" max="2" width="12.59765625" style="23" customWidth="1"/>
    <col min="3" max="3" width="13.3984375" style="23" customWidth="1"/>
    <col min="4" max="8" width="12.59765625" style="23" customWidth="1"/>
    <col min="9" max="9" width="13.69921875" style="23" customWidth="1"/>
    <col min="10" max="10" width="12.59765625" style="23" customWidth="1"/>
    <col min="11" max="11" width="14" style="23" customWidth="1"/>
    <col min="12" max="12" width="12.59765625" style="23" customWidth="1"/>
    <col min="13" max="13" width="15.09765625" style="23" bestFit="1" customWidth="1"/>
    <col min="14" max="14" width="12.59765625" style="23" customWidth="1"/>
    <col min="15" max="15" width="13.69921875" style="23" customWidth="1"/>
    <col min="16" max="19" width="12.59765625" style="23" customWidth="1"/>
    <col min="20" max="20" width="5.59765625" style="23" customWidth="1"/>
    <col min="21" max="16384" width="10.59765625" style="23" customWidth="1"/>
  </cols>
  <sheetData>
    <row r="1" spans="1:19" s="28" customFormat="1" ht="19.5" customHeight="1">
      <c r="A1" s="1" t="s">
        <v>46</v>
      </c>
      <c r="S1" s="2" t="s">
        <v>73</v>
      </c>
    </row>
    <row r="2" spans="1:20" ht="24.75" customHeight="1">
      <c r="A2" s="185" t="s">
        <v>160</v>
      </c>
      <c r="B2" s="185"/>
      <c r="C2" s="185"/>
      <c r="D2" s="185"/>
      <c r="E2" s="185"/>
      <c r="F2" s="185"/>
      <c r="G2" s="185"/>
      <c r="H2" s="185"/>
      <c r="I2" s="185"/>
      <c r="J2" s="185"/>
      <c r="K2" s="185"/>
      <c r="L2" s="185"/>
      <c r="M2" s="185"/>
      <c r="N2" s="185"/>
      <c r="O2" s="185"/>
      <c r="P2" s="185"/>
      <c r="Q2" s="185"/>
      <c r="R2" s="185"/>
      <c r="S2" s="185"/>
      <c r="T2" s="29"/>
    </row>
    <row r="3" spans="1:19" ht="19.5" customHeight="1">
      <c r="A3" s="186" t="s">
        <v>123</v>
      </c>
      <c r="B3" s="186"/>
      <c r="C3" s="186"/>
      <c r="D3" s="186"/>
      <c r="E3" s="186"/>
      <c r="F3" s="186"/>
      <c r="G3" s="186"/>
      <c r="H3" s="186"/>
      <c r="I3" s="186"/>
      <c r="J3" s="186"/>
      <c r="K3" s="186"/>
      <c r="L3" s="186"/>
      <c r="M3" s="186"/>
      <c r="N3" s="186"/>
      <c r="O3" s="186"/>
      <c r="P3" s="186"/>
      <c r="Q3" s="186"/>
      <c r="R3" s="186"/>
      <c r="S3" s="186"/>
    </row>
    <row r="4" spans="1:19" ht="19.5" customHeight="1">
      <c r="A4" s="184" t="s">
        <v>127</v>
      </c>
      <c r="B4" s="184"/>
      <c r="C4" s="184"/>
      <c r="D4" s="184"/>
      <c r="E4" s="184"/>
      <c r="F4" s="184"/>
      <c r="G4" s="184"/>
      <c r="H4" s="184"/>
      <c r="I4" s="184"/>
      <c r="J4" s="31"/>
      <c r="K4" s="184" t="s">
        <v>124</v>
      </c>
      <c r="L4" s="184"/>
      <c r="M4" s="184"/>
      <c r="N4" s="184"/>
      <c r="O4" s="184"/>
      <c r="P4" s="184"/>
      <c r="Q4" s="184"/>
      <c r="R4" s="184"/>
      <c r="S4" s="184"/>
    </row>
    <row r="5" spans="1:19" ht="18" customHeight="1" thickBot="1">
      <c r="A5" s="32"/>
      <c r="B5" s="31"/>
      <c r="C5" s="31"/>
      <c r="D5" s="31"/>
      <c r="E5" s="31"/>
      <c r="F5" s="31"/>
      <c r="G5" s="31"/>
      <c r="H5" s="31"/>
      <c r="I5" s="33" t="s">
        <v>47</v>
      </c>
      <c r="J5" s="33"/>
      <c r="L5" s="31"/>
      <c r="M5" s="31"/>
      <c r="N5" s="31"/>
      <c r="O5" s="31"/>
      <c r="P5" s="31"/>
      <c r="Q5" s="31"/>
      <c r="R5" s="31"/>
      <c r="S5" s="33" t="s">
        <v>47</v>
      </c>
    </row>
    <row r="6" spans="1:19" ht="30.75" customHeight="1">
      <c r="A6" s="190" t="s">
        <v>0</v>
      </c>
      <c r="B6" s="187" t="s">
        <v>14</v>
      </c>
      <c r="C6" s="188"/>
      <c r="D6" s="189" t="s">
        <v>1</v>
      </c>
      <c r="E6" s="188"/>
      <c r="F6" s="189" t="s">
        <v>2</v>
      </c>
      <c r="G6" s="188"/>
      <c r="H6" s="189" t="s">
        <v>3</v>
      </c>
      <c r="I6" s="194"/>
      <c r="J6" s="31"/>
      <c r="K6" s="190" t="s">
        <v>0</v>
      </c>
      <c r="L6" s="196" t="s">
        <v>15</v>
      </c>
      <c r="M6" s="192"/>
      <c r="N6" s="197" t="s">
        <v>71</v>
      </c>
      <c r="O6" s="198"/>
      <c r="P6" s="189" t="s">
        <v>4</v>
      </c>
      <c r="Q6" s="192"/>
      <c r="R6" s="189" t="s">
        <v>5</v>
      </c>
      <c r="S6" s="193"/>
    </row>
    <row r="7" spans="1:19" ht="18" customHeight="1">
      <c r="A7" s="191"/>
      <c r="B7" s="35" t="s">
        <v>128</v>
      </c>
      <c r="C7" s="35" t="s">
        <v>13</v>
      </c>
      <c r="D7" s="35" t="s">
        <v>128</v>
      </c>
      <c r="E7" s="35" t="s">
        <v>13</v>
      </c>
      <c r="F7" s="35" t="s">
        <v>128</v>
      </c>
      <c r="G7" s="35" t="s">
        <v>13</v>
      </c>
      <c r="H7" s="35" t="s">
        <v>128</v>
      </c>
      <c r="I7" s="36" t="s">
        <v>13</v>
      </c>
      <c r="J7" s="30"/>
      <c r="K7" s="195"/>
      <c r="L7" s="35" t="s">
        <v>128</v>
      </c>
      <c r="M7" s="35" t="s">
        <v>13</v>
      </c>
      <c r="N7" s="35" t="s">
        <v>128</v>
      </c>
      <c r="O7" s="35" t="s">
        <v>13</v>
      </c>
      <c r="P7" s="35" t="s">
        <v>128</v>
      </c>
      <c r="Q7" s="35" t="s">
        <v>13</v>
      </c>
      <c r="R7" s="35" t="s">
        <v>128</v>
      </c>
      <c r="S7" s="36" t="s">
        <v>13</v>
      </c>
    </row>
    <row r="8" spans="1:19" s="37" customFormat="1" ht="18" customHeight="1">
      <c r="A8" s="48" t="s">
        <v>85</v>
      </c>
      <c r="B8" s="157">
        <f>SUM(D8,F8,H8)</f>
        <v>2212182</v>
      </c>
      <c r="C8" s="157">
        <f>SUM(E8,G8,I8)</f>
        <v>24177605</v>
      </c>
      <c r="D8" s="157">
        <v>14239</v>
      </c>
      <c r="E8" s="157">
        <v>183997</v>
      </c>
      <c r="F8" s="157">
        <v>184994</v>
      </c>
      <c r="G8" s="157">
        <v>2866592</v>
      </c>
      <c r="H8" s="157">
        <v>2012949</v>
      </c>
      <c r="I8" s="157">
        <v>21127016</v>
      </c>
      <c r="J8" s="38"/>
      <c r="K8" s="48" t="s">
        <v>85</v>
      </c>
      <c r="L8" s="37">
        <v>1016616</v>
      </c>
      <c r="M8" s="37">
        <v>9211673</v>
      </c>
      <c r="N8" s="37">
        <v>547751</v>
      </c>
      <c r="O8" s="37">
        <v>8748292</v>
      </c>
      <c r="P8" s="37">
        <v>644052</v>
      </c>
      <c r="Q8" s="37">
        <v>6179871</v>
      </c>
      <c r="R8" s="37">
        <v>4763</v>
      </c>
      <c r="S8" s="37">
        <v>37769</v>
      </c>
    </row>
    <row r="9" spans="1:19" ht="18" customHeight="1">
      <c r="A9" s="50">
        <v>60</v>
      </c>
      <c r="B9" s="157">
        <f aca="true" t="shared" si="0" ref="B9:C11">SUM(D9,F9,H9)</f>
        <v>2141094</v>
      </c>
      <c r="C9" s="157">
        <f t="shared" si="0"/>
        <v>23702106</v>
      </c>
      <c r="D9" s="158">
        <v>11973</v>
      </c>
      <c r="E9" s="158">
        <v>183712</v>
      </c>
      <c r="F9" s="158">
        <v>186716</v>
      </c>
      <c r="G9" s="158">
        <v>3016779</v>
      </c>
      <c r="H9" s="158">
        <v>1942405</v>
      </c>
      <c r="I9" s="158">
        <v>20501615</v>
      </c>
      <c r="J9" s="39"/>
      <c r="K9" s="50">
        <v>60</v>
      </c>
      <c r="L9" s="39">
        <v>940475</v>
      </c>
      <c r="M9" s="39">
        <v>8866227</v>
      </c>
      <c r="N9" s="39">
        <v>469464</v>
      </c>
      <c r="O9" s="39">
        <v>7796055</v>
      </c>
      <c r="P9" s="39">
        <v>727357</v>
      </c>
      <c r="Q9" s="39">
        <v>7006386</v>
      </c>
      <c r="R9" s="39">
        <v>3804</v>
      </c>
      <c r="S9" s="39">
        <v>33628</v>
      </c>
    </row>
    <row r="10" spans="1:19" ht="18" customHeight="1">
      <c r="A10" s="50">
        <v>61</v>
      </c>
      <c r="B10" s="157">
        <f t="shared" si="0"/>
        <v>2206674</v>
      </c>
      <c r="C10" s="157">
        <f t="shared" si="0"/>
        <v>24222601</v>
      </c>
      <c r="D10" s="158">
        <v>25798</v>
      </c>
      <c r="E10" s="158">
        <v>302142</v>
      </c>
      <c r="F10" s="158">
        <v>165343</v>
      </c>
      <c r="G10" s="158">
        <v>2519133</v>
      </c>
      <c r="H10" s="158">
        <v>2015533</v>
      </c>
      <c r="I10" s="158">
        <v>21401326</v>
      </c>
      <c r="J10" s="39"/>
      <c r="K10" s="50">
        <v>61</v>
      </c>
      <c r="L10" s="39">
        <v>957106</v>
      </c>
      <c r="M10" s="39">
        <v>9266930</v>
      </c>
      <c r="N10" s="39">
        <v>465545</v>
      </c>
      <c r="O10" s="39">
        <v>7263118</v>
      </c>
      <c r="P10" s="39">
        <v>781680</v>
      </c>
      <c r="Q10" s="39">
        <v>7674659</v>
      </c>
      <c r="R10" s="39">
        <v>2343</v>
      </c>
      <c r="S10" s="39">
        <v>17894</v>
      </c>
    </row>
    <row r="11" spans="1:19" ht="18" customHeight="1">
      <c r="A11" s="50">
        <v>62</v>
      </c>
      <c r="B11" s="157">
        <f t="shared" si="0"/>
        <v>2364677</v>
      </c>
      <c r="C11" s="157">
        <f t="shared" si="0"/>
        <v>28224093</v>
      </c>
      <c r="D11" s="158">
        <v>59157</v>
      </c>
      <c r="E11" s="158">
        <v>1176301</v>
      </c>
      <c r="F11" s="158">
        <v>192610</v>
      </c>
      <c r="G11" s="158">
        <v>3258037</v>
      </c>
      <c r="H11" s="158">
        <v>2112910</v>
      </c>
      <c r="I11" s="158">
        <v>23789755</v>
      </c>
      <c r="J11" s="39"/>
      <c r="K11" s="50">
        <v>62</v>
      </c>
      <c r="L11" s="39">
        <v>1082684</v>
      </c>
      <c r="M11" s="39">
        <v>10873449</v>
      </c>
      <c r="N11" s="39">
        <v>574171</v>
      </c>
      <c r="O11" s="39">
        <v>10310453</v>
      </c>
      <c r="P11" s="39">
        <v>704605</v>
      </c>
      <c r="Q11" s="39">
        <v>7014701</v>
      </c>
      <c r="R11" s="39">
        <v>3217</v>
      </c>
      <c r="S11" s="39">
        <v>25490</v>
      </c>
    </row>
    <row r="12" spans="1:19" s="47" customFormat="1" ht="18" customHeight="1">
      <c r="A12" s="53">
        <v>63</v>
      </c>
      <c r="B12" s="156">
        <v>2792198</v>
      </c>
      <c r="C12" s="156">
        <f aca="true" t="shared" si="1" ref="C12:I12">SUM(C14:C27)</f>
        <v>34960788</v>
      </c>
      <c r="D12" s="156">
        <f t="shared" si="1"/>
        <v>60178</v>
      </c>
      <c r="E12" s="156">
        <f t="shared" si="1"/>
        <v>911368</v>
      </c>
      <c r="F12" s="156">
        <v>160398</v>
      </c>
      <c r="G12" s="156">
        <f t="shared" si="1"/>
        <v>2383315</v>
      </c>
      <c r="H12" s="156">
        <f t="shared" si="1"/>
        <v>2571622</v>
      </c>
      <c r="I12" s="156">
        <f t="shared" si="1"/>
        <v>31666105</v>
      </c>
      <c r="J12" s="6"/>
      <c r="K12" s="53">
        <v>63</v>
      </c>
      <c r="L12" s="156">
        <f>SUM(L14:L27)</f>
        <v>1055621</v>
      </c>
      <c r="M12" s="156">
        <f aca="true" t="shared" si="2" ref="M12:S12">SUM(M14:M27)</f>
        <v>11211714</v>
      </c>
      <c r="N12" s="156">
        <f t="shared" si="2"/>
        <v>755407</v>
      </c>
      <c r="O12" s="156">
        <f t="shared" si="2"/>
        <v>14331874</v>
      </c>
      <c r="P12" s="156">
        <f t="shared" si="2"/>
        <v>977294</v>
      </c>
      <c r="Q12" s="156">
        <f t="shared" si="2"/>
        <v>9805896</v>
      </c>
      <c r="R12" s="156">
        <f t="shared" si="2"/>
        <v>3876</v>
      </c>
      <c r="S12" s="156">
        <f t="shared" si="2"/>
        <v>21304</v>
      </c>
    </row>
    <row r="13" spans="1:19" ht="18" customHeight="1">
      <c r="A13" s="40"/>
      <c r="B13" s="159"/>
      <c r="C13" s="160"/>
      <c r="D13" s="160"/>
      <c r="E13" s="160"/>
      <c r="F13" s="160"/>
      <c r="G13" s="160"/>
      <c r="H13" s="160"/>
      <c r="I13" s="160"/>
      <c r="J13" s="30"/>
      <c r="K13" s="40"/>
      <c r="L13" s="30"/>
      <c r="M13" s="30"/>
      <c r="N13" s="30"/>
      <c r="O13" s="30"/>
      <c r="P13" s="30"/>
      <c r="Q13" s="30"/>
      <c r="R13" s="30"/>
      <c r="S13" s="30"/>
    </row>
    <row r="14" spans="1:20" ht="18" customHeight="1">
      <c r="A14" s="49" t="s">
        <v>86</v>
      </c>
      <c r="B14" s="157">
        <f aca="true" t="shared" si="3" ref="B14:C17">SUM(D14,F14,H14)</f>
        <v>143586</v>
      </c>
      <c r="C14" s="157">
        <f t="shared" si="3"/>
        <v>1904522</v>
      </c>
      <c r="D14" s="161">
        <v>1299</v>
      </c>
      <c r="E14" s="161">
        <v>28170</v>
      </c>
      <c r="F14" s="161">
        <v>5305</v>
      </c>
      <c r="G14" s="161">
        <v>72099</v>
      </c>
      <c r="H14" s="161">
        <v>136982</v>
      </c>
      <c r="I14" s="161">
        <v>1804253</v>
      </c>
      <c r="J14" s="39"/>
      <c r="K14" s="49" t="s">
        <v>86</v>
      </c>
      <c r="L14" s="26">
        <v>59149</v>
      </c>
      <c r="M14" s="26">
        <v>615837</v>
      </c>
      <c r="N14" s="26">
        <v>39124</v>
      </c>
      <c r="O14" s="26">
        <v>759636</v>
      </c>
      <c r="P14" s="26">
        <v>45044</v>
      </c>
      <c r="Q14" s="26">
        <v>527889</v>
      </c>
      <c r="R14" s="26">
        <v>269</v>
      </c>
      <c r="S14" s="26">
        <v>1160</v>
      </c>
      <c r="T14" s="39"/>
    </row>
    <row r="15" spans="1:20" ht="18" customHeight="1">
      <c r="A15" s="50">
        <v>2</v>
      </c>
      <c r="B15" s="157">
        <f t="shared" si="3"/>
        <v>147823</v>
      </c>
      <c r="C15" s="157">
        <f t="shared" si="3"/>
        <v>1667417</v>
      </c>
      <c r="D15" s="161">
        <v>4933</v>
      </c>
      <c r="E15" s="161">
        <v>62354</v>
      </c>
      <c r="F15" s="161">
        <v>9293</v>
      </c>
      <c r="G15" s="161">
        <v>131989</v>
      </c>
      <c r="H15" s="161">
        <v>133597</v>
      </c>
      <c r="I15" s="161">
        <v>1473074</v>
      </c>
      <c r="J15" s="39"/>
      <c r="K15" s="50">
        <v>2</v>
      </c>
      <c r="L15" s="26">
        <v>80099</v>
      </c>
      <c r="M15" s="26">
        <v>862006</v>
      </c>
      <c r="N15" s="26">
        <v>27453</v>
      </c>
      <c r="O15" s="26">
        <v>398869</v>
      </c>
      <c r="P15" s="26">
        <v>40055</v>
      </c>
      <c r="Q15" s="26">
        <v>404692</v>
      </c>
      <c r="R15" s="26">
        <v>216</v>
      </c>
      <c r="S15" s="26">
        <v>1850</v>
      </c>
      <c r="T15" s="39"/>
    </row>
    <row r="16" spans="1:20" ht="18" customHeight="1">
      <c r="A16" s="50">
        <v>3</v>
      </c>
      <c r="B16" s="157">
        <f t="shared" si="3"/>
        <v>205508</v>
      </c>
      <c r="C16" s="157">
        <f t="shared" si="3"/>
        <v>2318783</v>
      </c>
      <c r="D16" s="161">
        <v>1554</v>
      </c>
      <c r="E16" s="161">
        <v>30000</v>
      </c>
      <c r="F16" s="161">
        <v>1802</v>
      </c>
      <c r="G16" s="161">
        <v>37432</v>
      </c>
      <c r="H16" s="161">
        <v>202152</v>
      </c>
      <c r="I16" s="161">
        <v>2251351</v>
      </c>
      <c r="J16" s="39"/>
      <c r="K16" s="50">
        <v>3</v>
      </c>
      <c r="L16" s="26">
        <v>91348</v>
      </c>
      <c r="M16" s="26">
        <v>946844</v>
      </c>
      <c r="N16" s="26">
        <v>36088</v>
      </c>
      <c r="O16" s="26">
        <v>613064</v>
      </c>
      <c r="P16" s="26">
        <v>77966</v>
      </c>
      <c r="Q16" s="26">
        <v>758075</v>
      </c>
      <c r="R16" s="26">
        <v>106</v>
      </c>
      <c r="S16" s="26">
        <v>800</v>
      </c>
      <c r="T16" s="39"/>
    </row>
    <row r="17" spans="1:20" ht="18" customHeight="1">
      <c r="A17" s="50">
        <v>4</v>
      </c>
      <c r="B17" s="157">
        <f t="shared" si="3"/>
        <v>325209</v>
      </c>
      <c r="C17" s="157">
        <f t="shared" si="3"/>
        <v>4122034</v>
      </c>
      <c r="D17" s="161">
        <v>18751</v>
      </c>
      <c r="E17" s="161">
        <v>330940</v>
      </c>
      <c r="F17" s="161">
        <v>1531</v>
      </c>
      <c r="G17" s="161">
        <v>16230</v>
      </c>
      <c r="H17" s="161">
        <v>304927</v>
      </c>
      <c r="I17" s="161">
        <v>3774864</v>
      </c>
      <c r="J17" s="39"/>
      <c r="K17" s="50">
        <v>4</v>
      </c>
      <c r="L17" s="26">
        <v>100640</v>
      </c>
      <c r="M17" s="26">
        <v>1045575</v>
      </c>
      <c r="N17" s="26">
        <v>133562</v>
      </c>
      <c r="O17" s="26">
        <v>2231416</v>
      </c>
      <c r="P17" s="26">
        <v>90759</v>
      </c>
      <c r="Q17" s="26">
        <v>843207</v>
      </c>
      <c r="R17" s="26">
        <v>248</v>
      </c>
      <c r="S17" s="26">
        <v>1836</v>
      </c>
      <c r="T17" s="39"/>
    </row>
    <row r="18" spans="1:20" ht="18" customHeight="1">
      <c r="A18" s="51"/>
      <c r="B18" s="160"/>
      <c r="C18" s="160"/>
      <c r="D18" s="160"/>
      <c r="E18" s="160"/>
      <c r="F18" s="160"/>
      <c r="G18" s="160"/>
      <c r="H18" s="160"/>
      <c r="I18" s="160"/>
      <c r="J18" s="30"/>
      <c r="K18" s="51"/>
      <c r="L18" s="30"/>
      <c r="M18" s="30"/>
      <c r="N18" s="30"/>
      <c r="O18" s="30"/>
      <c r="P18" s="30"/>
      <c r="Q18" s="30"/>
      <c r="R18" s="30"/>
      <c r="S18" s="30"/>
      <c r="T18" s="39"/>
    </row>
    <row r="19" spans="1:20" ht="18" customHeight="1">
      <c r="A19" s="50">
        <v>5</v>
      </c>
      <c r="B19" s="157">
        <f aca="true" t="shared" si="4" ref="B19:C22">SUM(D19,F19,H19)</f>
        <v>228096</v>
      </c>
      <c r="C19" s="157">
        <f t="shared" si="4"/>
        <v>2277169</v>
      </c>
      <c r="D19" s="161">
        <v>0</v>
      </c>
      <c r="E19" s="161">
        <v>0</v>
      </c>
      <c r="F19" s="161">
        <v>24720</v>
      </c>
      <c r="G19" s="161">
        <v>48805</v>
      </c>
      <c r="H19" s="161">
        <v>203376</v>
      </c>
      <c r="I19" s="161">
        <v>2228364</v>
      </c>
      <c r="J19" s="39"/>
      <c r="K19" s="50">
        <v>5</v>
      </c>
      <c r="L19" s="26">
        <v>100131</v>
      </c>
      <c r="M19" s="26">
        <v>1043579</v>
      </c>
      <c r="N19" s="26">
        <v>54820</v>
      </c>
      <c r="O19" s="26">
        <v>933291</v>
      </c>
      <c r="P19" s="26">
        <v>72238</v>
      </c>
      <c r="Q19" s="26">
        <v>707489</v>
      </c>
      <c r="R19" s="26">
        <v>907</v>
      </c>
      <c r="S19" s="26">
        <v>2810</v>
      </c>
      <c r="T19" s="39"/>
    </row>
    <row r="20" spans="1:20" ht="18" customHeight="1">
      <c r="A20" s="50">
        <v>6</v>
      </c>
      <c r="B20" s="157">
        <f t="shared" si="4"/>
        <v>249235</v>
      </c>
      <c r="C20" s="157">
        <f t="shared" si="4"/>
        <v>2885643</v>
      </c>
      <c r="D20" s="161">
        <v>307</v>
      </c>
      <c r="E20" s="161">
        <v>4040</v>
      </c>
      <c r="F20" s="161">
        <v>23070</v>
      </c>
      <c r="G20" s="161">
        <v>393558</v>
      </c>
      <c r="H20" s="161">
        <v>225858</v>
      </c>
      <c r="I20" s="161">
        <v>2488045</v>
      </c>
      <c r="J20" s="39"/>
      <c r="K20" s="50">
        <v>6</v>
      </c>
      <c r="L20" s="26">
        <v>101424</v>
      </c>
      <c r="M20" s="26">
        <v>1083389</v>
      </c>
      <c r="N20" s="26">
        <v>54779</v>
      </c>
      <c r="O20" s="26">
        <v>869364</v>
      </c>
      <c r="P20" s="26">
        <v>92722</v>
      </c>
      <c r="Q20" s="26">
        <v>931502</v>
      </c>
      <c r="R20" s="26">
        <v>310</v>
      </c>
      <c r="S20" s="26">
        <v>1388</v>
      </c>
      <c r="T20" s="39"/>
    </row>
    <row r="21" spans="1:20" ht="18" customHeight="1">
      <c r="A21" s="50">
        <v>7</v>
      </c>
      <c r="B21" s="157">
        <f t="shared" si="4"/>
        <v>335532</v>
      </c>
      <c r="C21" s="157">
        <f t="shared" si="4"/>
        <v>3345417</v>
      </c>
      <c r="D21" s="161">
        <v>84</v>
      </c>
      <c r="E21" s="161">
        <v>370</v>
      </c>
      <c r="F21" s="161">
        <v>11711</v>
      </c>
      <c r="G21" s="161">
        <v>147247</v>
      </c>
      <c r="H21" s="161">
        <v>323737</v>
      </c>
      <c r="I21" s="161">
        <v>3197800</v>
      </c>
      <c r="J21" s="39"/>
      <c r="K21" s="50">
        <v>7</v>
      </c>
      <c r="L21" s="26">
        <v>109239</v>
      </c>
      <c r="M21" s="26">
        <v>1132931</v>
      </c>
      <c r="N21" s="26">
        <v>45658</v>
      </c>
      <c r="O21" s="26">
        <v>695976</v>
      </c>
      <c r="P21" s="26">
        <v>179919</v>
      </c>
      <c r="Q21" s="26">
        <v>1512315</v>
      </c>
      <c r="R21" s="26">
        <v>716</v>
      </c>
      <c r="S21" s="26">
        <v>4195</v>
      </c>
      <c r="T21" s="39"/>
    </row>
    <row r="22" spans="1:20" ht="18" customHeight="1">
      <c r="A22" s="50">
        <v>8</v>
      </c>
      <c r="B22" s="157">
        <f t="shared" si="4"/>
        <v>282150</v>
      </c>
      <c r="C22" s="157">
        <f t="shared" si="4"/>
        <v>3583116</v>
      </c>
      <c r="D22" s="161">
        <v>15474</v>
      </c>
      <c r="E22" s="161">
        <v>111866</v>
      </c>
      <c r="F22" s="161">
        <v>27636</v>
      </c>
      <c r="G22" s="161">
        <v>435953</v>
      </c>
      <c r="H22" s="161">
        <v>239040</v>
      </c>
      <c r="I22" s="161">
        <v>3035297</v>
      </c>
      <c r="J22" s="39"/>
      <c r="K22" s="50">
        <v>8</v>
      </c>
      <c r="L22" s="26">
        <v>86790</v>
      </c>
      <c r="M22" s="26">
        <v>949986</v>
      </c>
      <c r="N22" s="26">
        <v>97097</v>
      </c>
      <c r="O22" s="26">
        <v>1558732</v>
      </c>
      <c r="P22" s="26">
        <v>98121</v>
      </c>
      <c r="Q22" s="26">
        <v>1073798</v>
      </c>
      <c r="R22" s="26">
        <v>142</v>
      </c>
      <c r="S22" s="26">
        <v>600</v>
      </c>
      <c r="T22" s="39"/>
    </row>
    <row r="23" spans="1:20" ht="18" customHeight="1">
      <c r="A23" s="51"/>
      <c r="B23" s="160"/>
      <c r="C23" s="160"/>
      <c r="D23" s="160"/>
      <c r="E23" s="160"/>
      <c r="F23" s="160"/>
      <c r="G23" s="160"/>
      <c r="H23" s="160"/>
      <c r="I23" s="160"/>
      <c r="J23" s="30"/>
      <c r="K23" s="51"/>
      <c r="L23" s="30"/>
      <c r="M23" s="30"/>
      <c r="N23" s="30"/>
      <c r="O23" s="30"/>
      <c r="P23" s="30"/>
      <c r="Q23" s="30"/>
      <c r="R23" s="30"/>
      <c r="S23" s="30"/>
      <c r="T23" s="39"/>
    </row>
    <row r="24" spans="1:20" ht="18" customHeight="1">
      <c r="A24" s="50">
        <v>9</v>
      </c>
      <c r="B24" s="162">
        <f aca="true" t="shared" si="5" ref="B24:C27">SUM(D24,F24,H24)</f>
        <v>223791</v>
      </c>
      <c r="C24" s="163">
        <f t="shared" si="5"/>
        <v>2807810</v>
      </c>
      <c r="D24" s="161">
        <v>3585</v>
      </c>
      <c r="E24" s="161">
        <v>68050</v>
      </c>
      <c r="F24" s="161">
        <v>12676</v>
      </c>
      <c r="G24" s="161">
        <v>194549</v>
      </c>
      <c r="H24" s="161">
        <v>207530</v>
      </c>
      <c r="I24" s="161">
        <v>2545211</v>
      </c>
      <c r="J24" s="39"/>
      <c r="K24" s="50">
        <v>9</v>
      </c>
      <c r="L24" s="26">
        <v>87876</v>
      </c>
      <c r="M24" s="26">
        <v>964233</v>
      </c>
      <c r="N24" s="26">
        <v>45175</v>
      </c>
      <c r="O24" s="26">
        <v>807615</v>
      </c>
      <c r="P24" s="26">
        <v>90466</v>
      </c>
      <c r="Q24" s="26">
        <v>1033882</v>
      </c>
      <c r="R24" s="26">
        <v>274</v>
      </c>
      <c r="S24" s="26">
        <v>2080</v>
      </c>
      <c r="T24" s="39"/>
    </row>
    <row r="25" spans="1:20" ht="18" customHeight="1">
      <c r="A25" s="50">
        <v>10</v>
      </c>
      <c r="B25" s="162">
        <f t="shared" si="5"/>
        <v>196143</v>
      </c>
      <c r="C25" s="163">
        <f t="shared" si="5"/>
        <v>2535700</v>
      </c>
      <c r="D25" s="161">
        <v>6476</v>
      </c>
      <c r="E25" s="161">
        <v>116710</v>
      </c>
      <c r="F25" s="161">
        <v>23952</v>
      </c>
      <c r="G25" s="161">
        <v>547550</v>
      </c>
      <c r="H25" s="161">
        <v>165715</v>
      </c>
      <c r="I25" s="161">
        <v>1871440</v>
      </c>
      <c r="J25" s="39"/>
      <c r="K25" s="50">
        <v>10</v>
      </c>
      <c r="L25" s="26">
        <v>85276</v>
      </c>
      <c r="M25" s="26">
        <v>894184</v>
      </c>
      <c r="N25" s="26">
        <v>44376</v>
      </c>
      <c r="O25" s="26">
        <v>911647</v>
      </c>
      <c r="P25" s="26">
        <v>66424</v>
      </c>
      <c r="Q25" s="26">
        <v>729619</v>
      </c>
      <c r="R25" s="26">
        <v>67</v>
      </c>
      <c r="S25" s="26">
        <v>250</v>
      </c>
      <c r="T25" s="39"/>
    </row>
    <row r="26" spans="1:20" ht="18" customHeight="1">
      <c r="A26" s="50">
        <v>11</v>
      </c>
      <c r="B26" s="162">
        <f t="shared" si="5"/>
        <v>304438</v>
      </c>
      <c r="C26" s="163">
        <f t="shared" si="5"/>
        <v>5546466</v>
      </c>
      <c r="D26" s="161">
        <v>3132</v>
      </c>
      <c r="E26" s="161">
        <v>87018</v>
      </c>
      <c r="F26" s="161">
        <v>13801</v>
      </c>
      <c r="G26" s="161">
        <v>242482</v>
      </c>
      <c r="H26" s="161">
        <v>287505</v>
      </c>
      <c r="I26" s="161">
        <v>5216966</v>
      </c>
      <c r="J26" s="39"/>
      <c r="K26" s="50">
        <v>11</v>
      </c>
      <c r="L26" s="41">
        <v>88245</v>
      </c>
      <c r="M26" s="26">
        <v>961069</v>
      </c>
      <c r="N26" s="26">
        <v>149817</v>
      </c>
      <c r="O26" s="26">
        <v>3964609</v>
      </c>
      <c r="P26" s="26">
        <v>65962</v>
      </c>
      <c r="Q26" s="26">
        <v>617498</v>
      </c>
      <c r="R26" s="26">
        <v>414</v>
      </c>
      <c r="S26" s="26">
        <v>3290</v>
      </c>
      <c r="T26" s="39"/>
    </row>
    <row r="27" spans="1:20" ht="18" customHeight="1">
      <c r="A27" s="52">
        <v>12</v>
      </c>
      <c r="B27" s="164">
        <f t="shared" si="5"/>
        <v>150689</v>
      </c>
      <c r="C27" s="165">
        <f t="shared" si="5"/>
        <v>1966711</v>
      </c>
      <c r="D27" s="166">
        <v>4583</v>
      </c>
      <c r="E27" s="166">
        <v>71850</v>
      </c>
      <c r="F27" s="166">
        <v>4903</v>
      </c>
      <c r="G27" s="166">
        <v>115421</v>
      </c>
      <c r="H27" s="166">
        <v>141203</v>
      </c>
      <c r="I27" s="166">
        <v>1779440</v>
      </c>
      <c r="J27" s="39"/>
      <c r="K27" s="52">
        <v>12</v>
      </c>
      <c r="L27" s="42">
        <v>65404</v>
      </c>
      <c r="M27" s="43">
        <v>712081</v>
      </c>
      <c r="N27" s="43">
        <v>27458</v>
      </c>
      <c r="O27" s="43">
        <v>587655</v>
      </c>
      <c r="P27" s="43">
        <v>57618</v>
      </c>
      <c r="Q27" s="43">
        <v>665930</v>
      </c>
      <c r="R27" s="43">
        <v>207</v>
      </c>
      <c r="S27" s="43">
        <v>1045</v>
      </c>
      <c r="T27" s="39"/>
    </row>
    <row r="28" spans="1:19" ht="15" customHeight="1">
      <c r="A28" s="206" t="s">
        <v>48</v>
      </c>
      <c r="B28" s="206"/>
      <c r="C28" s="206"/>
      <c r="D28" s="206"/>
      <c r="E28" s="206"/>
      <c r="F28" s="206"/>
      <c r="G28" s="206"/>
      <c r="H28" s="206"/>
      <c r="I28" s="206"/>
      <c r="K28" s="205" t="s">
        <v>87</v>
      </c>
      <c r="L28" s="205"/>
      <c r="M28" s="205"/>
      <c r="N28" s="205"/>
      <c r="O28" s="205"/>
      <c r="P28" s="205"/>
      <c r="Q28" s="205"/>
      <c r="R28" s="205"/>
      <c r="S28" s="205"/>
    </row>
    <row r="29" spans="1:5" ht="15" customHeight="1">
      <c r="A29" s="207" t="s">
        <v>87</v>
      </c>
      <c r="B29" s="207"/>
      <c r="C29" s="207"/>
      <c r="D29" s="207"/>
      <c r="E29" s="207"/>
    </row>
    <row r="30" ht="15" customHeight="1"/>
    <row r="31" ht="15" customHeight="1"/>
    <row r="32" ht="15" customHeight="1">
      <c r="O32" s="31"/>
    </row>
    <row r="33" ht="15" customHeight="1"/>
    <row r="34" spans="1:20" ht="15" customHeight="1">
      <c r="A34" s="202"/>
      <c r="B34" s="202"/>
      <c r="C34" s="202"/>
      <c r="D34" s="202"/>
      <c r="E34" s="202"/>
      <c r="F34" s="202"/>
      <c r="G34" s="202"/>
      <c r="H34" s="202"/>
      <c r="I34" s="202"/>
      <c r="J34" s="31"/>
      <c r="K34" s="31"/>
      <c r="L34" s="31"/>
      <c r="M34" s="31"/>
      <c r="N34" s="31"/>
      <c r="O34" s="31"/>
      <c r="P34" s="31"/>
      <c r="Q34" s="31"/>
      <c r="R34" s="31"/>
      <c r="S34" s="31"/>
      <c r="T34" s="31"/>
    </row>
    <row r="35" spans="1:19" ht="19.5" customHeight="1">
      <c r="A35" s="202"/>
      <c r="B35" s="202"/>
      <c r="C35" s="202"/>
      <c r="D35" s="202"/>
      <c r="E35" s="202"/>
      <c r="F35" s="202"/>
      <c r="G35" s="202"/>
      <c r="H35" s="202"/>
      <c r="I35" s="202"/>
      <c r="J35" s="202"/>
      <c r="K35" s="203"/>
      <c r="L35" s="203"/>
      <c r="M35" s="203"/>
      <c r="N35" s="203"/>
      <c r="O35" s="203"/>
      <c r="P35" s="203"/>
      <c r="Q35" s="203"/>
      <c r="R35" s="203"/>
      <c r="S35" s="203"/>
    </row>
    <row r="36" spans="1:19" ht="19.5" customHeight="1">
      <c r="A36" s="186" t="s">
        <v>129</v>
      </c>
      <c r="B36" s="186"/>
      <c r="C36" s="186"/>
      <c r="D36" s="186"/>
      <c r="E36" s="186"/>
      <c r="F36" s="186"/>
      <c r="G36" s="186"/>
      <c r="H36" s="186"/>
      <c r="I36" s="186"/>
      <c r="J36" s="186"/>
      <c r="K36" s="204"/>
      <c r="L36" s="204"/>
      <c r="M36" s="204"/>
      <c r="N36" s="204"/>
      <c r="O36" s="204"/>
      <c r="P36" s="204"/>
      <c r="Q36" s="204"/>
      <c r="R36" s="204"/>
      <c r="S36" s="204"/>
    </row>
    <row r="37" spans="2:20" ht="18" customHeight="1" thickBot="1">
      <c r="B37" s="31"/>
      <c r="C37" s="31"/>
      <c r="D37" s="31"/>
      <c r="E37" s="31"/>
      <c r="F37" s="31"/>
      <c r="G37" s="31"/>
      <c r="H37" s="31"/>
      <c r="I37" s="31"/>
      <c r="J37" s="33"/>
      <c r="K37" s="31"/>
      <c r="L37" s="31"/>
      <c r="M37" s="31"/>
      <c r="N37" s="31"/>
      <c r="O37" s="31"/>
      <c r="P37" s="31"/>
      <c r="Q37" s="31"/>
      <c r="R37" s="31"/>
      <c r="S37" s="33" t="s">
        <v>47</v>
      </c>
      <c r="T37" s="33"/>
    </row>
    <row r="38" spans="1:19" ht="18" customHeight="1">
      <c r="A38" s="190" t="s">
        <v>16</v>
      </c>
      <c r="B38" s="199" t="s">
        <v>6</v>
      </c>
      <c r="C38" s="208"/>
      <c r="D38" s="199" t="s">
        <v>7</v>
      </c>
      <c r="E38" s="208"/>
      <c r="F38" s="199" t="s">
        <v>8</v>
      </c>
      <c r="G38" s="208"/>
      <c r="H38" s="199" t="s">
        <v>9</v>
      </c>
      <c r="I38" s="208"/>
      <c r="J38" s="199" t="s">
        <v>10</v>
      </c>
      <c r="K38" s="208"/>
      <c r="L38" s="199" t="s">
        <v>11</v>
      </c>
      <c r="M38" s="208"/>
      <c r="N38" s="199" t="s">
        <v>72</v>
      </c>
      <c r="O38" s="200"/>
      <c r="P38" s="201" t="s">
        <v>125</v>
      </c>
      <c r="Q38" s="200"/>
      <c r="R38" s="201" t="s">
        <v>12</v>
      </c>
      <c r="S38" s="209"/>
    </row>
    <row r="39" spans="1:19" ht="18" customHeight="1">
      <c r="A39" s="191"/>
      <c r="B39" s="35" t="s">
        <v>128</v>
      </c>
      <c r="C39" s="35" t="s">
        <v>13</v>
      </c>
      <c r="D39" s="35" t="s">
        <v>128</v>
      </c>
      <c r="E39" s="35" t="s">
        <v>13</v>
      </c>
      <c r="F39" s="35" t="s">
        <v>128</v>
      </c>
      <c r="G39" s="35" t="s">
        <v>13</v>
      </c>
      <c r="H39" s="35" t="s">
        <v>128</v>
      </c>
      <c r="I39" s="35" t="s">
        <v>13</v>
      </c>
      <c r="J39" s="35" t="s">
        <v>128</v>
      </c>
      <c r="K39" s="35" t="s">
        <v>13</v>
      </c>
      <c r="L39" s="35" t="s">
        <v>128</v>
      </c>
      <c r="M39" s="35" t="s">
        <v>13</v>
      </c>
      <c r="N39" s="35" t="s">
        <v>128</v>
      </c>
      <c r="O39" s="35" t="s">
        <v>13</v>
      </c>
      <c r="P39" s="35" t="s">
        <v>128</v>
      </c>
      <c r="Q39" s="35" t="s">
        <v>13</v>
      </c>
      <c r="R39" s="35" t="s">
        <v>128</v>
      </c>
      <c r="S39" s="36" t="s">
        <v>13</v>
      </c>
    </row>
    <row r="40" spans="1:19" s="37" customFormat="1" ht="18" customHeight="1">
      <c r="A40" s="48" t="s">
        <v>85</v>
      </c>
      <c r="B40" s="37">
        <v>917410</v>
      </c>
      <c r="C40" s="37">
        <v>9465036</v>
      </c>
      <c r="D40" s="37">
        <v>228371</v>
      </c>
      <c r="E40" s="37">
        <v>2581860</v>
      </c>
      <c r="F40" s="37">
        <v>111605</v>
      </c>
      <c r="G40" s="37">
        <v>488762</v>
      </c>
      <c r="H40" s="37">
        <v>304444</v>
      </c>
      <c r="I40" s="37">
        <v>2443162</v>
      </c>
      <c r="J40" s="37">
        <v>243446</v>
      </c>
      <c r="K40" s="37">
        <v>3455257</v>
      </c>
      <c r="L40" s="37">
        <v>29974</v>
      </c>
      <c r="M40" s="37">
        <v>285700</v>
      </c>
      <c r="N40" s="37">
        <v>208279</v>
      </c>
      <c r="O40" s="37">
        <v>3296920</v>
      </c>
      <c r="P40" s="37">
        <v>167187</v>
      </c>
      <c r="Q40" s="37">
        <v>2144640</v>
      </c>
      <c r="R40" s="37">
        <v>1466</v>
      </c>
      <c r="S40" s="37">
        <v>16268</v>
      </c>
    </row>
    <row r="41" spans="1:19" ht="18" customHeight="1">
      <c r="A41" s="50">
        <v>60</v>
      </c>
      <c r="B41" s="44">
        <v>923610</v>
      </c>
      <c r="C41" s="44">
        <v>9530701</v>
      </c>
      <c r="D41" s="44">
        <v>180610</v>
      </c>
      <c r="E41" s="44">
        <v>2096338</v>
      </c>
      <c r="F41" s="44">
        <v>65994</v>
      </c>
      <c r="G41" s="44">
        <v>431622</v>
      </c>
      <c r="H41" s="44">
        <v>372400</v>
      </c>
      <c r="I41" s="44">
        <v>3074655</v>
      </c>
      <c r="J41" s="44">
        <v>198355</v>
      </c>
      <c r="K41" s="44">
        <v>2189606</v>
      </c>
      <c r="L41" s="44">
        <v>34643</v>
      </c>
      <c r="M41" s="44">
        <v>344097</v>
      </c>
      <c r="N41" s="44">
        <v>184024</v>
      </c>
      <c r="O41" s="44">
        <v>2909055</v>
      </c>
      <c r="P41" s="44">
        <v>185046</v>
      </c>
      <c r="Q41" s="44">
        <v>2955494</v>
      </c>
      <c r="R41" s="44">
        <v>6669</v>
      </c>
      <c r="S41" s="44">
        <v>102440</v>
      </c>
    </row>
    <row r="42" spans="1:19" ht="18" customHeight="1">
      <c r="A42" s="50">
        <v>61</v>
      </c>
      <c r="B42" s="44">
        <v>1010680</v>
      </c>
      <c r="C42" s="44">
        <v>10579680</v>
      </c>
      <c r="D42" s="44">
        <v>199444</v>
      </c>
      <c r="E42" s="44">
        <v>2343681</v>
      </c>
      <c r="F42" s="44">
        <v>55604</v>
      </c>
      <c r="G42" s="44">
        <v>326581</v>
      </c>
      <c r="H42" s="44">
        <v>326475</v>
      </c>
      <c r="I42" s="44">
        <v>2555798</v>
      </c>
      <c r="J42" s="44">
        <v>193532</v>
      </c>
      <c r="K42" s="44">
        <v>2098173</v>
      </c>
      <c r="L42" s="44">
        <v>33621</v>
      </c>
      <c r="M42" s="44">
        <v>328516</v>
      </c>
      <c r="N42" s="44">
        <v>177290</v>
      </c>
      <c r="O42" s="44">
        <v>2692833</v>
      </c>
      <c r="P42" s="44">
        <v>198619</v>
      </c>
      <c r="Q42" s="44">
        <v>3155890</v>
      </c>
      <c r="R42" s="44">
        <v>11409</v>
      </c>
      <c r="S42" s="44">
        <v>141449</v>
      </c>
    </row>
    <row r="43" spans="1:19" ht="18" customHeight="1">
      <c r="A43" s="50">
        <v>62</v>
      </c>
      <c r="B43" s="44">
        <v>1176171</v>
      </c>
      <c r="C43" s="44">
        <v>12952796</v>
      </c>
      <c r="D43" s="44">
        <v>253711</v>
      </c>
      <c r="E43" s="44">
        <v>2920826</v>
      </c>
      <c r="F43" s="44">
        <v>58798</v>
      </c>
      <c r="G43" s="44">
        <v>345432</v>
      </c>
      <c r="H43" s="44">
        <v>222977</v>
      </c>
      <c r="I43" s="44">
        <v>1529799</v>
      </c>
      <c r="J43" s="44">
        <v>188612</v>
      </c>
      <c r="K43" s="44">
        <v>2250524</v>
      </c>
      <c r="L43" s="44">
        <v>31666</v>
      </c>
      <c r="M43" s="44">
        <v>282426</v>
      </c>
      <c r="N43" s="44">
        <v>195006</v>
      </c>
      <c r="O43" s="44">
        <v>3019470</v>
      </c>
      <c r="P43" s="44">
        <v>233813</v>
      </c>
      <c r="Q43" s="44">
        <v>4905827</v>
      </c>
      <c r="R43" s="44">
        <v>3923</v>
      </c>
      <c r="S43" s="44">
        <v>16993</v>
      </c>
    </row>
    <row r="44" spans="1:19" s="47" customFormat="1" ht="18" customHeight="1">
      <c r="A44" s="53">
        <v>63</v>
      </c>
      <c r="B44" s="167">
        <f>SUM(B46:B59)</f>
        <v>1145496</v>
      </c>
      <c r="C44" s="167">
        <f aca="true" t="shared" si="6" ref="C44:S44">SUM(C46:C59)</f>
        <v>12296040</v>
      </c>
      <c r="D44" s="167">
        <f t="shared" si="6"/>
        <v>284332</v>
      </c>
      <c r="E44" s="167">
        <f t="shared" si="6"/>
        <v>3761998</v>
      </c>
      <c r="F44" s="167">
        <f t="shared" si="6"/>
        <v>50958</v>
      </c>
      <c r="G44" s="167">
        <f t="shared" si="6"/>
        <v>308303</v>
      </c>
      <c r="H44" s="167">
        <f t="shared" si="6"/>
        <v>332699</v>
      </c>
      <c r="I44" s="167">
        <f t="shared" si="6"/>
        <v>2715646</v>
      </c>
      <c r="J44" s="167">
        <f t="shared" si="6"/>
        <v>345339</v>
      </c>
      <c r="K44" s="167">
        <f t="shared" si="6"/>
        <v>3643502</v>
      </c>
      <c r="L44" s="167">
        <f t="shared" si="6"/>
        <v>119375</v>
      </c>
      <c r="M44" s="167">
        <f t="shared" si="6"/>
        <v>2665086</v>
      </c>
      <c r="N44" s="167">
        <f t="shared" si="6"/>
        <v>210957</v>
      </c>
      <c r="O44" s="167">
        <f t="shared" si="6"/>
        <v>3338245</v>
      </c>
      <c r="P44" s="167">
        <f t="shared" si="6"/>
        <v>301925</v>
      </c>
      <c r="Q44" s="167">
        <f t="shared" si="6"/>
        <v>5638906</v>
      </c>
      <c r="R44" s="167">
        <f t="shared" si="6"/>
        <v>1117</v>
      </c>
      <c r="S44" s="167">
        <f t="shared" si="6"/>
        <v>3062</v>
      </c>
    </row>
    <row r="45" spans="1:19" ht="18" customHeight="1">
      <c r="A45" s="40"/>
      <c r="B45" s="30"/>
      <c r="C45" s="30"/>
      <c r="D45" s="30"/>
      <c r="E45" s="30"/>
      <c r="F45" s="30"/>
      <c r="G45" s="30"/>
      <c r="H45" s="30"/>
      <c r="I45" s="30"/>
      <c r="J45" s="30"/>
      <c r="K45" s="30"/>
      <c r="L45" s="30"/>
      <c r="M45" s="30"/>
      <c r="N45" s="30"/>
      <c r="O45" s="30"/>
      <c r="P45" s="30"/>
      <c r="Q45" s="30"/>
      <c r="R45" s="30"/>
      <c r="S45" s="30"/>
    </row>
    <row r="46" spans="1:20" ht="18" customHeight="1">
      <c r="A46" s="49" t="s">
        <v>86</v>
      </c>
      <c r="B46" s="41">
        <v>66257</v>
      </c>
      <c r="C46" s="26">
        <v>756943</v>
      </c>
      <c r="D46" s="26">
        <v>8884</v>
      </c>
      <c r="E46" s="26">
        <v>107902</v>
      </c>
      <c r="F46" s="26">
        <v>2689</v>
      </c>
      <c r="G46" s="26">
        <v>12452</v>
      </c>
      <c r="H46" s="26">
        <v>16189</v>
      </c>
      <c r="I46" s="26">
        <v>129196</v>
      </c>
      <c r="J46" s="26">
        <v>12872</v>
      </c>
      <c r="K46" s="26">
        <v>180255</v>
      </c>
      <c r="L46" s="26">
        <v>3803</v>
      </c>
      <c r="M46" s="26">
        <v>43320</v>
      </c>
      <c r="N46" s="26">
        <v>7889</v>
      </c>
      <c r="O46" s="26">
        <v>108642</v>
      </c>
      <c r="P46" s="26">
        <v>25003</v>
      </c>
      <c r="Q46" s="26">
        <v>565812</v>
      </c>
      <c r="R46" s="26">
        <v>0</v>
      </c>
      <c r="S46" s="26">
        <v>0</v>
      </c>
      <c r="T46" s="39"/>
    </row>
    <row r="47" spans="1:20" ht="18" customHeight="1">
      <c r="A47" s="50">
        <v>2</v>
      </c>
      <c r="B47" s="41">
        <v>86829</v>
      </c>
      <c r="C47" s="26">
        <v>987062</v>
      </c>
      <c r="D47" s="26">
        <v>19581</v>
      </c>
      <c r="E47" s="26">
        <v>240049</v>
      </c>
      <c r="F47" s="26">
        <v>2026</v>
      </c>
      <c r="G47" s="26">
        <v>9692</v>
      </c>
      <c r="H47" s="26">
        <v>11893</v>
      </c>
      <c r="I47" s="26">
        <v>75334</v>
      </c>
      <c r="J47" s="26">
        <v>12368</v>
      </c>
      <c r="K47" s="26">
        <v>141700</v>
      </c>
      <c r="L47" s="26">
        <v>2837</v>
      </c>
      <c r="M47" s="26">
        <v>34820</v>
      </c>
      <c r="N47" s="26">
        <v>7046</v>
      </c>
      <c r="O47" s="26">
        <v>101211</v>
      </c>
      <c r="P47" s="26">
        <v>5243</v>
      </c>
      <c r="Q47" s="26">
        <v>77549</v>
      </c>
      <c r="R47" s="26">
        <v>0</v>
      </c>
      <c r="S47" s="26">
        <v>0</v>
      </c>
      <c r="T47" s="39"/>
    </row>
    <row r="48" spans="1:20" ht="18" customHeight="1">
      <c r="A48" s="50">
        <v>3</v>
      </c>
      <c r="B48" s="41">
        <v>98997</v>
      </c>
      <c r="C48" s="26">
        <v>111642</v>
      </c>
      <c r="D48" s="26">
        <v>23236</v>
      </c>
      <c r="E48" s="26">
        <v>283450</v>
      </c>
      <c r="F48" s="26">
        <v>3751</v>
      </c>
      <c r="G48" s="26">
        <v>38427</v>
      </c>
      <c r="H48" s="26">
        <v>28511</v>
      </c>
      <c r="I48" s="26">
        <v>236765</v>
      </c>
      <c r="J48" s="26">
        <v>31426</v>
      </c>
      <c r="K48" s="26">
        <v>397673</v>
      </c>
      <c r="L48" s="26">
        <v>4127</v>
      </c>
      <c r="M48" s="26">
        <v>27817</v>
      </c>
      <c r="N48" s="26">
        <v>7081</v>
      </c>
      <c r="O48" s="26">
        <v>102080</v>
      </c>
      <c r="P48" s="26">
        <v>8266</v>
      </c>
      <c r="Q48" s="26">
        <v>120499</v>
      </c>
      <c r="R48" s="26">
        <v>113</v>
      </c>
      <c r="S48" s="26">
        <v>430</v>
      </c>
      <c r="T48" s="39"/>
    </row>
    <row r="49" spans="1:20" ht="18" customHeight="1">
      <c r="A49" s="50">
        <v>4</v>
      </c>
      <c r="B49" s="41">
        <v>102646</v>
      </c>
      <c r="C49" s="26">
        <v>1157062</v>
      </c>
      <c r="D49" s="26">
        <v>49878</v>
      </c>
      <c r="E49" s="26">
        <v>677947</v>
      </c>
      <c r="F49" s="26">
        <v>4538</v>
      </c>
      <c r="G49" s="26">
        <v>22439</v>
      </c>
      <c r="H49" s="26">
        <v>38491</v>
      </c>
      <c r="I49" s="26">
        <v>269355</v>
      </c>
      <c r="J49" s="26">
        <v>29361</v>
      </c>
      <c r="K49" s="26">
        <v>455160</v>
      </c>
      <c r="L49" s="26">
        <v>10361</v>
      </c>
      <c r="M49" s="26">
        <v>94480</v>
      </c>
      <c r="N49" s="26">
        <v>16581</v>
      </c>
      <c r="O49" s="26">
        <v>310110</v>
      </c>
      <c r="P49" s="26">
        <v>73038</v>
      </c>
      <c r="Q49" s="26">
        <v>1134581</v>
      </c>
      <c r="R49" s="26">
        <v>315</v>
      </c>
      <c r="S49" s="26">
        <v>900</v>
      </c>
      <c r="T49" s="39"/>
    </row>
    <row r="50" spans="1:20" ht="18" customHeight="1">
      <c r="A50" s="51"/>
      <c r="B50" s="45"/>
      <c r="C50" s="30"/>
      <c r="D50" s="30"/>
      <c r="E50" s="30"/>
      <c r="F50" s="30"/>
      <c r="G50" s="30"/>
      <c r="H50" s="30"/>
      <c r="I50" s="30"/>
      <c r="J50" s="30"/>
      <c r="K50" s="30"/>
      <c r="L50" s="30"/>
      <c r="M50" s="30"/>
      <c r="N50" s="30"/>
      <c r="O50" s="30"/>
      <c r="P50" s="30"/>
      <c r="Q50" s="30"/>
      <c r="R50" s="30"/>
      <c r="S50" s="30"/>
      <c r="T50" s="39"/>
    </row>
    <row r="51" spans="1:20" ht="18" customHeight="1">
      <c r="A51" s="50">
        <v>5</v>
      </c>
      <c r="B51" s="41">
        <v>105968</v>
      </c>
      <c r="C51" s="26">
        <v>1216084</v>
      </c>
      <c r="D51" s="26">
        <v>28119</v>
      </c>
      <c r="E51" s="26">
        <v>354984</v>
      </c>
      <c r="F51" s="26">
        <v>9365</v>
      </c>
      <c r="G51" s="26">
        <v>39945</v>
      </c>
      <c r="H51" s="26">
        <v>24671</v>
      </c>
      <c r="I51" s="26">
        <v>159356</v>
      </c>
      <c r="J51" s="26">
        <v>16602</v>
      </c>
      <c r="K51" s="26">
        <v>213950</v>
      </c>
      <c r="L51" s="26">
        <v>4981</v>
      </c>
      <c r="M51" s="46">
        <v>45950</v>
      </c>
      <c r="N51" s="26">
        <v>11788</v>
      </c>
      <c r="O51" s="26">
        <v>220090</v>
      </c>
      <c r="P51" s="26">
        <v>26523</v>
      </c>
      <c r="Q51" s="26">
        <v>436730</v>
      </c>
      <c r="R51" s="26">
        <v>79</v>
      </c>
      <c r="S51" s="26">
        <v>80</v>
      </c>
      <c r="T51" s="39"/>
    </row>
    <row r="52" spans="1:20" ht="18" customHeight="1">
      <c r="A52" s="50">
        <v>6</v>
      </c>
      <c r="B52" s="41">
        <v>109652</v>
      </c>
      <c r="C52" s="26">
        <v>1245353</v>
      </c>
      <c r="D52" s="26">
        <v>17009</v>
      </c>
      <c r="E52" s="26">
        <v>224043</v>
      </c>
      <c r="F52" s="26">
        <v>2147</v>
      </c>
      <c r="G52" s="26">
        <v>11307</v>
      </c>
      <c r="H52" s="26">
        <v>47375</v>
      </c>
      <c r="I52" s="26">
        <v>433361</v>
      </c>
      <c r="J52" s="26">
        <v>23771</v>
      </c>
      <c r="K52" s="26">
        <v>242055</v>
      </c>
      <c r="L52" s="26">
        <v>3790</v>
      </c>
      <c r="M52" s="26">
        <v>31720</v>
      </c>
      <c r="N52" s="26">
        <v>30130</v>
      </c>
      <c r="O52" s="26">
        <v>540734</v>
      </c>
      <c r="P52" s="26">
        <v>15167</v>
      </c>
      <c r="Q52" s="26">
        <v>155870</v>
      </c>
      <c r="R52" s="26">
        <v>194</v>
      </c>
      <c r="S52" s="26">
        <v>1200</v>
      </c>
      <c r="T52" s="39"/>
    </row>
    <row r="53" spans="1:20" ht="18" customHeight="1">
      <c r="A53" s="50">
        <v>7</v>
      </c>
      <c r="B53" s="41">
        <v>110648</v>
      </c>
      <c r="C53" s="26">
        <v>1299855</v>
      </c>
      <c r="D53" s="26">
        <v>25787</v>
      </c>
      <c r="E53" s="26">
        <v>309159</v>
      </c>
      <c r="F53" s="26">
        <v>7656</v>
      </c>
      <c r="G53" s="26">
        <v>55207</v>
      </c>
      <c r="H53" s="26">
        <v>33167</v>
      </c>
      <c r="I53" s="26">
        <v>358013</v>
      </c>
      <c r="J53" s="26">
        <v>128987</v>
      </c>
      <c r="K53" s="26">
        <v>966971</v>
      </c>
      <c r="L53" s="26">
        <v>5979</v>
      </c>
      <c r="M53" s="26">
        <v>53440</v>
      </c>
      <c r="N53" s="26">
        <v>10748</v>
      </c>
      <c r="O53" s="26">
        <v>133412</v>
      </c>
      <c r="P53" s="26">
        <v>12301</v>
      </c>
      <c r="Q53" s="26">
        <v>169160</v>
      </c>
      <c r="R53" s="26">
        <v>259</v>
      </c>
      <c r="S53" s="26">
        <v>200</v>
      </c>
      <c r="T53" s="39"/>
    </row>
    <row r="54" spans="1:20" ht="18" customHeight="1">
      <c r="A54" s="50">
        <v>8</v>
      </c>
      <c r="B54" s="41">
        <v>110604</v>
      </c>
      <c r="C54" s="26">
        <v>1336948</v>
      </c>
      <c r="D54" s="26">
        <v>38114</v>
      </c>
      <c r="E54" s="26">
        <v>588627</v>
      </c>
      <c r="F54" s="26">
        <v>2885</v>
      </c>
      <c r="G54" s="26">
        <v>18730</v>
      </c>
      <c r="H54" s="26">
        <v>21815</v>
      </c>
      <c r="I54" s="26">
        <v>171683</v>
      </c>
      <c r="J54" s="26">
        <v>19691</v>
      </c>
      <c r="K54" s="26">
        <v>223603</v>
      </c>
      <c r="L54" s="26">
        <v>8022</v>
      </c>
      <c r="M54" s="26">
        <v>102340</v>
      </c>
      <c r="N54" s="26">
        <v>53606</v>
      </c>
      <c r="O54" s="26">
        <v>672192</v>
      </c>
      <c r="P54" s="26">
        <v>27413</v>
      </c>
      <c r="Q54" s="26">
        <v>468993</v>
      </c>
      <c r="R54" s="26">
        <v>0</v>
      </c>
      <c r="S54" s="26">
        <v>0</v>
      </c>
      <c r="T54" s="39"/>
    </row>
    <row r="55" spans="1:20" ht="18" customHeight="1">
      <c r="A55" s="51"/>
      <c r="B55" s="45"/>
      <c r="C55" s="30"/>
      <c r="D55" s="30"/>
      <c r="E55" s="30"/>
      <c r="F55" s="30"/>
      <c r="G55" s="30"/>
      <c r="H55" s="30"/>
      <c r="I55" s="30"/>
      <c r="J55" s="30"/>
      <c r="K55" s="30"/>
      <c r="L55" s="30"/>
      <c r="M55" s="30"/>
      <c r="N55" s="30"/>
      <c r="O55" s="30"/>
      <c r="P55" s="30"/>
      <c r="Q55" s="30"/>
      <c r="R55" s="30"/>
      <c r="S55" s="30"/>
      <c r="T55" s="39"/>
    </row>
    <row r="56" spans="1:20" ht="18" customHeight="1">
      <c r="A56" s="50">
        <v>9</v>
      </c>
      <c r="B56" s="41">
        <v>96771</v>
      </c>
      <c r="C56" s="26">
        <v>1154303</v>
      </c>
      <c r="D56" s="26">
        <v>22626</v>
      </c>
      <c r="E56" s="26">
        <v>302721</v>
      </c>
      <c r="F56" s="26">
        <v>2780</v>
      </c>
      <c r="G56" s="26">
        <v>14970</v>
      </c>
      <c r="H56" s="26">
        <v>33489</v>
      </c>
      <c r="I56" s="26">
        <v>263104</v>
      </c>
      <c r="J56" s="26">
        <v>14380</v>
      </c>
      <c r="K56" s="26">
        <v>143795</v>
      </c>
      <c r="L56" s="26">
        <v>3543</v>
      </c>
      <c r="M56" s="26">
        <v>46811</v>
      </c>
      <c r="N56" s="26">
        <v>22714</v>
      </c>
      <c r="O56" s="26">
        <v>365097</v>
      </c>
      <c r="P56" s="26">
        <v>27465</v>
      </c>
      <c r="Q56" s="26">
        <v>516837</v>
      </c>
      <c r="R56" s="26">
        <v>23</v>
      </c>
      <c r="S56" s="26">
        <v>172</v>
      </c>
      <c r="T56" s="39"/>
    </row>
    <row r="57" spans="1:20" ht="18" customHeight="1">
      <c r="A57" s="50">
        <v>10</v>
      </c>
      <c r="B57" s="41">
        <v>86235</v>
      </c>
      <c r="C57" s="26">
        <v>982856</v>
      </c>
      <c r="D57" s="26">
        <v>20719</v>
      </c>
      <c r="E57" s="26">
        <v>252320</v>
      </c>
      <c r="F57" s="26">
        <v>5379</v>
      </c>
      <c r="G57" s="26">
        <v>27734</v>
      </c>
      <c r="H57" s="26">
        <v>25257</v>
      </c>
      <c r="I57" s="26">
        <v>239550</v>
      </c>
      <c r="J57" s="26">
        <v>14533</v>
      </c>
      <c r="K57" s="26">
        <v>205030</v>
      </c>
      <c r="L57" s="26">
        <v>5050</v>
      </c>
      <c r="M57" s="26">
        <v>45013</v>
      </c>
      <c r="N57" s="26">
        <v>17882</v>
      </c>
      <c r="O57" s="26">
        <v>327541</v>
      </c>
      <c r="P57" s="26">
        <v>21088</v>
      </c>
      <c r="Q57" s="26">
        <v>455656</v>
      </c>
      <c r="R57" s="26">
        <v>0</v>
      </c>
      <c r="S57" s="26">
        <v>0</v>
      </c>
      <c r="T57" s="39"/>
    </row>
    <row r="58" spans="1:20" ht="18" customHeight="1">
      <c r="A58" s="50">
        <v>11</v>
      </c>
      <c r="B58" s="41">
        <v>97168</v>
      </c>
      <c r="C58" s="26">
        <v>1164210</v>
      </c>
      <c r="D58" s="26">
        <v>15145</v>
      </c>
      <c r="E58" s="26">
        <v>205060</v>
      </c>
      <c r="F58" s="26">
        <v>4906</v>
      </c>
      <c r="G58" s="26">
        <v>46073</v>
      </c>
      <c r="H58" s="26">
        <v>31857</v>
      </c>
      <c r="I58" s="26">
        <v>221009</v>
      </c>
      <c r="J58" s="26">
        <v>28255</v>
      </c>
      <c r="K58" s="26">
        <v>331950</v>
      </c>
      <c r="L58" s="26">
        <v>65088</v>
      </c>
      <c r="M58" s="26">
        <v>2121580</v>
      </c>
      <c r="N58" s="26">
        <v>14744</v>
      </c>
      <c r="O58" s="26">
        <v>237535</v>
      </c>
      <c r="P58" s="26">
        <v>47141</v>
      </c>
      <c r="Q58" s="26">
        <v>1218969</v>
      </c>
      <c r="R58" s="26">
        <v>134</v>
      </c>
      <c r="S58" s="26">
        <v>80</v>
      </c>
      <c r="T58" s="39"/>
    </row>
    <row r="59" spans="1:20" ht="18" customHeight="1">
      <c r="A59" s="52">
        <v>12</v>
      </c>
      <c r="B59" s="42">
        <v>73721</v>
      </c>
      <c r="C59" s="43">
        <v>883722</v>
      </c>
      <c r="D59" s="43">
        <v>15234</v>
      </c>
      <c r="E59" s="43">
        <v>215736</v>
      </c>
      <c r="F59" s="43">
        <v>2836</v>
      </c>
      <c r="G59" s="43">
        <v>11327</v>
      </c>
      <c r="H59" s="43">
        <v>19984</v>
      </c>
      <c r="I59" s="43">
        <v>158920</v>
      </c>
      <c r="J59" s="43">
        <v>13093</v>
      </c>
      <c r="K59" s="43">
        <v>141360</v>
      </c>
      <c r="L59" s="43">
        <v>1794</v>
      </c>
      <c r="M59" s="43">
        <v>17795</v>
      </c>
      <c r="N59" s="43">
        <v>10748</v>
      </c>
      <c r="O59" s="43">
        <v>219601</v>
      </c>
      <c r="P59" s="43">
        <v>13277</v>
      </c>
      <c r="Q59" s="43">
        <v>318250</v>
      </c>
      <c r="R59" s="43">
        <v>0</v>
      </c>
      <c r="S59" s="43">
        <v>0</v>
      </c>
      <c r="T59" s="39"/>
    </row>
    <row r="60" ht="15" customHeight="1">
      <c r="A60" s="23" t="s">
        <v>87</v>
      </c>
    </row>
  </sheetData>
  <sheetProtection/>
  <mergeCells count="30">
    <mergeCell ref="K28:S28"/>
    <mergeCell ref="A28:I28"/>
    <mergeCell ref="A29:E29"/>
    <mergeCell ref="B38:C38"/>
    <mergeCell ref="D38:E38"/>
    <mergeCell ref="F38:G38"/>
    <mergeCell ref="H38:I38"/>
    <mergeCell ref="R38:S38"/>
    <mergeCell ref="J38:K38"/>
    <mergeCell ref="L38:M38"/>
    <mergeCell ref="H6:I6"/>
    <mergeCell ref="K6:K7"/>
    <mergeCell ref="L6:M6"/>
    <mergeCell ref="N6:O6"/>
    <mergeCell ref="N38:O38"/>
    <mergeCell ref="P38:Q38"/>
    <mergeCell ref="A34:I34"/>
    <mergeCell ref="A35:S35"/>
    <mergeCell ref="A36:S36"/>
    <mergeCell ref="A38:A39"/>
    <mergeCell ref="A4:I4"/>
    <mergeCell ref="K4:S4"/>
    <mergeCell ref="A2:S2"/>
    <mergeCell ref="A3:S3"/>
    <mergeCell ref="B6:C6"/>
    <mergeCell ref="D6:E6"/>
    <mergeCell ref="F6:G6"/>
    <mergeCell ref="A6:A7"/>
    <mergeCell ref="P6:Q6"/>
    <mergeCell ref="R6:S6"/>
  </mergeCells>
  <printOptions horizontalCentered="1"/>
  <pageMargins left="0.5905511811023623" right="0.5905511811023623" top="0.5905511811023623" bottom="0.3937007874015748" header="0" footer="0"/>
  <pageSetup fitToHeight="1" fitToWidth="1" horizontalDpi="600" verticalDpi="600" orientation="landscape" paperSize="8" scale="73" r:id="rId1"/>
</worksheet>
</file>

<file path=xl/worksheets/sheet2.xml><?xml version="1.0" encoding="utf-8"?>
<worksheet xmlns="http://schemas.openxmlformats.org/spreadsheetml/2006/main" xmlns:r="http://schemas.openxmlformats.org/officeDocument/2006/relationships">
  <sheetPr>
    <pageSetUpPr fitToPage="1"/>
  </sheetPr>
  <dimension ref="A1:AX84"/>
  <sheetViews>
    <sheetView zoomScale="70" zoomScaleNormal="70" zoomScalePageLayoutView="0" workbookViewId="0" topLeftCell="A1">
      <selection activeCell="B11" sqref="B11"/>
    </sheetView>
  </sheetViews>
  <sheetFormatPr defaultColWidth="10.59765625" defaultRowHeight="18.75" customHeight="1"/>
  <cols>
    <col min="1" max="1" width="16.19921875" style="23" customWidth="1"/>
    <col min="2" max="2" width="13.19921875" style="23" customWidth="1"/>
    <col min="3" max="4" width="12.19921875" style="23" customWidth="1"/>
    <col min="5" max="5" width="14.19921875" style="23" customWidth="1"/>
    <col min="6" max="18" width="12.19921875" style="23" customWidth="1"/>
    <col min="19" max="19" width="13.59765625" style="23" customWidth="1"/>
    <col min="20" max="28" width="8.59765625" style="23" customWidth="1"/>
    <col min="29" max="29" width="6.59765625" style="23" customWidth="1"/>
    <col min="30" max="30" width="7.59765625" style="23" customWidth="1"/>
    <col min="31" max="31" width="6.59765625" style="23" customWidth="1"/>
    <col min="32" max="32" width="7.59765625" style="23" customWidth="1"/>
    <col min="33" max="44" width="6.59765625" style="23" customWidth="1"/>
    <col min="45" max="16384" width="10.59765625" style="23" customWidth="1"/>
  </cols>
  <sheetData>
    <row r="1" spans="1:49" s="28" customFormat="1" ht="18.75" customHeight="1">
      <c r="A1" s="1" t="s">
        <v>49</v>
      </c>
      <c r="R1" s="2" t="s">
        <v>74</v>
      </c>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49" ht="18.75" customHeight="1">
      <c r="A2" s="210" t="s">
        <v>88</v>
      </c>
      <c r="B2" s="210"/>
      <c r="C2" s="210"/>
      <c r="D2" s="210"/>
      <c r="E2" s="210"/>
      <c r="F2" s="210"/>
      <c r="G2" s="210"/>
      <c r="H2" s="210"/>
      <c r="I2" s="210"/>
      <c r="J2" s="210"/>
      <c r="K2" s="210"/>
      <c r="L2" s="210"/>
      <c r="M2" s="210"/>
      <c r="N2" s="210"/>
      <c r="O2" s="210"/>
      <c r="P2" s="210"/>
      <c r="Q2" s="210"/>
      <c r="R2" s="210"/>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1:49" ht="18.75" customHeight="1">
      <c r="A3" s="203" t="s">
        <v>75</v>
      </c>
      <c r="B3" s="203"/>
      <c r="C3" s="203"/>
      <c r="D3" s="203"/>
      <c r="E3" s="203"/>
      <c r="F3" s="203"/>
      <c r="G3" s="203"/>
      <c r="H3" s="203"/>
      <c r="I3" s="203"/>
      <c r="J3" s="203"/>
      <c r="K3" s="203"/>
      <c r="L3" s="203"/>
      <c r="M3" s="203"/>
      <c r="N3" s="203"/>
      <c r="O3" s="203"/>
      <c r="P3" s="203"/>
      <c r="Q3" s="203"/>
      <c r="R3" s="203"/>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row>
    <row r="4" spans="3:49" ht="18.75" customHeight="1" thickBot="1">
      <c r="C4" s="55"/>
      <c r="D4" s="55"/>
      <c r="E4" s="55"/>
      <c r="F4" s="55"/>
      <c r="G4" s="55"/>
      <c r="H4" s="55"/>
      <c r="I4" s="55"/>
      <c r="J4" s="55"/>
      <c r="K4" s="55"/>
      <c r="L4" s="55"/>
      <c r="M4" s="55"/>
      <c r="N4" s="55"/>
      <c r="O4" s="55"/>
      <c r="P4" s="55"/>
      <c r="R4" s="33" t="s">
        <v>50</v>
      </c>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1:50" ht="18.75" customHeight="1">
      <c r="A5" s="273" t="s">
        <v>0</v>
      </c>
      <c r="B5" s="257" t="s">
        <v>17</v>
      </c>
      <c r="C5" s="258"/>
      <c r="D5" s="259"/>
      <c r="E5" s="258" t="s">
        <v>18</v>
      </c>
      <c r="F5" s="193"/>
      <c r="G5" s="193"/>
      <c r="H5" s="193"/>
      <c r="I5" s="193"/>
      <c r="J5" s="193"/>
      <c r="K5" s="193"/>
      <c r="L5" s="192"/>
      <c r="M5" s="257" t="s">
        <v>19</v>
      </c>
      <c r="N5" s="193"/>
      <c r="O5" s="193"/>
      <c r="P5" s="193"/>
      <c r="Q5" s="193"/>
      <c r="R5" s="193"/>
      <c r="S5" s="56"/>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18.75" customHeight="1">
      <c r="A6" s="274"/>
      <c r="B6" s="275" t="s">
        <v>20</v>
      </c>
      <c r="C6" s="260" t="s">
        <v>130</v>
      </c>
      <c r="D6" s="261"/>
      <c r="E6" s="277" t="s">
        <v>21</v>
      </c>
      <c r="F6" s="256"/>
      <c r="G6" s="255" t="s">
        <v>22</v>
      </c>
      <c r="H6" s="256"/>
      <c r="I6" s="255" t="s">
        <v>23</v>
      </c>
      <c r="J6" s="256"/>
      <c r="K6" s="255" t="s">
        <v>24</v>
      </c>
      <c r="L6" s="256"/>
      <c r="M6" s="255" t="s">
        <v>25</v>
      </c>
      <c r="N6" s="256"/>
      <c r="O6" s="255" t="s">
        <v>26</v>
      </c>
      <c r="P6" s="256"/>
      <c r="Q6" s="255" t="s">
        <v>5</v>
      </c>
      <c r="R6" s="278"/>
      <c r="S6" s="56"/>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18.75" customHeight="1">
      <c r="A7" s="195"/>
      <c r="B7" s="276"/>
      <c r="C7" s="262"/>
      <c r="D7" s="263"/>
      <c r="E7" s="34" t="s">
        <v>20</v>
      </c>
      <c r="F7" s="58" t="s">
        <v>130</v>
      </c>
      <c r="G7" s="59" t="s">
        <v>20</v>
      </c>
      <c r="H7" s="59" t="s">
        <v>130</v>
      </c>
      <c r="I7" s="59" t="s">
        <v>20</v>
      </c>
      <c r="J7" s="59" t="s">
        <v>130</v>
      </c>
      <c r="K7" s="59" t="s">
        <v>20</v>
      </c>
      <c r="L7" s="59" t="s">
        <v>130</v>
      </c>
      <c r="M7" s="59" t="s">
        <v>20</v>
      </c>
      <c r="N7" s="59" t="s">
        <v>130</v>
      </c>
      <c r="O7" s="59" t="s">
        <v>20</v>
      </c>
      <c r="P7" s="59" t="s">
        <v>130</v>
      </c>
      <c r="Q7" s="59" t="s">
        <v>20</v>
      </c>
      <c r="R7" s="57" t="s">
        <v>130</v>
      </c>
      <c r="S7" s="60"/>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s="37" customFormat="1" ht="18.75" customHeight="1">
      <c r="A8" s="82" t="s">
        <v>85</v>
      </c>
      <c r="B8" s="157">
        <f aca="true" t="shared" si="0" ref="B8:C11">SUM(E8,G8,I8,K8)</f>
        <v>9784</v>
      </c>
      <c r="C8" s="235">
        <f t="shared" si="0"/>
        <v>1013094</v>
      </c>
      <c r="D8" s="235"/>
      <c r="E8" s="157">
        <v>4986</v>
      </c>
      <c r="F8" s="157">
        <v>743381</v>
      </c>
      <c r="G8" s="157">
        <v>3438</v>
      </c>
      <c r="H8" s="157">
        <v>157934</v>
      </c>
      <c r="I8" s="157">
        <v>218</v>
      </c>
      <c r="J8" s="157">
        <v>13340</v>
      </c>
      <c r="K8" s="157">
        <v>1142</v>
      </c>
      <c r="L8" s="157">
        <v>98439</v>
      </c>
      <c r="M8" s="157">
        <v>8894</v>
      </c>
      <c r="N8" s="157">
        <v>864612</v>
      </c>
      <c r="O8" s="157">
        <v>884</v>
      </c>
      <c r="P8" s="157">
        <v>147895</v>
      </c>
      <c r="Q8" s="157">
        <v>6</v>
      </c>
      <c r="R8" s="157">
        <v>587</v>
      </c>
      <c r="S8" s="61"/>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0" ht="18.75" customHeight="1">
      <c r="A9" s="50">
        <v>60</v>
      </c>
      <c r="B9" s="157">
        <f t="shared" si="0"/>
        <v>9639</v>
      </c>
      <c r="C9" s="219">
        <f t="shared" si="0"/>
        <v>979918</v>
      </c>
      <c r="D9" s="219"/>
      <c r="E9" s="169">
        <v>4897</v>
      </c>
      <c r="F9" s="169">
        <v>729666</v>
      </c>
      <c r="G9" s="169">
        <v>3804</v>
      </c>
      <c r="H9" s="169">
        <v>167608</v>
      </c>
      <c r="I9" s="169">
        <v>51</v>
      </c>
      <c r="J9" s="169">
        <v>4540</v>
      </c>
      <c r="K9" s="169">
        <v>887</v>
      </c>
      <c r="L9" s="169">
        <v>78104</v>
      </c>
      <c r="M9" s="169">
        <v>8966</v>
      </c>
      <c r="N9" s="169">
        <v>855517</v>
      </c>
      <c r="O9" s="169">
        <v>656</v>
      </c>
      <c r="P9" s="169">
        <v>122794</v>
      </c>
      <c r="Q9" s="169">
        <v>17</v>
      </c>
      <c r="R9" s="169">
        <v>1607</v>
      </c>
      <c r="S9" s="4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18.75" customHeight="1">
      <c r="A10" s="50">
        <v>61</v>
      </c>
      <c r="B10" s="157">
        <f t="shared" si="0"/>
        <v>11132</v>
      </c>
      <c r="C10" s="219">
        <f t="shared" si="0"/>
        <v>1070597</v>
      </c>
      <c r="D10" s="219"/>
      <c r="E10" s="169">
        <v>4936</v>
      </c>
      <c r="F10" s="169">
        <v>759672</v>
      </c>
      <c r="G10" s="169">
        <v>5119</v>
      </c>
      <c r="H10" s="169">
        <v>221270</v>
      </c>
      <c r="I10" s="169">
        <v>89</v>
      </c>
      <c r="J10" s="169">
        <v>7647</v>
      </c>
      <c r="K10" s="169">
        <v>988</v>
      </c>
      <c r="L10" s="169">
        <v>82008</v>
      </c>
      <c r="M10" s="169">
        <v>10407</v>
      </c>
      <c r="N10" s="169">
        <v>943203</v>
      </c>
      <c r="O10" s="169">
        <v>657</v>
      </c>
      <c r="P10" s="169">
        <v>124251</v>
      </c>
      <c r="Q10" s="169">
        <v>68</v>
      </c>
      <c r="R10" s="169">
        <v>3133</v>
      </c>
      <c r="S10" s="4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18.75" customHeight="1">
      <c r="A11" s="50">
        <v>62</v>
      </c>
      <c r="B11" s="157">
        <f t="shared" si="0"/>
        <v>13328</v>
      </c>
      <c r="C11" s="219">
        <f t="shared" si="0"/>
        <v>1245767</v>
      </c>
      <c r="D11" s="219"/>
      <c r="E11" s="169">
        <v>5609</v>
      </c>
      <c r="F11" s="169">
        <v>850464</v>
      </c>
      <c r="G11" s="169">
        <v>6672</v>
      </c>
      <c r="H11" s="169">
        <v>298610</v>
      </c>
      <c r="I11" s="169">
        <v>232</v>
      </c>
      <c r="J11" s="169">
        <v>15772</v>
      </c>
      <c r="K11" s="169">
        <v>815</v>
      </c>
      <c r="L11" s="169">
        <v>80921</v>
      </c>
      <c r="M11" s="169">
        <v>12657</v>
      </c>
      <c r="N11" s="169">
        <v>1133592</v>
      </c>
      <c r="O11" s="169">
        <v>654</v>
      </c>
      <c r="P11" s="169">
        <v>110187</v>
      </c>
      <c r="Q11" s="169">
        <v>17</v>
      </c>
      <c r="R11" s="169">
        <v>1988</v>
      </c>
      <c r="S11" s="4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18.75" customHeight="1">
      <c r="A12" s="53">
        <v>63</v>
      </c>
      <c r="B12" s="156">
        <f>SUM(B14:B27)</f>
        <v>13363</v>
      </c>
      <c r="C12" s="233">
        <f>SUM(C14:D27)</f>
        <v>1220772</v>
      </c>
      <c r="D12" s="233"/>
      <c r="E12" s="167">
        <f>SUM(E14:E27)</f>
        <v>5260</v>
      </c>
      <c r="F12" s="167">
        <f aca="true" t="shared" si="1" ref="F12:R12">SUM(F14:F27)</f>
        <v>781142</v>
      </c>
      <c r="G12" s="167">
        <f t="shared" si="1"/>
        <v>6405</v>
      </c>
      <c r="H12" s="167">
        <f t="shared" si="1"/>
        <v>294295</v>
      </c>
      <c r="I12" s="167">
        <f t="shared" si="1"/>
        <v>181</v>
      </c>
      <c r="J12" s="167">
        <f t="shared" si="1"/>
        <v>14462</v>
      </c>
      <c r="K12" s="167">
        <f t="shared" si="1"/>
        <v>1517</v>
      </c>
      <c r="L12" s="167">
        <f t="shared" si="1"/>
        <v>130873</v>
      </c>
      <c r="M12" s="167">
        <f t="shared" si="1"/>
        <v>12814</v>
      </c>
      <c r="N12" s="167">
        <f t="shared" si="1"/>
        <v>1150167</v>
      </c>
      <c r="O12" s="167">
        <f t="shared" si="1"/>
        <v>543</v>
      </c>
      <c r="P12" s="167">
        <f t="shared" si="1"/>
        <v>70118</v>
      </c>
      <c r="Q12" s="167">
        <f t="shared" si="1"/>
        <v>6</v>
      </c>
      <c r="R12" s="167">
        <f t="shared" si="1"/>
        <v>487</v>
      </c>
      <c r="S12" s="4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18.75" customHeight="1">
      <c r="A13" s="40"/>
      <c r="B13" s="170"/>
      <c r="C13" s="234"/>
      <c r="D13" s="234"/>
      <c r="E13" s="170"/>
      <c r="F13" s="170"/>
      <c r="G13" s="170"/>
      <c r="H13" s="170"/>
      <c r="I13" s="170"/>
      <c r="J13" s="170"/>
      <c r="K13" s="170"/>
      <c r="L13" s="170"/>
      <c r="M13" s="170"/>
      <c r="N13" s="170"/>
      <c r="O13" s="170"/>
      <c r="P13" s="170"/>
      <c r="Q13" s="170"/>
      <c r="R13" s="170"/>
      <c r="S13" s="60"/>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s="37" customFormat="1" ht="18.75" customHeight="1">
      <c r="A14" s="82" t="s">
        <v>86</v>
      </c>
      <c r="B14" s="157">
        <f aca="true" t="shared" si="2" ref="B14:C17">SUM(E14,G14,I14,K14)</f>
        <v>668</v>
      </c>
      <c r="C14" s="219">
        <f t="shared" si="2"/>
        <v>68319</v>
      </c>
      <c r="D14" s="219"/>
      <c r="E14" s="171">
        <v>313</v>
      </c>
      <c r="F14" s="171">
        <v>46110</v>
      </c>
      <c r="G14" s="171">
        <v>280</v>
      </c>
      <c r="H14" s="171">
        <v>14097</v>
      </c>
      <c r="I14" s="171">
        <v>10</v>
      </c>
      <c r="J14" s="171">
        <v>1219</v>
      </c>
      <c r="K14" s="171">
        <v>65</v>
      </c>
      <c r="L14" s="171">
        <v>6893</v>
      </c>
      <c r="M14" s="171">
        <v>649</v>
      </c>
      <c r="N14" s="171">
        <v>65463</v>
      </c>
      <c r="O14" s="171">
        <v>19</v>
      </c>
      <c r="P14" s="171">
        <v>2856</v>
      </c>
      <c r="Q14" s="171">
        <v>0</v>
      </c>
      <c r="R14" s="171">
        <v>0</v>
      </c>
      <c r="S14" s="61"/>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s="37" customFormat="1" ht="18.75" customHeight="1">
      <c r="A15" s="83">
        <v>2</v>
      </c>
      <c r="B15" s="157">
        <f t="shared" si="2"/>
        <v>963</v>
      </c>
      <c r="C15" s="219">
        <f t="shared" si="2"/>
        <v>94170</v>
      </c>
      <c r="D15" s="219"/>
      <c r="E15" s="171">
        <v>404</v>
      </c>
      <c r="F15" s="171">
        <v>63414</v>
      </c>
      <c r="G15" s="171">
        <v>466</v>
      </c>
      <c r="H15" s="171">
        <v>22648</v>
      </c>
      <c r="I15" s="171">
        <v>36</v>
      </c>
      <c r="J15" s="171">
        <v>1233</v>
      </c>
      <c r="K15" s="171">
        <v>57</v>
      </c>
      <c r="L15" s="171">
        <v>6875</v>
      </c>
      <c r="M15" s="171">
        <v>918</v>
      </c>
      <c r="N15" s="171">
        <v>88370</v>
      </c>
      <c r="O15" s="171">
        <v>44</v>
      </c>
      <c r="P15" s="171">
        <v>5727</v>
      </c>
      <c r="Q15" s="171">
        <v>1</v>
      </c>
      <c r="R15" s="171">
        <v>73</v>
      </c>
      <c r="S15" s="61"/>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s="37" customFormat="1" ht="18.75" customHeight="1">
      <c r="A16" s="83">
        <v>3</v>
      </c>
      <c r="B16" s="157">
        <f t="shared" si="2"/>
        <v>956</v>
      </c>
      <c r="C16" s="219">
        <f t="shared" si="2"/>
        <v>100166</v>
      </c>
      <c r="D16" s="219"/>
      <c r="E16" s="171">
        <v>462</v>
      </c>
      <c r="F16" s="171">
        <v>71720</v>
      </c>
      <c r="G16" s="171">
        <v>369</v>
      </c>
      <c r="H16" s="171">
        <v>19024</v>
      </c>
      <c r="I16" s="171">
        <v>3</v>
      </c>
      <c r="J16" s="171">
        <v>524</v>
      </c>
      <c r="K16" s="171">
        <v>122</v>
      </c>
      <c r="L16" s="171">
        <v>8898</v>
      </c>
      <c r="M16" s="171">
        <v>913</v>
      </c>
      <c r="N16" s="171">
        <v>94237</v>
      </c>
      <c r="O16" s="171">
        <v>42</v>
      </c>
      <c r="P16" s="171">
        <v>5767</v>
      </c>
      <c r="Q16" s="171">
        <v>1</v>
      </c>
      <c r="R16" s="171">
        <v>162</v>
      </c>
      <c r="S16" s="61"/>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s="37" customFormat="1" ht="18.75" customHeight="1">
      <c r="A17" s="83">
        <v>4</v>
      </c>
      <c r="B17" s="157">
        <f t="shared" si="2"/>
        <v>1417</v>
      </c>
      <c r="C17" s="219">
        <f t="shared" si="2"/>
        <v>125805</v>
      </c>
      <c r="D17" s="219"/>
      <c r="E17" s="171">
        <v>483</v>
      </c>
      <c r="F17" s="171">
        <v>74949</v>
      </c>
      <c r="G17" s="171">
        <v>521</v>
      </c>
      <c r="H17" s="171">
        <v>21740</v>
      </c>
      <c r="I17" s="171">
        <v>3</v>
      </c>
      <c r="J17" s="171">
        <v>192</v>
      </c>
      <c r="K17" s="171">
        <v>410</v>
      </c>
      <c r="L17" s="171">
        <v>28924</v>
      </c>
      <c r="M17" s="171">
        <v>1355</v>
      </c>
      <c r="N17" s="171">
        <v>117919</v>
      </c>
      <c r="O17" s="171">
        <v>58</v>
      </c>
      <c r="P17" s="171">
        <v>7634</v>
      </c>
      <c r="Q17" s="171">
        <v>4</v>
      </c>
      <c r="R17" s="171">
        <v>252</v>
      </c>
      <c r="S17" s="61"/>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row>
    <row r="18" spans="1:50" s="37" customFormat="1" ht="18.75" customHeight="1">
      <c r="A18" s="84"/>
      <c r="B18" s="172"/>
      <c r="C18" s="219"/>
      <c r="D18" s="219"/>
      <c r="E18" s="168"/>
      <c r="F18" s="168"/>
      <c r="G18" s="168"/>
      <c r="H18" s="168"/>
      <c r="I18" s="168"/>
      <c r="J18" s="168"/>
      <c r="K18" s="168"/>
      <c r="L18" s="168"/>
      <c r="M18" s="168"/>
      <c r="N18" s="168"/>
      <c r="O18" s="168"/>
      <c r="P18" s="168"/>
      <c r="Q18" s="168"/>
      <c r="R18" s="168"/>
      <c r="S18" s="6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row>
    <row r="19" spans="1:50" s="37" customFormat="1" ht="18.75" customHeight="1">
      <c r="A19" s="83">
        <v>5</v>
      </c>
      <c r="B19" s="157">
        <f aca="true" t="shared" si="3" ref="B19:C22">SUM(E19,G19,I19,K19)</f>
        <v>1276</v>
      </c>
      <c r="C19" s="219">
        <f t="shared" si="3"/>
        <v>115307</v>
      </c>
      <c r="D19" s="219"/>
      <c r="E19" s="171">
        <v>505</v>
      </c>
      <c r="F19" s="171">
        <v>74460</v>
      </c>
      <c r="G19" s="171">
        <v>691</v>
      </c>
      <c r="H19" s="171">
        <v>33897</v>
      </c>
      <c r="I19" s="171">
        <v>1</v>
      </c>
      <c r="J19" s="171">
        <v>102</v>
      </c>
      <c r="K19" s="171">
        <v>79</v>
      </c>
      <c r="L19" s="171">
        <v>6848</v>
      </c>
      <c r="M19" s="171">
        <v>1217</v>
      </c>
      <c r="N19" s="171">
        <v>109252</v>
      </c>
      <c r="O19" s="171">
        <v>59</v>
      </c>
      <c r="P19" s="171">
        <v>6055</v>
      </c>
      <c r="Q19" s="171">
        <v>0</v>
      </c>
      <c r="R19" s="171">
        <v>0</v>
      </c>
      <c r="S19" s="61"/>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s="37" customFormat="1" ht="18.75" customHeight="1">
      <c r="A20" s="83">
        <v>6</v>
      </c>
      <c r="B20" s="157">
        <f t="shared" si="3"/>
        <v>1171</v>
      </c>
      <c r="C20" s="219">
        <f t="shared" si="3"/>
        <v>107272</v>
      </c>
      <c r="D20" s="219"/>
      <c r="E20" s="171">
        <v>520</v>
      </c>
      <c r="F20" s="171">
        <v>76890</v>
      </c>
      <c r="G20" s="171">
        <v>544</v>
      </c>
      <c r="H20" s="171">
        <v>20880</v>
      </c>
      <c r="I20" s="171">
        <v>39</v>
      </c>
      <c r="J20" s="171">
        <v>3380</v>
      </c>
      <c r="K20" s="171">
        <v>68</v>
      </c>
      <c r="L20" s="171">
        <v>6122</v>
      </c>
      <c r="M20" s="171">
        <v>1121</v>
      </c>
      <c r="N20" s="171">
        <v>101601</v>
      </c>
      <c r="O20" s="171">
        <v>50</v>
      </c>
      <c r="P20" s="171">
        <v>5671</v>
      </c>
      <c r="Q20" s="171">
        <v>0</v>
      </c>
      <c r="R20" s="171">
        <v>0</v>
      </c>
      <c r="S20" s="61"/>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row>
    <row r="21" spans="1:50" s="37" customFormat="1" ht="18.75" customHeight="1">
      <c r="A21" s="83">
        <v>7</v>
      </c>
      <c r="B21" s="157">
        <f t="shared" si="3"/>
        <v>1281</v>
      </c>
      <c r="C21" s="219">
        <f t="shared" si="3"/>
        <v>115453</v>
      </c>
      <c r="D21" s="219"/>
      <c r="E21" s="171">
        <v>511</v>
      </c>
      <c r="F21" s="171">
        <v>76108</v>
      </c>
      <c r="G21" s="171">
        <v>665</v>
      </c>
      <c r="H21" s="171">
        <v>29180</v>
      </c>
      <c r="I21" s="171">
        <v>34</v>
      </c>
      <c r="J21" s="171">
        <v>2276</v>
      </c>
      <c r="K21" s="171">
        <v>71</v>
      </c>
      <c r="L21" s="171">
        <v>7889</v>
      </c>
      <c r="M21" s="171">
        <v>1229</v>
      </c>
      <c r="N21" s="171">
        <v>107742</v>
      </c>
      <c r="O21" s="171">
        <v>52</v>
      </c>
      <c r="P21" s="171">
        <v>7711</v>
      </c>
      <c r="Q21" s="171">
        <v>0</v>
      </c>
      <c r="R21" s="171">
        <v>0</v>
      </c>
      <c r="S21" s="61"/>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row>
    <row r="22" spans="1:50" s="37" customFormat="1" ht="18.75" customHeight="1">
      <c r="A22" s="83">
        <v>8</v>
      </c>
      <c r="B22" s="157">
        <f t="shared" si="3"/>
        <v>1383</v>
      </c>
      <c r="C22" s="219">
        <f t="shared" si="3"/>
        <v>127640</v>
      </c>
      <c r="D22" s="219"/>
      <c r="E22" s="171">
        <v>473</v>
      </c>
      <c r="F22" s="171">
        <v>69782</v>
      </c>
      <c r="G22" s="171">
        <v>652</v>
      </c>
      <c r="H22" s="171">
        <v>36137</v>
      </c>
      <c r="I22" s="171">
        <v>31</v>
      </c>
      <c r="J22" s="171">
        <v>2918</v>
      </c>
      <c r="K22" s="171">
        <v>227</v>
      </c>
      <c r="L22" s="171">
        <v>18803</v>
      </c>
      <c r="M22" s="171">
        <v>1348</v>
      </c>
      <c r="N22" s="171">
        <v>122611</v>
      </c>
      <c r="O22" s="171">
        <v>35</v>
      </c>
      <c r="P22" s="171">
        <v>5029</v>
      </c>
      <c r="Q22" s="171">
        <v>0</v>
      </c>
      <c r="R22" s="171">
        <v>0</v>
      </c>
      <c r="S22" s="61"/>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row>
    <row r="23" spans="1:50" s="37" customFormat="1" ht="18.75" customHeight="1">
      <c r="A23" s="84"/>
      <c r="B23" s="172"/>
      <c r="C23" s="219"/>
      <c r="D23" s="219"/>
      <c r="E23" s="168"/>
      <c r="F23" s="168"/>
      <c r="G23" s="168"/>
      <c r="H23" s="168"/>
      <c r="I23" s="168"/>
      <c r="J23" s="168"/>
      <c r="K23" s="168"/>
      <c r="L23" s="168"/>
      <c r="M23" s="168"/>
      <c r="N23" s="168"/>
      <c r="O23" s="168"/>
      <c r="P23" s="168"/>
      <c r="Q23" s="168"/>
      <c r="R23" s="168"/>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s="37" customFormat="1" ht="18.75" customHeight="1">
      <c r="A24" s="83">
        <v>9</v>
      </c>
      <c r="B24" s="162">
        <f aca="true" t="shared" si="4" ref="B24:C27">SUM(E24,G24,I24,K24)</f>
        <v>1122</v>
      </c>
      <c r="C24" s="219">
        <f t="shared" si="4"/>
        <v>101877</v>
      </c>
      <c r="D24" s="219"/>
      <c r="E24" s="171">
        <v>474</v>
      </c>
      <c r="F24" s="171">
        <v>67128</v>
      </c>
      <c r="G24" s="171">
        <v>510</v>
      </c>
      <c r="H24" s="171">
        <v>23840</v>
      </c>
      <c r="I24" s="171">
        <v>8</v>
      </c>
      <c r="J24" s="171">
        <v>658</v>
      </c>
      <c r="K24" s="171">
        <v>130</v>
      </c>
      <c r="L24" s="171">
        <v>10251</v>
      </c>
      <c r="M24" s="171">
        <v>1075</v>
      </c>
      <c r="N24" s="171">
        <v>94469</v>
      </c>
      <c r="O24" s="171">
        <v>47</v>
      </c>
      <c r="P24" s="171">
        <v>7408</v>
      </c>
      <c r="Q24" s="171">
        <v>0</v>
      </c>
      <c r="R24" s="171">
        <v>0</v>
      </c>
      <c r="S24" s="61"/>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s="37" customFormat="1" ht="18.75" customHeight="1">
      <c r="A25" s="83">
        <v>10</v>
      </c>
      <c r="B25" s="162">
        <f t="shared" si="4"/>
        <v>1053</v>
      </c>
      <c r="C25" s="219">
        <f t="shared" si="4"/>
        <v>88888</v>
      </c>
      <c r="D25" s="219"/>
      <c r="E25" s="171">
        <v>380</v>
      </c>
      <c r="F25" s="171">
        <v>55599</v>
      </c>
      <c r="G25" s="171">
        <v>582</v>
      </c>
      <c r="H25" s="171">
        <v>23449</v>
      </c>
      <c r="I25" s="171">
        <v>5</v>
      </c>
      <c r="J25" s="171">
        <v>783</v>
      </c>
      <c r="K25" s="171">
        <v>86</v>
      </c>
      <c r="L25" s="171">
        <v>9057</v>
      </c>
      <c r="M25" s="171">
        <v>1009</v>
      </c>
      <c r="N25" s="171">
        <v>82826</v>
      </c>
      <c r="O25" s="171">
        <v>44</v>
      </c>
      <c r="P25" s="171">
        <v>6062</v>
      </c>
      <c r="Q25" s="171">
        <v>0</v>
      </c>
      <c r="R25" s="171">
        <v>0</v>
      </c>
      <c r="S25" s="6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row>
    <row r="26" spans="1:50" s="37" customFormat="1" ht="18.75" customHeight="1">
      <c r="A26" s="83">
        <v>11</v>
      </c>
      <c r="B26" s="162">
        <f t="shared" si="4"/>
        <v>1113</v>
      </c>
      <c r="C26" s="219">
        <f t="shared" si="4"/>
        <v>98308</v>
      </c>
      <c r="D26" s="219"/>
      <c r="E26" s="171">
        <v>430</v>
      </c>
      <c r="F26" s="171">
        <v>61045</v>
      </c>
      <c r="G26" s="171">
        <v>531</v>
      </c>
      <c r="H26" s="171">
        <v>23153</v>
      </c>
      <c r="I26" s="171">
        <v>10</v>
      </c>
      <c r="J26" s="171">
        <v>858</v>
      </c>
      <c r="K26" s="171">
        <v>142</v>
      </c>
      <c r="L26" s="171">
        <v>13252</v>
      </c>
      <c r="M26" s="171">
        <v>1049</v>
      </c>
      <c r="N26" s="171">
        <v>92855</v>
      </c>
      <c r="O26" s="171">
        <v>64</v>
      </c>
      <c r="P26" s="171">
        <v>5453</v>
      </c>
      <c r="Q26" s="171">
        <v>0</v>
      </c>
      <c r="R26" s="171">
        <v>0</v>
      </c>
      <c r="S26" s="6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s="37" customFormat="1" ht="18.75" customHeight="1">
      <c r="A27" s="85">
        <v>12</v>
      </c>
      <c r="B27" s="164">
        <f t="shared" si="4"/>
        <v>960</v>
      </c>
      <c r="C27" s="220">
        <f t="shared" si="4"/>
        <v>77567</v>
      </c>
      <c r="D27" s="220"/>
      <c r="E27" s="171">
        <v>305</v>
      </c>
      <c r="F27" s="171">
        <v>43937</v>
      </c>
      <c r="G27" s="171">
        <v>594</v>
      </c>
      <c r="H27" s="171">
        <v>26250</v>
      </c>
      <c r="I27" s="171">
        <v>1</v>
      </c>
      <c r="J27" s="171">
        <v>319</v>
      </c>
      <c r="K27" s="171">
        <v>60</v>
      </c>
      <c r="L27" s="171">
        <v>7061</v>
      </c>
      <c r="M27" s="171">
        <v>931</v>
      </c>
      <c r="N27" s="171">
        <v>72822</v>
      </c>
      <c r="O27" s="171">
        <v>29</v>
      </c>
      <c r="P27" s="171">
        <v>4745</v>
      </c>
      <c r="Q27" s="171">
        <v>0</v>
      </c>
      <c r="R27" s="173">
        <v>0</v>
      </c>
      <c r="S27" s="65"/>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row>
    <row r="28" spans="1:49" ht="18.75" customHeight="1">
      <c r="A28" s="23" t="s">
        <v>87</v>
      </c>
      <c r="D28" s="27"/>
      <c r="E28" s="66"/>
      <c r="F28" s="66"/>
      <c r="G28" s="66"/>
      <c r="H28" s="66"/>
      <c r="I28" s="66"/>
      <c r="J28" s="66"/>
      <c r="K28" s="66"/>
      <c r="L28" s="66"/>
      <c r="M28" s="66"/>
      <c r="N28" s="66"/>
      <c r="O28" s="66"/>
      <c r="P28" s="66"/>
      <c r="Q28" s="66"/>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9:49" ht="18.75" customHeight="1">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ht="18.75" customHeight="1">
      <c r="A30" s="245"/>
      <c r="B30" s="246"/>
      <c r="C30" s="246"/>
      <c r="D30" s="246"/>
      <c r="E30" s="246"/>
      <c r="F30" s="246"/>
      <c r="G30" s="246"/>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18" ht="18.75" customHeight="1">
      <c r="A31" s="210" t="s">
        <v>126</v>
      </c>
      <c r="B31" s="210"/>
      <c r="C31" s="210"/>
      <c r="D31" s="210"/>
      <c r="E31" s="210"/>
      <c r="F31" s="210"/>
      <c r="G31" s="210"/>
      <c r="H31" s="210"/>
      <c r="I31" s="210"/>
      <c r="J31" s="210"/>
      <c r="K31" s="210"/>
      <c r="L31" s="210"/>
      <c r="M31" s="210"/>
      <c r="N31" s="210"/>
      <c r="O31" s="210"/>
      <c r="P31" s="210"/>
      <c r="Q31" s="210"/>
      <c r="R31" s="210"/>
    </row>
    <row r="32" spans="2:20" ht="18.75" customHeight="1">
      <c r="B32" s="54"/>
      <c r="C32" s="54"/>
      <c r="D32" s="54"/>
      <c r="E32" s="54"/>
      <c r="F32" s="54"/>
      <c r="G32" s="54"/>
      <c r="H32" s="54"/>
      <c r="I32" s="54"/>
      <c r="J32" s="54"/>
      <c r="K32" s="54"/>
      <c r="L32" s="54"/>
      <c r="M32" s="54"/>
      <c r="N32" s="54"/>
      <c r="O32" s="54"/>
      <c r="P32" s="54"/>
      <c r="Q32" s="54"/>
      <c r="R32" s="54"/>
      <c r="S32" s="54"/>
      <c r="T32" s="54"/>
    </row>
    <row r="33" spans="1:20" ht="18.75" customHeight="1">
      <c r="A33" s="211" t="s">
        <v>131</v>
      </c>
      <c r="B33" s="211"/>
      <c r="C33" s="211"/>
      <c r="D33" s="211"/>
      <c r="E33" s="211"/>
      <c r="F33" s="211"/>
      <c r="G33" s="211"/>
      <c r="I33" s="211" t="s">
        <v>76</v>
      </c>
      <c r="J33" s="211"/>
      <c r="K33" s="211"/>
      <c r="L33" s="211"/>
      <c r="M33" s="211"/>
      <c r="N33" s="211"/>
      <c r="O33" s="211"/>
      <c r="P33" s="211"/>
      <c r="Q33" s="211"/>
      <c r="R33" s="211"/>
      <c r="S33" s="27"/>
      <c r="T33" s="27"/>
    </row>
    <row r="34" spans="2:26" ht="18.75" customHeight="1" thickBot="1">
      <c r="B34" s="67"/>
      <c r="C34" s="67"/>
      <c r="D34" s="67"/>
      <c r="E34" s="67"/>
      <c r="F34" s="67"/>
      <c r="G34" s="67"/>
      <c r="H34" s="56"/>
      <c r="I34" s="68"/>
      <c r="J34" s="68"/>
      <c r="K34" s="67"/>
      <c r="L34" s="67"/>
      <c r="M34" s="67"/>
      <c r="N34" s="67"/>
      <c r="O34" s="67"/>
      <c r="P34" s="67"/>
      <c r="Q34" s="67"/>
      <c r="R34" s="67"/>
      <c r="S34" s="60"/>
      <c r="T34" s="60"/>
      <c r="U34" s="24"/>
      <c r="V34" s="24"/>
      <c r="W34" s="24"/>
      <c r="X34" s="24"/>
      <c r="Y34" s="24"/>
      <c r="Z34" s="24"/>
    </row>
    <row r="35" spans="1:24" ht="18.75" customHeight="1">
      <c r="A35" s="221" t="s">
        <v>52</v>
      </c>
      <c r="B35" s="267"/>
      <c r="C35" s="265" t="s">
        <v>53</v>
      </c>
      <c r="D35" s="252" t="s">
        <v>66</v>
      </c>
      <c r="E35" s="252"/>
      <c r="F35" s="253"/>
      <c r="G35" s="249" t="s">
        <v>137</v>
      </c>
      <c r="H35" s="27"/>
      <c r="I35" s="221" t="s">
        <v>52</v>
      </c>
      <c r="J35" s="221"/>
      <c r="K35" s="272" t="s">
        <v>53</v>
      </c>
      <c r="L35" s="241" t="s">
        <v>56</v>
      </c>
      <c r="M35" s="242"/>
      <c r="N35" s="242"/>
      <c r="O35" s="242"/>
      <c r="P35" s="242"/>
      <c r="Q35" s="243"/>
      <c r="R35" s="238" t="s">
        <v>136</v>
      </c>
      <c r="S35" s="69"/>
      <c r="T35" s="69"/>
      <c r="U35" s="24"/>
      <c r="V35" s="24"/>
      <c r="W35" s="24"/>
      <c r="X35" s="24"/>
    </row>
    <row r="36" spans="1:30" ht="18.75" customHeight="1">
      <c r="A36" s="211"/>
      <c r="B36" s="212"/>
      <c r="C36" s="266"/>
      <c r="D36" s="254" t="s">
        <v>55</v>
      </c>
      <c r="E36" s="269" t="s">
        <v>67</v>
      </c>
      <c r="F36" s="271" t="s">
        <v>68</v>
      </c>
      <c r="G36" s="250"/>
      <c r="H36" s="27"/>
      <c r="I36" s="211"/>
      <c r="J36" s="211"/>
      <c r="K36" s="232"/>
      <c r="L36" s="244" t="s">
        <v>57</v>
      </c>
      <c r="M36" s="244" t="s">
        <v>59</v>
      </c>
      <c r="N36" s="231"/>
      <c r="O36" s="231" t="s">
        <v>54</v>
      </c>
      <c r="P36" s="231" t="s">
        <v>58</v>
      </c>
      <c r="Q36" s="247" t="s">
        <v>55</v>
      </c>
      <c r="R36" s="239"/>
      <c r="S36" s="69"/>
      <c r="T36" s="69"/>
      <c r="U36" s="24"/>
      <c r="V36" s="24"/>
      <c r="W36" s="24"/>
      <c r="X36" s="24"/>
      <c r="Y36" s="56"/>
      <c r="Z36" s="56"/>
      <c r="AA36" s="56"/>
      <c r="AB36" s="56"/>
      <c r="AC36" s="56"/>
      <c r="AD36" s="54"/>
    </row>
    <row r="37" spans="1:30" ht="18.75" customHeight="1">
      <c r="A37" s="222"/>
      <c r="B37" s="268"/>
      <c r="C37" s="266"/>
      <c r="D37" s="254"/>
      <c r="E37" s="270"/>
      <c r="F37" s="271"/>
      <c r="G37" s="251"/>
      <c r="I37" s="222"/>
      <c r="J37" s="222"/>
      <c r="K37" s="232"/>
      <c r="L37" s="232"/>
      <c r="M37" s="70" t="s">
        <v>60</v>
      </c>
      <c r="N37" s="70" t="s">
        <v>61</v>
      </c>
      <c r="O37" s="232"/>
      <c r="P37" s="232"/>
      <c r="Q37" s="248"/>
      <c r="R37" s="240"/>
      <c r="S37" s="69"/>
      <c r="T37" s="69"/>
      <c r="U37" s="24"/>
      <c r="V37" s="24"/>
      <c r="W37" s="24"/>
      <c r="X37" s="24"/>
      <c r="Y37" s="56"/>
      <c r="Z37" s="56"/>
      <c r="AA37" s="56"/>
      <c r="AB37" s="56"/>
      <c r="AC37" s="56"/>
      <c r="AD37" s="60"/>
    </row>
    <row r="38" spans="1:29" ht="18.75" customHeight="1">
      <c r="A38" s="56"/>
      <c r="B38" s="71"/>
      <c r="C38" s="60"/>
      <c r="D38" s="60"/>
      <c r="E38" s="60"/>
      <c r="F38" s="60"/>
      <c r="G38" s="3"/>
      <c r="I38" s="211"/>
      <c r="J38" s="212"/>
      <c r="K38" s="56"/>
      <c r="L38" s="56"/>
      <c r="M38" s="60"/>
      <c r="N38" s="60"/>
      <c r="O38" s="56"/>
      <c r="P38" s="56"/>
      <c r="Q38" s="56"/>
      <c r="R38" s="72"/>
      <c r="S38" s="24"/>
      <c r="T38" s="24"/>
      <c r="U38" s="24"/>
      <c r="V38" s="24"/>
      <c r="W38" s="24"/>
      <c r="X38" s="24"/>
      <c r="Y38" s="27"/>
      <c r="Z38" s="27"/>
      <c r="AA38" s="27"/>
      <c r="AB38" s="27"/>
      <c r="AC38" s="27"/>
    </row>
    <row r="39" spans="1:29" ht="18.75" customHeight="1">
      <c r="A39" s="227" t="s">
        <v>134</v>
      </c>
      <c r="B39" s="228"/>
      <c r="C39" s="6">
        <f>SUM(D39,G39)</f>
        <v>337267</v>
      </c>
      <c r="D39" s="6">
        <f>SUM(E39:F39)</f>
        <v>327335</v>
      </c>
      <c r="E39" s="6">
        <v>323661</v>
      </c>
      <c r="F39" s="6">
        <v>3674</v>
      </c>
      <c r="G39" s="6">
        <v>9932</v>
      </c>
      <c r="I39" s="229"/>
      <c r="J39" s="230"/>
      <c r="K39" s="60"/>
      <c r="L39" s="60"/>
      <c r="M39" s="60"/>
      <c r="N39" s="60"/>
      <c r="O39" s="3"/>
      <c r="Q39" s="24"/>
      <c r="R39" s="24"/>
      <c r="S39" s="24"/>
      <c r="T39" s="24"/>
      <c r="U39" s="24"/>
      <c r="V39" s="24"/>
      <c r="W39" s="24"/>
      <c r="X39" s="24"/>
      <c r="Y39" s="60"/>
      <c r="Z39" s="60"/>
      <c r="AA39" s="60"/>
      <c r="AB39" s="60"/>
      <c r="AC39" s="60"/>
    </row>
    <row r="40" spans="1:29" ht="18.75" customHeight="1">
      <c r="A40" s="4"/>
      <c r="B40" s="86"/>
      <c r="C40" s="6"/>
      <c r="D40" s="6"/>
      <c r="E40" s="6"/>
      <c r="F40" s="6"/>
      <c r="G40" s="6"/>
      <c r="I40" s="227" t="s">
        <v>44</v>
      </c>
      <c r="J40" s="228"/>
      <c r="K40" s="13">
        <f>SUM(Q40:R40)</f>
        <v>337267</v>
      </c>
      <c r="L40" s="13">
        <v>240642</v>
      </c>
      <c r="M40" s="13">
        <v>12911</v>
      </c>
      <c r="N40" s="13">
        <v>57397</v>
      </c>
      <c r="O40" s="13">
        <v>12711</v>
      </c>
      <c r="P40" s="87">
        <v>3674</v>
      </c>
      <c r="Q40" s="87">
        <f>SUM(L40:P40)</f>
        <v>327335</v>
      </c>
      <c r="R40" s="87">
        <v>9932</v>
      </c>
      <c r="S40" s="24"/>
      <c r="T40" s="24"/>
      <c r="U40" s="24"/>
      <c r="V40" s="24"/>
      <c r="W40" s="24"/>
      <c r="X40" s="24"/>
      <c r="Y40" s="60"/>
      <c r="Z40" s="60"/>
      <c r="AA40" s="60"/>
      <c r="AB40" s="60"/>
      <c r="AC40" s="60"/>
    </row>
    <row r="41" spans="1:29" ht="18.75" customHeight="1">
      <c r="A41" s="227" t="s">
        <v>135</v>
      </c>
      <c r="B41" s="228"/>
      <c r="C41" s="6">
        <f>SUM(D41,G41)</f>
        <v>1133936</v>
      </c>
      <c r="D41" s="6">
        <f>SUM(E41:F41)</f>
        <v>1122820</v>
      </c>
      <c r="E41" s="6">
        <v>1117280</v>
      </c>
      <c r="F41" s="6">
        <v>5540</v>
      </c>
      <c r="G41" s="6">
        <v>11116</v>
      </c>
      <c r="I41" s="236"/>
      <c r="J41" s="237"/>
      <c r="K41" s="13"/>
      <c r="L41" s="13"/>
      <c r="M41" s="13"/>
      <c r="N41" s="13"/>
      <c r="O41" s="13"/>
      <c r="P41" s="87"/>
      <c r="Q41" s="87"/>
      <c r="R41" s="87"/>
      <c r="S41" s="24"/>
      <c r="T41" s="24"/>
      <c r="U41" s="24"/>
      <c r="V41" s="24"/>
      <c r="W41" s="24"/>
      <c r="X41" s="24"/>
      <c r="Y41" s="60"/>
      <c r="Z41" s="60"/>
      <c r="AA41" s="60"/>
      <c r="AB41" s="60"/>
      <c r="AC41" s="60"/>
    </row>
    <row r="42" spans="1:29" ht="18.75" customHeight="1">
      <c r="A42" s="217" t="s">
        <v>28</v>
      </c>
      <c r="B42" s="218"/>
      <c r="C42" s="25"/>
      <c r="D42" s="25"/>
      <c r="E42" s="25"/>
      <c r="F42" s="25"/>
      <c r="G42" s="25"/>
      <c r="I42" s="227" t="s">
        <v>45</v>
      </c>
      <c r="J42" s="228"/>
      <c r="K42" s="13">
        <f>SUM(Q42:R42)</f>
        <v>1133936</v>
      </c>
      <c r="L42" s="13">
        <v>931574</v>
      </c>
      <c r="M42" s="13">
        <v>38018</v>
      </c>
      <c r="N42" s="13">
        <v>112465</v>
      </c>
      <c r="O42" s="13">
        <v>35223</v>
      </c>
      <c r="P42" s="87">
        <v>5540</v>
      </c>
      <c r="Q42" s="87">
        <f>SUM(L42:P42)</f>
        <v>1122820</v>
      </c>
      <c r="R42" s="87">
        <v>11116</v>
      </c>
      <c r="S42" s="24"/>
      <c r="T42" s="24"/>
      <c r="U42" s="24"/>
      <c r="V42" s="24"/>
      <c r="W42" s="24"/>
      <c r="X42" s="24"/>
      <c r="Y42" s="25"/>
      <c r="Z42" s="25"/>
      <c r="AA42" s="25"/>
      <c r="AB42" s="25"/>
      <c r="AC42" s="25"/>
    </row>
    <row r="43" spans="1:29" ht="18.75" customHeight="1">
      <c r="A43" s="264" t="s">
        <v>63</v>
      </c>
      <c r="B43" s="226"/>
      <c r="C43" s="21">
        <f>100*C39/$C39</f>
        <v>100</v>
      </c>
      <c r="D43" s="21">
        <f>100*D39/$C39</f>
        <v>97.05515214948394</v>
      </c>
      <c r="E43" s="21">
        <f>100*E39/$C39</f>
        <v>95.9658075056261</v>
      </c>
      <c r="F43" s="21">
        <f>100*F39/$C39</f>
        <v>1.0893446438578338</v>
      </c>
      <c r="G43" s="21">
        <f>100*G39/$C39</f>
        <v>2.94484785051606</v>
      </c>
      <c r="I43" s="217" t="s">
        <v>28</v>
      </c>
      <c r="J43" s="218"/>
      <c r="K43" s="25"/>
      <c r="L43" s="25"/>
      <c r="M43" s="25"/>
      <c r="N43" s="25"/>
      <c r="O43" s="25"/>
      <c r="Q43" s="175"/>
      <c r="R43" s="175"/>
      <c r="S43" s="24"/>
      <c r="T43" s="24"/>
      <c r="U43" s="24"/>
      <c r="V43" s="24"/>
      <c r="W43" s="24"/>
      <c r="X43" s="24"/>
      <c r="Y43" s="25"/>
      <c r="Z43" s="25"/>
      <c r="AA43" s="25"/>
      <c r="AB43" s="25"/>
      <c r="AC43" s="25"/>
    </row>
    <row r="44" spans="1:29" ht="18.75" customHeight="1">
      <c r="A44" s="215" t="s">
        <v>64</v>
      </c>
      <c r="B44" s="216"/>
      <c r="C44" s="21"/>
      <c r="D44" s="21"/>
      <c r="E44" s="21"/>
      <c r="F44" s="21"/>
      <c r="G44" s="21"/>
      <c r="I44" s="225" t="s">
        <v>132</v>
      </c>
      <c r="J44" s="226"/>
      <c r="K44" s="22">
        <f>K42/K40</f>
        <v>3.362131486329822</v>
      </c>
      <c r="L44" s="22">
        <f aca="true" t="shared" si="5" ref="L44:R44">L42/L40</f>
        <v>3.8712028656676725</v>
      </c>
      <c r="M44" s="22">
        <f t="shared" si="5"/>
        <v>2.9446208659282784</v>
      </c>
      <c r="N44" s="22">
        <f t="shared" si="5"/>
        <v>1.9594229663571268</v>
      </c>
      <c r="O44" s="22">
        <f t="shared" si="5"/>
        <v>2.7710644323814018</v>
      </c>
      <c r="P44" s="22">
        <f t="shared" si="5"/>
        <v>1.5078933043004898</v>
      </c>
      <c r="Q44" s="22">
        <f t="shared" si="5"/>
        <v>3.430186200681259</v>
      </c>
      <c r="R44" s="22">
        <f t="shared" si="5"/>
        <v>1.1192106322996376</v>
      </c>
      <c r="S44" s="24"/>
      <c r="T44" s="24"/>
      <c r="U44" s="24"/>
      <c r="V44" s="24"/>
      <c r="W44" s="24"/>
      <c r="X44" s="24"/>
      <c r="Y44" s="22"/>
      <c r="Z44" s="22"/>
      <c r="AA44" s="22"/>
      <c r="AB44" s="22"/>
      <c r="AC44" s="22"/>
    </row>
    <row r="45" spans="1:29" ht="18.75" customHeight="1">
      <c r="A45" s="264" t="s">
        <v>65</v>
      </c>
      <c r="B45" s="226"/>
      <c r="C45" s="21">
        <f>100*C41/$C41</f>
        <v>100</v>
      </c>
      <c r="D45" s="21">
        <f>100*D41/$C41</f>
        <v>99.01969776072018</v>
      </c>
      <c r="E45" s="21">
        <f>100*E41/$C41</f>
        <v>98.53113403225579</v>
      </c>
      <c r="F45" s="21">
        <f>100*F41/$C41</f>
        <v>0.48856372846439305</v>
      </c>
      <c r="G45" s="21">
        <f>100*G41/$C41</f>
        <v>0.9803022392798183</v>
      </c>
      <c r="I45" s="215" t="s">
        <v>28</v>
      </c>
      <c r="J45" s="216"/>
      <c r="K45" s="21"/>
      <c r="L45" s="21"/>
      <c r="M45" s="21"/>
      <c r="N45" s="21"/>
      <c r="O45" s="21"/>
      <c r="Q45" s="24"/>
      <c r="R45" s="24"/>
      <c r="S45" s="24"/>
      <c r="T45" s="24"/>
      <c r="U45" s="24"/>
      <c r="V45" s="24"/>
      <c r="W45" s="24"/>
      <c r="X45" s="24"/>
      <c r="Y45" s="73"/>
      <c r="Z45" s="73"/>
      <c r="AA45" s="73"/>
      <c r="AB45" s="73"/>
      <c r="AC45" s="74"/>
    </row>
    <row r="46" spans="1:29" ht="18.75" customHeight="1">
      <c r="A46" s="215" t="s">
        <v>64</v>
      </c>
      <c r="B46" s="216"/>
      <c r="C46" s="21"/>
      <c r="D46" s="21"/>
      <c r="E46" s="21"/>
      <c r="F46" s="21"/>
      <c r="G46" s="21"/>
      <c r="I46" s="225" t="s">
        <v>133</v>
      </c>
      <c r="J46" s="226"/>
      <c r="K46" s="75" t="s">
        <v>62</v>
      </c>
      <c r="L46" s="21">
        <v>13.1</v>
      </c>
      <c r="M46" s="21">
        <v>6.1</v>
      </c>
      <c r="N46" s="21">
        <v>8.5</v>
      </c>
      <c r="O46" s="21">
        <v>7.9</v>
      </c>
      <c r="P46" s="23">
        <v>6.9</v>
      </c>
      <c r="Q46" s="21">
        <v>12.2</v>
      </c>
      <c r="R46" s="76" t="s">
        <v>62</v>
      </c>
      <c r="S46" s="24"/>
      <c r="T46" s="24"/>
      <c r="U46" s="24"/>
      <c r="V46" s="24"/>
      <c r="W46" s="24"/>
      <c r="X46" s="24"/>
      <c r="Y46" s="73"/>
      <c r="Z46" s="73"/>
      <c r="AA46" s="73"/>
      <c r="AB46" s="73"/>
      <c r="AC46" s="74"/>
    </row>
    <row r="47" spans="1:29" ht="18.75" customHeight="1">
      <c r="A47" s="264" t="s">
        <v>132</v>
      </c>
      <c r="B47" s="226"/>
      <c r="C47" s="22">
        <f>C41/C39</f>
        <v>3.362131486329822</v>
      </c>
      <c r="D47" s="22">
        <f>D41/D39</f>
        <v>3.430186200681259</v>
      </c>
      <c r="E47" s="22">
        <f>E41/E39</f>
        <v>3.4520068837456472</v>
      </c>
      <c r="F47" s="22">
        <f>F41/F39</f>
        <v>1.5078933043004898</v>
      </c>
      <c r="G47" s="22">
        <f>G41/G39</f>
        <v>1.1192106322996376</v>
      </c>
      <c r="I47" s="211"/>
      <c r="J47" s="212"/>
      <c r="K47" s="7"/>
      <c r="L47" s="7"/>
      <c r="M47" s="7"/>
      <c r="N47" s="7"/>
      <c r="O47" s="7"/>
      <c r="P47" s="27"/>
      <c r="Q47" s="69"/>
      <c r="R47" s="69"/>
      <c r="S47" s="24"/>
      <c r="T47" s="24"/>
      <c r="U47" s="24"/>
      <c r="V47" s="24"/>
      <c r="W47" s="24"/>
      <c r="X47" s="24"/>
      <c r="Y47" s="60"/>
      <c r="Z47" s="60"/>
      <c r="AA47" s="60"/>
      <c r="AB47" s="60"/>
      <c r="AC47" s="60"/>
    </row>
    <row r="48" spans="1:25" ht="18.75" customHeight="1">
      <c r="A48" s="223" t="s">
        <v>28</v>
      </c>
      <c r="B48" s="224"/>
      <c r="C48" s="77"/>
      <c r="D48" s="77"/>
      <c r="E48" s="77"/>
      <c r="F48" s="77"/>
      <c r="G48" s="77"/>
      <c r="I48" s="213"/>
      <c r="J48" s="214"/>
      <c r="K48" s="78"/>
      <c r="L48" s="78"/>
      <c r="M48" s="78"/>
      <c r="N48" s="78"/>
      <c r="O48" s="78"/>
      <c r="P48" s="79"/>
      <c r="Q48" s="80"/>
      <c r="R48" s="80"/>
      <c r="S48" s="24"/>
      <c r="T48" s="24"/>
      <c r="U48" s="24"/>
      <c r="V48" s="24"/>
      <c r="W48" s="24"/>
      <c r="X48" s="24"/>
      <c r="Y48" s="24"/>
    </row>
    <row r="49" spans="1:26" ht="18.75" customHeight="1">
      <c r="A49" s="23" t="s">
        <v>51</v>
      </c>
      <c r="B49" s="81"/>
      <c r="C49" s="81"/>
      <c r="D49" s="81"/>
      <c r="E49" s="81"/>
      <c r="F49" s="81"/>
      <c r="G49" s="81"/>
      <c r="I49" s="23" t="s">
        <v>51</v>
      </c>
      <c r="R49" s="24"/>
      <c r="S49" s="24"/>
      <c r="T49" s="24"/>
      <c r="U49" s="24"/>
      <c r="V49" s="24"/>
      <c r="W49" s="24"/>
      <c r="X49" s="24"/>
      <c r="Y49" s="24"/>
      <c r="Z49" s="24"/>
    </row>
    <row r="50" spans="1:26" ht="18.75" customHeight="1">
      <c r="A50" s="81"/>
      <c r="B50" s="81"/>
      <c r="C50" s="81"/>
      <c r="D50" s="81"/>
      <c r="E50" s="81"/>
      <c r="F50" s="81"/>
      <c r="G50" s="81"/>
      <c r="J50" s="21"/>
      <c r="S50" s="24"/>
      <c r="T50" s="24"/>
      <c r="U50" s="24"/>
      <c r="V50" s="24"/>
      <c r="W50" s="24"/>
      <c r="X50" s="24"/>
      <c r="Y50" s="24"/>
      <c r="Z50" s="24"/>
    </row>
    <row r="51" spans="1:26" ht="18.75" customHeight="1">
      <c r="A51" s="81"/>
      <c r="B51" s="81"/>
      <c r="C51" s="81"/>
      <c r="D51" s="81"/>
      <c r="E51" s="81"/>
      <c r="F51" s="81"/>
      <c r="G51" s="81"/>
      <c r="J51" s="21"/>
      <c r="S51" s="24"/>
      <c r="T51" s="24"/>
      <c r="U51" s="24"/>
      <c r="V51" s="24"/>
      <c r="W51" s="24"/>
      <c r="X51" s="24"/>
      <c r="Y51" s="24"/>
      <c r="Z51" s="24"/>
    </row>
    <row r="52" spans="1:26" ht="18.75" customHeight="1">
      <c r="A52" s="81"/>
      <c r="B52" s="81"/>
      <c r="C52" s="81"/>
      <c r="D52" s="81"/>
      <c r="E52" s="81"/>
      <c r="F52" s="81"/>
      <c r="G52" s="81"/>
      <c r="J52" s="21"/>
      <c r="S52" s="24"/>
      <c r="T52" s="24"/>
      <c r="U52" s="24"/>
      <c r="V52" s="24"/>
      <c r="W52" s="24"/>
      <c r="X52" s="24"/>
      <c r="Y52" s="24"/>
      <c r="Z52" s="24"/>
    </row>
    <row r="53" spans="1:26" ht="18.75" customHeight="1">
      <c r="A53" s="81"/>
      <c r="B53" s="81"/>
      <c r="C53" s="81"/>
      <c r="D53" s="81"/>
      <c r="E53" s="81"/>
      <c r="F53" s="81"/>
      <c r="G53" s="81"/>
      <c r="S53" s="24"/>
      <c r="T53" s="24"/>
      <c r="U53" s="24"/>
      <c r="V53" s="24"/>
      <c r="W53" s="24"/>
      <c r="X53" s="24"/>
      <c r="Y53" s="24"/>
      <c r="Z53" s="24"/>
    </row>
    <row r="54" spans="1:26" ht="18.75" customHeight="1">
      <c r="A54" s="81"/>
      <c r="B54" s="81"/>
      <c r="C54" s="81"/>
      <c r="D54" s="81"/>
      <c r="E54" s="81"/>
      <c r="F54" s="81"/>
      <c r="G54" s="81"/>
      <c r="S54" s="24"/>
      <c r="T54" s="24"/>
      <c r="U54" s="24"/>
      <c r="V54" s="24"/>
      <c r="W54" s="24"/>
      <c r="X54" s="24"/>
      <c r="Y54" s="24"/>
      <c r="Z54" s="24"/>
    </row>
    <row r="55" spans="1:26" ht="18.75" customHeight="1">
      <c r="A55" s="81"/>
      <c r="B55" s="81"/>
      <c r="C55" s="81"/>
      <c r="D55" s="81"/>
      <c r="E55" s="81"/>
      <c r="F55" s="81"/>
      <c r="G55" s="81"/>
      <c r="S55" s="24"/>
      <c r="T55" s="24"/>
      <c r="U55" s="24"/>
      <c r="V55" s="24"/>
      <c r="W55" s="24"/>
      <c r="X55" s="24"/>
      <c r="Y55" s="24"/>
      <c r="Z55" s="24"/>
    </row>
    <row r="56" spans="3:26" ht="18.75" customHeight="1">
      <c r="C56" s="27"/>
      <c r="D56" s="27"/>
      <c r="E56" s="27"/>
      <c r="F56" s="27"/>
      <c r="G56" s="27"/>
      <c r="S56" s="24"/>
      <c r="T56" s="24"/>
      <c r="U56" s="24"/>
      <c r="V56" s="24"/>
      <c r="W56" s="24"/>
      <c r="X56" s="24"/>
      <c r="Y56" s="24"/>
      <c r="Z56" s="24"/>
    </row>
    <row r="57" spans="4:26" ht="18.75" customHeight="1">
      <c r="D57" s="27"/>
      <c r="E57" s="27"/>
      <c r="F57" s="27"/>
      <c r="G57" s="27"/>
      <c r="S57" s="24"/>
      <c r="T57" s="24"/>
      <c r="U57" s="24"/>
      <c r="V57" s="24"/>
      <c r="W57" s="24"/>
      <c r="X57" s="24"/>
      <c r="Y57" s="24"/>
      <c r="Z57" s="24"/>
    </row>
    <row r="58" spans="19:26" ht="18.75" customHeight="1">
      <c r="S58" s="24"/>
      <c r="T58" s="24"/>
      <c r="U58" s="24"/>
      <c r="V58" s="24"/>
      <c r="W58" s="24"/>
      <c r="X58" s="24"/>
      <c r="Y58" s="24"/>
      <c r="Z58" s="24"/>
    </row>
    <row r="59" spans="19:26" ht="18.75" customHeight="1">
      <c r="S59" s="24"/>
      <c r="T59" s="24"/>
      <c r="U59" s="24"/>
      <c r="V59" s="24"/>
      <c r="W59" s="24"/>
      <c r="X59" s="24"/>
      <c r="Y59" s="24"/>
      <c r="Z59" s="24"/>
    </row>
    <row r="60" spans="19:26" ht="18.75" customHeight="1">
      <c r="S60" s="24"/>
      <c r="T60" s="24"/>
      <c r="U60" s="24"/>
      <c r="V60" s="24"/>
      <c r="W60" s="24"/>
      <c r="X60" s="24"/>
      <c r="Y60" s="24"/>
      <c r="Z60" s="24"/>
    </row>
    <row r="61" spans="19:26" ht="18.75" customHeight="1">
      <c r="S61" s="24"/>
      <c r="T61" s="24"/>
      <c r="U61" s="24"/>
      <c r="V61" s="24"/>
      <c r="W61" s="24"/>
      <c r="X61" s="24"/>
      <c r="Y61" s="24"/>
      <c r="Z61" s="24"/>
    </row>
    <row r="62" spans="19:26" ht="18.75" customHeight="1">
      <c r="S62" s="24"/>
      <c r="T62" s="24"/>
      <c r="U62" s="24"/>
      <c r="V62" s="24"/>
      <c r="W62" s="24"/>
      <c r="X62" s="24"/>
      <c r="Y62" s="24"/>
      <c r="Z62" s="24"/>
    </row>
    <row r="63" spans="19:26" ht="18.75" customHeight="1">
      <c r="S63" s="24"/>
      <c r="T63" s="24"/>
      <c r="U63" s="24"/>
      <c r="V63" s="24"/>
      <c r="W63" s="24"/>
      <c r="X63" s="24"/>
      <c r="Y63" s="24"/>
      <c r="Z63" s="24"/>
    </row>
    <row r="64" spans="19:26" ht="18.75" customHeight="1">
      <c r="S64" s="24"/>
      <c r="T64" s="24"/>
      <c r="U64" s="24"/>
      <c r="V64" s="24"/>
      <c r="W64" s="24"/>
      <c r="X64" s="24"/>
      <c r="Y64" s="24"/>
      <c r="Z64" s="24"/>
    </row>
    <row r="65" spans="19:26" ht="18.75" customHeight="1">
      <c r="S65" s="24"/>
      <c r="T65" s="24"/>
      <c r="U65" s="24"/>
      <c r="V65" s="24"/>
      <c r="W65" s="24"/>
      <c r="X65" s="24"/>
      <c r="Y65" s="24"/>
      <c r="Z65" s="24"/>
    </row>
    <row r="66" spans="19:26" ht="18.75" customHeight="1">
      <c r="S66" s="24"/>
      <c r="T66" s="24"/>
      <c r="U66" s="24"/>
      <c r="V66" s="24"/>
      <c r="W66" s="24"/>
      <c r="X66" s="24"/>
      <c r="Y66" s="24"/>
      <c r="Z66" s="24"/>
    </row>
    <row r="67" spans="19:26" ht="18.75" customHeight="1">
      <c r="S67" s="24"/>
      <c r="T67" s="24"/>
      <c r="U67" s="24"/>
      <c r="V67" s="24"/>
      <c r="W67" s="24"/>
      <c r="X67" s="24"/>
      <c r="Y67" s="24"/>
      <c r="Z67" s="24"/>
    </row>
    <row r="68" spans="19:26" ht="18.75" customHeight="1">
      <c r="S68" s="24"/>
      <c r="T68" s="24"/>
      <c r="U68" s="24"/>
      <c r="V68" s="24"/>
      <c r="W68" s="24"/>
      <c r="X68" s="24"/>
      <c r="Y68" s="24"/>
      <c r="Z68" s="24"/>
    </row>
    <row r="69" spans="19:26" ht="18.75" customHeight="1">
      <c r="S69" s="24"/>
      <c r="T69" s="24"/>
      <c r="U69" s="24"/>
      <c r="V69" s="24"/>
      <c r="W69" s="24"/>
      <c r="X69" s="24"/>
      <c r="Y69" s="24"/>
      <c r="Z69" s="24"/>
    </row>
    <row r="70" spans="19:26" ht="18.75" customHeight="1">
      <c r="S70" s="24"/>
      <c r="T70" s="24"/>
      <c r="U70" s="24"/>
      <c r="V70" s="24"/>
      <c r="W70" s="24"/>
      <c r="X70" s="24"/>
      <c r="Y70" s="24"/>
      <c r="Z70" s="24"/>
    </row>
    <row r="71" spans="19:26" ht="18.75" customHeight="1">
      <c r="S71" s="24"/>
      <c r="T71" s="24"/>
      <c r="U71" s="24"/>
      <c r="V71" s="24"/>
      <c r="W71" s="24"/>
      <c r="X71" s="24"/>
      <c r="Y71" s="24"/>
      <c r="Z71" s="24"/>
    </row>
    <row r="72" spans="19:26" ht="18.75" customHeight="1">
      <c r="S72" s="24"/>
      <c r="T72" s="24"/>
      <c r="U72" s="24"/>
      <c r="V72" s="24"/>
      <c r="W72" s="24"/>
      <c r="X72" s="24"/>
      <c r="Y72" s="24"/>
      <c r="Z72" s="24"/>
    </row>
    <row r="73" spans="19:26" ht="18.75" customHeight="1">
      <c r="S73" s="24"/>
      <c r="T73" s="24"/>
      <c r="U73" s="24"/>
      <c r="V73" s="24"/>
      <c r="W73" s="24"/>
      <c r="X73" s="24"/>
      <c r="Y73" s="24"/>
      <c r="Z73" s="24"/>
    </row>
    <row r="74" spans="19:26" ht="18.75" customHeight="1">
      <c r="S74" s="24"/>
      <c r="T74" s="24"/>
      <c r="U74" s="24"/>
      <c r="V74" s="24"/>
      <c r="W74" s="24"/>
      <c r="X74" s="24"/>
      <c r="Y74" s="24"/>
      <c r="Z74" s="24"/>
    </row>
    <row r="75" spans="19:26" ht="18.75" customHeight="1">
      <c r="S75" s="24"/>
      <c r="T75" s="24"/>
      <c r="U75" s="24"/>
      <c r="V75" s="24"/>
      <c r="W75" s="24"/>
      <c r="X75" s="24"/>
      <c r="Y75" s="24"/>
      <c r="Z75" s="24"/>
    </row>
    <row r="76" spans="19:26" ht="18.75" customHeight="1">
      <c r="S76" s="24"/>
      <c r="T76" s="24"/>
      <c r="U76" s="24"/>
      <c r="V76" s="24"/>
      <c r="W76" s="24"/>
      <c r="X76" s="24"/>
      <c r="Y76" s="24"/>
      <c r="Z76" s="24"/>
    </row>
    <row r="77" spans="19:26" ht="18.75" customHeight="1">
      <c r="S77" s="24"/>
      <c r="T77" s="24"/>
      <c r="U77" s="24"/>
      <c r="V77" s="24"/>
      <c r="W77" s="24"/>
      <c r="X77" s="24"/>
      <c r="Y77" s="24"/>
      <c r="Z77" s="24"/>
    </row>
    <row r="78" spans="19:26" ht="18.75" customHeight="1">
      <c r="S78" s="24"/>
      <c r="T78" s="24"/>
      <c r="U78" s="24"/>
      <c r="V78" s="24"/>
      <c r="W78" s="24"/>
      <c r="X78" s="24"/>
      <c r="Y78" s="24"/>
      <c r="Z78" s="24"/>
    </row>
    <row r="79" spans="19:26" ht="18.75" customHeight="1">
      <c r="S79" s="24"/>
      <c r="T79" s="24"/>
      <c r="U79" s="24"/>
      <c r="V79" s="24"/>
      <c r="W79" s="24"/>
      <c r="X79" s="24"/>
      <c r="Y79" s="24"/>
      <c r="Z79" s="24"/>
    </row>
    <row r="80" spans="19:26" ht="18.75" customHeight="1">
      <c r="S80" s="24"/>
      <c r="T80" s="24"/>
      <c r="U80" s="24"/>
      <c r="V80" s="24"/>
      <c r="W80" s="24"/>
      <c r="X80" s="24"/>
      <c r="Y80" s="24"/>
      <c r="Z80" s="24"/>
    </row>
    <row r="81" spans="19:26" ht="18.75" customHeight="1">
      <c r="S81" s="24"/>
      <c r="T81" s="24"/>
      <c r="U81" s="24"/>
      <c r="V81" s="24"/>
      <c r="W81" s="24"/>
      <c r="X81" s="24"/>
      <c r="Y81" s="24"/>
      <c r="Z81" s="24"/>
    </row>
    <row r="82" spans="19:26" ht="18.75" customHeight="1">
      <c r="S82" s="24"/>
      <c r="T82" s="24"/>
      <c r="U82" s="24"/>
      <c r="V82" s="24"/>
      <c r="W82" s="24"/>
      <c r="X82" s="24"/>
      <c r="Y82" s="24"/>
      <c r="Z82" s="24"/>
    </row>
    <row r="83" spans="19:26" ht="18.75" customHeight="1">
      <c r="S83" s="24"/>
      <c r="T83" s="24"/>
      <c r="U83" s="24"/>
      <c r="V83" s="24"/>
      <c r="W83" s="24"/>
      <c r="X83" s="24"/>
      <c r="Y83" s="24"/>
      <c r="Z83" s="24"/>
    </row>
    <row r="84" spans="21:26" ht="18.75" customHeight="1">
      <c r="U84" s="24"/>
      <c r="V84" s="24"/>
      <c r="W84" s="24"/>
      <c r="X84" s="24"/>
      <c r="Y84" s="24"/>
      <c r="Z84" s="24"/>
    </row>
  </sheetData>
  <sheetProtection/>
  <mergeCells count="75">
    <mergeCell ref="E36:E37"/>
    <mergeCell ref="F36:F37"/>
    <mergeCell ref="M6:N6"/>
    <mergeCell ref="K35:K37"/>
    <mergeCell ref="A5:A7"/>
    <mergeCell ref="E5:L5"/>
    <mergeCell ref="M5:R5"/>
    <mergeCell ref="B6:B7"/>
    <mergeCell ref="E6:F6"/>
    <mergeCell ref="Q6:R6"/>
    <mergeCell ref="A47:B47"/>
    <mergeCell ref="A39:B39"/>
    <mergeCell ref="C35:C37"/>
    <mergeCell ref="A41:B41"/>
    <mergeCell ref="A43:B43"/>
    <mergeCell ref="A45:B45"/>
    <mergeCell ref="A35:B37"/>
    <mergeCell ref="A42:B42"/>
    <mergeCell ref="A44:B44"/>
    <mergeCell ref="A46:B46"/>
    <mergeCell ref="I6:J6"/>
    <mergeCell ref="K6:L6"/>
    <mergeCell ref="B5:D5"/>
    <mergeCell ref="O6:P6"/>
    <mergeCell ref="C6:D7"/>
    <mergeCell ref="G6:H6"/>
    <mergeCell ref="R35:R37"/>
    <mergeCell ref="L35:Q35"/>
    <mergeCell ref="L36:L37"/>
    <mergeCell ref="A30:G30"/>
    <mergeCell ref="M36:N36"/>
    <mergeCell ref="P36:P37"/>
    <mergeCell ref="Q36:Q37"/>
    <mergeCell ref="G35:G37"/>
    <mergeCell ref="D35:F35"/>
    <mergeCell ref="D36:D37"/>
    <mergeCell ref="C9:D9"/>
    <mergeCell ref="C10:D10"/>
    <mergeCell ref="C8:D8"/>
    <mergeCell ref="I44:J44"/>
    <mergeCell ref="I41:J41"/>
    <mergeCell ref="C22:D22"/>
    <mergeCell ref="C23:D23"/>
    <mergeCell ref="C24:D24"/>
    <mergeCell ref="C11:D11"/>
    <mergeCell ref="C20:D20"/>
    <mergeCell ref="C21:D21"/>
    <mergeCell ref="C12:D12"/>
    <mergeCell ref="C13:D13"/>
    <mergeCell ref="C14:D14"/>
    <mergeCell ref="C15:D15"/>
    <mergeCell ref="C16:D16"/>
    <mergeCell ref="C17:D17"/>
    <mergeCell ref="C18:D18"/>
    <mergeCell ref="C19:D19"/>
    <mergeCell ref="A33:G33"/>
    <mergeCell ref="I33:R33"/>
    <mergeCell ref="A31:R31"/>
    <mergeCell ref="A48:B48"/>
    <mergeCell ref="I38:J38"/>
    <mergeCell ref="I46:J46"/>
    <mergeCell ref="I40:J40"/>
    <mergeCell ref="I42:J42"/>
    <mergeCell ref="I39:J39"/>
    <mergeCell ref="O36:O37"/>
    <mergeCell ref="A2:R2"/>
    <mergeCell ref="A3:R3"/>
    <mergeCell ref="I47:J47"/>
    <mergeCell ref="I48:J48"/>
    <mergeCell ref="I45:J45"/>
    <mergeCell ref="I43:J43"/>
    <mergeCell ref="C26:D26"/>
    <mergeCell ref="C27:D27"/>
    <mergeCell ref="C25:D25"/>
    <mergeCell ref="I35:J37"/>
  </mergeCells>
  <printOptions horizontalCentered="1"/>
  <pageMargins left="0.5905511811023623" right="0.5905511811023623" top="0.5905511811023623" bottom="0.3937007874015748" header="0" footer="0"/>
  <pageSetup fitToHeight="1" fitToWidth="1"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sheetPr>
    <pageSetUpPr fitToPage="1"/>
  </sheetPr>
  <dimension ref="A1:AD75"/>
  <sheetViews>
    <sheetView tabSelected="1" zoomScalePageLayoutView="0" workbookViewId="0" topLeftCell="I14">
      <selection activeCell="P25" sqref="P25:T25"/>
    </sheetView>
  </sheetViews>
  <sheetFormatPr defaultColWidth="10.59765625" defaultRowHeight="18" customHeight="1"/>
  <cols>
    <col min="1" max="1" width="2.69921875" style="23" customWidth="1"/>
    <col min="2" max="2" width="2.59765625" style="23" customWidth="1"/>
    <col min="3" max="3" width="12.5" style="23" customWidth="1"/>
    <col min="4" max="9" width="16.09765625" style="23" customWidth="1"/>
    <col min="10" max="10" width="13.5" style="23" customWidth="1"/>
    <col min="11" max="12" width="2.69921875" style="23" customWidth="1"/>
    <col min="13" max="13" width="2.8984375" style="23" customWidth="1"/>
    <col min="14" max="14" width="13.59765625" style="23" customWidth="1"/>
    <col min="15" max="15" width="10.59765625" style="23" customWidth="1"/>
    <col min="16" max="21" width="17.5" style="23" customWidth="1"/>
    <col min="22" max="24" width="12.59765625" style="23" customWidth="1"/>
    <col min="25" max="25" width="13.59765625" style="23" customWidth="1"/>
    <col min="26" max="27" width="12.59765625" style="23" customWidth="1"/>
    <col min="28" max="16384" width="10.59765625" style="23" customWidth="1"/>
  </cols>
  <sheetData>
    <row r="1" spans="1:20" s="28" customFormat="1" ht="18" customHeight="1">
      <c r="A1" s="1" t="s">
        <v>77</v>
      </c>
      <c r="T1" s="2" t="s">
        <v>70</v>
      </c>
    </row>
    <row r="2" spans="1:21" ht="18" customHeight="1">
      <c r="A2" s="210" t="s">
        <v>159</v>
      </c>
      <c r="B2" s="210"/>
      <c r="C2" s="210"/>
      <c r="D2" s="210"/>
      <c r="E2" s="210"/>
      <c r="F2" s="210"/>
      <c r="G2" s="210"/>
      <c r="H2" s="210"/>
      <c r="I2" s="210"/>
      <c r="J2" s="210"/>
      <c r="K2" s="210"/>
      <c r="L2" s="210"/>
      <c r="M2" s="210"/>
      <c r="N2" s="210"/>
      <c r="O2" s="210"/>
      <c r="P2" s="210"/>
      <c r="Q2" s="210"/>
      <c r="R2" s="210"/>
      <c r="S2" s="210"/>
      <c r="T2" s="210"/>
      <c r="U2" s="115"/>
    </row>
    <row r="3" spans="10:12" ht="18" customHeight="1">
      <c r="J3" s="88"/>
      <c r="K3" s="88"/>
      <c r="L3" s="89"/>
    </row>
    <row r="4" spans="1:20" ht="18" customHeight="1">
      <c r="A4" s="184" t="s">
        <v>138</v>
      </c>
      <c r="B4" s="184"/>
      <c r="C4" s="184"/>
      <c r="D4" s="184"/>
      <c r="E4" s="184"/>
      <c r="F4" s="184"/>
      <c r="G4" s="184"/>
      <c r="H4" s="184"/>
      <c r="I4" s="184"/>
      <c r="K4" s="184" t="s">
        <v>139</v>
      </c>
      <c r="L4" s="184"/>
      <c r="M4" s="184"/>
      <c r="N4" s="184"/>
      <c r="O4" s="184"/>
      <c r="P4" s="184"/>
      <c r="Q4" s="184"/>
      <c r="R4" s="184"/>
      <c r="S4" s="184"/>
      <c r="T4" s="184"/>
    </row>
    <row r="5" ht="18" customHeight="1" thickBot="1"/>
    <row r="6" spans="1:20" ht="18" customHeight="1">
      <c r="A6" s="304" t="s">
        <v>33</v>
      </c>
      <c r="B6" s="305"/>
      <c r="C6" s="306"/>
      <c r="D6" s="317" t="s">
        <v>89</v>
      </c>
      <c r="E6" s="301" t="s">
        <v>146</v>
      </c>
      <c r="F6" s="303" t="s">
        <v>34</v>
      </c>
      <c r="G6" s="303" t="s">
        <v>35</v>
      </c>
      <c r="H6" s="334" t="s">
        <v>145</v>
      </c>
      <c r="I6" s="320" t="s">
        <v>147</v>
      </c>
      <c r="K6" s="309" t="s">
        <v>156</v>
      </c>
      <c r="L6" s="310"/>
      <c r="M6" s="310"/>
      <c r="N6" s="311"/>
      <c r="O6" s="341" t="s">
        <v>40</v>
      </c>
      <c r="P6" s="304"/>
      <c r="Q6" s="190"/>
      <c r="R6" s="187" t="s">
        <v>98</v>
      </c>
      <c r="S6" s="188"/>
      <c r="T6" s="114" t="s">
        <v>144</v>
      </c>
    </row>
    <row r="7" spans="1:20" ht="18" customHeight="1">
      <c r="A7" s="307"/>
      <c r="B7" s="307"/>
      <c r="C7" s="308"/>
      <c r="D7" s="318"/>
      <c r="E7" s="302"/>
      <c r="F7" s="302"/>
      <c r="G7" s="302"/>
      <c r="H7" s="335"/>
      <c r="I7" s="321"/>
      <c r="K7" s="312"/>
      <c r="L7" s="312"/>
      <c r="M7" s="312"/>
      <c r="N7" s="313"/>
      <c r="O7" s="339" t="s">
        <v>79</v>
      </c>
      <c r="P7" s="340"/>
      <c r="Q7" s="110" t="s">
        <v>80</v>
      </c>
      <c r="R7" s="112" t="s">
        <v>79</v>
      </c>
      <c r="S7" s="111" t="s">
        <v>80</v>
      </c>
      <c r="T7" s="113" t="s">
        <v>143</v>
      </c>
    </row>
    <row r="8" spans="1:20" ht="18" customHeight="1">
      <c r="A8" s="322" t="s">
        <v>110</v>
      </c>
      <c r="B8" s="323"/>
      <c r="C8" s="324"/>
      <c r="D8" s="90"/>
      <c r="E8" s="90"/>
      <c r="F8" s="90"/>
      <c r="G8" s="90"/>
      <c r="H8" s="90"/>
      <c r="I8" s="90"/>
      <c r="K8" s="56"/>
      <c r="L8" s="56"/>
      <c r="M8" s="56"/>
      <c r="N8" s="56"/>
      <c r="O8" s="143"/>
      <c r="P8" s="141"/>
      <c r="Q8" s="30"/>
      <c r="R8" s="30"/>
      <c r="S8" s="30"/>
      <c r="T8" s="30"/>
    </row>
    <row r="9" spans="1:20" ht="18" customHeight="1">
      <c r="A9" s="91"/>
      <c r="B9" s="284" t="s">
        <v>27</v>
      </c>
      <c r="C9" s="319"/>
      <c r="D9" s="25">
        <f>SUM(D10:D13)</f>
        <v>330900</v>
      </c>
      <c r="E9" s="25">
        <f>SUM(E10:E13)</f>
        <v>174500</v>
      </c>
      <c r="F9" s="25">
        <f>SUM(F10:F13)</f>
        <v>102300</v>
      </c>
      <c r="G9" s="25">
        <f>SUM(G10:G13)</f>
        <v>700</v>
      </c>
      <c r="H9" s="25">
        <f>SUM(H10:H13)</f>
        <v>51000</v>
      </c>
      <c r="I9" s="25">
        <v>2500</v>
      </c>
      <c r="K9" s="314" t="s">
        <v>141</v>
      </c>
      <c r="L9" s="315"/>
      <c r="M9" s="315"/>
      <c r="N9" s="315"/>
      <c r="O9" s="144"/>
      <c r="P9" s="134">
        <v>310900</v>
      </c>
      <c r="Q9" s="174">
        <v>330900</v>
      </c>
      <c r="R9" s="179">
        <f>100*P9/P$9</f>
        <v>100</v>
      </c>
      <c r="S9" s="179">
        <f>100*Q9/Q$9</f>
        <v>100</v>
      </c>
      <c r="T9" s="180">
        <f>100*(Q9-P9)/P9</f>
        <v>6.43293663557414</v>
      </c>
    </row>
    <row r="10" spans="1:20" ht="18" customHeight="1">
      <c r="A10" s="91"/>
      <c r="B10" s="91"/>
      <c r="C10" s="95" t="s">
        <v>36</v>
      </c>
      <c r="D10" s="25">
        <f>SUM(E10:I10)</f>
        <v>255200</v>
      </c>
      <c r="E10" s="25">
        <v>160100</v>
      </c>
      <c r="F10" s="25">
        <v>88400</v>
      </c>
      <c r="G10" s="25">
        <v>200</v>
      </c>
      <c r="H10" s="25">
        <v>5600</v>
      </c>
      <c r="I10" s="25">
        <v>900</v>
      </c>
      <c r="K10" s="14"/>
      <c r="L10" s="10"/>
      <c r="M10" s="10"/>
      <c r="N10" s="10"/>
      <c r="O10" s="145"/>
      <c r="P10" s="148"/>
      <c r="Q10" s="16"/>
      <c r="R10" s="17"/>
      <c r="S10" s="17"/>
      <c r="T10" s="15"/>
    </row>
    <row r="11" spans="1:20" ht="18" customHeight="1">
      <c r="A11" s="91"/>
      <c r="B11" s="91"/>
      <c r="C11" s="95" t="s">
        <v>37</v>
      </c>
      <c r="D11" s="25">
        <f>SUM(E11:I11)</f>
        <v>10300</v>
      </c>
      <c r="E11" s="25">
        <v>5400</v>
      </c>
      <c r="F11" s="25">
        <v>3700</v>
      </c>
      <c r="G11" s="25">
        <v>100</v>
      </c>
      <c r="H11" s="25">
        <v>900</v>
      </c>
      <c r="I11" s="25">
        <v>200</v>
      </c>
      <c r="K11" s="91"/>
      <c r="L11" s="284" t="s">
        <v>99</v>
      </c>
      <c r="M11" s="284"/>
      <c r="N11" s="316"/>
      <c r="O11" s="146"/>
      <c r="P11" s="133">
        <v>234000</v>
      </c>
      <c r="Q11" s="26">
        <v>239400</v>
      </c>
      <c r="R11" s="181">
        <f>100*P11/P$9</f>
        <v>75.26535863621743</v>
      </c>
      <c r="S11" s="181">
        <f>100*Q11/Q$9</f>
        <v>72.34814143245694</v>
      </c>
      <c r="T11" s="182">
        <f>100*(Q11-P11)/P11</f>
        <v>2.3076923076923075</v>
      </c>
    </row>
    <row r="12" spans="1:20" ht="18" customHeight="1">
      <c r="A12" s="91"/>
      <c r="B12" s="91"/>
      <c r="C12" s="95" t="s">
        <v>38</v>
      </c>
      <c r="D12" s="25">
        <f>SUM(E12:I12)</f>
        <v>64300</v>
      </c>
      <c r="E12" s="25">
        <v>8400</v>
      </c>
      <c r="F12" s="25">
        <v>10000</v>
      </c>
      <c r="G12" s="25">
        <v>400</v>
      </c>
      <c r="H12" s="25">
        <v>44200</v>
      </c>
      <c r="I12" s="25">
        <v>1300</v>
      </c>
      <c r="K12" s="91"/>
      <c r="L12" s="92"/>
      <c r="M12" s="92"/>
      <c r="N12" s="93"/>
      <c r="O12" s="146"/>
      <c r="P12" s="133"/>
      <c r="Q12" s="26"/>
      <c r="R12" s="94"/>
      <c r="S12" s="94"/>
      <c r="T12" s="183"/>
    </row>
    <row r="13" spans="1:20" ht="18" customHeight="1">
      <c r="A13" s="91"/>
      <c r="B13" s="91"/>
      <c r="C13" s="95" t="s">
        <v>39</v>
      </c>
      <c r="D13" s="25">
        <f>SUM(E13:I13)</f>
        <v>1100</v>
      </c>
      <c r="E13" s="25">
        <v>600</v>
      </c>
      <c r="F13" s="25">
        <v>200</v>
      </c>
      <c r="G13" s="26">
        <v>0</v>
      </c>
      <c r="H13" s="25">
        <v>300</v>
      </c>
      <c r="I13" s="26">
        <v>0</v>
      </c>
      <c r="K13" s="91"/>
      <c r="L13" s="284" t="s">
        <v>100</v>
      </c>
      <c r="M13" s="284"/>
      <c r="N13" s="284"/>
      <c r="O13" s="147"/>
      <c r="P13" s="133">
        <f>SUM(P14:P18)</f>
        <v>76700</v>
      </c>
      <c r="Q13" s="26">
        <f>SUM(Q14:Q18)</f>
        <v>88700</v>
      </c>
      <c r="R13" s="181">
        <f aca="true" t="shared" si="0" ref="R13:S18">100*P13/P$9</f>
        <v>24.670311997426825</v>
      </c>
      <c r="S13" s="181">
        <f t="shared" si="0"/>
        <v>26.80568147476579</v>
      </c>
      <c r="T13" s="182">
        <f aca="true" t="shared" si="1" ref="T13:T18">100*(Q13-P13)/P13</f>
        <v>15.645371577574968</v>
      </c>
    </row>
    <row r="14" spans="1:20" ht="18" customHeight="1">
      <c r="A14" s="27"/>
      <c r="B14" s="27"/>
      <c r="C14" s="101"/>
      <c r="D14" s="27"/>
      <c r="E14" s="27"/>
      <c r="F14" s="27"/>
      <c r="G14" s="27"/>
      <c r="H14" s="27"/>
      <c r="I14" s="27"/>
      <c r="K14" s="91"/>
      <c r="L14" s="91"/>
      <c r="M14" s="284" t="s">
        <v>101</v>
      </c>
      <c r="N14" s="284"/>
      <c r="O14" s="147"/>
      <c r="P14" s="133">
        <v>10200</v>
      </c>
      <c r="Q14" s="26">
        <v>12800</v>
      </c>
      <c r="R14" s="181">
        <f t="shared" si="0"/>
        <v>3.280797684142811</v>
      </c>
      <c r="S14" s="181">
        <f t="shared" si="0"/>
        <v>3.868238138410396</v>
      </c>
      <c r="T14" s="182">
        <f t="shared" si="1"/>
        <v>25.49019607843137</v>
      </c>
    </row>
    <row r="15" spans="1:20" ht="18" customHeight="1">
      <c r="A15" s="284" t="s">
        <v>111</v>
      </c>
      <c r="B15" s="316"/>
      <c r="C15" s="226"/>
      <c r="D15" s="30"/>
      <c r="F15" s="30"/>
      <c r="G15" s="30"/>
      <c r="H15" s="30"/>
      <c r="I15" s="30"/>
      <c r="K15" s="91"/>
      <c r="L15" s="91"/>
      <c r="M15" s="284" t="s">
        <v>41</v>
      </c>
      <c r="N15" s="284"/>
      <c r="O15" s="147"/>
      <c r="P15" s="133">
        <v>600</v>
      </c>
      <c r="Q15" s="26">
        <v>1700</v>
      </c>
      <c r="R15" s="181">
        <f t="shared" si="0"/>
        <v>0.1929880990672242</v>
      </c>
      <c r="S15" s="181">
        <f t="shared" si="0"/>
        <v>0.5137503777576307</v>
      </c>
      <c r="T15" s="182">
        <f t="shared" si="1"/>
        <v>183.33333333333334</v>
      </c>
    </row>
    <row r="16" spans="1:20" ht="18" customHeight="1">
      <c r="A16" s="27"/>
      <c r="B16" s="284" t="s">
        <v>89</v>
      </c>
      <c r="C16" s="319"/>
      <c r="D16" s="73">
        <f>100*D9/$D9</f>
        <v>100</v>
      </c>
      <c r="E16" s="73">
        <f>100*E9/$D9</f>
        <v>52.734965246297975</v>
      </c>
      <c r="F16" s="73">
        <f>100*F9/$D9</f>
        <v>30.915684496826835</v>
      </c>
      <c r="G16" s="73">
        <f>100*G9/$D9</f>
        <v>0.21154427319431854</v>
      </c>
      <c r="H16" s="73">
        <f>100*H9/$D9</f>
        <v>15.41251133272892</v>
      </c>
      <c r="I16" s="73">
        <v>0.8</v>
      </c>
      <c r="K16" s="91"/>
      <c r="L16" s="91"/>
      <c r="M16" s="284" t="s">
        <v>42</v>
      </c>
      <c r="N16" s="284"/>
      <c r="O16" s="147"/>
      <c r="P16" s="133">
        <v>47500</v>
      </c>
      <c r="Q16" s="26">
        <v>58400</v>
      </c>
      <c r="R16" s="181">
        <f t="shared" si="0"/>
        <v>15.278224509488581</v>
      </c>
      <c r="S16" s="181">
        <f t="shared" si="0"/>
        <v>17.64883650649743</v>
      </c>
      <c r="T16" s="182">
        <f t="shared" si="1"/>
        <v>22.94736842105263</v>
      </c>
    </row>
    <row r="17" spans="1:20" ht="18" customHeight="1">
      <c r="A17" s="91"/>
      <c r="B17" s="91"/>
      <c r="C17" s="95" t="s">
        <v>36</v>
      </c>
      <c r="D17" s="73">
        <f aca="true" t="shared" si="2" ref="D17:I17">100*D10/$D10</f>
        <v>100</v>
      </c>
      <c r="E17" s="73">
        <f t="shared" si="2"/>
        <v>62.73510971786834</v>
      </c>
      <c r="F17" s="73">
        <f t="shared" si="2"/>
        <v>34.63949843260188</v>
      </c>
      <c r="G17" s="73">
        <f t="shared" si="2"/>
        <v>0.07836990595611286</v>
      </c>
      <c r="H17" s="73">
        <f t="shared" si="2"/>
        <v>2.19435736677116</v>
      </c>
      <c r="I17" s="73">
        <f t="shared" si="2"/>
        <v>0.35266457680250785</v>
      </c>
      <c r="K17" s="91"/>
      <c r="L17" s="91"/>
      <c r="M17" s="284" t="s">
        <v>43</v>
      </c>
      <c r="N17" s="284"/>
      <c r="O17" s="147"/>
      <c r="P17" s="133">
        <v>6900</v>
      </c>
      <c r="Q17" s="26">
        <v>6200</v>
      </c>
      <c r="R17" s="181">
        <f t="shared" si="0"/>
        <v>2.2193631392730784</v>
      </c>
      <c r="S17" s="181">
        <f t="shared" si="0"/>
        <v>1.8736778482925356</v>
      </c>
      <c r="T17" s="182">
        <f t="shared" si="1"/>
        <v>-10.144927536231885</v>
      </c>
    </row>
    <row r="18" spans="1:20" ht="18" customHeight="1">
      <c r="A18" s="91"/>
      <c r="B18" s="91"/>
      <c r="C18" s="95" t="s">
        <v>37</v>
      </c>
      <c r="D18" s="73">
        <f aca="true" t="shared" si="3" ref="D18:I18">100*D11/$D11</f>
        <v>100</v>
      </c>
      <c r="E18" s="73">
        <f t="shared" si="3"/>
        <v>52.42718446601942</v>
      </c>
      <c r="F18" s="73">
        <f t="shared" si="3"/>
        <v>35.922330097087375</v>
      </c>
      <c r="G18" s="73">
        <f t="shared" si="3"/>
        <v>0.970873786407767</v>
      </c>
      <c r="H18" s="73">
        <f t="shared" si="3"/>
        <v>8.737864077669903</v>
      </c>
      <c r="I18" s="73">
        <f t="shared" si="3"/>
        <v>1.941747572815534</v>
      </c>
      <c r="K18" s="91"/>
      <c r="L18" s="91"/>
      <c r="M18" s="284" t="s">
        <v>102</v>
      </c>
      <c r="N18" s="284"/>
      <c r="O18" s="147"/>
      <c r="P18" s="133">
        <v>11500</v>
      </c>
      <c r="Q18" s="26">
        <v>9600</v>
      </c>
      <c r="R18" s="181">
        <f t="shared" si="0"/>
        <v>3.6989385654551303</v>
      </c>
      <c r="S18" s="181">
        <f t="shared" si="0"/>
        <v>2.901178603807797</v>
      </c>
      <c r="T18" s="182">
        <f t="shared" si="1"/>
        <v>-16.52173913043478</v>
      </c>
    </row>
    <row r="19" spans="1:20" ht="18" customHeight="1">
      <c r="A19" s="91"/>
      <c r="B19" s="91"/>
      <c r="C19" s="95" t="s">
        <v>38</v>
      </c>
      <c r="D19" s="73">
        <f aca="true" t="shared" si="4" ref="D19:I19">100*D12/$D12</f>
        <v>100</v>
      </c>
      <c r="E19" s="73">
        <f t="shared" si="4"/>
        <v>13.063763608087092</v>
      </c>
      <c r="F19" s="73">
        <f t="shared" si="4"/>
        <v>15.552099533437014</v>
      </c>
      <c r="G19" s="73">
        <f t="shared" si="4"/>
        <v>0.6220839813374806</v>
      </c>
      <c r="H19" s="73">
        <f t="shared" si="4"/>
        <v>68.7402799377916</v>
      </c>
      <c r="I19" s="73">
        <f t="shared" si="4"/>
        <v>2.021772939346812</v>
      </c>
      <c r="K19" s="96"/>
      <c r="L19" s="96"/>
      <c r="M19" s="96"/>
      <c r="N19" s="97"/>
      <c r="O19" s="149"/>
      <c r="P19" s="142"/>
      <c r="Q19" s="18"/>
      <c r="R19" s="8"/>
      <c r="S19" s="8"/>
      <c r="T19" s="9"/>
    </row>
    <row r="20" spans="1:20" ht="18" customHeight="1">
      <c r="A20" s="96"/>
      <c r="B20" s="96"/>
      <c r="C20" s="116" t="s">
        <v>39</v>
      </c>
      <c r="D20" s="98">
        <f aca="true" t="shared" si="5" ref="D20:I20">100*D13/$D13</f>
        <v>100</v>
      </c>
      <c r="E20" s="98">
        <f t="shared" si="5"/>
        <v>54.54545454545455</v>
      </c>
      <c r="F20" s="98">
        <f t="shared" si="5"/>
        <v>18.181818181818183</v>
      </c>
      <c r="G20" s="98">
        <f t="shared" si="5"/>
        <v>0</v>
      </c>
      <c r="H20" s="98">
        <f t="shared" si="5"/>
        <v>27.272727272727273</v>
      </c>
      <c r="I20" s="98">
        <f t="shared" si="5"/>
        <v>0</v>
      </c>
      <c r="K20" s="338" t="s">
        <v>78</v>
      </c>
      <c r="L20" s="338"/>
      <c r="M20" s="338"/>
      <c r="N20" s="338"/>
      <c r="O20" s="338"/>
      <c r="P20" s="338"/>
      <c r="Q20" s="338"/>
      <c r="R20" s="338"/>
      <c r="S20" s="338"/>
      <c r="T20" s="338"/>
    </row>
    <row r="21" spans="1:10" ht="18" customHeight="1">
      <c r="A21" s="23" t="s">
        <v>78</v>
      </c>
      <c r="B21" s="89"/>
      <c r="C21" s="89"/>
      <c r="D21" s="89"/>
      <c r="E21" s="89"/>
      <c r="F21" s="89"/>
      <c r="G21" s="89"/>
      <c r="H21" s="89"/>
      <c r="I21" s="89"/>
      <c r="J21" s="89"/>
    </row>
    <row r="25" spans="1:23" ht="18" customHeight="1">
      <c r="A25" s="184" t="s">
        <v>140</v>
      </c>
      <c r="B25" s="184"/>
      <c r="C25" s="184"/>
      <c r="D25" s="184"/>
      <c r="E25" s="184"/>
      <c r="F25" s="184"/>
      <c r="G25" s="184"/>
      <c r="H25" s="184"/>
      <c r="I25" s="184"/>
      <c r="J25" s="184"/>
      <c r="K25" s="184"/>
      <c r="L25" s="184"/>
      <c r="M25" s="184"/>
      <c r="N25" s="184"/>
      <c r="P25" s="342" t="s">
        <v>157</v>
      </c>
      <c r="Q25" s="184"/>
      <c r="R25" s="184"/>
      <c r="S25" s="184"/>
      <c r="T25" s="184"/>
      <c r="U25" s="30"/>
      <c r="V25" s="30"/>
      <c r="W25" s="30"/>
    </row>
    <row r="26" spans="1:20" ht="18" customHeight="1" thickBot="1">
      <c r="A26" s="331" t="s">
        <v>81</v>
      </c>
      <c r="B26" s="331"/>
      <c r="C26" s="331"/>
      <c r="D26" s="331"/>
      <c r="E26" s="331"/>
      <c r="F26" s="331"/>
      <c r="G26" s="331"/>
      <c r="H26" s="331"/>
      <c r="I26" s="331"/>
      <c r="J26" s="331"/>
      <c r="K26" s="331"/>
      <c r="L26" s="331"/>
      <c r="M26" s="331"/>
      <c r="N26" s="331"/>
      <c r="O26" s="27"/>
      <c r="P26" s="68"/>
      <c r="Q26" s="68"/>
      <c r="R26" s="68"/>
      <c r="S26" s="68"/>
      <c r="T26" s="99" t="s">
        <v>69</v>
      </c>
    </row>
    <row r="27" spans="1:22" ht="18" customHeight="1">
      <c r="A27" s="296" t="s">
        <v>148</v>
      </c>
      <c r="B27" s="297"/>
      <c r="C27" s="297"/>
      <c r="D27" s="298"/>
      <c r="E27" s="292" t="s">
        <v>155</v>
      </c>
      <c r="F27" s="294" t="s">
        <v>29</v>
      </c>
      <c r="G27" s="295"/>
      <c r="H27" s="295" t="s">
        <v>30</v>
      </c>
      <c r="I27" s="295"/>
      <c r="J27" s="295"/>
      <c r="K27" s="295"/>
      <c r="L27" s="295"/>
      <c r="M27" s="295"/>
      <c r="N27" s="330"/>
      <c r="O27" s="27"/>
      <c r="P27" s="336" t="s">
        <v>104</v>
      </c>
      <c r="Q27" s="287" t="s">
        <v>107</v>
      </c>
      <c r="R27" s="288"/>
      <c r="S27" s="291" t="s">
        <v>108</v>
      </c>
      <c r="T27" s="287"/>
      <c r="U27" s="27"/>
      <c r="V27" s="62"/>
    </row>
    <row r="28" spans="1:22" ht="18" customHeight="1">
      <c r="A28" s="299"/>
      <c r="B28" s="299"/>
      <c r="C28" s="299"/>
      <c r="D28" s="300"/>
      <c r="E28" s="293"/>
      <c r="F28" s="117"/>
      <c r="G28" s="100" t="s">
        <v>31</v>
      </c>
      <c r="H28" s="140" t="s">
        <v>89</v>
      </c>
      <c r="I28" s="100" t="s">
        <v>32</v>
      </c>
      <c r="J28" s="332" t="s">
        <v>153</v>
      </c>
      <c r="K28" s="333"/>
      <c r="L28" s="332" t="s">
        <v>154</v>
      </c>
      <c r="M28" s="333"/>
      <c r="N28" s="333"/>
      <c r="O28" s="27"/>
      <c r="P28" s="337"/>
      <c r="Q28" s="124" t="s">
        <v>105</v>
      </c>
      <c r="R28" s="125" t="s">
        <v>106</v>
      </c>
      <c r="S28" s="125" t="s">
        <v>105</v>
      </c>
      <c r="T28" s="126" t="s">
        <v>106</v>
      </c>
      <c r="U28" s="27"/>
      <c r="V28" s="27"/>
    </row>
    <row r="29" spans="1:22" ht="18" customHeight="1">
      <c r="A29" s="286"/>
      <c r="B29" s="286"/>
      <c r="C29" s="286"/>
      <c r="D29" s="118"/>
      <c r="E29" s="60"/>
      <c r="F29" s="91"/>
      <c r="G29" s="12"/>
      <c r="H29" s="30"/>
      <c r="I29" s="11"/>
      <c r="J29" s="30"/>
      <c r="K29" s="30"/>
      <c r="L29" s="33"/>
      <c r="M29" s="33"/>
      <c r="N29" s="62"/>
      <c r="O29" s="27"/>
      <c r="P29" s="101"/>
      <c r="Q29" s="102"/>
      <c r="R29" s="102"/>
      <c r="S29" s="102"/>
      <c r="T29" s="102"/>
      <c r="U29" s="27"/>
      <c r="V29" s="27"/>
    </row>
    <row r="30" spans="1:22" ht="18" customHeight="1">
      <c r="A30" s="342" t="s">
        <v>149</v>
      </c>
      <c r="B30" s="184"/>
      <c r="C30" s="184"/>
      <c r="D30" s="343"/>
      <c r="E30" s="30"/>
      <c r="F30" s="30"/>
      <c r="G30" s="30"/>
      <c r="H30" s="30"/>
      <c r="I30" s="30"/>
      <c r="J30" s="30"/>
      <c r="K30" s="30"/>
      <c r="L30" s="33"/>
      <c r="M30" s="33"/>
      <c r="N30" s="62"/>
      <c r="O30" s="27"/>
      <c r="P30" s="95" t="s">
        <v>109</v>
      </c>
      <c r="Q30" s="37">
        <v>5503</v>
      </c>
      <c r="R30" s="37">
        <v>33454</v>
      </c>
      <c r="S30" s="37">
        <v>4390</v>
      </c>
      <c r="T30" s="37">
        <v>24496</v>
      </c>
      <c r="U30" s="27"/>
      <c r="V30" s="27"/>
    </row>
    <row r="31" spans="1:16" ht="18" customHeight="1">
      <c r="A31" s="289" t="s">
        <v>82</v>
      </c>
      <c r="B31" s="289"/>
      <c r="C31" s="289"/>
      <c r="D31" s="290"/>
      <c r="E31" s="25">
        <v>199000</v>
      </c>
      <c r="F31" s="25">
        <v>194000</v>
      </c>
      <c r="G31" s="25">
        <v>12900</v>
      </c>
      <c r="H31" s="25">
        <v>5400</v>
      </c>
      <c r="I31" s="25">
        <v>480</v>
      </c>
      <c r="J31" s="25">
        <v>3700</v>
      </c>
      <c r="K31" s="25"/>
      <c r="M31" s="25"/>
      <c r="N31" s="133">
        <v>1300</v>
      </c>
      <c r="P31" s="101"/>
    </row>
    <row r="32" spans="1:20" ht="18" customHeight="1">
      <c r="A32" s="326" t="s">
        <v>90</v>
      </c>
      <c r="B32" s="326"/>
      <c r="C32" s="326"/>
      <c r="D32" s="327"/>
      <c r="E32" s="25">
        <v>231300</v>
      </c>
      <c r="F32" s="25">
        <v>220300</v>
      </c>
      <c r="G32" s="25">
        <v>8200</v>
      </c>
      <c r="H32" s="25">
        <f>SUM(I32:N32)</f>
        <v>10900</v>
      </c>
      <c r="I32" s="25">
        <v>1300</v>
      </c>
      <c r="J32" s="25">
        <v>8100</v>
      </c>
      <c r="K32" s="25"/>
      <c r="M32" s="25"/>
      <c r="N32" s="133">
        <v>1500</v>
      </c>
      <c r="P32" s="150">
        <v>60</v>
      </c>
      <c r="Q32" s="102">
        <v>4264</v>
      </c>
      <c r="R32" s="102">
        <v>27206</v>
      </c>
      <c r="S32" s="102">
        <v>3661</v>
      </c>
      <c r="T32" s="102">
        <v>23234</v>
      </c>
    </row>
    <row r="33" spans="1:20" ht="18" customHeight="1">
      <c r="A33" s="326" t="s">
        <v>91</v>
      </c>
      <c r="B33" s="326"/>
      <c r="C33" s="326"/>
      <c r="D33" s="327"/>
      <c r="E33" s="25">
        <f>SUM(F33,H33)</f>
        <v>269600</v>
      </c>
      <c r="F33" s="25">
        <v>252700</v>
      </c>
      <c r="G33" s="25">
        <v>6000</v>
      </c>
      <c r="H33" s="25">
        <f>SUM(I33:N33)</f>
        <v>16900</v>
      </c>
      <c r="I33" s="25">
        <v>1300</v>
      </c>
      <c r="J33" s="25">
        <v>12900</v>
      </c>
      <c r="K33" s="25"/>
      <c r="M33" s="25"/>
      <c r="N33" s="133">
        <v>2700</v>
      </c>
      <c r="P33" s="151"/>
      <c r="Q33" s="102"/>
      <c r="R33" s="102"/>
      <c r="S33" s="102"/>
      <c r="T33" s="102"/>
    </row>
    <row r="34" spans="1:20" ht="18" customHeight="1">
      <c r="A34" s="326" t="s">
        <v>92</v>
      </c>
      <c r="B34" s="326"/>
      <c r="C34" s="326"/>
      <c r="D34" s="327"/>
      <c r="E34" s="25">
        <f>SUM(F34,H34)</f>
        <v>310700</v>
      </c>
      <c r="F34" s="25">
        <v>282700</v>
      </c>
      <c r="G34" s="25">
        <v>5100</v>
      </c>
      <c r="H34" s="25">
        <f>SUM(I34:N34)</f>
        <v>28000</v>
      </c>
      <c r="I34" s="25">
        <v>2500</v>
      </c>
      <c r="J34" s="25">
        <v>23000</v>
      </c>
      <c r="K34" s="25"/>
      <c r="M34" s="25"/>
      <c r="N34" s="133">
        <v>2500</v>
      </c>
      <c r="P34" s="150">
        <v>61</v>
      </c>
      <c r="Q34" s="102">
        <v>6052</v>
      </c>
      <c r="R34" s="102">
        <v>42737</v>
      </c>
      <c r="S34" s="102">
        <v>4910</v>
      </c>
      <c r="T34" s="102">
        <v>33033</v>
      </c>
    </row>
    <row r="35" spans="1:20" ht="18" customHeight="1">
      <c r="A35" s="326" t="s">
        <v>93</v>
      </c>
      <c r="B35" s="326"/>
      <c r="C35" s="326"/>
      <c r="D35" s="327"/>
      <c r="E35" s="25">
        <v>341400</v>
      </c>
      <c r="F35" s="25">
        <v>310900</v>
      </c>
      <c r="G35" s="25">
        <v>2600</v>
      </c>
      <c r="H35" s="25">
        <v>30500</v>
      </c>
      <c r="I35" s="25">
        <v>2800</v>
      </c>
      <c r="J35" s="25">
        <v>26500</v>
      </c>
      <c r="K35" s="25"/>
      <c r="M35" s="25"/>
      <c r="N35" s="133">
        <v>1300</v>
      </c>
      <c r="P35" s="151"/>
      <c r="Q35" s="102"/>
      <c r="R35" s="102"/>
      <c r="S35" s="102"/>
      <c r="T35" s="102"/>
    </row>
    <row r="36" spans="1:20" ht="18" customHeight="1">
      <c r="A36" s="328" t="s">
        <v>142</v>
      </c>
      <c r="B36" s="328"/>
      <c r="C36" s="328"/>
      <c r="D36" s="329"/>
      <c r="E36" s="6">
        <f>SUM(F36,H36)</f>
        <v>368400</v>
      </c>
      <c r="F36" s="6">
        <v>330900</v>
      </c>
      <c r="G36" s="6">
        <v>1300</v>
      </c>
      <c r="H36" s="6">
        <f>SUM(I36:N36)</f>
        <v>37500</v>
      </c>
      <c r="I36" s="6">
        <v>2600</v>
      </c>
      <c r="J36" s="6">
        <v>33300</v>
      </c>
      <c r="K36" s="6"/>
      <c r="L36" s="176"/>
      <c r="M36" s="6"/>
      <c r="N36" s="134">
        <v>1600</v>
      </c>
      <c r="P36" s="150">
        <v>62</v>
      </c>
      <c r="Q36" s="102">
        <v>7287</v>
      </c>
      <c r="R36" s="102">
        <v>62635</v>
      </c>
      <c r="S36" s="102">
        <v>5414</v>
      </c>
      <c r="T36" s="102">
        <v>44269</v>
      </c>
    </row>
    <row r="37" spans="1:20" ht="18" customHeight="1">
      <c r="A37" s="285"/>
      <c r="B37" s="285"/>
      <c r="C37" s="285"/>
      <c r="D37" s="119"/>
      <c r="E37" s="25"/>
      <c r="F37" s="25"/>
      <c r="G37" s="25"/>
      <c r="H37" s="25"/>
      <c r="I37" s="25"/>
      <c r="J37" s="25"/>
      <c r="M37" s="26"/>
      <c r="N37" s="133"/>
      <c r="P37" s="151"/>
      <c r="Q37" s="102"/>
      <c r="R37" s="102"/>
      <c r="S37" s="102"/>
      <c r="T37" s="102"/>
    </row>
    <row r="38" spans="1:20" ht="18" customHeight="1">
      <c r="A38" s="344" t="s">
        <v>150</v>
      </c>
      <c r="B38" s="344"/>
      <c r="C38" s="344"/>
      <c r="D38" s="345"/>
      <c r="E38" s="25"/>
      <c r="F38" s="25"/>
      <c r="G38" s="25"/>
      <c r="H38" s="25"/>
      <c r="I38" s="25"/>
      <c r="J38" s="25"/>
      <c r="M38" s="26"/>
      <c r="N38" s="133"/>
      <c r="P38" s="152">
        <v>63</v>
      </c>
      <c r="Q38" s="109">
        <f>SUM(Q41:Q54)</f>
        <v>5839</v>
      </c>
      <c r="R38" s="109">
        <f>SUM(R41:R54)</f>
        <v>53058</v>
      </c>
      <c r="S38" s="109">
        <v>5535</v>
      </c>
      <c r="T38" s="109">
        <v>50779</v>
      </c>
    </row>
    <row r="39" spans="1:20" ht="18" customHeight="1">
      <c r="A39" s="289" t="s">
        <v>82</v>
      </c>
      <c r="B39" s="289"/>
      <c r="C39" s="289"/>
      <c r="D39" s="290"/>
      <c r="E39" s="73">
        <f aca="true" t="shared" si="6" ref="E39:J39">100*E31/$E31</f>
        <v>100</v>
      </c>
      <c r="F39" s="73">
        <f t="shared" si="6"/>
        <v>97.48743718592965</v>
      </c>
      <c r="G39" s="73">
        <f t="shared" si="6"/>
        <v>6.482412060301508</v>
      </c>
      <c r="H39" s="73">
        <f t="shared" si="6"/>
        <v>2.71356783919598</v>
      </c>
      <c r="I39" s="73">
        <f t="shared" si="6"/>
        <v>0.24120603015075376</v>
      </c>
      <c r="J39" s="73">
        <f t="shared" si="6"/>
        <v>1.8592964824120604</v>
      </c>
      <c r="K39" s="73"/>
      <c r="M39" s="73"/>
      <c r="N39" s="136">
        <f aca="true" t="shared" si="7" ref="N39:N44">100*N31/$E31</f>
        <v>0.6532663316582915</v>
      </c>
      <c r="P39" s="101"/>
      <c r="Q39" s="102"/>
      <c r="R39" s="102"/>
      <c r="S39" s="102"/>
      <c r="T39" s="102"/>
    </row>
    <row r="40" spans="1:20" ht="18" customHeight="1">
      <c r="A40" s="326" t="s">
        <v>90</v>
      </c>
      <c r="B40" s="326"/>
      <c r="C40" s="326"/>
      <c r="D40" s="327"/>
      <c r="E40" s="73">
        <f aca="true" t="shared" si="8" ref="E40:J40">100*E32/$E32</f>
        <v>100</v>
      </c>
      <c r="F40" s="73">
        <f t="shared" si="8"/>
        <v>95.24427150886295</v>
      </c>
      <c r="G40" s="73">
        <f t="shared" si="8"/>
        <v>3.545179420665802</v>
      </c>
      <c r="H40" s="73">
        <f t="shared" si="8"/>
        <v>4.712494595763078</v>
      </c>
      <c r="I40" s="73">
        <f t="shared" si="8"/>
        <v>0.5620406398616515</v>
      </c>
      <c r="J40" s="73">
        <f t="shared" si="8"/>
        <v>3.501945525291829</v>
      </c>
      <c r="K40" s="73"/>
      <c r="M40" s="73"/>
      <c r="N40" s="136">
        <f t="shared" si="7"/>
        <v>0.648508430609598</v>
      </c>
      <c r="P40" s="101"/>
      <c r="Q40" s="102"/>
      <c r="R40" s="102"/>
      <c r="S40" s="102"/>
      <c r="T40" s="102"/>
    </row>
    <row r="41" spans="1:20" ht="18" customHeight="1">
      <c r="A41" s="326" t="s">
        <v>91</v>
      </c>
      <c r="B41" s="326"/>
      <c r="C41" s="326"/>
      <c r="D41" s="327"/>
      <c r="E41" s="73">
        <f aca="true" t="shared" si="9" ref="E41:J41">100*E33/$E33</f>
        <v>100</v>
      </c>
      <c r="F41" s="73">
        <f t="shared" si="9"/>
        <v>93.73145400593472</v>
      </c>
      <c r="G41" s="73">
        <f t="shared" si="9"/>
        <v>2.2255192878338277</v>
      </c>
      <c r="H41" s="73">
        <f t="shared" si="9"/>
        <v>6.268545994065282</v>
      </c>
      <c r="I41" s="73">
        <f t="shared" si="9"/>
        <v>0.4821958456973294</v>
      </c>
      <c r="J41" s="73">
        <f t="shared" si="9"/>
        <v>4.78486646884273</v>
      </c>
      <c r="K41" s="73"/>
      <c r="M41" s="73"/>
      <c r="N41" s="136">
        <f t="shared" si="7"/>
        <v>1.0014836795252227</v>
      </c>
      <c r="P41" s="127" t="s">
        <v>103</v>
      </c>
      <c r="Q41" s="62">
        <v>121</v>
      </c>
      <c r="R41" s="63">
        <v>723</v>
      </c>
      <c r="T41" s="153"/>
    </row>
    <row r="42" spans="1:20" ht="18" customHeight="1">
      <c r="A42" s="326" t="s">
        <v>92</v>
      </c>
      <c r="B42" s="326"/>
      <c r="C42" s="326"/>
      <c r="D42" s="327"/>
      <c r="E42" s="73">
        <f aca="true" t="shared" si="10" ref="E42:J42">100*E34/$E34</f>
        <v>100</v>
      </c>
      <c r="F42" s="73">
        <f t="shared" si="10"/>
        <v>90.98809140650145</v>
      </c>
      <c r="G42" s="73">
        <f t="shared" si="10"/>
        <v>1.6414547795300933</v>
      </c>
      <c r="H42" s="73">
        <f t="shared" si="10"/>
        <v>9.011908593498552</v>
      </c>
      <c r="I42" s="73">
        <f t="shared" si="10"/>
        <v>0.804634695848085</v>
      </c>
      <c r="J42" s="73">
        <f t="shared" si="10"/>
        <v>7.402639201802382</v>
      </c>
      <c r="K42" s="73"/>
      <c r="M42" s="73"/>
      <c r="N42" s="136">
        <f t="shared" si="7"/>
        <v>0.804634695848085</v>
      </c>
      <c r="P42" s="128">
        <v>2</v>
      </c>
      <c r="Q42" s="62">
        <v>409</v>
      </c>
      <c r="R42" s="46">
        <v>3456</v>
      </c>
      <c r="S42" s="153"/>
      <c r="T42" s="153"/>
    </row>
    <row r="43" spans="1:20" ht="18" customHeight="1">
      <c r="A43" s="326" t="s">
        <v>93</v>
      </c>
      <c r="B43" s="326"/>
      <c r="C43" s="326"/>
      <c r="D43" s="327"/>
      <c r="E43" s="73">
        <f aca="true" t="shared" si="11" ref="E43:J43">100*E35/$E35</f>
        <v>100</v>
      </c>
      <c r="F43" s="73">
        <f t="shared" si="11"/>
        <v>91.06619800820152</v>
      </c>
      <c r="G43" s="73">
        <f t="shared" si="11"/>
        <v>0.7615700058582309</v>
      </c>
      <c r="H43" s="73">
        <f t="shared" si="11"/>
        <v>8.933801991798477</v>
      </c>
      <c r="I43" s="73">
        <f t="shared" si="11"/>
        <v>0.8201523140011716</v>
      </c>
      <c r="J43" s="73">
        <f t="shared" si="11"/>
        <v>7.76215582893966</v>
      </c>
      <c r="K43" s="73"/>
      <c r="M43" s="73"/>
      <c r="N43" s="136">
        <f t="shared" si="7"/>
        <v>0.38078500292911543</v>
      </c>
      <c r="P43" s="129" t="s">
        <v>112</v>
      </c>
      <c r="Q43" s="62">
        <v>703</v>
      </c>
      <c r="R43" s="46">
        <v>7119</v>
      </c>
      <c r="S43" s="283" t="s">
        <v>158</v>
      </c>
      <c r="T43" s="283"/>
    </row>
    <row r="44" spans="1:20" ht="18" customHeight="1">
      <c r="A44" s="328" t="s">
        <v>142</v>
      </c>
      <c r="B44" s="328"/>
      <c r="C44" s="328"/>
      <c r="D44" s="329"/>
      <c r="E44" s="177">
        <f aca="true" t="shared" si="12" ref="E44:J44">100*E36/$E36</f>
        <v>100</v>
      </c>
      <c r="F44" s="177">
        <f t="shared" si="12"/>
        <v>89.82084690553746</v>
      </c>
      <c r="G44" s="177">
        <f t="shared" si="12"/>
        <v>0.3528773072747014</v>
      </c>
      <c r="H44" s="177">
        <f t="shared" si="12"/>
        <v>10.17915309446254</v>
      </c>
      <c r="I44" s="177">
        <f t="shared" si="12"/>
        <v>0.7057546145494028</v>
      </c>
      <c r="J44" s="177">
        <f t="shared" si="12"/>
        <v>9.039087947882736</v>
      </c>
      <c r="K44" s="177"/>
      <c r="L44" s="176"/>
      <c r="M44" s="177"/>
      <c r="N44" s="178">
        <f t="shared" si="7"/>
        <v>0.43431053203040176</v>
      </c>
      <c r="P44" s="129" t="s">
        <v>113</v>
      </c>
      <c r="Q44" s="62">
        <v>85</v>
      </c>
      <c r="R44" s="46">
        <v>753</v>
      </c>
      <c r="S44" s="283"/>
      <c r="T44" s="283"/>
    </row>
    <row r="45" spans="1:20" ht="18" customHeight="1">
      <c r="A45" s="120"/>
      <c r="B45" s="120"/>
      <c r="C45" s="120"/>
      <c r="D45" s="121"/>
      <c r="E45" s="73"/>
      <c r="F45" s="73"/>
      <c r="G45" s="73"/>
      <c r="H45" s="73"/>
      <c r="I45" s="73"/>
      <c r="J45" s="73"/>
      <c r="M45" s="74"/>
      <c r="N45" s="136"/>
      <c r="P45" s="128"/>
      <c r="Q45" s="62"/>
      <c r="R45" s="46"/>
      <c r="S45" s="283"/>
      <c r="T45" s="283"/>
    </row>
    <row r="46" spans="1:20" ht="18" customHeight="1">
      <c r="A46" s="342" t="s">
        <v>151</v>
      </c>
      <c r="B46" s="184"/>
      <c r="C46" s="184"/>
      <c r="D46" s="343"/>
      <c r="E46" s="73"/>
      <c r="F46" s="73"/>
      <c r="G46" s="73"/>
      <c r="H46" s="73"/>
      <c r="I46" s="73"/>
      <c r="J46" s="73"/>
      <c r="M46" s="74"/>
      <c r="N46" s="136"/>
      <c r="P46" s="129" t="s">
        <v>114</v>
      </c>
      <c r="Q46" s="62">
        <v>693</v>
      </c>
      <c r="R46" s="46">
        <v>6349</v>
      </c>
      <c r="S46" s="283"/>
      <c r="T46" s="283"/>
    </row>
    <row r="47" spans="1:20" ht="18" customHeight="1">
      <c r="A47" s="289" t="s">
        <v>83</v>
      </c>
      <c r="B47" s="289"/>
      <c r="C47" s="289"/>
      <c r="D47" s="290"/>
      <c r="E47" s="25">
        <v>32300</v>
      </c>
      <c r="F47" s="104">
        <v>26300</v>
      </c>
      <c r="G47" s="104">
        <v>-4700</v>
      </c>
      <c r="H47" s="25">
        <v>5500</v>
      </c>
      <c r="I47" s="104">
        <v>820</v>
      </c>
      <c r="J47" s="104">
        <v>4400</v>
      </c>
      <c r="K47" s="104"/>
      <c r="M47" s="104"/>
      <c r="N47" s="137">
        <v>200</v>
      </c>
      <c r="P47" s="129" t="s">
        <v>115</v>
      </c>
      <c r="Q47" s="62">
        <v>977</v>
      </c>
      <c r="R47" s="46">
        <v>9881</v>
      </c>
      <c r="S47" s="283"/>
      <c r="T47" s="283"/>
    </row>
    <row r="48" spans="1:24" ht="18" customHeight="1">
      <c r="A48" s="281" t="s">
        <v>94</v>
      </c>
      <c r="B48" s="281"/>
      <c r="C48" s="281"/>
      <c r="D48" s="282"/>
      <c r="E48" s="25">
        <v>38300</v>
      </c>
      <c r="F48" s="104">
        <v>32400</v>
      </c>
      <c r="G48" s="104">
        <v>-2200</v>
      </c>
      <c r="H48" s="25">
        <f>SUM(I48:N48)</f>
        <v>6000</v>
      </c>
      <c r="I48" s="104">
        <v>0</v>
      </c>
      <c r="J48" s="104">
        <v>4800</v>
      </c>
      <c r="K48" s="104"/>
      <c r="M48" s="104"/>
      <c r="N48" s="137">
        <v>1200</v>
      </c>
      <c r="P48" s="129" t="s">
        <v>116</v>
      </c>
      <c r="Q48" s="62">
        <v>288</v>
      </c>
      <c r="R48" s="46">
        <v>1806</v>
      </c>
      <c r="S48" s="283"/>
      <c r="T48" s="283"/>
      <c r="U48" s="211"/>
      <c r="V48" s="211"/>
      <c r="W48" s="103"/>
      <c r="X48" s="103"/>
    </row>
    <row r="49" spans="1:30" ht="18" customHeight="1">
      <c r="A49" s="281" t="s">
        <v>95</v>
      </c>
      <c r="B49" s="281"/>
      <c r="C49" s="281"/>
      <c r="D49" s="282"/>
      <c r="E49" s="25">
        <v>41100</v>
      </c>
      <c r="F49" s="104">
        <v>3000</v>
      </c>
      <c r="G49" s="104">
        <v>-900</v>
      </c>
      <c r="H49" s="25">
        <f>SUM(I49:N49)</f>
        <v>11100</v>
      </c>
      <c r="I49" s="104">
        <v>1200</v>
      </c>
      <c r="J49" s="104">
        <v>10100</v>
      </c>
      <c r="K49" s="104"/>
      <c r="M49" s="104"/>
      <c r="N49" s="137">
        <v>-200</v>
      </c>
      <c r="P49" s="129" t="s">
        <v>117</v>
      </c>
      <c r="Q49" s="62">
        <v>546</v>
      </c>
      <c r="R49" s="46">
        <v>4976</v>
      </c>
      <c r="S49" s="283"/>
      <c r="T49" s="283"/>
      <c r="U49" s="211"/>
      <c r="V49" s="211"/>
      <c r="W49" s="103"/>
      <c r="X49" s="103"/>
      <c r="Y49" s="27"/>
      <c r="Z49" s="27"/>
      <c r="AA49" s="27"/>
      <c r="AB49" s="27"/>
      <c r="AC49" s="27"/>
      <c r="AD49" s="27"/>
    </row>
    <row r="50" spans="1:30" ht="18" customHeight="1">
      <c r="A50" s="281" t="s">
        <v>96</v>
      </c>
      <c r="B50" s="281"/>
      <c r="C50" s="281"/>
      <c r="D50" s="282"/>
      <c r="E50" s="25">
        <v>30700</v>
      </c>
      <c r="F50" s="104">
        <v>28200</v>
      </c>
      <c r="G50" s="104">
        <v>-2500</v>
      </c>
      <c r="H50" s="25">
        <v>2500</v>
      </c>
      <c r="I50" s="104">
        <v>300</v>
      </c>
      <c r="J50" s="104">
        <v>3500</v>
      </c>
      <c r="K50" s="104"/>
      <c r="M50" s="104"/>
      <c r="N50" s="137">
        <v>-1200</v>
      </c>
      <c r="P50" s="128"/>
      <c r="Q50" s="62"/>
      <c r="R50" s="46"/>
      <c r="S50" s="283"/>
      <c r="T50" s="283"/>
      <c r="U50" s="211"/>
      <c r="V50" s="211"/>
      <c r="W50" s="103"/>
      <c r="X50" s="103"/>
      <c r="Y50" s="27"/>
      <c r="Z50" s="27"/>
      <c r="AA50" s="27"/>
      <c r="AB50" s="27"/>
      <c r="AC50" s="27"/>
      <c r="AD50" s="27"/>
    </row>
    <row r="51" spans="1:30" ht="18" customHeight="1">
      <c r="A51" s="281" t="s">
        <v>97</v>
      </c>
      <c r="B51" s="281"/>
      <c r="C51" s="281"/>
      <c r="D51" s="282"/>
      <c r="E51" s="25">
        <v>27000</v>
      </c>
      <c r="F51" s="104">
        <v>20000</v>
      </c>
      <c r="G51" s="104">
        <v>-1300</v>
      </c>
      <c r="H51" s="25">
        <v>7000</v>
      </c>
      <c r="I51" s="104">
        <v>-200</v>
      </c>
      <c r="J51" s="104">
        <v>6800</v>
      </c>
      <c r="K51" s="104"/>
      <c r="M51" s="104"/>
      <c r="N51" s="137">
        <v>300</v>
      </c>
      <c r="P51" s="129" t="s">
        <v>118</v>
      </c>
      <c r="Q51" s="62">
        <v>828</v>
      </c>
      <c r="R51" s="46">
        <v>7989</v>
      </c>
      <c r="S51" s="283"/>
      <c r="T51" s="283"/>
      <c r="U51" s="211"/>
      <c r="V51" s="211"/>
      <c r="W51" s="103"/>
      <c r="X51" s="103"/>
      <c r="Y51" s="27"/>
      <c r="Z51" s="27"/>
      <c r="AA51" s="27"/>
      <c r="AB51" s="27"/>
      <c r="AC51" s="27"/>
      <c r="AD51" s="27"/>
    </row>
    <row r="52" spans="1:30" ht="18" customHeight="1">
      <c r="A52" s="325"/>
      <c r="B52" s="325"/>
      <c r="C52" s="325"/>
      <c r="D52" s="122"/>
      <c r="E52" s="73"/>
      <c r="F52" s="73"/>
      <c r="G52" s="73"/>
      <c r="H52" s="73"/>
      <c r="I52" s="73"/>
      <c r="J52" s="73"/>
      <c r="M52" s="123"/>
      <c r="N52" s="137"/>
      <c r="P52" s="129" t="s">
        <v>119</v>
      </c>
      <c r="Q52" s="62">
        <v>301</v>
      </c>
      <c r="R52" s="46">
        <v>1868</v>
      </c>
      <c r="S52" s="283"/>
      <c r="T52" s="283"/>
      <c r="U52" s="211"/>
      <c r="V52" s="211"/>
      <c r="W52" s="103"/>
      <c r="X52" s="103"/>
      <c r="Y52" s="27"/>
      <c r="Z52" s="27"/>
      <c r="AA52" s="27"/>
      <c r="AB52" s="27"/>
      <c r="AC52" s="27"/>
      <c r="AD52" s="27"/>
    </row>
    <row r="53" spans="1:30" ht="18" customHeight="1">
      <c r="A53" s="342" t="s">
        <v>152</v>
      </c>
      <c r="B53" s="342"/>
      <c r="C53" s="342"/>
      <c r="D53" s="346"/>
      <c r="E53" s="5"/>
      <c r="F53" s="5"/>
      <c r="G53" s="5"/>
      <c r="H53" s="5"/>
      <c r="I53" s="5"/>
      <c r="J53" s="5"/>
      <c r="M53" s="19"/>
      <c r="N53" s="135"/>
      <c r="P53" s="129" t="s">
        <v>120</v>
      </c>
      <c r="Q53" s="62">
        <v>371</v>
      </c>
      <c r="R53" s="46">
        <v>3119</v>
      </c>
      <c r="S53" s="153"/>
      <c r="T53" s="153"/>
      <c r="U53" s="211"/>
      <c r="V53" s="211"/>
      <c r="W53" s="103"/>
      <c r="X53" s="103"/>
      <c r="Y53" s="27"/>
      <c r="Z53" s="27"/>
      <c r="AA53" s="27"/>
      <c r="AB53" s="27"/>
      <c r="AC53" s="27"/>
      <c r="AD53" s="27"/>
    </row>
    <row r="54" spans="1:30" ht="18" customHeight="1">
      <c r="A54" s="289" t="s">
        <v>83</v>
      </c>
      <c r="B54" s="289"/>
      <c r="C54" s="289"/>
      <c r="D54" s="290"/>
      <c r="E54" s="105">
        <v>16.2</v>
      </c>
      <c r="F54" s="105">
        <v>13.6</v>
      </c>
      <c r="G54" s="105">
        <v>-36.4</v>
      </c>
      <c r="H54" s="105">
        <v>101.9</v>
      </c>
      <c r="I54" s="105">
        <v>170.8</v>
      </c>
      <c r="J54" s="131">
        <v>118.9</v>
      </c>
      <c r="K54" s="131"/>
      <c r="M54" s="131"/>
      <c r="N54" s="138">
        <v>15.4</v>
      </c>
      <c r="P54" s="130" t="s">
        <v>121</v>
      </c>
      <c r="Q54" s="155">
        <v>517</v>
      </c>
      <c r="R54" s="107">
        <v>5019</v>
      </c>
      <c r="S54" s="154"/>
      <c r="T54" s="154"/>
      <c r="U54" s="211"/>
      <c r="V54" s="211"/>
      <c r="W54" s="103"/>
      <c r="X54" s="103"/>
      <c r="Y54" s="27"/>
      <c r="Z54" s="27"/>
      <c r="AA54" s="27"/>
      <c r="AB54" s="27"/>
      <c r="AC54" s="62"/>
      <c r="AD54" s="27"/>
    </row>
    <row r="55" spans="1:30" ht="18" customHeight="1">
      <c r="A55" s="281" t="s">
        <v>94</v>
      </c>
      <c r="B55" s="281"/>
      <c r="C55" s="281"/>
      <c r="D55" s="282"/>
      <c r="E55" s="105">
        <v>16.6</v>
      </c>
      <c r="F55" s="105">
        <v>14.7</v>
      </c>
      <c r="G55" s="105">
        <v>-26.8</v>
      </c>
      <c r="H55" s="105">
        <v>55</v>
      </c>
      <c r="I55" s="105">
        <v>0</v>
      </c>
      <c r="J55" s="131">
        <v>59.3</v>
      </c>
      <c r="K55" s="131"/>
      <c r="M55" s="131"/>
      <c r="N55" s="138">
        <v>80</v>
      </c>
      <c r="P55" s="27" t="s">
        <v>122</v>
      </c>
      <c r="Q55" s="60"/>
      <c r="R55" s="103"/>
      <c r="S55" s="103"/>
      <c r="U55" s="211"/>
      <c r="V55" s="211"/>
      <c r="W55" s="103"/>
      <c r="X55" s="103"/>
      <c r="Y55" s="27"/>
      <c r="Z55" s="27"/>
      <c r="AA55" s="27"/>
      <c r="AB55" s="27"/>
      <c r="AC55" s="27"/>
      <c r="AD55" s="27"/>
    </row>
    <row r="56" spans="1:30" ht="18" customHeight="1">
      <c r="A56" s="281" t="s">
        <v>95</v>
      </c>
      <c r="B56" s="281"/>
      <c r="C56" s="281"/>
      <c r="D56" s="282"/>
      <c r="E56" s="105">
        <v>15.2</v>
      </c>
      <c r="F56" s="105">
        <v>11.9</v>
      </c>
      <c r="G56" s="105">
        <v>-15</v>
      </c>
      <c r="H56" s="105">
        <v>65.7</v>
      </c>
      <c r="I56" s="105">
        <v>92.3</v>
      </c>
      <c r="J56" s="131">
        <v>78.3</v>
      </c>
      <c r="K56" s="131"/>
      <c r="M56" s="131"/>
      <c r="N56" s="138">
        <v>-7.4</v>
      </c>
      <c r="P56" s="108" t="s">
        <v>84</v>
      </c>
      <c r="Q56" s="60"/>
      <c r="R56" s="103"/>
      <c r="S56" s="103"/>
      <c r="U56" s="211"/>
      <c r="V56" s="211"/>
      <c r="W56" s="103"/>
      <c r="X56" s="103"/>
      <c r="Y56" s="27"/>
      <c r="Z56" s="27"/>
      <c r="AA56" s="27"/>
      <c r="AB56" s="27"/>
      <c r="AC56" s="27"/>
      <c r="AD56" s="27"/>
    </row>
    <row r="57" spans="1:30" ht="18" customHeight="1">
      <c r="A57" s="281" t="s">
        <v>96</v>
      </c>
      <c r="B57" s="281"/>
      <c r="C57" s="281"/>
      <c r="D57" s="282"/>
      <c r="E57" s="105">
        <v>9.9</v>
      </c>
      <c r="F57" s="105">
        <v>10</v>
      </c>
      <c r="G57" s="105">
        <v>-49</v>
      </c>
      <c r="H57" s="105">
        <v>8.9</v>
      </c>
      <c r="I57" s="105">
        <v>12</v>
      </c>
      <c r="J57" s="131">
        <v>15.2</v>
      </c>
      <c r="K57" s="131"/>
      <c r="M57" s="131"/>
      <c r="N57" s="138">
        <v>-48</v>
      </c>
      <c r="Q57" s="27"/>
      <c r="R57" s="27"/>
      <c r="S57" s="60"/>
      <c r="T57" s="27"/>
      <c r="U57" s="211"/>
      <c r="V57" s="211"/>
      <c r="W57" s="103"/>
      <c r="X57" s="103"/>
      <c r="Y57" s="27"/>
      <c r="Z57" s="27"/>
      <c r="AA57" s="27"/>
      <c r="AB57" s="27"/>
      <c r="AC57" s="27"/>
      <c r="AD57" s="27"/>
    </row>
    <row r="58" spans="1:30" ht="18" customHeight="1">
      <c r="A58" s="279" t="s">
        <v>97</v>
      </c>
      <c r="B58" s="279"/>
      <c r="C58" s="279"/>
      <c r="D58" s="280"/>
      <c r="E58" s="106">
        <v>7.9</v>
      </c>
      <c r="F58" s="106">
        <v>6.4</v>
      </c>
      <c r="G58" s="106">
        <v>-50</v>
      </c>
      <c r="H58" s="106">
        <v>23</v>
      </c>
      <c r="I58" s="106">
        <v>-7.1</v>
      </c>
      <c r="J58" s="132">
        <v>25.7</v>
      </c>
      <c r="K58" s="132"/>
      <c r="L58" s="79"/>
      <c r="M58" s="132"/>
      <c r="N58" s="139">
        <v>23.1</v>
      </c>
      <c r="P58" s="27"/>
      <c r="Q58" s="27"/>
      <c r="R58" s="60"/>
      <c r="S58" s="27"/>
      <c r="U58" s="211"/>
      <c r="V58" s="211"/>
      <c r="W58" s="103"/>
      <c r="X58" s="103"/>
      <c r="Y58" s="27"/>
      <c r="Z58" s="27"/>
      <c r="AA58" s="27"/>
      <c r="AB58" s="27"/>
      <c r="AC58" s="27"/>
      <c r="AD58" s="27"/>
    </row>
    <row r="59" spans="1:30" ht="18" customHeight="1">
      <c r="A59" s="23" t="s">
        <v>78</v>
      </c>
      <c r="M59" s="105"/>
      <c r="P59" s="27"/>
      <c r="Q59" s="27"/>
      <c r="R59" s="60"/>
      <c r="S59" s="27"/>
      <c r="U59" s="211"/>
      <c r="V59" s="211"/>
      <c r="W59" s="103"/>
      <c r="X59" s="103"/>
      <c r="Y59" s="27"/>
      <c r="Z59" s="27"/>
      <c r="AA59" s="27"/>
      <c r="AB59" s="27"/>
      <c r="AC59" s="27"/>
      <c r="AD59" s="27"/>
    </row>
    <row r="60" spans="12:24" ht="18" customHeight="1">
      <c r="L60" s="105"/>
      <c r="P60" s="27"/>
      <c r="Q60" s="27"/>
      <c r="R60" s="60"/>
      <c r="S60" s="27"/>
      <c r="U60" s="211"/>
      <c r="V60" s="211"/>
      <c r="W60" s="103"/>
      <c r="X60" s="103"/>
    </row>
    <row r="61" spans="12:24" ht="18" customHeight="1">
      <c r="L61" s="105"/>
      <c r="P61" s="27"/>
      <c r="Q61" s="27"/>
      <c r="R61" s="60"/>
      <c r="S61" s="27"/>
      <c r="U61" s="211"/>
      <c r="V61" s="211"/>
      <c r="W61" s="103"/>
      <c r="X61" s="103"/>
    </row>
    <row r="62" spans="12:24" ht="18" customHeight="1">
      <c r="L62" s="105"/>
      <c r="P62" s="27"/>
      <c r="Q62" s="27"/>
      <c r="R62" s="60"/>
      <c r="S62" s="27"/>
      <c r="U62" s="211"/>
      <c r="V62" s="211"/>
      <c r="W62" s="103"/>
      <c r="X62" s="103"/>
    </row>
    <row r="63" spans="12:24" ht="18" customHeight="1">
      <c r="L63" s="105"/>
      <c r="P63" s="27"/>
      <c r="Q63" s="27"/>
      <c r="R63" s="60"/>
      <c r="S63" s="27"/>
      <c r="U63" s="27"/>
      <c r="V63" s="60"/>
      <c r="W63" s="103"/>
      <c r="X63" s="103"/>
    </row>
    <row r="64" spans="16:25" ht="18" customHeight="1">
      <c r="P64" s="27"/>
      <c r="Q64" s="27"/>
      <c r="R64" s="60"/>
      <c r="S64" s="27"/>
      <c r="U64" s="27"/>
      <c r="V64" s="27"/>
      <c r="W64" s="27"/>
      <c r="X64" s="27"/>
      <c r="Y64" s="27"/>
    </row>
    <row r="65" spans="16:21" ht="18" customHeight="1">
      <c r="P65" s="27"/>
      <c r="Q65" s="27"/>
      <c r="R65" s="60"/>
      <c r="S65" s="27"/>
      <c r="U65" s="108"/>
    </row>
    <row r="66" spans="16:25" ht="18" customHeight="1">
      <c r="P66" s="27"/>
      <c r="Q66" s="27"/>
      <c r="R66" s="60"/>
      <c r="S66" s="27"/>
      <c r="W66" s="60"/>
      <c r="X66" s="103"/>
      <c r="Y66" s="103"/>
    </row>
    <row r="67" spans="16:19" ht="18" customHeight="1">
      <c r="P67" s="27"/>
      <c r="Q67" s="27"/>
      <c r="R67" s="60"/>
      <c r="S67" s="27"/>
    </row>
    <row r="68" spans="16:19" ht="18" customHeight="1">
      <c r="P68" s="27"/>
      <c r="Q68" s="27"/>
      <c r="R68" s="60"/>
      <c r="S68" s="27"/>
    </row>
    <row r="69" spans="16:19" ht="18" customHeight="1">
      <c r="P69" s="27"/>
      <c r="Q69" s="27"/>
      <c r="R69" s="60"/>
      <c r="S69" s="27"/>
    </row>
    <row r="70" spans="16:19" ht="18" customHeight="1">
      <c r="P70" s="27"/>
      <c r="Q70" s="27"/>
      <c r="R70" s="60"/>
      <c r="S70" s="27"/>
    </row>
    <row r="71" spans="16:19" ht="18" customHeight="1">
      <c r="P71" s="27"/>
      <c r="Q71" s="27"/>
      <c r="R71" s="60"/>
      <c r="S71" s="27"/>
    </row>
    <row r="72" spans="16:19" ht="18" customHeight="1">
      <c r="P72" s="27"/>
      <c r="Q72" s="27"/>
      <c r="R72" s="60"/>
      <c r="S72" s="27"/>
    </row>
    <row r="73" spans="16:19" ht="18" customHeight="1">
      <c r="P73" s="27"/>
      <c r="Q73" s="27"/>
      <c r="R73" s="60"/>
      <c r="S73" s="27"/>
    </row>
    <row r="74" spans="16:19" ht="18" customHeight="1">
      <c r="P74" s="27"/>
      <c r="Q74" s="27"/>
      <c r="R74" s="60"/>
      <c r="S74" s="27"/>
    </row>
    <row r="75" spans="16:19" ht="18" customHeight="1">
      <c r="P75" s="27"/>
      <c r="Q75" s="27"/>
      <c r="R75" s="60"/>
      <c r="S75" s="27"/>
    </row>
  </sheetData>
  <sheetProtection/>
  <mergeCells count="84">
    <mergeCell ref="H6:H7"/>
    <mergeCell ref="P27:P28"/>
    <mergeCell ref="K20:T20"/>
    <mergeCell ref="K4:T4"/>
    <mergeCell ref="O7:P7"/>
    <mergeCell ref="O6:Q6"/>
    <mergeCell ref="M14:N14"/>
    <mergeCell ref="M15:N15"/>
    <mergeCell ref="R6:S6"/>
    <mergeCell ref="M16:N16"/>
    <mergeCell ref="A30:D30"/>
    <mergeCell ref="A44:D44"/>
    <mergeCell ref="H27:N27"/>
    <mergeCell ref="A26:N26"/>
    <mergeCell ref="A25:N25"/>
    <mergeCell ref="L28:N28"/>
    <mergeCell ref="J28:K28"/>
    <mergeCell ref="A36:D36"/>
    <mergeCell ref="A35:D35"/>
    <mergeCell ref="A34:D34"/>
    <mergeCell ref="A33:D33"/>
    <mergeCell ref="A32:D32"/>
    <mergeCell ref="A31:D31"/>
    <mergeCell ref="A43:D43"/>
    <mergeCell ref="A42:D42"/>
    <mergeCell ref="A41:D41"/>
    <mergeCell ref="A40:D40"/>
    <mergeCell ref="I6:I7"/>
    <mergeCell ref="A8:C8"/>
    <mergeCell ref="B9:C9"/>
    <mergeCell ref="A56:D56"/>
    <mergeCell ref="A55:D55"/>
    <mergeCell ref="A54:D54"/>
    <mergeCell ref="A53:D53"/>
    <mergeCell ref="A51:D51"/>
    <mergeCell ref="A39:D39"/>
    <mergeCell ref="A38:D38"/>
    <mergeCell ref="M18:N18"/>
    <mergeCell ref="K6:N7"/>
    <mergeCell ref="K9:N9"/>
    <mergeCell ref="L11:N11"/>
    <mergeCell ref="A2:T2"/>
    <mergeCell ref="D6:D7"/>
    <mergeCell ref="A4:I4"/>
    <mergeCell ref="A15:C15"/>
    <mergeCell ref="B16:C16"/>
    <mergeCell ref="L13:N13"/>
    <mergeCell ref="E27:E28"/>
    <mergeCell ref="F27:G27"/>
    <mergeCell ref="A27:D28"/>
    <mergeCell ref="E6:E7"/>
    <mergeCell ref="F6:F7"/>
    <mergeCell ref="G6:G7"/>
    <mergeCell ref="A6:C7"/>
    <mergeCell ref="P25:T25"/>
    <mergeCell ref="M17:N17"/>
    <mergeCell ref="A37:C37"/>
    <mergeCell ref="A29:C29"/>
    <mergeCell ref="Q27:R27"/>
    <mergeCell ref="A49:D49"/>
    <mergeCell ref="A48:D48"/>
    <mergeCell ref="A47:D47"/>
    <mergeCell ref="A46:D46"/>
    <mergeCell ref="S27:T27"/>
    <mergeCell ref="U56:V56"/>
    <mergeCell ref="U58:V58"/>
    <mergeCell ref="U57:V57"/>
    <mergeCell ref="A58:D58"/>
    <mergeCell ref="A57:D57"/>
    <mergeCell ref="S43:T52"/>
    <mergeCell ref="U55:V55"/>
    <mergeCell ref="U53:V53"/>
    <mergeCell ref="A50:D50"/>
    <mergeCell ref="A52:C52"/>
    <mergeCell ref="U60:V60"/>
    <mergeCell ref="U51:V51"/>
    <mergeCell ref="U62:V62"/>
    <mergeCell ref="U48:V48"/>
    <mergeCell ref="U50:V50"/>
    <mergeCell ref="U49:V49"/>
    <mergeCell ref="U61:V61"/>
    <mergeCell ref="U59:V59"/>
    <mergeCell ref="U52:V52"/>
    <mergeCell ref="U54:V54"/>
  </mergeCells>
  <printOptions horizontalCentered="1"/>
  <pageMargins left="0.5905511811023623" right="0.5905511811023623" top="0.5905511811023623" bottom="0.3937007874015748" header="0" footer="0"/>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2013-06-20T05:24:47Z</cp:lastPrinted>
  <dcterms:created xsi:type="dcterms:W3CDTF">1997-12-02T07:14:46Z</dcterms:created>
  <dcterms:modified xsi:type="dcterms:W3CDTF">2013-06-20T05:25:23Z</dcterms:modified>
  <cp:category/>
  <cp:version/>
  <cp:contentType/>
  <cp:contentStatus/>
</cp:coreProperties>
</file>