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91" windowWidth="7800" windowHeight="9150" tabRatio="602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'050'!$A$1:$O$69</definedName>
    <definedName name="_xlnm.Print_Area" localSheetId="1">'052'!$A$1:$W$67</definedName>
    <definedName name="_xlnm.Print_Area" localSheetId="3">'056'!$A$1:$Z$57</definedName>
  </definedNames>
  <calcPr fullCalcOnLoad="1"/>
</workbook>
</file>

<file path=xl/sharedStrings.xml><?xml version="1.0" encoding="utf-8"?>
<sst xmlns="http://schemas.openxmlformats.org/spreadsheetml/2006/main" count="1217" uniqueCount="209">
  <si>
    <t>総　　　数</t>
  </si>
  <si>
    <t>計</t>
  </si>
  <si>
    <t>林　野　庁</t>
  </si>
  <si>
    <t>官公造林地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</si>
  <si>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</si>
  <si>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</si>
  <si>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</si>
  <si>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</si>
  <si>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</si>
  <si>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</si>
  <si>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</si>
  <si>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</si>
  <si>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</si>
  <si>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</si>
  <si>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</si>
  <si>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</si>
  <si>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</si>
  <si>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</si>
  <si>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</si>
  <si>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</si>
  <si>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</si>
  <si>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</si>
  <si>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</si>
  <si>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</si>
  <si>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</si>
  <si>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</si>
  <si>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</si>
  <si>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</si>
  <si>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</si>
  <si>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</si>
  <si>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</si>
  <si>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</si>
  <si>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</si>
  <si>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</si>
  <si>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</si>
  <si>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</si>
  <si>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</si>
  <si>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</si>
  <si>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</si>
  <si>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</si>
  <si>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</si>
  <si>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</si>
  <si>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</si>
  <si>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</si>
  <si>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</si>
  <si>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</si>
  <si>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</si>
  <si>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</si>
  <si>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</si>
  <si>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</si>
  <si>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</si>
  <si>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</si>
  <si>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</si>
  <si>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</si>
  <si>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</si>
  <si>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</si>
  <si>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</si>
  <si>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数</t>
  </si>
  <si>
    <r>
      <t>５ ～</t>
    </r>
    <r>
      <rPr>
        <sz val="12"/>
        <rFont val="ＭＳ 明朝"/>
        <family val="1"/>
      </rPr>
      <t xml:space="preserve"> 10</t>
    </r>
  </si>
  <si>
    <t>50～100</t>
  </si>
  <si>
    <t>会　社</t>
  </si>
  <si>
    <t>社　寺</t>
  </si>
  <si>
    <t>共　同</t>
  </si>
  <si>
    <t>各種団体　・ 組 合</t>
  </si>
  <si>
    <t>市 町 村</t>
  </si>
  <si>
    <t>慣行共有</t>
  </si>
  <si>
    <t>県  計</t>
  </si>
  <si>
    <t>市町村別</t>
  </si>
  <si>
    <t>土 砂 崩 壊　            　防備保安林</t>
  </si>
  <si>
    <t>防風保安林</t>
  </si>
  <si>
    <t>水害防備　                   　　保 安 林</t>
  </si>
  <si>
    <t>魚  つ  き　　        　　保　安　林</t>
  </si>
  <si>
    <t>ひのき</t>
  </si>
  <si>
    <t>年　  次</t>
  </si>
  <si>
    <t>針　　　　　　　　葉　　　　　　　　樹</t>
  </si>
  <si>
    <t>小  計</t>
  </si>
  <si>
    <t>あかまつ　くろまつ</t>
  </si>
  <si>
    <t>す  ぎ</t>
  </si>
  <si>
    <t>その他</t>
  </si>
  <si>
    <t>な  ら</t>
  </si>
  <si>
    <t>ぶ  な</t>
  </si>
  <si>
    <t>自県材</t>
  </si>
  <si>
    <t>他県材</t>
  </si>
  <si>
    <t>米  材</t>
  </si>
  <si>
    <t>北洋材</t>
  </si>
  <si>
    <t>ラワン材</t>
  </si>
  <si>
    <t>年 　次</t>
  </si>
  <si>
    <t>木材チップ用</t>
  </si>
  <si>
    <t>外  材</t>
  </si>
  <si>
    <t>-</t>
  </si>
  <si>
    <t>市町村</t>
  </si>
  <si>
    <t>造林用種子（kg）</t>
  </si>
  <si>
    <t>50 林業</t>
  </si>
  <si>
    <t>（単位　ヘクタール）</t>
  </si>
  <si>
    <t>林業 51</t>
  </si>
  <si>
    <t>森林開発　　　　　公　　団</t>
  </si>
  <si>
    <t>林業公社</t>
  </si>
  <si>
    <t>資料　農林水産省統計情報部「林野面積統計」による。</t>
  </si>
  <si>
    <t>市 町 村 別</t>
  </si>
  <si>
    <t>その他の官庁</t>
  </si>
  <si>
    <t>52 林業</t>
  </si>
  <si>
    <t>（単位　戸）</t>
  </si>
  <si>
    <r>
      <t>1</t>
    </r>
    <r>
      <rPr>
        <sz val="12"/>
        <rFont val="ＭＳ 明朝"/>
        <family val="1"/>
      </rPr>
      <t>00ha以上</t>
    </r>
  </si>
  <si>
    <t>資料　石川県統計情報課「1980年世界農林業センサス」による。</t>
  </si>
  <si>
    <t>林業 53</t>
  </si>
  <si>
    <t>資料　石川県統計情報課　「1980年世界農林業センサス」による。</t>
  </si>
  <si>
    <t>資料　石川県造林課調</t>
  </si>
  <si>
    <t>56　林業</t>
  </si>
  <si>
    <t>林業　57</t>
  </si>
  <si>
    <t>年次</t>
  </si>
  <si>
    <t>　総数</t>
  </si>
  <si>
    <t>皆伐以外</t>
  </si>
  <si>
    <t>針葉樹</t>
  </si>
  <si>
    <t>広葉樹</t>
  </si>
  <si>
    <t>国営</t>
  </si>
  <si>
    <t>公営</t>
  </si>
  <si>
    <t>私営</t>
  </si>
  <si>
    <t>（単位　ヘクタール）</t>
  </si>
  <si>
    <t>資料　北陸農政局統計情報部「石川農林水産統計年報」による。</t>
  </si>
  <si>
    <t>（単位　千平方メートル）</t>
  </si>
  <si>
    <t>資料　北陸農政局統計情報部「石川農林水統計年報」による。</t>
  </si>
  <si>
    <t>資料　北陸農政局統計情報部「木材需給報告書」による。</t>
  </si>
  <si>
    <t>資料　北陸農政局統計情報部「木材需給報告書」による。</t>
  </si>
  <si>
    <t>資料　石川県林業経営課、造林課調</t>
  </si>
  <si>
    <t>竹   類　　　（束）</t>
  </si>
  <si>
    <t>昭和60年</t>
  </si>
  <si>
    <t>平成元年</t>
  </si>
  <si>
    <t>-</t>
  </si>
  <si>
    <r>
      <t>0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ha</t>
    </r>
  </si>
  <si>
    <r>
      <t>1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</si>
  <si>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20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</si>
  <si>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30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</si>
  <si>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50</t>
    </r>
  </si>
  <si>
    <r>
      <t>飛砂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>備　　　　　　　　　保　安　林</t>
    </r>
  </si>
  <si>
    <r>
      <t>潮害防備　　　   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</si>
  <si>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なだれ防止　　          　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安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</si>
  <si>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落石防止　　   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</si>
  <si>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航</t>
    </r>
    <r>
      <rPr>
        <sz val="12"/>
        <rFont val="ＭＳ 明朝"/>
        <family val="1"/>
      </rPr>
      <t>行</t>
    </r>
    <r>
      <rPr>
        <sz val="12"/>
        <rFont val="ＭＳ 明朝"/>
        <family val="1"/>
      </rPr>
      <t>目</t>
    </r>
    <r>
      <rPr>
        <sz val="12"/>
        <rFont val="ＭＳ 明朝"/>
        <family val="1"/>
      </rPr>
      <t>標　　　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</si>
  <si>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干害防備　　　   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</si>
  <si>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t>37　　市　　　町　　　村　　　別　　　保　　　安　　　林　　　面　　　積（平成2.3.31現在）</t>
  </si>
  <si>
    <t>保          健
保    安    林</t>
  </si>
  <si>
    <t>水　源　か　ん　養　　　　　　　　　　　保　　　安　　 林</t>
  </si>
  <si>
    <t>土　砂　流　出　　　　　　　　防 備 保 安 林</t>
  </si>
  <si>
    <t xml:space="preserve">    (2)　保健保安林欄の（　）書は他の保安林を兼ねているもので外数である。</t>
  </si>
  <si>
    <t xml:space="preserve">    (3)　保健保安林以外の保安林欄の（　）書は、保健保安林を兼ねているもので内数である。</t>
  </si>
  <si>
    <t>風    致
保 安 林</t>
  </si>
  <si>
    <t>総         数</t>
  </si>
  <si>
    <r>
      <t>しいたけ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榾）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（千本）</t>
    </r>
  </si>
  <si>
    <t>38　森　林　伐　採　面　積　（昭和60～平成元年）</t>
  </si>
  <si>
    <t>(2)　主要需要部門別素材入荷量（昭和60～平成元年）</t>
  </si>
  <si>
    <t>41　　品　目　別　林　野　副　産　物　数　量（昭和60～平成元年）</t>
  </si>
  <si>
    <t>(1)　自県・他県・外材別素材入荷量（昭和60～平成元年）</t>
  </si>
  <si>
    <t>皆 伐</t>
  </si>
  <si>
    <t>皆      伐</t>
  </si>
  <si>
    <t>皆 伐 以 外</t>
  </si>
  <si>
    <t>経 営 形 態 別</t>
  </si>
  <si>
    <t>天         然         林</t>
  </si>
  <si>
    <t>人　　　 　工　 　　　林</t>
  </si>
  <si>
    <t>ニュージー
ランド材</t>
  </si>
  <si>
    <t>注　　製材用、パルプ用、合板用、木材チップ用の4部門についての数値であり、その他用は含まない。</t>
  </si>
  <si>
    <t>製    材    用</t>
  </si>
  <si>
    <t>パ　ル　プ　用</t>
  </si>
  <si>
    <t>合　　板　　用</t>
  </si>
  <si>
    <t>注　　製材用、パルプ用、合板用、木材チップ用の4部門についての数値であり、その他用は含まない。</t>
  </si>
  <si>
    <t>39　　主要樹種別素材生産量（昭和60～平成元年）</t>
  </si>
  <si>
    <t>広　　  　葉　  　　樹</t>
  </si>
  <si>
    <t>国　　　　　　　　　　　   有</t>
  </si>
  <si>
    <t>公　　　　　　　　　　　　　　　　　　　有</t>
  </si>
  <si>
    <t>民　　　　　　　　　　　　　　　　　有</t>
  </si>
  <si>
    <t>私　　有</t>
  </si>
  <si>
    <t>小　　計</t>
  </si>
  <si>
    <t>6　　　林　　　　　　　　　　　　　　　　　　業</t>
  </si>
  <si>
    <t>35　　市町村別保有山林面積規模別林家数（昭和55.1.1現在）</t>
  </si>
  <si>
    <t>36　　市町村別林家以外の林業事業体数（昭和55.1.1現在）</t>
  </si>
  <si>
    <t>財産区(慣行を除く)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</si>
  <si>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</si>
  <si>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</si>
  <si>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</si>
  <si>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</si>
  <si>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</si>
  <si>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</si>
  <si>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</si>
  <si>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</si>
  <si>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も  み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つ  が</t>
    </r>
  </si>
  <si>
    <t>からまつ　　えぞまつ　　とどまつ</t>
  </si>
  <si>
    <t>年　　次</t>
  </si>
  <si>
    <t>木　炭
（ｔ）</t>
  </si>
  <si>
    <t>くり
（㎏）</t>
  </si>
  <si>
    <t>くるみ　　　(kg)</t>
  </si>
  <si>
    <t>まつたけ　(kg)</t>
  </si>
  <si>
    <r>
      <t xml:space="preserve">しいたけ    </t>
    </r>
    <r>
      <rPr>
        <sz val="12"/>
        <rFont val="ＭＳ 明朝"/>
        <family val="1"/>
      </rPr>
      <t xml:space="preserve"> (</t>
    </r>
    <r>
      <rPr>
        <sz val="12"/>
        <rFont val="ＭＳ 明朝"/>
        <family val="1"/>
      </rPr>
      <t>生)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(kg)</t>
    </r>
  </si>
  <si>
    <t>ひのき　　　</t>
  </si>
  <si>
    <t>ま　つ　　　</t>
  </si>
  <si>
    <t>す　ぎ　　　</t>
  </si>
  <si>
    <t>-</t>
  </si>
  <si>
    <t>40　　　素　　 材　　 の　　 入　　 荷　　 量</t>
  </si>
  <si>
    <t>国　　 産　　 材</t>
  </si>
  <si>
    <t>外　　　　　　　　　　　　　　       材</t>
  </si>
  <si>
    <r>
      <t>しいたけ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(</t>
    </r>
    <r>
      <rPr>
        <sz val="12"/>
        <rFont val="ＭＳ 明朝"/>
        <family val="1"/>
      </rPr>
      <t>乾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 xml:space="preserve"> (kg)</t>
    </r>
  </si>
  <si>
    <t>わ さ び　           (kg)</t>
  </si>
  <si>
    <t>な め こ            (kg)</t>
  </si>
  <si>
    <t>ひらたけ         (kg)</t>
  </si>
  <si>
    <t>えのきたけ (kg)</t>
  </si>
  <si>
    <r>
      <t>桐　　材         (</t>
    </r>
    <r>
      <rPr>
        <sz val="12"/>
        <rFont val="ＭＳ 明朝"/>
        <family val="1"/>
      </rPr>
      <t>㎥</t>
    </r>
    <r>
      <rPr>
        <sz val="12"/>
        <rFont val="ＭＳ 明朝"/>
        <family val="1"/>
      </rPr>
      <t>)</t>
    </r>
  </si>
  <si>
    <t>南洋材</t>
  </si>
  <si>
    <t>注  (1)　国有、公有、民有保安林を合計した数値である。</t>
  </si>
  <si>
    <t>54  林　業</t>
  </si>
  <si>
    <t>林　業 55</t>
  </si>
  <si>
    <t>34　　市 町 村 別、所 有 形 態 別 林 野 面 積（昭和60.1.1現在）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</si>
</sst>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\(#,##0.00\)"/>
    <numFmt numFmtId="187" formatCode="#,##0_ ;[Red]\-#,##0\ "/>
    <numFmt numFmtId="188" formatCode="#,##0.0;[Red]\-#,##0.0"/>
    <numFmt numFmtId="189" formatCode="#,##0.0;\-#,##0.0"/>
    <numFmt numFmtId="190" formatCode="#,##0.0_);[Red]\(#,##0.0\)"/>
    <numFmt numFmtId="191" formatCode="#,##0.00_);[Red]\(#,##0.00\)"/>
    <numFmt numFmtId="192" formatCode="#,##0.000_);[Red]\(#,##0.000\)"/>
    <numFmt numFmtId="193" formatCode="#,##0.0000_);[Red]\(#,##0.0000\)"/>
    <numFmt numFmtId="194" formatCode="#,##0.00000_);[Red]\(#,##0.00000\)"/>
    <numFmt numFmtId="195" formatCode="#,##0.000000_);[Red]\(#,##0.000000\)"/>
    <numFmt numFmtId="196" formatCode="#,##0.0000000_);[Red]\(#,##0.0000000\)"/>
    <numFmt numFmtId="197" formatCode="#,##0.00000000_);[Red]\(#,##0.00000000\)"/>
    <numFmt numFmtId="198" formatCode="0.0_);[Red]\(0.0\)"/>
    <numFmt numFmtId="199" formatCode="0.00_);[Red]\(0.00\)"/>
    <numFmt numFmtId="200" formatCode="0.00_);\(0.00\)"/>
    <numFmt numFmtId="201" formatCode="#,##0.00_);\(#,##0.00\)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86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 quotePrefix="1">
      <alignment horizontal="right" vertical="center"/>
      <protection/>
    </xf>
    <xf numFmtId="39" fontId="10" fillId="0" borderId="0" xfId="0" applyNumberFormat="1" applyFont="1" applyFill="1" applyBorder="1" applyAlignment="1" applyProtection="1" quotePrefix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39" fontId="0" fillId="0" borderId="10" xfId="0" applyNumberFormat="1" applyFont="1" applyFill="1" applyBorder="1" applyAlignment="1" applyProtection="1" quotePrefix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4" fontId="0" fillId="0" borderId="19" xfId="0" applyNumberFormat="1" applyFont="1" applyFill="1" applyBorder="1" applyAlignment="1" applyProtection="1">
      <alignment horizontal="right" vertical="center"/>
      <protection/>
    </xf>
    <xf numFmtId="184" fontId="0" fillId="0" borderId="19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184" fontId="10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90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right" vertical="center"/>
      <protection/>
    </xf>
    <xf numFmtId="39" fontId="0" fillId="0" borderId="32" xfId="0" applyNumberFormat="1" applyFont="1" applyFill="1" applyBorder="1" applyAlignment="1" applyProtection="1">
      <alignment horizontal="right" vertical="center"/>
      <protection/>
    </xf>
    <xf numFmtId="39" fontId="0" fillId="0" borderId="33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 quotePrefix="1">
      <alignment horizontal="right" vertical="center"/>
      <protection/>
    </xf>
    <xf numFmtId="39" fontId="10" fillId="0" borderId="16" xfId="0" applyNumberFormat="1" applyFont="1" applyFill="1" applyBorder="1" applyAlignment="1" applyProtection="1">
      <alignment horizontal="right" vertical="center"/>
      <protection/>
    </xf>
    <xf numFmtId="186" fontId="10" fillId="0" borderId="18" xfId="0" applyNumberFormat="1" applyFont="1" applyFill="1" applyBorder="1" applyAlignment="1" applyProtection="1">
      <alignment horizontal="right" vertical="center"/>
      <protection/>
    </xf>
    <xf numFmtId="39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32" xfId="0" applyFont="1" applyFill="1" applyBorder="1" applyAlignment="1" applyProtection="1">
      <alignment horizontal="right" vertical="center"/>
      <protection/>
    </xf>
    <xf numFmtId="39" fontId="10" fillId="0" borderId="32" xfId="0" applyNumberFormat="1" applyFont="1" applyFill="1" applyBorder="1" applyAlignment="1" applyProtection="1">
      <alignment horizontal="right" vertical="center"/>
      <protection/>
    </xf>
    <xf numFmtId="39" fontId="10" fillId="0" borderId="32" xfId="0" applyNumberFormat="1" applyFont="1" applyFill="1" applyBorder="1" applyAlignment="1" applyProtection="1" quotePrefix="1">
      <alignment horizontal="right" vertical="center"/>
      <protection/>
    </xf>
    <xf numFmtId="184" fontId="0" fillId="0" borderId="32" xfId="0" applyNumberFormat="1" applyFont="1" applyFill="1" applyBorder="1" applyAlignment="1" applyProtection="1">
      <alignment horizontal="right" vertical="center"/>
      <protection/>
    </xf>
    <xf numFmtId="184" fontId="0" fillId="0" borderId="33" xfId="0" applyNumberFormat="1" applyFont="1" applyFill="1" applyBorder="1" applyAlignment="1" applyProtection="1">
      <alignment horizontal="right" vertical="center"/>
      <protection/>
    </xf>
    <xf numFmtId="184" fontId="10" fillId="0" borderId="18" xfId="0" applyNumberFormat="1" applyFont="1" applyFill="1" applyBorder="1" applyAlignment="1" applyProtection="1">
      <alignment horizontal="right" vertical="center"/>
      <protection/>
    </xf>
    <xf numFmtId="184" fontId="10" fillId="0" borderId="33" xfId="0" applyNumberFormat="1" applyFont="1" applyFill="1" applyBorder="1" applyAlignment="1" applyProtection="1">
      <alignment horizontal="right"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84" fontId="10" fillId="0" borderId="28" xfId="0" applyNumberFormat="1" applyFont="1" applyFill="1" applyBorder="1" applyAlignment="1" applyProtection="1">
      <alignment horizontal="right" vertical="center"/>
      <protection/>
    </xf>
    <xf numFmtId="184" fontId="0" fillId="0" borderId="34" xfId="0" applyNumberFormat="1" applyFont="1" applyFill="1" applyBorder="1" applyAlignment="1" applyProtection="1">
      <alignment horizontal="right" vertical="center"/>
      <protection/>
    </xf>
    <xf numFmtId="184" fontId="0" fillId="0" borderId="31" xfId="0" applyNumberFormat="1" applyFont="1" applyFill="1" applyBorder="1" applyAlignment="1" applyProtection="1">
      <alignment horizontal="right" vertical="center"/>
      <protection/>
    </xf>
    <xf numFmtId="184" fontId="10" fillId="0" borderId="3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184" fontId="10" fillId="0" borderId="3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187" fontId="1" fillId="0" borderId="0" xfId="0" applyNumberFormat="1" applyFont="1" applyFill="1" applyBorder="1" applyAlignment="1" applyProtection="1">
      <alignment horizontal="right" vertical="center"/>
      <protection/>
    </xf>
    <xf numFmtId="38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86" fontId="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top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6" customWidth="1"/>
    <col min="2" max="2" width="11.19921875" style="26" customWidth="1"/>
    <col min="3" max="15" width="14.59765625" style="26" customWidth="1"/>
    <col min="16" max="16384" width="10.59765625" style="26" customWidth="1"/>
  </cols>
  <sheetData>
    <row r="1" spans="1:15" s="25" customFormat="1" ht="19.5" customHeight="1">
      <c r="A1" s="121" t="s">
        <v>92</v>
      </c>
      <c r="O1" s="2" t="s">
        <v>94</v>
      </c>
    </row>
    <row r="2" spans="1:15" s="25" customFormat="1" ht="19.5" customHeight="1">
      <c r="A2" s="1"/>
      <c r="O2" s="2"/>
    </row>
    <row r="3" spans="1:15" s="25" customFormat="1" ht="19.5" customHeight="1">
      <c r="A3" s="1"/>
      <c r="O3" s="2"/>
    </row>
    <row r="4" spans="1:15" ht="24.75" customHeight="1">
      <c r="A4" s="155" t="s">
        <v>171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9.5" customHeight="1">
      <c r="A5" s="149" t="s">
        <v>208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15" ht="18" customHeight="1" thickBo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 t="s">
        <v>93</v>
      </c>
    </row>
    <row r="7" spans="1:15" ht="15" customHeight="1">
      <c r="A7" s="156" t="s">
        <v>98</v>
      </c>
      <c r="B7" s="157"/>
      <c r="C7" s="162" t="s">
        <v>0</v>
      </c>
      <c r="D7" s="164" t="s">
        <v>166</v>
      </c>
      <c r="E7" s="165"/>
      <c r="F7" s="165"/>
      <c r="G7" s="166"/>
      <c r="H7" s="164" t="s">
        <v>168</v>
      </c>
      <c r="I7" s="165"/>
      <c r="J7" s="165"/>
      <c r="K7" s="165"/>
      <c r="L7" s="165"/>
      <c r="M7" s="165"/>
      <c r="N7" s="165"/>
      <c r="O7" s="165"/>
    </row>
    <row r="8" spans="1:15" ht="15" customHeight="1">
      <c r="A8" s="158"/>
      <c r="B8" s="159"/>
      <c r="C8" s="163"/>
      <c r="D8" s="143" t="s">
        <v>1</v>
      </c>
      <c r="E8" s="145" t="s">
        <v>2</v>
      </c>
      <c r="F8" s="34"/>
      <c r="G8" s="143" t="s">
        <v>99</v>
      </c>
      <c r="H8" s="143" t="s">
        <v>1</v>
      </c>
      <c r="I8" s="147" t="s">
        <v>95</v>
      </c>
      <c r="J8" s="150" t="s">
        <v>167</v>
      </c>
      <c r="K8" s="151"/>
      <c r="L8" s="151"/>
      <c r="M8" s="151"/>
      <c r="N8" s="152"/>
      <c r="O8" s="145" t="s">
        <v>169</v>
      </c>
    </row>
    <row r="9" spans="1:15" ht="15" customHeight="1">
      <c r="A9" s="160"/>
      <c r="B9" s="161"/>
      <c r="C9" s="144"/>
      <c r="D9" s="144"/>
      <c r="E9" s="146"/>
      <c r="F9" s="35" t="s">
        <v>3</v>
      </c>
      <c r="G9" s="144"/>
      <c r="H9" s="144"/>
      <c r="I9" s="148"/>
      <c r="J9" s="36" t="s">
        <v>170</v>
      </c>
      <c r="K9" s="36" t="s">
        <v>4</v>
      </c>
      <c r="L9" s="36" t="s">
        <v>96</v>
      </c>
      <c r="M9" s="36" t="s">
        <v>5</v>
      </c>
      <c r="N9" s="36" t="s">
        <v>6</v>
      </c>
      <c r="O9" s="146"/>
    </row>
    <row r="10" spans="1:15" s="46" customFormat="1" ht="30" customHeight="1">
      <c r="A10" s="153" t="s">
        <v>7</v>
      </c>
      <c r="B10" s="154"/>
      <c r="C10" s="114">
        <f aca="true" t="shared" si="0" ref="C10:O10">SUM(C11:C18,C20,C23,C29,C39,C46,C52,C60,C66)</f>
        <v>279885</v>
      </c>
      <c r="D10" s="114">
        <f t="shared" si="0"/>
        <v>26348</v>
      </c>
      <c r="E10" s="114">
        <f t="shared" si="0"/>
        <v>26200</v>
      </c>
      <c r="F10" s="114">
        <f t="shared" si="0"/>
        <v>1017</v>
      </c>
      <c r="G10" s="114">
        <f t="shared" si="0"/>
        <v>148</v>
      </c>
      <c r="H10" s="114">
        <f t="shared" si="0"/>
        <v>253537</v>
      </c>
      <c r="I10" s="114">
        <f t="shared" si="0"/>
        <v>4215</v>
      </c>
      <c r="J10" s="114">
        <f t="shared" si="0"/>
        <v>28122</v>
      </c>
      <c r="K10" s="114">
        <f t="shared" si="0"/>
        <v>10158</v>
      </c>
      <c r="L10" s="114">
        <f t="shared" si="0"/>
        <v>11313</v>
      </c>
      <c r="M10" s="114">
        <f t="shared" si="0"/>
        <v>6374</v>
      </c>
      <c r="N10" s="114">
        <f t="shared" si="0"/>
        <v>277</v>
      </c>
      <c r="O10" s="114">
        <f t="shared" si="0"/>
        <v>221200</v>
      </c>
    </row>
    <row r="11" spans="1:15" ht="15" customHeight="1">
      <c r="A11" s="141" t="s">
        <v>8</v>
      </c>
      <c r="B11" s="142"/>
      <c r="C11" s="112">
        <f>SUM(D11,H11)</f>
        <v>27446</v>
      </c>
      <c r="D11" s="38">
        <f>SUM(E11,G11)</f>
        <v>5638</v>
      </c>
      <c r="E11" s="38">
        <v>5581</v>
      </c>
      <c r="F11" s="38" t="s">
        <v>175</v>
      </c>
      <c r="G11" s="38">
        <v>57</v>
      </c>
      <c r="H11" s="38">
        <f>SUM(I11,J11,O11)</f>
        <v>21808</v>
      </c>
      <c r="I11" s="38">
        <v>42</v>
      </c>
      <c r="J11" s="38">
        <f>SUM(K11:N11)</f>
        <v>3060</v>
      </c>
      <c r="K11" s="38">
        <v>1147</v>
      </c>
      <c r="L11" s="38" t="s">
        <v>175</v>
      </c>
      <c r="M11" s="38">
        <v>1913</v>
      </c>
      <c r="N11" s="38" t="s">
        <v>176</v>
      </c>
      <c r="O11" s="38">
        <v>18706</v>
      </c>
    </row>
    <row r="12" spans="1:15" ht="15" customHeight="1">
      <c r="A12" s="141" t="s">
        <v>9</v>
      </c>
      <c r="B12" s="142"/>
      <c r="C12" s="112">
        <f aca="true" t="shared" si="1" ref="C12:C18">SUM(D12,H12)</f>
        <v>8347</v>
      </c>
      <c r="D12" s="38">
        <f aca="true" t="shared" si="2" ref="D12:D17">SUM(E12,G12)</f>
        <v>12</v>
      </c>
      <c r="E12" s="38" t="s">
        <v>175</v>
      </c>
      <c r="F12" s="38" t="s">
        <v>175</v>
      </c>
      <c r="G12" s="38">
        <v>12</v>
      </c>
      <c r="H12" s="38">
        <f aca="true" t="shared" si="3" ref="H12:H18">SUM(I12,J12,O12)</f>
        <v>8335</v>
      </c>
      <c r="I12" s="38">
        <v>6</v>
      </c>
      <c r="J12" s="38">
        <f aca="true" t="shared" si="4" ref="J12:J18">SUM(K12:N12)</f>
        <v>422</v>
      </c>
      <c r="K12" s="38">
        <v>10</v>
      </c>
      <c r="L12" s="38">
        <v>360</v>
      </c>
      <c r="M12" s="38">
        <v>52</v>
      </c>
      <c r="N12" s="38" t="s">
        <v>176</v>
      </c>
      <c r="O12" s="38">
        <v>7907</v>
      </c>
    </row>
    <row r="13" spans="1:15" ht="15" customHeight="1">
      <c r="A13" s="141" t="s">
        <v>10</v>
      </c>
      <c r="B13" s="142"/>
      <c r="C13" s="112">
        <f t="shared" si="1"/>
        <v>26123</v>
      </c>
      <c r="D13" s="38">
        <f t="shared" si="2"/>
        <v>4450</v>
      </c>
      <c r="E13" s="38">
        <v>4450</v>
      </c>
      <c r="F13" s="38" t="s">
        <v>175</v>
      </c>
      <c r="G13" s="38">
        <v>0</v>
      </c>
      <c r="H13" s="38">
        <f t="shared" si="3"/>
        <v>21673</v>
      </c>
      <c r="I13" s="38">
        <v>322</v>
      </c>
      <c r="J13" s="38">
        <f t="shared" si="4"/>
        <v>977</v>
      </c>
      <c r="K13" s="38">
        <v>326</v>
      </c>
      <c r="L13" s="38">
        <v>325</v>
      </c>
      <c r="M13" s="38">
        <v>326</v>
      </c>
      <c r="N13" s="38" t="s">
        <v>176</v>
      </c>
      <c r="O13" s="38">
        <v>20374</v>
      </c>
    </row>
    <row r="14" spans="1:15" ht="15" customHeight="1">
      <c r="A14" s="141" t="s">
        <v>11</v>
      </c>
      <c r="B14" s="142"/>
      <c r="C14" s="112">
        <f t="shared" si="1"/>
        <v>20883</v>
      </c>
      <c r="D14" s="38">
        <f t="shared" si="2"/>
        <v>154</v>
      </c>
      <c r="E14" s="38">
        <v>143</v>
      </c>
      <c r="F14" s="38">
        <v>143</v>
      </c>
      <c r="G14" s="38">
        <v>11</v>
      </c>
      <c r="H14" s="38">
        <f t="shared" si="3"/>
        <v>20729</v>
      </c>
      <c r="I14" s="38">
        <v>756</v>
      </c>
      <c r="J14" s="38">
        <f t="shared" si="4"/>
        <v>2695</v>
      </c>
      <c r="K14" s="38">
        <v>754</v>
      </c>
      <c r="L14" s="38">
        <v>1576</v>
      </c>
      <c r="M14" s="38">
        <v>365</v>
      </c>
      <c r="N14" s="38" t="s">
        <v>176</v>
      </c>
      <c r="O14" s="38">
        <v>17278</v>
      </c>
    </row>
    <row r="15" spans="1:15" ht="15" customHeight="1">
      <c r="A15" s="141" t="s">
        <v>12</v>
      </c>
      <c r="B15" s="142"/>
      <c r="C15" s="112">
        <f t="shared" si="1"/>
        <v>18461</v>
      </c>
      <c r="D15" s="38">
        <f t="shared" si="2"/>
        <v>0</v>
      </c>
      <c r="E15" s="38" t="s">
        <v>175</v>
      </c>
      <c r="F15" s="38" t="s">
        <v>175</v>
      </c>
      <c r="G15" s="38">
        <v>0</v>
      </c>
      <c r="H15" s="38">
        <f t="shared" si="3"/>
        <v>18461</v>
      </c>
      <c r="I15" s="38">
        <v>48</v>
      </c>
      <c r="J15" s="38">
        <f t="shared" si="4"/>
        <v>2586</v>
      </c>
      <c r="K15" s="38">
        <v>809</v>
      </c>
      <c r="L15" s="38">
        <v>1486</v>
      </c>
      <c r="M15" s="38">
        <v>291</v>
      </c>
      <c r="N15" s="38" t="s">
        <v>176</v>
      </c>
      <c r="O15" s="38">
        <v>15827</v>
      </c>
    </row>
    <row r="16" spans="1:15" ht="15" customHeight="1">
      <c r="A16" s="141" t="s">
        <v>13</v>
      </c>
      <c r="B16" s="142"/>
      <c r="C16" s="112">
        <f t="shared" si="1"/>
        <v>6806</v>
      </c>
      <c r="D16" s="38">
        <f t="shared" si="2"/>
        <v>487</v>
      </c>
      <c r="E16" s="38">
        <v>482</v>
      </c>
      <c r="F16" s="38" t="s">
        <v>175</v>
      </c>
      <c r="G16" s="38">
        <v>5</v>
      </c>
      <c r="H16" s="38">
        <f t="shared" si="3"/>
        <v>6319</v>
      </c>
      <c r="I16" s="38">
        <v>17</v>
      </c>
      <c r="J16" s="38">
        <f t="shared" si="4"/>
        <v>563</v>
      </c>
      <c r="K16" s="38">
        <v>168</v>
      </c>
      <c r="L16" s="38">
        <v>261</v>
      </c>
      <c r="M16" s="38">
        <v>133</v>
      </c>
      <c r="N16" s="38">
        <v>1</v>
      </c>
      <c r="O16" s="38">
        <v>5739</v>
      </c>
    </row>
    <row r="17" spans="1:15" ht="15" customHeight="1">
      <c r="A17" s="141" t="s">
        <v>14</v>
      </c>
      <c r="B17" s="142"/>
      <c r="C17" s="112">
        <f t="shared" si="1"/>
        <v>2920</v>
      </c>
      <c r="D17" s="38">
        <f t="shared" si="2"/>
        <v>0</v>
      </c>
      <c r="E17" s="38" t="s">
        <v>175</v>
      </c>
      <c r="F17" s="38" t="s">
        <v>175</v>
      </c>
      <c r="G17" s="38">
        <v>0</v>
      </c>
      <c r="H17" s="38">
        <f t="shared" si="3"/>
        <v>2920</v>
      </c>
      <c r="I17" s="38" t="s">
        <v>175</v>
      </c>
      <c r="J17" s="38">
        <f t="shared" si="4"/>
        <v>396</v>
      </c>
      <c r="K17" s="38">
        <v>52</v>
      </c>
      <c r="L17" s="38">
        <v>132</v>
      </c>
      <c r="M17" s="38">
        <v>187</v>
      </c>
      <c r="N17" s="38">
        <v>25</v>
      </c>
      <c r="O17" s="38">
        <v>2524</v>
      </c>
    </row>
    <row r="18" spans="1:15" ht="15" customHeight="1">
      <c r="A18" s="141" t="s">
        <v>15</v>
      </c>
      <c r="B18" s="142"/>
      <c r="C18" s="112">
        <f t="shared" si="1"/>
        <v>30</v>
      </c>
      <c r="D18" s="38" t="s">
        <v>175</v>
      </c>
      <c r="E18" s="38" t="s">
        <v>175</v>
      </c>
      <c r="F18" s="38" t="s">
        <v>175</v>
      </c>
      <c r="G18" s="38" t="s">
        <v>175</v>
      </c>
      <c r="H18" s="38">
        <f t="shared" si="3"/>
        <v>30</v>
      </c>
      <c r="I18" s="38" t="s">
        <v>175</v>
      </c>
      <c r="J18" s="38">
        <f t="shared" si="4"/>
        <v>1</v>
      </c>
      <c r="K18" s="38">
        <v>1</v>
      </c>
      <c r="L18" s="38" t="s">
        <v>175</v>
      </c>
      <c r="M18" s="38" t="s">
        <v>175</v>
      </c>
      <c r="N18" s="38" t="s">
        <v>176</v>
      </c>
      <c r="O18" s="38">
        <v>29</v>
      </c>
    </row>
    <row r="19" spans="1:15" ht="15" customHeight="1">
      <c r="A19" s="141"/>
      <c r="B19" s="142"/>
      <c r="C19" s="11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 customHeight="1">
      <c r="A20" s="141" t="s">
        <v>16</v>
      </c>
      <c r="B20" s="142"/>
      <c r="C20" s="112">
        <f>SUM(C21)</f>
        <v>14678</v>
      </c>
      <c r="D20" s="38">
        <f>SUM(D21)</f>
        <v>909</v>
      </c>
      <c r="E20" s="38">
        <f>SUM(E21)</f>
        <v>909</v>
      </c>
      <c r="F20" s="38">
        <f>SUM(F21)</f>
        <v>75</v>
      </c>
      <c r="G20" s="38" t="s">
        <v>177</v>
      </c>
      <c r="H20" s="38">
        <f aca="true" t="shared" si="5" ref="H20:M20">SUM(H21)</f>
        <v>13769</v>
      </c>
      <c r="I20" s="38">
        <f t="shared" si="5"/>
        <v>1514</v>
      </c>
      <c r="J20" s="38">
        <f t="shared" si="5"/>
        <v>1127</v>
      </c>
      <c r="K20" s="38">
        <f t="shared" si="5"/>
        <v>808</v>
      </c>
      <c r="L20" s="38">
        <f t="shared" si="5"/>
        <v>272</v>
      </c>
      <c r="M20" s="38">
        <f t="shared" si="5"/>
        <v>47</v>
      </c>
      <c r="N20" s="38" t="s">
        <v>178</v>
      </c>
      <c r="O20" s="38">
        <f>SUM(O21)</f>
        <v>11128</v>
      </c>
    </row>
    <row r="21" spans="1:15" ht="15" customHeight="1">
      <c r="A21" s="39"/>
      <c r="B21" s="37" t="s">
        <v>17</v>
      </c>
      <c r="C21" s="112">
        <f>SUM(D21,H21)</f>
        <v>14678</v>
      </c>
      <c r="D21" s="38">
        <f>SUM(E21,G21)</f>
        <v>909</v>
      </c>
      <c r="E21" s="38">
        <v>909</v>
      </c>
      <c r="F21" s="38">
        <v>75</v>
      </c>
      <c r="G21" s="38" t="s">
        <v>179</v>
      </c>
      <c r="H21" s="38">
        <f>SUM(I21,J21,O21)</f>
        <v>13769</v>
      </c>
      <c r="I21" s="38">
        <v>1514</v>
      </c>
      <c r="J21" s="38">
        <f>SUM(K21:N21)</f>
        <v>1127</v>
      </c>
      <c r="K21" s="38">
        <v>808</v>
      </c>
      <c r="L21" s="38">
        <v>272</v>
      </c>
      <c r="M21" s="38">
        <v>47</v>
      </c>
      <c r="N21" s="38" t="s">
        <v>180</v>
      </c>
      <c r="O21" s="38">
        <v>11128</v>
      </c>
    </row>
    <row r="22" spans="1:15" ht="15" customHeight="1">
      <c r="A22" s="39"/>
      <c r="B22" s="37"/>
      <c r="C22" s="112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 customHeight="1">
      <c r="A23" s="141" t="s">
        <v>18</v>
      </c>
      <c r="B23" s="142"/>
      <c r="C23" s="112">
        <f>SUM(C24:C26)</f>
        <v>3768</v>
      </c>
      <c r="D23" s="38">
        <f>SUM(D24:D26)</f>
        <v>0</v>
      </c>
      <c r="E23" s="38" t="s">
        <v>178</v>
      </c>
      <c r="F23" s="38" t="s">
        <v>178</v>
      </c>
      <c r="G23" s="38">
        <f>SUM(G24:G26)</f>
        <v>0</v>
      </c>
      <c r="H23" s="38">
        <f>SUM(H24:H26)</f>
        <v>3768</v>
      </c>
      <c r="I23" s="38" t="s">
        <v>178</v>
      </c>
      <c r="J23" s="38">
        <f>SUM(J24:J26)</f>
        <v>290</v>
      </c>
      <c r="K23" s="38">
        <f>SUM(K24:K26)</f>
        <v>60</v>
      </c>
      <c r="L23" s="38">
        <f>SUM(L24:L26)</f>
        <v>126</v>
      </c>
      <c r="M23" s="38">
        <f>SUM(M24:M26)</f>
        <v>104</v>
      </c>
      <c r="N23" s="38" t="s">
        <v>178</v>
      </c>
      <c r="O23" s="38">
        <f>SUM(O24:O26)</f>
        <v>3478</v>
      </c>
    </row>
    <row r="24" spans="1:15" ht="15" customHeight="1">
      <c r="A24" s="39"/>
      <c r="B24" s="37" t="s">
        <v>19</v>
      </c>
      <c r="C24" s="112">
        <f>SUM(D24,H24)</f>
        <v>120</v>
      </c>
      <c r="D24" s="38" t="s">
        <v>179</v>
      </c>
      <c r="E24" s="38" t="s">
        <v>180</v>
      </c>
      <c r="F24" s="38" t="s">
        <v>180</v>
      </c>
      <c r="G24" s="38" t="s">
        <v>180</v>
      </c>
      <c r="H24" s="38">
        <f>SUM(I24,J24,O24)</f>
        <v>120</v>
      </c>
      <c r="I24" s="38" t="s">
        <v>180</v>
      </c>
      <c r="J24" s="38">
        <f>SUM(K24:N24)</f>
        <v>14</v>
      </c>
      <c r="K24" s="38">
        <v>0</v>
      </c>
      <c r="L24" s="38" t="s">
        <v>180</v>
      </c>
      <c r="M24" s="38">
        <v>14</v>
      </c>
      <c r="N24" s="38" t="s">
        <v>180</v>
      </c>
      <c r="O24" s="38">
        <v>106</v>
      </c>
    </row>
    <row r="25" spans="1:15" ht="15" customHeight="1">
      <c r="A25" s="39"/>
      <c r="B25" s="37" t="s">
        <v>20</v>
      </c>
      <c r="C25" s="112">
        <f>SUM(D25,H25)</f>
        <v>13</v>
      </c>
      <c r="D25" s="38">
        <f>SUM(E25,G25)</f>
        <v>0</v>
      </c>
      <c r="E25" s="38" t="s">
        <v>180</v>
      </c>
      <c r="F25" s="38" t="s">
        <v>180</v>
      </c>
      <c r="G25" s="38">
        <v>0</v>
      </c>
      <c r="H25" s="38">
        <f>SUM(I25,J25,O25)</f>
        <v>13</v>
      </c>
      <c r="I25" s="38" t="s">
        <v>180</v>
      </c>
      <c r="J25" s="38">
        <f>SUM(K25:N25)</f>
        <v>9</v>
      </c>
      <c r="K25" s="38" t="s">
        <v>180</v>
      </c>
      <c r="L25" s="38" t="s">
        <v>180</v>
      </c>
      <c r="M25" s="38">
        <v>9</v>
      </c>
      <c r="N25" s="38" t="s">
        <v>180</v>
      </c>
      <c r="O25" s="38">
        <v>4</v>
      </c>
    </row>
    <row r="26" spans="1:15" ht="15" customHeight="1">
      <c r="A26" s="39"/>
      <c r="B26" s="37" t="s">
        <v>21</v>
      </c>
      <c r="C26" s="112">
        <f>SUM(D26,H26)</f>
        <v>3635</v>
      </c>
      <c r="D26" s="38">
        <f>SUM(E26,G26)</f>
        <v>0</v>
      </c>
      <c r="E26" s="38" t="s">
        <v>180</v>
      </c>
      <c r="F26" s="38" t="s">
        <v>180</v>
      </c>
      <c r="G26" s="38">
        <v>0</v>
      </c>
      <c r="H26" s="38">
        <f>SUM(I26,J26,O26)</f>
        <v>3635</v>
      </c>
      <c r="I26" s="38" t="s">
        <v>180</v>
      </c>
      <c r="J26" s="38">
        <f>SUM(K26:N26)</f>
        <v>267</v>
      </c>
      <c r="K26" s="38">
        <v>60</v>
      </c>
      <c r="L26" s="38">
        <v>126</v>
      </c>
      <c r="M26" s="38">
        <v>81</v>
      </c>
      <c r="N26" s="38" t="s">
        <v>180</v>
      </c>
      <c r="O26" s="38">
        <v>3368</v>
      </c>
    </row>
    <row r="27" spans="1:15" ht="15" customHeight="1">
      <c r="A27" s="39"/>
      <c r="B27" s="37" t="s">
        <v>22</v>
      </c>
      <c r="C27" s="112" t="s">
        <v>179</v>
      </c>
      <c r="D27" s="38" t="s">
        <v>180</v>
      </c>
      <c r="E27" s="38" t="s">
        <v>180</v>
      </c>
      <c r="F27" s="38" t="s">
        <v>180</v>
      </c>
      <c r="G27" s="38" t="s">
        <v>180</v>
      </c>
      <c r="H27" s="38" t="s">
        <v>180</v>
      </c>
      <c r="I27" s="38" t="s">
        <v>180</v>
      </c>
      <c r="J27" s="38" t="s">
        <v>180</v>
      </c>
      <c r="K27" s="38" t="s">
        <v>180</v>
      </c>
      <c r="L27" s="38" t="s">
        <v>180</v>
      </c>
      <c r="M27" s="38" t="s">
        <v>180</v>
      </c>
      <c r="N27" s="38" t="s">
        <v>180</v>
      </c>
      <c r="O27" s="38" t="s">
        <v>180</v>
      </c>
    </row>
    <row r="28" spans="1:15" ht="15" customHeight="1">
      <c r="A28" s="39"/>
      <c r="B28" s="37"/>
      <c r="C28" s="11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 customHeight="1">
      <c r="A29" s="141" t="s">
        <v>23</v>
      </c>
      <c r="B29" s="142"/>
      <c r="C29" s="112">
        <f>SUM(C30:C37)</f>
        <v>55201</v>
      </c>
      <c r="D29" s="38">
        <f aca="true" t="shared" si="6" ref="D29:O29">SUM(D30:D37)</f>
        <v>14299</v>
      </c>
      <c r="E29" s="38">
        <f t="shared" si="6"/>
        <v>14299</v>
      </c>
      <c r="F29" s="38">
        <f t="shared" si="6"/>
        <v>463</v>
      </c>
      <c r="G29" s="38">
        <f t="shared" si="6"/>
        <v>0</v>
      </c>
      <c r="H29" s="38">
        <f t="shared" si="6"/>
        <v>40902</v>
      </c>
      <c r="I29" s="38">
        <f t="shared" si="6"/>
        <v>282</v>
      </c>
      <c r="J29" s="38">
        <f t="shared" si="6"/>
        <v>6009</v>
      </c>
      <c r="K29" s="38">
        <f t="shared" si="6"/>
        <v>3448</v>
      </c>
      <c r="L29" s="38">
        <f t="shared" si="6"/>
        <v>670</v>
      </c>
      <c r="M29" s="38">
        <f t="shared" si="6"/>
        <v>1853</v>
      </c>
      <c r="N29" s="38">
        <f t="shared" si="6"/>
        <v>38</v>
      </c>
      <c r="O29" s="38">
        <f t="shared" si="6"/>
        <v>34611</v>
      </c>
    </row>
    <row r="30" spans="1:15" ht="15" customHeight="1">
      <c r="A30" s="39"/>
      <c r="B30" s="37" t="s">
        <v>24</v>
      </c>
      <c r="C30" s="112">
        <f>SUM(D30,H30)</f>
        <v>54</v>
      </c>
      <c r="D30" s="38" t="s">
        <v>179</v>
      </c>
      <c r="E30" s="38" t="s">
        <v>180</v>
      </c>
      <c r="F30" s="38" t="s">
        <v>180</v>
      </c>
      <c r="G30" s="38" t="s">
        <v>179</v>
      </c>
      <c r="H30" s="38">
        <f aca="true" t="shared" si="7" ref="H30:H37">SUM(I30,J30,O30)</f>
        <v>54</v>
      </c>
      <c r="I30" s="38" t="s">
        <v>180</v>
      </c>
      <c r="J30" s="38">
        <f aca="true" t="shared" si="8" ref="J30:J37">SUM(K30:N30)</f>
        <v>41</v>
      </c>
      <c r="K30" s="38">
        <v>3</v>
      </c>
      <c r="L30" s="38" t="s">
        <v>180</v>
      </c>
      <c r="M30" s="38" t="s">
        <v>179</v>
      </c>
      <c r="N30" s="38">
        <v>38</v>
      </c>
      <c r="O30" s="38">
        <v>13</v>
      </c>
    </row>
    <row r="31" spans="1:15" ht="15" customHeight="1">
      <c r="A31" s="39"/>
      <c r="B31" s="37" t="s">
        <v>25</v>
      </c>
      <c r="C31" s="112">
        <f>SUM(D31,H31)</f>
        <v>1892</v>
      </c>
      <c r="D31" s="38" t="s">
        <v>179</v>
      </c>
      <c r="E31" s="38" t="s">
        <v>180</v>
      </c>
      <c r="F31" s="38" t="s">
        <v>180</v>
      </c>
      <c r="G31" s="38" t="s">
        <v>179</v>
      </c>
      <c r="H31" s="38">
        <f t="shared" si="7"/>
        <v>1892</v>
      </c>
      <c r="I31" s="38" t="s">
        <v>180</v>
      </c>
      <c r="J31" s="38">
        <f t="shared" si="8"/>
        <v>131</v>
      </c>
      <c r="K31" s="38">
        <v>41</v>
      </c>
      <c r="L31" s="38">
        <v>12</v>
      </c>
      <c r="M31" s="38">
        <v>78</v>
      </c>
      <c r="N31" s="38" t="s">
        <v>180</v>
      </c>
      <c r="O31" s="38">
        <v>1761</v>
      </c>
    </row>
    <row r="32" spans="1:15" ht="15" customHeight="1">
      <c r="A32" s="39"/>
      <c r="B32" s="37" t="s">
        <v>26</v>
      </c>
      <c r="C32" s="112" t="s">
        <v>179</v>
      </c>
      <c r="D32" s="38" t="s">
        <v>180</v>
      </c>
      <c r="E32" s="38" t="s">
        <v>180</v>
      </c>
      <c r="F32" s="38" t="s">
        <v>180</v>
      </c>
      <c r="G32" s="38" t="s">
        <v>180</v>
      </c>
      <c r="H32" s="38" t="s">
        <v>180</v>
      </c>
      <c r="I32" s="38" t="s">
        <v>180</v>
      </c>
      <c r="J32" s="38" t="s">
        <v>180</v>
      </c>
      <c r="K32" s="38" t="s">
        <v>180</v>
      </c>
      <c r="L32" s="38" t="s">
        <v>180</v>
      </c>
      <c r="M32" s="38" t="s">
        <v>180</v>
      </c>
      <c r="N32" s="38" t="s">
        <v>180</v>
      </c>
      <c r="O32" s="38" t="s">
        <v>180</v>
      </c>
    </row>
    <row r="33" spans="1:15" ht="15" customHeight="1">
      <c r="A33" s="39"/>
      <c r="B33" s="37" t="s">
        <v>27</v>
      </c>
      <c r="C33" s="112">
        <f>SUM(D33,H33)</f>
        <v>6669</v>
      </c>
      <c r="D33" s="38">
        <f>SUM(E33,G33)</f>
        <v>191</v>
      </c>
      <c r="E33" s="38">
        <v>191</v>
      </c>
      <c r="F33" s="38" t="s">
        <v>181</v>
      </c>
      <c r="G33" s="38" t="s">
        <v>182</v>
      </c>
      <c r="H33" s="38">
        <f t="shared" si="7"/>
        <v>6478</v>
      </c>
      <c r="I33" s="38" t="s">
        <v>181</v>
      </c>
      <c r="J33" s="38">
        <f t="shared" si="8"/>
        <v>244</v>
      </c>
      <c r="K33" s="38">
        <v>52</v>
      </c>
      <c r="L33" s="38">
        <v>97</v>
      </c>
      <c r="M33" s="38">
        <v>95</v>
      </c>
      <c r="N33" s="38" t="s">
        <v>181</v>
      </c>
      <c r="O33" s="38">
        <v>6234</v>
      </c>
    </row>
    <row r="34" spans="1:15" ht="15" customHeight="1">
      <c r="A34" s="39"/>
      <c r="B34" s="37" t="s">
        <v>28</v>
      </c>
      <c r="C34" s="112">
        <f>SUM(D34,H34)</f>
        <v>11001</v>
      </c>
      <c r="D34" s="38">
        <f>SUM(E34,G34)</f>
        <v>4475</v>
      </c>
      <c r="E34" s="38">
        <v>4475</v>
      </c>
      <c r="F34" s="38" t="s">
        <v>181</v>
      </c>
      <c r="G34" s="38" t="s">
        <v>182</v>
      </c>
      <c r="H34" s="38">
        <f t="shared" si="7"/>
        <v>6526</v>
      </c>
      <c r="I34" s="38" t="s">
        <v>181</v>
      </c>
      <c r="J34" s="38">
        <f t="shared" si="8"/>
        <v>1823</v>
      </c>
      <c r="K34" s="38">
        <v>1788</v>
      </c>
      <c r="L34" s="38">
        <v>20</v>
      </c>
      <c r="M34" s="38">
        <v>15</v>
      </c>
      <c r="N34" s="38" t="s">
        <v>181</v>
      </c>
      <c r="O34" s="38">
        <v>4703</v>
      </c>
    </row>
    <row r="35" spans="1:15" ht="15" customHeight="1">
      <c r="A35" s="39"/>
      <c r="B35" s="37" t="s">
        <v>29</v>
      </c>
      <c r="C35" s="112">
        <f>SUM(D35,H35)</f>
        <v>6091</v>
      </c>
      <c r="D35" s="38">
        <f>SUM(E35,G35)</f>
        <v>5</v>
      </c>
      <c r="E35" s="38">
        <v>5</v>
      </c>
      <c r="F35" s="38">
        <v>5</v>
      </c>
      <c r="G35" s="38" t="s">
        <v>182</v>
      </c>
      <c r="H35" s="38">
        <f t="shared" si="7"/>
        <v>6086</v>
      </c>
      <c r="I35" s="38">
        <v>20</v>
      </c>
      <c r="J35" s="38">
        <f t="shared" si="8"/>
        <v>376</v>
      </c>
      <c r="K35" s="38">
        <v>171</v>
      </c>
      <c r="L35" s="38">
        <v>138</v>
      </c>
      <c r="M35" s="38">
        <v>67</v>
      </c>
      <c r="N35" s="38" t="s">
        <v>181</v>
      </c>
      <c r="O35" s="38">
        <v>5690</v>
      </c>
    </row>
    <row r="36" spans="1:15" ht="15" customHeight="1">
      <c r="A36" s="39"/>
      <c r="B36" s="37" t="s">
        <v>30</v>
      </c>
      <c r="C36" s="112">
        <f>SUM(D36,H36)</f>
        <v>9930</v>
      </c>
      <c r="D36" s="38">
        <f>SUM(E36,G36)</f>
        <v>3672</v>
      </c>
      <c r="E36" s="38">
        <v>3672</v>
      </c>
      <c r="F36" s="38">
        <v>16</v>
      </c>
      <c r="G36" s="38">
        <v>0</v>
      </c>
      <c r="H36" s="38">
        <f t="shared" si="7"/>
        <v>6258</v>
      </c>
      <c r="I36" s="38">
        <v>71</v>
      </c>
      <c r="J36" s="38">
        <f t="shared" si="8"/>
        <v>1797</v>
      </c>
      <c r="K36" s="38">
        <v>355</v>
      </c>
      <c r="L36" s="38">
        <v>153</v>
      </c>
      <c r="M36" s="38">
        <v>1289</v>
      </c>
      <c r="N36" s="38" t="s">
        <v>181</v>
      </c>
      <c r="O36" s="38">
        <v>4390</v>
      </c>
    </row>
    <row r="37" spans="1:15" ht="15" customHeight="1">
      <c r="A37" s="39"/>
      <c r="B37" s="37" t="s">
        <v>31</v>
      </c>
      <c r="C37" s="112">
        <f>SUM(D37,H37)</f>
        <v>19564</v>
      </c>
      <c r="D37" s="38">
        <f>SUM(E37,G37)</f>
        <v>5956</v>
      </c>
      <c r="E37" s="38">
        <v>5956</v>
      </c>
      <c r="F37" s="38">
        <v>442</v>
      </c>
      <c r="G37" s="38" t="s">
        <v>182</v>
      </c>
      <c r="H37" s="38">
        <f t="shared" si="7"/>
        <v>13608</v>
      </c>
      <c r="I37" s="38">
        <v>191</v>
      </c>
      <c r="J37" s="38">
        <f t="shared" si="8"/>
        <v>1597</v>
      </c>
      <c r="K37" s="38">
        <v>1038</v>
      </c>
      <c r="L37" s="38">
        <v>250</v>
      </c>
      <c r="M37" s="38">
        <v>309</v>
      </c>
      <c r="N37" s="38" t="s">
        <v>181</v>
      </c>
      <c r="O37" s="38">
        <v>11820</v>
      </c>
    </row>
    <row r="38" spans="1:15" ht="15" customHeight="1">
      <c r="A38" s="39"/>
      <c r="B38" s="37"/>
      <c r="C38" s="11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 customHeight="1">
      <c r="A39" s="141" t="s">
        <v>32</v>
      </c>
      <c r="B39" s="142"/>
      <c r="C39" s="112">
        <f>SUM(C40:C44)</f>
        <v>8419</v>
      </c>
      <c r="D39" s="38">
        <f aca="true" t="shared" si="9" ref="D39:O39">SUM(D40:D44)</f>
        <v>63</v>
      </c>
      <c r="E39" s="38">
        <f t="shared" si="9"/>
        <v>57</v>
      </c>
      <c r="F39" s="38">
        <f t="shared" si="9"/>
        <v>57</v>
      </c>
      <c r="G39" s="38">
        <f t="shared" si="9"/>
        <v>6</v>
      </c>
      <c r="H39" s="38">
        <f t="shared" si="9"/>
        <v>8356</v>
      </c>
      <c r="I39" s="38">
        <f t="shared" si="9"/>
        <v>32</v>
      </c>
      <c r="J39" s="38">
        <f t="shared" si="9"/>
        <v>2129</v>
      </c>
      <c r="K39" s="38">
        <f t="shared" si="9"/>
        <v>1009</v>
      </c>
      <c r="L39" s="38">
        <f t="shared" si="9"/>
        <v>751</v>
      </c>
      <c r="M39" s="38">
        <f t="shared" si="9"/>
        <v>226</v>
      </c>
      <c r="N39" s="38">
        <f t="shared" si="9"/>
        <v>143</v>
      </c>
      <c r="O39" s="38">
        <f t="shared" si="9"/>
        <v>6195</v>
      </c>
    </row>
    <row r="40" spans="1:15" ht="15" customHeight="1">
      <c r="A40" s="39"/>
      <c r="B40" s="37" t="s">
        <v>33</v>
      </c>
      <c r="C40" s="112">
        <f>SUM(D40,H40)</f>
        <v>5669</v>
      </c>
      <c r="D40" s="38">
        <f>SUM(E40,G40)</f>
        <v>17</v>
      </c>
      <c r="E40" s="38">
        <v>16</v>
      </c>
      <c r="F40" s="38">
        <v>16</v>
      </c>
      <c r="G40" s="38">
        <v>1</v>
      </c>
      <c r="H40" s="38">
        <f>SUM(I40,J40,O40)</f>
        <v>5652</v>
      </c>
      <c r="I40" s="38">
        <v>32</v>
      </c>
      <c r="J40" s="38">
        <f>SUM(K40:N40)</f>
        <v>1272</v>
      </c>
      <c r="K40" s="38">
        <v>681</v>
      </c>
      <c r="L40" s="38">
        <v>464</v>
      </c>
      <c r="M40" s="38">
        <v>33</v>
      </c>
      <c r="N40" s="38">
        <v>94</v>
      </c>
      <c r="O40" s="38">
        <v>4348</v>
      </c>
    </row>
    <row r="41" spans="1:15" ht="15" customHeight="1">
      <c r="A41" s="39"/>
      <c r="B41" s="37" t="s">
        <v>34</v>
      </c>
      <c r="C41" s="112">
        <f>SUM(D41,H41)</f>
        <v>1320</v>
      </c>
      <c r="D41" s="38">
        <f>SUM(E41,G41)</f>
        <v>44</v>
      </c>
      <c r="E41" s="38">
        <v>41</v>
      </c>
      <c r="F41" s="38">
        <v>41</v>
      </c>
      <c r="G41" s="38">
        <v>3</v>
      </c>
      <c r="H41" s="38">
        <f>SUM(I41,J41,O41)</f>
        <v>1276</v>
      </c>
      <c r="I41" s="38" t="s">
        <v>179</v>
      </c>
      <c r="J41" s="38">
        <f>SUM(K41:N41)</f>
        <v>501</v>
      </c>
      <c r="K41" s="38">
        <v>128</v>
      </c>
      <c r="L41" s="38">
        <v>253</v>
      </c>
      <c r="M41" s="38">
        <v>71</v>
      </c>
      <c r="N41" s="38">
        <v>49</v>
      </c>
      <c r="O41" s="38">
        <v>775</v>
      </c>
    </row>
    <row r="42" spans="1:15" ht="15" customHeight="1">
      <c r="A42" s="39"/>
      <c r="B42" s="37" t="s">
        <v>35</v>
      </c>
      <c r="C42" s="112">
        <f>SUM(D42,H42)</f>
        <v>77</v>
      </c>
      <c r="D42" s="38">
        <f>SUM(E42,G42)</f>
        <v>0</v>
      </c>
      <c r="E42" s="38" t="s">
        <v>180</v>
      </c>
      <c r="F42" s="38" t="s">
        <v>180</v>
      </c>
      <c r="G42" s="38">
        <v>0</v>
      </c>
      <c r="H42" s="38">
        <f>SUM(I42,J42,O42)</f>
        <v>77</v>
      </c>
      <c r="I42" s="38" t="s">
        <v>180</v>
      </c>
      <c r="J42" s="38">
        <f>SUM(K42:N42)</f>
        <v>36</v>
      </c>
      <c r="K42" s="38">
        <v>2</v>
      </c>
      <c r="L42" s="38" t="s">
        <v>179</v>
      </c>
      <c r="M42" s="38">
        <v>34</v>
      </c>
      <c r="N42" s="38" t="s">
        <v>180</v>
      </c>
      <c r="O42" s="38">
        <v>41</v>
      </c>
    </row>
    <row r="43" spans="1:15" ht="15" customHeight="1">
      <c r="A43" s="39"/>
      <c r="B43" s="37" t="s">
        <v>36</v>
      </c>
      <c r="C43" s="112">
        <f>SUM(D43,H43)</f>
        <v>1088</v>
      </c>
      <c r="D43" s="38">
        <f>SUM(E43,G43)</f>
        <v>1</v>
      </c>
      <c r="E43" s="38" t="s">
        <v>180</v>
      </c>
      <c r="F43" s="38" t="s">
        <v>180</v>
      </c>
      <c r="G43" s="38">
        <v>1</v>
      </c>
      <c r="H43" s="38">
        <f>SUM(I43,J43,O43)</f>
        <v>1087</v>
      </c>
      <c r="I43" s="38" t="s">
        <v>180</v>
      </c>
      <c r="J43" s="38">
        <f>SUM(K43:N43)</f>
        <v>68</v>
      </c>
      <c r="K43" s="38">
        <v>28</v>
      </c>
      <c r="L43" s="38">
        <v>34</v>
      </c>
      <c r="M43" s="38">
        <v>6</v>
      </c>
      <c r="N43" s="38" t="s">
        <v>180</v>
      </c>
      <c r="O43" s="38">
        <v>1019</v>
      </c>
    </row>
    <row r="44" spans="1:15" ht="15" customHeight="1">
      <c r="A44" s="39"/>
      <c r="B44" s="37" t="s">
        <v>37</v>
      </c>
      <c r="C44" s="112">
        <f>SUM(D44,H44)</f>
        <v>265</v>
      </c>
      <c r="D44" s="38">
        <f>SUM(E44,G44)</f>
        <v>1</v>
      </c>
      <c r="E44" s="38" t="s">
        <v>180</v>
      </c>
      <c r="F44" s="38" t="s">
        <v>180</v>
      </c>
      <c r="G44" s="38">
        <v>1</v>
      </c>
      <c r="H44" s="38">
        <f>SUM(I44,J44,O44)</f>
        <v>264</v>
      </c>
      <c r="I44" s="38" t="s">
        <v>180</v>
      </c>
      <c r="J44" s="38">
        <f>SUM(K44:N44)</f>
        <v>252</v>
      </c>
      <c r="K44" s="38">
        <v>170</v>
      </c>
      <c r="L44" s="38" t="s">
        <v>180</v>
      </c>
      <c r="M44" s="38">
        <v>82</v>
      </c>
      <c r="N44" s="38" t="s">
        <v>180</v>
      </c>
      <c r="O44" s="38">
        <v>12</v>
      </c>
    </row>
    <row r="45" spans="1:15" ht="15" customHeight="1">
      <c r="A45" s="39"/>
      <c r="B45" s="37"/>
      <c r="C45" s="112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 customHeight="1">
      <c r="A46" s="141" t="s">
        <v>38</v>
      </c>
      <c r="B46" s="142"/>
      <c r="C46" s="112">
        <f>SUM(C47:C50)</f>
        <v>23479</v>
      </c>
      <c r="D46" s="38">
        <f aca="true" t="shared" si="10" ref="D46:O46">SUM(D47:D50)</f>
        <v>136</v>
      </c>
      <c r="E46" s="38">
        <f t="shared" si="10"/>
        <v>131</v>
      </c>
      <c r="F46" s="38">
        <f t="shared" si="10"/>
        <v>131</v>
      </c>
      <c r="G46" s="38">
        <f t="shared" si="10"/>
        <v>5</v>
      </c>
      <c r="H46" s="38">
        <f t="shared" si="10"/>
        <v>23343</v>
      </c>
      <c r="I46" s="38">
        <f t="shared" si="10"/>
        <v>367</v>
      </c>
      <c r="J46" s="38">
        <f t="shared" si="10"/>
        <v>2537</v>
      </c>
      <c r="K46" s="38">
        <f t="shared" si="10"/>
        <v>430</v>
      </c>
      <c r="L46" s="38">
        <f t="shared" si="10"/>
        <v>1776</v>
      </c>
      <c r="M46" s="38">
        <f t="shared" si="10"/>
        <v>331</v>
      </c>
      <c r="N46" s="38" t="s">
        <v>177</v>
      </c>
      <c r="O46" s="38">
        <f t="shared" si="10"/>
        <v>20439</v>
      </c>
    </row>
    <row r="47" spans="1:15" ht="15" customHeight="1">
      <c r="A47" s="39"/>
      <c r="B47" s="37" t="s">
        <v>39</v>
      </c>
      <c r="C47" s="112">
        <f>SUM(D47,H47)</f>
        <v>9384</v>
      </c>
      <c r="D47" s="38">
        <f>SUM(E47,G47)</f>
        <v>84</v>
      </c>
      <c r="E47" s="38">
        <v>82</v>
      </c>
      <c r="F47" s="38">
        <v>82</v>
      </c>
      <c r="G47" s="38">
        <v>2</v>
      </c>
      <c r="H47" s="38">
        <f>SUM(I47,J47,O47)</f>
        <v>9300</v>
      </c>
      <c r="I47" s="38" t="s">
        <v>179</v>
      </c>
      <c r="J47" s="38">
        <f>SUM(K47:N47)</f>
        <v>1125</v>
      </c>
      <c r="K47" s="38">
        <v>72</v>
      </c>
      <c r="L47" s="38">
        <v>1041</v>
      </c>
      <c r="M47" s="38">
        <v>12</v>
      </c>
      <c r="N47" s="38" t="s">
        <v>180</v>
      </c>
      <c r="O47" s="38">
        <v>8175</v>
      </c>
    </row>
    <row r="48" spans="1:15" ht="15" customHeight="1">
      <c r="A48" s="39"/>
      <c r="B48" s="37" t="s">
        <v>40</v>
      </c>
      <c r="C48" s="112">
        <f>SUM(D48,H48)</f>
        <v>3819</v>
      </c>
      <c r="D48" s="38">
        <f>SUM(E48,G48)</f>
        <v>1</v>
      </c>
      <c r="E48" s="38" t="s">
        <v>179</v>
      </c>
      <c r="F48" s="38" t="s">
        <v>179</v>
      </c>
      <c r="G48" s="38">
        <v>1</v>
      </c>
      <c r="H48" s="38">
        <f>SUM(I48,J48,O48)</f>
        <v>3818</v>
      </c>
      <c r="I48" s="38">
        <v>33</v>
      </c>
      <c r="J48" s="38">
        <f>SUM(K48:N48)</f>
        <v>707</v>
      </c>
      <c r="K48" s="38">
        <v>230</v>
      </c>
      <c r="L48" s="38">
        <v>350</v>
      </c>
      <c r="M48" s="38">
        <v>127</v>
      </c>
      <c r="N48" s="38" t="s">
        <v>180</v>
      </c>
      <c r="O48" s="38">
        <v>3078</v>
      </c>
    </row>
    <row r="49" spans="1:15" ht="15" customHeight="1">
      <c r="A49" s="39"/>
      <c r="B49" s="37" t="s">
        <v>41</v>
      </c>
      <c r="C49" s="112">
        <f>SUM(D49,H49)</f>
        <v>6992</v>
      </c>
      <c r="D49" s="38">
        <f>SUM(E49,G49)</f>
        <v>2</v>
      </c>
      <c r="E49" s="38" t="s">
        <v>179</v>
      </c>
      <c r="F49" s="38" t="s">
        <v>179</v>
      </c>
      <c r="G49" s="38">
        <v>2</v>
      </c>
      <c r="H49" s="38">
        <f>SUM(I49,J49,O49)</f>
        <v>6990</v>
      </c>
      <c r="I49" s="38" t="s">
        <v>179</v>
      </c>
      <c r="J49" s="38">
        <f>SUM(K49:N49)</f>
        <v>311</v>
      </c>
      <c r="K49" s="38">
        <v>59</v>
      </c>
      <c r="L49" s="38">
        <v>172</v>
      </c>
      <c r="M49" s="38">
        <v>80</v>
      </c>
      <c r="N49" s="38" t="s">
        <v>180</v>
      </c>
      <c r="O49" s="38">
        <v>6679</v>
      </c>
    </row>
    <row r="50" spans="1:15" ht="15" customHeight="1">
      <c r="A50" s="39"/>
      <c r="B50" s="37" t="s">
        <v>42</v>
      </c>
      <c r="C50" s="112">
        <f>SUM(D50,H50)</f>
        <v>3284</v>
      </c>
      <c r="D50" s="38">
        <f>SUM(E50,G50)</f>
        <v>49</v>
      </c>
      <c r="E50" s="38">
        <v>49</v>
      </c>
      <c r="F50" s="38">
        <v>49</v>
      </c>
      <c r="G50" s="38">
        <v>0</v>
      </c>
      <c r="H50" s="38">
        <f>SUM(I50,J50,O50)</f>
        <v>3235</v>
      </c>
      <c r="I50" s="38">
        <v>334</v>
      </c>
      <c r="J50" s="38">
        <f>SUM(K50:N50)</f>
        <v>394</v>
      </c>
      <c r="K50" s="38">
        <v>69</v>
      </c>
      <c r="L50" s="38">
        <v>213</v>
      </c>
      <c r="M50" s="38">
        <v>112</v>
      </c>
      <c r="N50" s="38" t="s">
        <v>179</v>
      </c>
      <c r="O50" s="38">
        <v>2507</v>
      </c>
    </row>
    <row r="51" spans="1:15" ht="15" customHeight="1">
      <c r="A51" s="39"/>
      <c r="B51" s="37"/>
      <c r="C51" s="112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 customHeight="1">
      <c r="A52" s="141" t="s">
        <v>43</v>
      </c>
      <c r="B52" s="142"/>
      <c r="C52" s="112">
        <f>SUM(C53:C58)</f>
        <v>17213</v>
      </c>
      <c r="D52" s="38">
        <f>SUM(D53:D58)</f>
        <v>6</v>
      </c>
      <c r="E52" s="38" t="s">
        <v>178</v>
      </c>
      <c r="F52" s="38" t="s">
        <v>178</v>
      </c>
      <c r="G52" s="38">
        <f>SUM(G53:G58)</f>
        <v>6</v>
      </c>
      <c r="H52" s="38">
        <f>SUM(H53:H58)</f>
        <v>17207</v>
      </c>
      <c r="I52" s="38" t="s">
        <v>178</v>
      </c>
      <c r="J52" s="38">
        <f aca="true" t="shared" si="11" ref="J52:O52">SUM(J53:J58)</f>
        <v>1634</v>
      </c>
      <c r="K52" s="38">
        <f t="shared" si="11"/>
        <v>676</v>
      </c>
      <c r="L52" s="38">
        <f t="shared" si="11"/>
        <v>783</v>
      </c>
      <c r="M52" s="38">
        <f t="shared" si="11"/>
        <v>164</v>
      </c>
      <c r="N52" s="38">
        <f t="shared" si="11"/>
        <v>11</v>
      </c>
      <c r="O52" s="38">
        <f t="shared" si="11"/>
        <v>15573</v>
      </c>
    </row>
    <row r="53" spans="1:15" ht="15" customHeight="1">
      <c r="A53" s="39"/>
      <c r="B53" s="37" t="s">
        <v>44</v>
      </c>
      <c r="C53" s="112">
        <f aca="true" t="shared" si="12" ref="C53:C58">SUM(D53,H53)</f>
        <v>1713</v>
      </c>
      <c r="D53" s="38" t="s">
        <v>178</v>
      </c>
      <c r="E53" s="38" t="s">
        <v>178</v>
      </c>
      <c r="F53" s="38" t="s">
        <v>178</v>
      </c>
      <c r="G53" s="38" t="s">
        <v>177</v>
      </c>
      <c r="H53" s="38">
        <f aca="true" t="shared" si="13" ref="H53:H58">SUM(I53,J53,O53)</f>
        <v>1713</v>
      </c>
      <c r="I53" s="38" t="s">
        <v>178</v>
      </c>
      <c r="J53" s="38">
        <f aca="true" t="shared" si="14" ref="J53:J58">SUM(K53:N53)</f>
        <v>53</v>
      </c>
      <c r="K53" s="38">
        <v>31</v>
      </c>
      <c r="L53" s="38">
        <v>14</v>
      </c>
      <c r="M53" s="38">
        <v>8</v>
      </c>
      <c r="N53" s="38" t="s">
        <v>178</v>
      </c>
      <c r="O53" s="38">
        <v>1660</v>
      </c>
    </row>
    <row r="54" spans="1:15" ht="15" customHeight="1">
      <c r="A54" s="39"/>
      <c r="B54" s="37" t="s">
        <v>45</v>
      </c>
      <c r="C54" s="112">
        <f t="shared" si="12"/>
        <v>1420</v>
      </c>
      <c r="D54" s="38">
        <f>SUM(E54,G54)</f>
        <v>1</v>
      </c>
      <c r="E54" s="38" t="s">
        <v>180</v>
      </c>
      <c r="F54" s="38" t="s">
        <v>180</v>
      </c>
      <c r="G54" s="38">
        <v>1</v>
      </c>
      <c r="H54" s="38">
        <f t="shared" si="13"/>
        <v>1419</v>
      </c>
      <c r="I54" s="38" t="s">
        <v>180</v>
      </c>
      <c r="J54" s="38">
        <f t="shared" si="14"/>
        <v>126</v>
      </c>
      <c r="K54" s="38">
        <v>6</v>
      </c>
      <c r="L54" s="38">
        <v>115</v>
      </c>
      <c r="M54" s="38">
        <v>5</v>
      </c>
      <c r="N54" s="38" t="s">
        <v>180</v>
      </c>
      <c r="O54" s="38">
        <v>1293</v>
      </c>
    </row>
    <row r="55" spans="1:15" ht="15" customHeight="1">
      <c r="A55" s="39"/>
      <c r="B55" s="37" t="s">
        <v>46</v>
      </c>
      <c r="C55" s="112">
        <f t="shared" si="12"/>
        <v>7565</v>
      </c>
      <c r="D55" s="38">
        <f>SUM(E55,G55)</f>
        <v>4</v>
      </c>
      <c r="E55" s="38" t="s">
        <v>180</v>
      </c>
      <c r="F55" s="38" t="s">
        <v>180</v>
      </c>
      <c r="G55" s="38">
        <v>4</v>
      </c>
      <c r="H55" s="38">
        <f t="shared" si="13"/>
        <v>7561</v>
      </c>
      <c r="I55" s="38" t="s">
        <v>180</v>
      </c>
      <c r="J55" s="38">
        <f t="shared" si="14"/>
        <v>692</v>
      </c>
      <c r="K55" s="38">
        <v>8</v>
      </c>
      <c r="L55" s="38">
        <v>647</v>
      </c>
      <c r="M55" s="38">
        <v>26</v>
      </c>
      <c r="N55" s="38">
        <v>11</v>
      </c>
      <c r="O55" s="38">
        <v>6869</v>
      </c>
    </row>
    <row r="56" spans="1:15" ht="15" customHeight="1">
      <c r="A56" s="39"/>
      <c r="B56" s="37" t="s">
        <v>47</v>
      </c>
      <c r="C56" s="112">
        <f t="shared" si="12"/>
        <v>2897</v>
      </c>
      <c r="D56" s="38">
        <f>SUM(E56,G56)</f>
        <v>0</v>
      </c>
      <c r="E56" s="38" t="s">
        <v>180</v>
      </c>
      <c r="F56" s="38" t="s">
        <v>180</v>
      </c>
      <c r="G56" s="38">
        <v>0</v>
      </c>
      <c r="H56" s="38">
        <f t="shared" si="13"/>
        <v>2897</v>
      </c>
      <c r="I56" s="38" t="s">
        <v>180</v>
      </c>
      <c r="J56" s="38">
        <f t="shared" si="14"/>
        <v>655</v>
      </c>
      <c r="K56" s="38">
        <v>594</v>
      </c>
      <c r="L56" s="38">
        <v>7</v>
      </c>
      <c r="M56" s="38">
        <v>54</v>
      </c>
      <c r="N56" s="38" t="s">
        <v>180</v>
      </c>
      <c r="O56" s="38">
        <v>2242</v>
      </c>
    </row>
    <row r="57" spans="1:15" ht="15" customHeight="1">
      <c r="A57" s="39"/>
      <c r="B57" s="37" t="s">
        <v>48</v>
      </c>
      <c r="C57" s="112">
        <f t="shared" si="12"/>
        <v>2872</v>
      </c>
      <c r="D57" s="38">
        <f>SUM(E57,G57)</f>
        <v>1</v>
      </c>
      <c r="E57" s="38" t="s">
        <v>180</v>
      </c>
      <c r="F57" s="38" t="s">
        <v>180</v>
      </c>
      <c r="G57" s="38">
        <v>1</v>
      </c>
      <c r="H57" s="38">
        <f t="shared" si="13"/>
        <v>2871</v>
      </c>
      <c r="I57" s="38" t="s">
        <v>180</v>
      </c>
      <c r="J57" s="38">
        <f t="shared" si="14"/>
        <v>103</v>
      </c>
      <c r="K57" s="38">
        <v>36</v>
      </c>
      <c r="L57" s="38" t="s">
        <v>180</v>
      </c>
      <c r="M57" s="38">
        <v>67</v>
      </c>
      <c r="N57" s="38" t="s">
        <v>180</v>
      </c>
      <c r="O57" s="38">
        <v>2768</v>
      </c>
    </row>
    <row r="58" spans="1:15" ht="15" customHeight="1">
      <c r="A58" s="39"/>
      <c r="B58" s="37" t="s">
        <v>49</v>
      </c>
      <c r="C58" s="112">
        <f t="shared" si="12"/>
        <v>746</v>
      </c>
      <c r="D58" s="38">
        <f>SUM(E58,G58)</f>
        <v>0</v>
      </c>
      <c r="E58" s="38" t="s">
        <v>180</v>
      </c>
      <c r="F58" s="38" t="s">
        <v>180</v>
      </c>
      <c r="G58" s="38">
        <v>0</v>
      </c>
      <c r="H58" s="38">
        <f t="shared" si="13"/>
        <v>746</v>
      </c>
      <c r="I58" s="38" t="s">
        <v>180</v>
      </c>
      <c r="J58" s="38">
        <f t="shared" si="14"/>
        <v>5</v>
      </c>
      <c r="K58" s="38">
        <v>1</v>
      </c>
      <c r="L58" s="38" t="s">
        <v>180</v>
      </c>
      <c r="M58" s="38">
        <v>4</v>
      </c>
      <c r="N58" s="38" t="s">
        <v>180</v>
      </c>
      <c r="O58" s="38">
        <v>741</v>
      </c>
    </row>
    <row r="59" spans="1:15" ht="15" customHeight="1">
      <c r="A59" s="39"/>
      <c r="B59" s="37"/>
      <c r="C59" s="112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 customHeight="1">
      <c r="A60" s="141" t="s">
        <v>50</v>
      </c>
      <c r="B60" s="142"/>
      <c r="C60" s="112">
        <f>SUM(C61:C64)</f>
        <v>42506</v>
      </c>
      <c r="D60" s="38">
        <f aca="true" t="shared" si="15" ref="D60:O60">SUM(D61:D64)</f>
        <v>194</v>
      </c>
      <c r="E60" s="38">
        <f t="shared" si="15"/>
        <v>148</v>
      </c>
      <c r="F60" s="38">
        <f t="shared" si="15"/>
        <v>148</v>
      </c>
      <c r="G60" s="38">
        <f t="shared" si="15"/>
        <v>46</v>
      </c>
      <c r="H60" s="38">
        <f>SUM(I60,J60,O60)</f>
        <v>42312</v>
      </c>
      <c r="I60" s="38">
        <f t="shared" si="15"/>
        <v>829</v>
      </c>
      <c r="J60" s="38">
        <f t="shared" si="15"/>
        <v>3442</v>
      </c>
      <c r="K60" s="38">
        <f t="shared" si="15"/>
        <v>456</v>
      </c>
      <c r="L60" s="38">
        <f t="shared" si="15"/>
        <v>2565</v>
      </c>
      <c r="M60" s="38">
        <f t="shared" si="15"/>
        <v>362</v>
      </c>
      <c r="N60" s="38">
        <f t="shared" si="15"/>
        <v>59</v>
      </c>
      <c r="O60" s="38">
        <f t="shared" si="15"/>
        <v>38041</v>
      </c>
    </row>
    <row r="61" spans="1:15" ht="15" customHeight="1">
      <c r="A61" s="39"/>
      <c r="B61" s="37" t="s">
        <v>51</v>
      </c>
      <c r="C61" s="112">
        <f>SUM(D61,H61)</f>
        <v>13645</v>
      </c>
      <c r="D61" s="38">
        <f>SUM(E61,G61)</f>
        <v>4</v>
      </c>
      <c r="E61" s="38" t="s">
        <v>180</v>
      </c>
      <c r="F61" s="38" t="s">
        <v>180</v>
      </c>
      <c r="G61" s="38">
        <v>4</v>
      </c>
      <c r="H61" s="38">
        <f>SUM(I61,J61,O61)</f>
        <v>13641</v>
      </c>
      <c r="I61" s="38">
        <v>105</v>
      </c>
      <c r="J61" s="38">
        <f>SUM(K61:N61)</f>
        <v>843</v>
      </c>
      <c r="K61" s="38">
        <v>177</v>
      </c>
      <c r="L61" s="38">
        <v>567</v>
      </c>
      <c r="M61" s="38">
        <v>99</v>
      </c>
      <c r="N61" s="38" t="s">
        <v>180</v>
      </c>
      <c r="O61" s="38">
        <v>12693</v>
      </c>
    </row>
    <row r="62" spans="1:15" ht="15" customHeight="1">
      <c r="A62" s="39"/>
      <c r="B62" s="37" t="s">
        <v>52</v>
      </c>
      <c r="C62" s="112">
        <f>SUM(D62,H62)</f>
        <v>11879</v>
      </c>
      <c r="D62" s="38">
        <f>SUM(E62,G62)</f>
        <v>123</v>
      </c>
      <c r="E62" s="38">
        <v>116</v>
      </c>
      <c r="F62" s="38">
        <v>116</v>
      </c>
      <c r="G62" s="38">
        <v>7</v>
      </c>
      <c r="H62" s="38">
        <f>SUM(I62,J62,O62)</f>
        <v>11756</v>
      </c>
      <c r="I62" s="38">
        <v>439</v>
      </c>
      <c r="J62" s="38">
        <f>SUM(K62:N62)</f>
        <v>1043</v>
      </c>
      <c r="K62" s="38">
        <v>173</v>
      </c>
      <c r="L62" s="38">
        <v>652</v>
      </c>
      <c r="M62" s="38">
        <v>159</v>
      </c>
      <c r="N62" s="38">
        <v>59</v>
      </c>
      <c r="O62" s="38">
        <v>10274</v>
      </c>
    </row>
    <row r="63" spans="1:15" ht="15" customHeight="1">
      <c r="A63" s="39"/>
      <c r="B63" s="37" t="s">
        <v>53</v>
      </c>
      <c r="C63" s="112">
        <f>SUM(D63,H63)</f>
        <v>8853</v>
      </c>
      <c r="D63" s="38">
        <f>SUM(E63,G63)</f>
        <v>49</v>
      </c>
      <c r="E63" s="38">
        <v>32</v>
      </c>
      <c r="F63" s="38">
        <v>32</v>
      </c>
      <c r="G63" s="38">
        <v>17</v>
      </c>
      <c r="H63" s="38">
        <f>SUM(I63,J63,O63)</f>
        <v>8804</v>
      </c>
      <c r="I63" s="38" t="s">
        <v>179</v>
      </c>
      <c r="J63" s="38">
        <f>SUM(K63:N63)</f>
        <v>781</v>
      </c>
      <c r="K63" s="38">
        <v>2</v>
      </c>
      <c r="L63" s="38">
        <v>745</v>
      </c>
      <c r="M63" s="38">
        <v>34</v>
      </c>
      <c r="N63" s="38" t="s">
        <v>180</v>
      </c>
      <c r="O63" s="38">
        <v>8023</v>
      </c>
    </row>
    <row r="64" spans="1:15" ht="15" customHeight="1">
      <c r="A64" s="39"/>
      <c r="B64" s="37" t="s">
        <v>54</v>
      </c>
      <c r="C64" s="112">
        <f>SUM(D64,H64)</f>
        <v>8129</v>
      </c>
      <c r="D64" s="38">
        <f>SUM(E64,G64)</f>
        <v>18</v>
      </c>
      <c r="E64" s="38" t="s">
        <v>181</v>
      </c>
      <c r="F64" s="38" t="s">
        <v>181</v>
      </c>
      <c r="G64" s="38">
        <v>18</v>
      </c>
      <c r="H64" s="38">
        <f>SUM(I64,J64,O64)</f>
        <v>8111</v>
      </c>
      <c r="I64" s="38">
        <v>285</v>
      </c>
      <c r="J64" s="38">
        <f>SUM(K64:N64)</f>
        <v>775</v>
      </c>
      <c r="K64" s="38">
        <v>104</v>
      </c>
      <c r="L64" s="38">
        <v>601</v>
      </c>
      <c r="M64" s="38">
        <v>70</v>
      </c>
      <c r="N64" s="38" t="s">
        <v>181</v>
      </c>
      <c r="O64" s="38">
        <v>7051</v>
      </c>
    </row>
    <row r="65" spans="1:15" ht="15" customHeight="1">
      <c r="A65" s="39"/>
      <c r="B65" s="37"/>
      <c r="C65" s="112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 customHeight="1">
      <c r="A66" s="141" t="s">
        <v>55</v>
      </c>
      <c r="B66" s="142"/>
      <c r="C66" s="112">
        <f>SUM(C67)</f>
        <v>3605</v>
      </c>
      <c r="D66" s="38" t="s">
        <v>177</v>
      </c>
      <c r="E66" s="38" t="s">
        <v>178</v>
      </c>
      <c r="F66" s="38" t="s">
        <v>178</v>
      </c>
      <c r="G66" s="38" t="s">
        <v>127</v>
      </c>
      <c r="H66" s="38">
        <f>SUM(H67)</f>
        <v>3605</v>
      </c>
      <c r="I66" s="38" t="s">
        <v>178</v>
      </c>
      <c r="J66" s="38">
        <f>SUM(J67)</f>
        <v>254</v>
      </c>
      <c r="K66" s="38">
        <f>SUM(K67)</f>
        <v>4</v>
      </c>
      <c r="L66" s="38">
        <f>SUM(L67)</f>
        <v>230</v>
      </c>
      <c r="M66" s="38">
        <f>SUM(M67)</f>
        <v>20</v>
      </c>
      <c r="N66" s="38" t="s">
        <v>178</v>
      </c>
      <c r="O66" s="38">
        <f>SUM(O67)</f>
        <v>3351</v>
      </c>
    </row>
    <row r="67" spans="1:15" ht="15" customHeight="1">
      <c r="A67" s="40"/>
      <c r="B67" s="41" t="s">
        <v>56</v>
      </c>
      <c r="C67" s="113">
        <f>SUM(D67,H67)</f>
        <v>3605</v>
      </c>
      <c r="D67" s="42" t="s">
        <v>179</v>
      </c>
      <c r="E67" s="42" t="s">
        <v>179</v>
      </c>
      <c r="F67" s="42" t="s">
        <v>179</v>
      </c>
      <c r="G67" s="42" t="s">
        <v>179</v>
      </c>
      <c r="H67" s="42">
        <f>SUM(I67,J67,O67)</f>
        <v>3605</v>
      </c>
      <c r="I67" s="42" t="s">
        <v>179</v>
      </c>
      <c r="J67" s="42">
        <f>SUM(K67:N67)</f>
        <v>254</v>
      </c>
      <c r="K67" s="42">
        <v>4</v>
      </c>
      <c r="L67" s="42">
        <v>230</v>
      </c>
      <c r="M67" s="42">
        <v>20</v>
      </c>
      <c r="N67" s="42" t="s">
        <v>179</v>
      </c>
      <c r="O67" s="42">
        <v>3351</v>
      </c>
    </row>
    <row r="68" spans="1:15" ht="15" customHeight="1">
      <c r="A68" s="43" t="s">
        <v>97</v>
      </c>
      <c r="B68" s="43"/>
      <c r="C68" s="47"/>
      <c r="D68" s="47"/>
      <c r="E68" s="47"/>
      <c r="F68" s="47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4.25">
      <c r="A69" s="45"/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4.25">
      <c r="A70" s="45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4.25">
      <c r="A71" s="45"/>
      <c r="B71" s="45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4.25">
      <c r="A72" s="45"/>
      <c r="B72" s="45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4.25">
      <c r="A73" s="45"/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4.25">
      <c r="A74" s="45"/>
      <c r="B74" s="4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4.25">
      <c r="A75" s="45"/>
      <c r="B75" s="45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4.25">
      <c r="A76" s="45"/>
      <c r="B76" s="4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4.25">
      <c r="A77" s="45"/>
      <c r="B77" s="45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4.25">
      <c r="A78" s="45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4.25">
      <c r="A79" s="45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</sheetData>
  <sheetProtection/>
  <mergeCells count="31">
    <mergeCell ref="A5:O5"/>
    <mergeCell ref="J8:N8"/>
    <mergeCell ref="O8:O9"/>
    <mergeCell ref="A10:B10"/>
    <mergeCell ref="A11:B11"/>
    <mergeCell ref="A4:O4"/>
    <mergeCell ref="A7:B9"/>
    <mergeCell ref="C7:C9"/>
    <mergeCell ref="D7:G7"/>
    <mergeCell ref="H7:O7"/>
    <mergeCell ref="D8:D9"/>
    <mergeCell ref="E8:E9"/>
    <mergeCell ref="G8:G9"/>
    <mergeCell ref="H8:H9"/>
    <mergeCell ref="I8:I9"/>
    <mergeCell ref="A16:B16"/>
    <mergeCell ref="A17:B17"/>
    <mergeCell ref="A18:B18"/>
    <mergeCell ref="A19:B19"/>
    <mergeCell ref="A12:B12"/>
    <mergeCell ref="A13:B13"/>
    <mergeCell ref="A14:B14"/>
    <mergeCell ref="A15:B15"/>
    <mergeCell ref="A46:B46"/>
    <mergeCell ref="A52:B52"/>
    <mergeCell ref="A60:B60"/>
    <mergeCell ref="A66:B66"/>
    <mergeCell ref="A20:B20"/>
    <mergeCell ref="A23:B23"/>
    <mergeCell ref="A29:B29"/>
    <mergeCell ref="A39:B3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="75" zoomScaleNormal="75" zoomScalePageLayoutView="0" workbookViewId="0" topLeftCell="A1">
      <selection activeCell="A3" sqref="A3:K3"/>
    </sheetView>
  </sheetViews>
  <sheetFormatPr defaultColWidth="10.59765625" defaultRowHeight="15"/>
  <cols>
    <col min="1" max="1" width="2.59765625" style="26" customWidth="1"/>
    <col min="2" max="11" width="9.59765625" style="26" customWidth="1"/>
    <col min="12" max="12" width="9.59765625" style="49" customWidth="1"/>
    <col min="13" max="13" width="10.59765625" style="26" customWidth="1"/>
    <col min="14" max="14" width="2.59765625" style="26" customWidth="1"/>
    <col min="15" max="15" width="9.59765625" style="26" customWidth="1"/>
    <col min="16" max="21" width="10.3984375" style="26" customWidth="1"/>
    <col min="22" max="22" width="12.59765625" style="26" customWidth="1"/>
    <col min="23" max="23" width="10.3984375" style="26" customWidth="1"/>
    <col min="24" max="16384" width="10.59765625" style="26" customWidth="1"/>
  </cols>
  <sheetData>
    <row r="1" spans="1:23" s="25" customFormat="1" ht="19.5" customHeight="1">
      <c r="A1" s="121" t="s">
        <v>100</v>
      </c>
      <c r="L1" s="48"/>
      <c r="W1" s="2" t="s">
        <v>104</v>
      </c>
    </row>
    <row r="2" spans="1:23" s="25" customFormat="1" ht="19.5" customHeight="1">
      <c r="A2" s="1"/>
      <c r="L2" s="48"/>
      <c r="W2" s="2"/>
    </row>
    <row r="3" spans="1:23" ht="19.5" customHeight="1">
      <c r="A3" s="149" t="s">
        <v>172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27"/>
      <c r="M3" s="45"/>
      <c r="N3" s="149" t="s">
        <v>173</v>
      </c>
      <c r="O3" s="149"/>
      <c r="P3" s="149"/>
      <c r="Q3" s="149"/>
      <c r="R3" s="149"/>
      <c r="S3" s="149"/>
      <c r="T3" s="149"/>
      <c r="U3" s="149"/>
      <c r="V3" s="149"/>
      <c r="W3" s="149"/>
    </row>
    <row r="4" spans="2:11" ht="18" customHeight="1" thickBot="1">
      <c r="B4" s="28"/>
      <c r="C4" s="28"/>
      <c r="D4" s="28"/>
      <c r="E4" s="28"/>
      <c r="F4" s="28"/>
      <c r="G4" s="28"/>
      <c r="H4" s="28"/>
      <c r="I4" s="28"/>
      <c r="J4" s="28"/>
      <c r="K4" s="29" t="s">
        <v>101</v>
      </c>
    </row>
    <row r="5" spans="1:23" ht="15.75" customHeight="1">
      <c r="A5" s="175" t="s">
        <v>90</v>
      </c>
      <c r="B5" s="176"/>
      <c r="C5" s="31" t="s">
        <v>57</v>
      </c>
      <c r="D5" s="31" t="s">
        <v>128</v>
      </c>
      <c r="E5" s="31" t="s">
        <v>129</v>
      </c>
      <c r="F5" s="31" t="s">
        <v>58</v>
      </c>
      <c r="G5" s="31" t="s">
        <v>130</v>
      </c>
      <c r="H5" s="31" t="s">
        <v>131</v>
      </c>
      <c r="I5" s="31" t="s">
        <v>132</v>
      </c>
      <c r="J5" s="31" t="s">
        <v>59</v>
      </c>
      <c r="K5" s="30" t="s">
        <v>102</v>
      </c>
      <c r="L5" s="17"/>
      <c r="M5" s="45"/>
      <c r="N5" s="177" t="s">
        <v>90</v>
      </c>
      <c r="O5" s="178"/>
      <c r="P5" s="162" t="s">
        <v>7</v>
      </c>
      <c r="Q5" s="162" t="s">
        <v>60</v>
      </c>
      <c r="R5" s="162" t="s">
        <v>61</v>
      </c>
      <c r="S5" s="162" t="s">
        <v>62</v>
      </c>
      <c r="T5" s="171" t="s">
        <v>63</v>
      </c>
      <c r="U5" s="173" t="s">
        <v>65</v>
      </c>
      <c r="V5" s="171" t="s">
        <v>174</v>
      </c>
      <c r="W5" s="173" t="s">
        <v>64</v>
      </c>
    </row>
    <row r="6" spans="1:23" ht="15.75" customHeight="1">
      <c r="A6" s="153" t="s">
        <v>66</v>
      </c>
      <c r="B6" s="172"/>
      <c r="C6" s="18">
        <f>SUM(C8:C15,C17,C20,C26,C36,C43,C49,C57,C63)</f>
        <v>36392</v>
      </c>
      <c r="D6" s="18">
        <f aca="true" t="shared" si="0" ref="D6:K6">SUM(D8:D15,D17,D20,D26,D36,D43,D49,D57,D63)</f>
        <v>20019</v>
      </c>
      <c r="E6" s="18">
        <f t="shared" si="0"/>
        <v>11498</v>
      </c>
      <c r="F6" s="18">
        <f t="shared" si="0"/>
        <v>2443</v>
      </c>
      <c r="G6" s="18">
        <f t="shared" si="0"/>
        <v>1451</v>
      </c>
      <c r="H6" s="18">
        <f t="shared" si="0"/>
        <v>456</v>
      </c>
      <c r="I6" s="18">
        <f t="shared" si="0"/>
        <v>313</v>
      </c>
      <c r="J6" s="18">
        <f t="shared" si="0"/>
        <v>148</v>
      </c>
      <c r="K6" s="18">
        <f t="shared" si="0"/>
        <v>64</v>
      </c>
      <c r="L6" s="126"/>
      <c r="M6" s="45"/>
      <c r="N6" s="179"/>
      <c r="O6" s="180"/>
      <c r="P6" s="170"/>
      <c r="Q6" s="170"/>
      <c r="R6" s="170"/>
      <c r="S6" s="170"/>
      <c r="T6" s="148"/>
      <c r="U6" s="174"/>
      <c r="V6" s="148"/>
      <c r="W6" s="174"/>
    </row>
    <row r="7" spans="1:23" ht="15.75" customHeight="1">
      <c r="A7" s="14"/>
      <c r="B7" s="12"/>
      <c r="C7" s="18"/>
      <c r="D7" s="18"/>
      <c r="E7" s="18"/>
      <c r="F7" s="18"/>
      <c r="G7" s="18"/>
      <c r="H7" s="18"/>
      <c r="I7" s="18"/>
      <c r="J7" s="18"/>
      <c r="K7" s="18"/>
      <c r="L7" s="98"/>
      <c r="M7" s="45"/>
      <c r="N7" s="153" t="s">
        <v>66</v>
      </c>
      <c r="O7" s="172"/>
      <c r="P7" s="18">
        <f>SUM(P9:P16,P18,P21,P27,P37,P44,P50,P58,P64)</f>
        <v>3943</v>
      </c>
      <c r="Q7" s="18">
        <f aca="true" t="shared" si="1" ref="Q7:W7">SUM(Q9:Q16,Q18,Q21,Q27,Q37,Q44,Q50,Q58,Q64)</f>
        <v>229</v>
      </c>
      <c r="R7" s="18">
        <f t="shared" si="1"/>
        <v>284</v>
      </c>
      <c r="S7" s="18">
        <f t="shared" si="1"/>
        <v>2600</v>
      </c>
      <c r="T7" s="18">
        <f t="shared" si="1"/>
        <v>55</v>
      </c>
      <c r="U7" s="18">
        <f t="shared" si="1"/>
        <v>737</v>
      </c>
      <c r="V7" s="18">
        <f t="shared" si="1"/>
        <v>4</v>
      </c>
      <c r="W7" s="18">
        <f t="shared" si="1"/>
        <v>34</v>
      </c>
    </row>
    <row r="8" spans="1:23" ht="15.75" customHeight="1">
      <c r="A8" s="167" t="s">
        <v>8</v>
      </c>
      <c r="B8" s="169"/>
      <c r="C8" s="18">
        <f>SUM(D8:K8)</f>
        <v>3587</v>
      </c>
      <c r="D8" s="18">
        <v>1990</v>
      </c>
      <c r="E8" s="18">
        <v>1177</v>
      </c>
      <c r="F8" s="18">
        <v>253</v>
      </c>
      <c r="G8" s="18">
        <v>123</v>
      </c>
      <c r="H8" s="18">
        <v>25</v>
      </c>
      <c r="I8" s="18">
        <v>11</v>
      </c>
      <c r="J8" s="18">
        <v>6</v>
      </c>
      <c r="K8" s="18">
        <v>2</v>
      </c>
      <c r="L8" s="125"/>
      <c r="M8" s="45"/>
      <c r="N8" s="24"/>
      <c r="O8" s="12"/>
      <c r="P8" s="18"/>
      <c r="Q8" s="18"/>
      <c r="R8" s="18"/>
      <c r="S8" s="18"/>
      <c r="T8" s="18"/>
      <c r="U8" s="18"/>
      <c r="V8" s="18"/>
      <c r="W8" s="18"/>
    </row>
    <row r="9" spans="1:23" ht="15.75" customHeight="1">
      <c r="A9" s="167" t="s">
        <v>9</v>
      </c>
      <c r="B9" s="168"/>
      <c r="C9" s="18">
        <f aca="true" t="shared" si="2" ref="C9:C15">SUM(D9:K9)</f>
        <v>2347</v>
      </c>
      <c r="D9" s="18">
        <v>1580</v>
      </c>
      <c r="E9" s="18">
        <v>633</v>
      </c>
      <c r="F9" s="18">
        <v>84</v>
      </c>
      <c r="G9" s="18">
        <v>34</v>
      </c>
      <c r="H9" s="18">
        <v>8</v>
      </c>
      <c r="I9" s="18">
        <v>5</v>
      </c>
      <c r="J9" s="18">
        <v>1</v>
      </c>
      <c r="K9" s="18">
        <v>2</v>
      </c>
      <c r="L9" s="125"/>
      <c r="M9" s="45"/>
      <c r="N9" s="167" t="s">
        <v>8</v>
      </c>
      <c r="O9" s="168"/>
      <c r="P9" s="18">
        <f>SUM(Q9:W9)</f>
        <v>766</v>
      </c>
      <c r="Q9" s="18">
        <v>100</v>
      </c>
      <c r="R9" s="18">
        <v>22</v>
      </c>
      <c r="S9" s="18">
        <v>577</v>
      </c>
      <c r="T9" s="18">
        <v>8</v>
      </c>
      <c r="U9" s="18">
        <v>58</v>
      </c>
      <c r="V9" s="18" t="s">
        <v>175</v>
      </c>
      <c r="W9" s="18">
        <v>1</v>
      </c>
    </row>
    <row r="10" spans="1:23" ht="15.75" customHeight="1">
      <c r="A10" s="167" t="s">
        <v>10</v>
      </c>
      <c r="B10" s="168"/>
      <c r="C10" s="18">
        <f t="shared" si="2"/>
        <v>2235</v>
      </c>
      <c r="D10" s="18">
        <v>1046</v>
      </c>
      <c r="E10" s="18">
        <v>773</v>
      </c>
      <c r="F10" s="18">
        <v>229</v>
      </c>
      <c r="G10" s="18">
        <v>127</v>
      </c>
      <c r="H10" s="18">
        <v>30</v>
      </c>
      <c r="I10" s="18">
        <v>21</v>
      </c>
      <c r="J10" s="18">
        <v>8</v>
      </c>
      <c r="K10" s="18">
        <v>1</v>
      </c>
      <c r="L10" s="125"/>
      <c r="M10" s="45"/>
      <c r="N10" s="167" t="s">
        <v>9</v>
      </c>
      <c r="O10" s="168"/>
      <c r="P10" s="18">
        <f aca="true" t="shared" si="3" ref="P10:P15">SUM(Q10:W10)</f>
        <v>312</v>
      </c>
      <c r="Q10" s="18">
        <v>20</v>
      </c>
      <c r="R10" s="18">
        <v>23</v>
      </c>
      <c r="S10" s="18">
        <v>236</v>
      </c>
      <c r="T10" s="18">
        <v>2</v>
      </c>
      <c r="U10" s="18">
        <v>30</v>
      </c>
      <c r="V10" s="18" t="s">
        <v>175</v>
      </c>
      <c r="W10" s="18">
        <v>1</v>
      </c>
    </row>
    <row r="11" spans="1:23" ht="15.75" customHeight="1">
      <c r="A11" s="167" t="s">
        <v>11</v>
      </c>
      <c r="B11" s="168"/>
      <c r="C11" s="18">
        <f t="shared" si="2"/>
        <v>2816</v>
      </c>
      <c r="D11" s="18">
        <v>1313</v>
      </c>
      <c r="E11" s="18">
        <v>1088</v>
      </c>
      <c r="F11" s="18">
        <v>213</v>
      </c>
      <c r="G11" s="18">
        <v>114</v>
      </c>
      <c r="H11" s="18">
        <v>48</v>
      </c>
      <c r="I11" s="18">
        <v>24</v>
      </c>
      <c r="J11" s="18">
        <v>12</v>
      </c>
      <c r="K11" s="18">
        <v>4</v>
      </c>
      <c r="L11" s="125"/>
      <c r="M11" s="45"/>
      <c r="N11" s="167" t="s">
        <v>10</v>
      </c>
      <c r="O11" s="168"/>
      <c r="P11" s="18">
        <f t="shared" si="3"/>
        <v>191</v>
      </c>
      <c r="Q11" s="18">
        <v>21</v>
      </c>
      <c r="R11" s="18" t="s">
        <v>175</v>
      </c>
      <c r="S11" s="18">
        <v>113</v>
      </c>
      <c r="T11" s="18">
        <v>9</v>
      </c>
      <c r="U11" s="18">
        <v>47</v>
      </c>
      <c r="V11" s="18" t="s">
        <v>175</v>
      </c>
      <c r="W11" s="18">
        <v>1</v>
      </c>
    </row>
    <row r="12" spans="1:23" ht="15.75" customHeight="1">
      <c r="A12" s="167" t="s">
        <v>12</v>
      </c>
      <c r="B12" s="168"/>
      <c r="C12" s="18">
        <f t="shared" si="2"/>
        <v>2731</v>
      </c>
      <c r="D12" s="18">
        <v>1584</v>
      </c>
      <c r="E12" s="18">
        <v>809</v>
      </c>
      <c r="F12" s="18">
        <v>159</v>
      </c>
      <c r="G12" s="18">
        <v>107</v>
      </c>
      <c r="H12" s="18">
        <v>22</v>
      </c>
      <c r="I12" s="18">
        <v>30</v>
      </c>
      <c r="J12" s="18">
        <v>12</v>
      </c>
      <c r="K12" s="18">
        <v>8</v>
      </c>
      <c r="L12" s="125"/>
      <c r="M12" s="45"/>
      <c r="N12" s="167" t="s">
        <v>11</v>
      </c>
      <c r="O12" s="168"/>
      <c r="P12" s="18">
        <f t="shared" si="3"/>
        <v>319</v>
      </c>
      <c r="Q12" s="18">
        <v>7</v>
      </c>
      <c r="R12" s="18">
        <v>32</v>
      </c>
      <c r="S12" s="18">
        <v>200</v>
      </c>
      <c r="T12" s="18">
        <v>1</v>
      </c>
      <c r="U12" s="18">
        <v>78</v>
      </c>
      <c r="V12" s="18" t="s">
        <v>175</v>
      </c>
      <c r="W12" s="18">
        <v>1</v>
      </c>
    </row>
    <row r="13" spans="1:23" ht="15.75" customHeight="1">
      <c r="A13" s="167" t="s">
        <v>13</v>
      </c>
      <c r="B13" s="168"/>
      <c r="C13" s="18">
        <f t="shared" si="2"/>
        <v>1601</v>
      </c>
      <c r="D13" s="18">
        <v>1039</v>
      </c>
      <c r="E13" s="18">
        <v>388</v>
      </c>
      <c r="F13" s="18">
        <v>95</v>
      </c>
      <c r="G13" s="18">
        <v>63</v>
      </c>
      <c r="H13" s="18">
        <v>8</v>
      </c>
      <c r="I13" s="18">
        <v>7</v>
      </c>
      <c r="J13" s="18">
        <v>1</v>
      </c>
      <c r="K13" s="18" t="s">
        <v>175</v>
      </c>
      <c r="L13" s="125"/>
      <c r="M13" s="45"/>
      <c r="N13" s="167" t="s">
        <v>12</v>
      </c>
      <c r="O13" s="168"/>
      <c r="P13" s="18">
        <f t="shared" si="3"/>
        <v>103</v>
      </c>
      <c r="Q13" s="18">
        <v>8</v>
      </c>
      <c r="R13" s="18">
        <v>28</v>
      </c>
      <c r="S13" s="18">
        <v>16</v>
      </c>
      <c r="T13" s="18" t="s">
        <v>175</v>
      </c>
      <c r="U13" s="18">
        <v>50</v>
      </c>
      <c r="V13" s="18" t="s">
        <v>175</v>
      </c>
      <c r="W13" s="18">
        <v>1</v>
      </c>
    </row>
    <row r="14" spans="1:23" ht="15.75" customHeight="1">
      <c r="A14" s="167" t="s">
        <v>14</v>
      </c>
      <c r="B14" s="168"/>
      <c r="C14" s="18">
        <f t="shared" si="2"/>
        <v>944</v>
      </c>
      <c r="D14" s="18">
        <v>747</v>
      </c>
      <c r="E14" s="18">
        <v>183</v>
      </c>
      <c r="F14" s="18">
        <v>10</v>
      </c>
      <c r="G14" s="18">
        <v>3</v>
      </c>
      <c r="H14" s="18" t="s">
        <v>175</v>
      </c>
      <c r="I14" s="18" t="s">
        <v>175</v>
      </c>
      <c r="J14" s="18">
        <v>1</v>
      </c>
      <c r="K14" s="18" t="s">
        <v>175</v>
      </c>
      <c r="L14" s="125"/>
      <c r="M14" s="45"/>
      <c r="N14" s="167" t="s">
        <v>13</v>
      </c>
      <c r="O14" s="168"/>
      <c r="P14" s="18">
        <f t="shared" si="3"/>
        <v>166</v>
      </c>
      <c r="Q14" s="18">
        <v>7</v>
      </c>
      <c r="R14" s="18">
        <v>31</v>
      </c>
      <c r="S14" s="18">
        <v>77</v>
      </c>
      <c r="T14" s="18">
        <v>6</v>
      </c>
      <c r="U14" s="18">
        <v>43</v>
      </c>
      <c r="V14" s="18">
        <v>1</v>
      </c>
      <c r="W14" s="18">
        <v>1</v>
      </c>
    </row>
    <row r="15" spans="1:23" ht="15.75" customHeight="1">
      <c r="A15" s="167" t="s">
        <v>15</v>
      </c>
      <c r="B15" s="168"/>
      <c r="C15" s="18">
        <f t="shared" si="2"/>
        <v>40</v>
      </c>
      <c r="D15" s="18">
        <v>28</v>
      </c>
      <c r="E15" s="18">
        <v>9</v>
      </c>
      <c r="F15" s="18">
        <v>1</v>
      </c>
      <c r="G15" s="18">
        <v>1</v>
      </c>
      <c r="H15" s="18" t="s">
        <v>175</v>
      </c>
      <c r="I15" s="18" t="s">
        <v>175</v>
      </c>
      <c r="J15" s="18" t="s">
        <v>175</v>
      </c>
      <c r="K15" s="18">
        <v>1</v>
      </c>
      <c r="L15" s="125"/>
      <c r="M15" s="45"/>
      <c r="N15" s="167" t="s">
        <v>14</v>
      </c>
      <c r="O15" s="168"/>
      <c r="P15" s="18">
        <f t="shared" si="3"/>
        <v>73</v>
      </c>
      <c r="Q15" s="18">
        <v>6</v>
      </c>
      <c r="R15" s="18">
        <v>10</v>
      </c>
      <c r="S15" s="18">
        <v>25</v>
      </c>
      <c r="T15" s="18">
        <v>1</v>
      </c>
      <c r="U15" s="18">
        <v>30</v>
      </c>
      <c r="V15" s="18" t="s">
        <v>175</v>
      </c>
      <c r="W15" s="18">
        <v>1</v>
      </c>
    </row>
    <row r="16" spans="1:23" ht="15.75" customHeight="1">
      <c r="A16" s="5"/>
      <c r="B16" s="6"/>
      <c r="C16" s="18"/>
      <c r="D16" s="18"/>
      <c r="E16" s="18"/>
      <c r="F16" s="18"/>
      <c r="G16" s="18"/>
      <c r="H16" s="18"/>
      <c r="I16" s="18"/>
      <c r="J16" s="18"/>
      <c r="K16" s="18"/>
      <c r="L16" s="50"/>
      <c r="M16" s="45"/>
      <c r="N16" s="167" t="s">
        <v>15</v>
      </c>
      <c r="O16" s="168"/>
      <c r="P16" s="18" t="s">
        <v>175</v>
      </c>
      <c r="Q16" s="18" t="s">
        <v>175</v>
      </c>
      <c r="R16" s="18" t="s">
        <v>175</v>
      </c>
      <c r="S16" s="18" t="s">
        <v>175</v>
      </c>
      <c r="T16" s="18" t="s">
        <v>175</v>
      </c>
      <c r="U16" s="18" t="s">
        <v>175</v>
      </c>
      <c r="V16" s="18" t="s">
        <v>175</v>
      </c>
      <c r="W16" s="18" t="s">
        <v>175</v>
      </c>
    </row>
    <row r="17" spans="1:23" ht="15.75" customHeight="1">
      <c r="A17" s="167" t="s">
        <v>16</v>
      </c>
      <c r="B17" s="168"/>
      <c r="C17" s="18">
        <f>SUM(C18)</f>
        <v>481</v>
      </c>
      <c r="D17" s="18">
        <f aca="true" t="shared" si="4" ref="D17:K17">SUM(D18)</f>
        <v>109</v>
      </c>
      <c r="E17" s="18">
        <f t="shared" si="4"/>
        <v>103</v>
      </c>
      <c r="F17" s="18">
        <f t="shared" si="4"/>
        <v>70</v>
      </c>
      <c r="G17" s="18">
        <f t="shared" si="4"/>
        <v>83</v>
      </c>
      <c r="H17" s="18">
        <f t="shared" si="4"/>
        <v>51</v>
      </c>
      <c r="I17" s="18">
        <f t="shared" si="4"/>
        <v>41</v>
      </c>
      <c r="J17" s="18">
        <f t="shared" si="4"/>
        <v>22</v>
      </c>
      <c r="K17" s="18">
        <f t="shared" si="4"/>
        <v>2</v>
      </c>
      <c r="L17" s="125"/>
      <c r="M17" s="45"/>
      <c r="N17" s="24"/>
      <c r="O17" s="12"/>
      <c r="P17" s="18"/>
      <c r="Q17" s="18"/>
      <c r="R17" s="18"/>
      <c r="S17" s="18"/>
      <c r="T17" s="18"/>
      <c r="U17" s="18"/>
      <c r="V17" s="18"/>
      <c r="W17" s="18"/>
    </row>
    <row r="18" spans="1:23" ht="15.75" customHeight="1">
      <c r="A18" s="124"/>
      <c r="B18" s="37" t="s">
        <v>17</v>
      </c>
      <c r="C18" s="38">
        <f>SUM(D18:K18)</f>
        <v>481</v>
      </c>
      <c r="D18" s="51">
        <v>109</v>
      </c>
      <c r="E18" s="51">
        <v>103</v>
      </c>
      <c r="F18" s="51">
        <v>70</v>
      </c>
      <c r="G18" s="51">
        <v>83</v>
      </c>
      <c r="H18" s="51">
        <v>51</v>
      </c>
      <c r="I18" s="51">
        <v>41</v>
      </c>
      <c r="J18" s="51">
        <v>22</v>
      </c>
      <c r="K18" s="51">
        <v>2</v>
      </c>
      <c r="L18" s="47"/>
      <c r="M18" s="45"/>
      <c r="N18" s="167" t="s">
        <v>16</v>
      </c>
      <c r="O18" s="168"/>
      <c r="P18" s="18">
        <f>SUM(P19)</f>
        <v>52</v>
      </c>
      <c r="Q18" s="18">
        <f aca="true" t="shared" si="5" ref="Q18:W18">SUM(Q19)</f>
        <v>8</v>
      </c>
      <c r="R18" s="18">
        <f t="shared" si="5"/>
        <v>4</v>
      </c>
      <c r="S18" s="18">
        <f t="shared" si="5"/>
        <v>20</v>
      </c>
      <c r="T18" s="18">
        <f t="shared" si="5"/>
        <v>1</v>
      </c>
      <c r="U18" s="18">
        <f t="shared" si="5"/>
        <v>18</v>
      </c>
      <c r="V18" s="18" t="s">
        <v>127</v>
      </c>
      <c r="W18" s="18">
        <f t="shared" si="5"/>
        <v>1</v>
      </c>
    </row>
    <row r="19" spans="1:23" ht="15.75" customHeight="1">
      <c r="A19" s="124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50"/>
      <c r="M19" s="45"/>
      <c r="N19" s="124"/>
      <c r="O19" s="37" t="s">
        <v>17</v>
      </c>
      <c r="P19" s="38">
        <v>52</v>
      </c>
      <c r="Q19" s="51">
        <v>8</v>
      </c>
      <c r="R19" s="51">
        <v>4</v>
      </c>
      <c r="S19" s="51">
        <v>20</v>
      </c>
      <c r="T19" s="51">
        <v>1</v>
      </c>
      <c r="U19" s="38">
        <v>18</v>
      </c>
      <c r="V19" s="51" t="s">
        <v>179</v>
      </c>
      <c r="W19" s="38">
        <v>1</v>
      </c>
    </row>
    <row r="20" spans="1:23" ht="15.75" customHeight="1">
      <c r="A20" s="167" t="s">
        <v>18</v>
      </c>
      <c r="B20" s="168"/>
      <c r="C20" s="18">
        <f>SUM(C21:C24)</f>
        <v>736</v>
      </c>
      <c r="D20" s="18">
        <f aca="true" t="shared" si="6" ref="D20:J20">SUM(D21:D24)</f>
        <v>381</v>
      </c>
      <c r="E20" s="18">
        <f t="shared" si="6"/>
        <v>224</v>
      </c>
      <c r="F20" s="18">
        <f t="shared" si="6"/>
        <v>52</v>
      </c>
      <c r="G20" s="18">
        <f t="shared" si="6"/>
        <v>51</v>
      </c>
      <c r="H20" s="18">
        <f t="shared" si="6"/>
        <v>18</v>
      </c>
      <c r="I20" s="18">
        <f t="shared" si="6"/>
        <v>5</v>
      </c>
      <c r="J20" s="18">
        <f t="shared" si="6"/>
        <v>5</v>
      </c>
      <c r="K20" s="18" t="s">
        <v>177</v>
      </c>
      <c r="L20" s="125"/>
      <c r="M20" s="45"/>
      <c r="N20" s="124"/>
      <c r="O20" s="37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s="124"/>
      <c r="B21" s="37" t="s">
        <v>19</v>
      </c>
      <c r="C21" s="38">
        <f>SUM(D21:K21)</f>
        <v>68</v>
      </c>
      <c r="D21" s="51">
        <v>61</v>
      </c>
      <c r="E21" s="51">
        <v>5</v>
      </c>
      <c r="F21" s="51">
        <v>1</v>
      </c>
      <c r="G21" s="51" t="s">
        <v>179</v>
      </c>
      <c r="H21" s="38" t="s">
        <v>179</v>
      </c>
      <c r="I21" s="38">
        <v>1</v>
      </c>
      <c r="J21" s="38" t="s">
        <v>179</v>
      </c>
      <c r="K21" s="38" t="s">
        <v>179</v>
      </c>
      <c r="L21" s="52"/>
      <c r="M21" s="45"/>
      <c r="N21" s="167" t="s">
        <v>18</v>
      </c>
      <c r="O21" s="168"/>
      <c r="P21" s="18">
        <f>SUM(P22:P25)</f>
        <v>25</v>
      </c>
      <c r="Q21" s="18">
        <f>SUM(Q22:Q25)</f>
        <v>8</v>
      </c>
      <c r="R21" s="18">
        <f>SUM(R22:R25)</f>
        <v>8</v>
      </c>
      <c r="S21" s="18" t="s">
        <v>177</v>
      </c>
      <c r="T21" s="18">
        <f>SUM(T22:T25)</f>
        <v>7</v>
      </c>
      <c r="U21" s="18" t="s">
        <v>177</v>
      </c>
      <c r="V21" s="18" t="s">
        <v>177</v>
      </c>
      <c r="W21" s="18">
        <f>SUM(W22:W25)</f>
        <v>2</v>
      </c>
    </row>
    <row r="22" spans="1:23" ht="15.75" customHeight="1">
      <c r="A22" s="124"/>
      <c r="B22" s="37" t="s">
        <v>20</v>
      </c>
      <c r="C22" s="38">
        <f>SUM(D22:K22)</f>
        <v>77</v>
      </c>
      <c r="D22" s="51">
        <v>62</v>
      </c>
      <c r="E22" s="51">
        <v>13</v>
      </c>
      <c r="F22" s="51">
        <v>1</v>
      </c>
      <c r="G22" s="51">
        <v>1</v>
      </c>
      <c r="H22" s="38" t="s">
        <v>179</v>
      </c>
      <c r="I22" s="38" t="s">
        <v>179</v>
      </c>
      <c r="J22" s="38" t="s">
        <v>179</v>
      </c>
      <c r="K22" s="38" t="s">
        <v>179</v>
      </c>
      <c r="L22" s="52"/>
      <c r="M22" s="45"/>
      <c r="N22" s="124"/>
      <c r="O22" s="37" t="s">
        <v>19</v>
      </c>
      <c r="P22" s="38">
        <f>SUM(Q22:W22)</f>
        <v>7</v>
      </c>
      <c r="Q22" s="38" t="s">
        <v>179</v>
      </c>
      <c r="R22" s="38" t="s">
        <v>179</v>
      </c>
      <c r="S22" s="38" t="s">
        <v>179</v>
      </c>
      <c r="T22" s="38">
        <v>6</v>
      </c>
      <c r="U22" s="38" t="s">
        <v>179</v>
      </c>
      <c r="V22" s="38" t="s">
        <v>179</v>
      </c>
      <c r="W22" s="38">
        <v>1</v>
      </c>
    </row>
    <row r="23" spans="1:23" ht="15.75" customHeight="1">
      <c r="A23" s="124"/>
      <c r="B23" s="37" t="s">
        <v>21</v>
      </c>
      <c r="C23" s="38">
        <f>SUM(D23:K23)</f>
        <v>585</v>
      </c>
      <c r="D23" s="51">
        <v>255</v>
      </c>
      <c r="E23" s="51">
        <v>203</v>
      </c>
      <c r="F23" s="51">
        <v>50</v>
      </c>
      <c r="G23" s="51">
        <v>50</v>
      </c>
      <c r="H23" s="51">
        <v>18</v>
      </c>
      <c r="I23" s="51">
        <v>4</v>
      </c>
      <c r="J23" s="38">
        <v>5</v>
      </c>
      <c r="K23" s="38" t="s">
        <v>179</v>
      </c>
      <c r="L23" s="52"/>
      <c r="M23" s="45"/>
      <c r="N23" s="124"/>
      <c r="O23" s="37" t="s">
        <v>20</v>
      </c>
      <c r="P23" s="38">
        <f>SUM(Q23:W23)</f>
        <v>3</v>
      </c>
      <c r="Q23" s="38">
        <v>2</v>
      </c>
      <c r="R23" s="38" t="s">
        <v>179</v>
      </c>
      <c r="S23" s="38" t="s">
        <v>179</v>
      </c>
      <c r="T23" s="38" t="s">
        <v>179</v>
      </c>
      <c r="U23" s="38" t="s">
        <v>179</v>
      </c>
      <c r="V23" s="51" t="s">
        <v>179</v>
      </c>
      <c r="W23" s="38">
        <v>1</v>
      </c>
    </row>
    <row r="24" spans="1:23" ht="15.75" customHeight="1">
      <c r="A24" s="124"/>
      <c r="B24" s="37" t="s">
        <v>22</v>
      </c>
      <c r="C24" s="38">
        <f>SUM(D24:K24)</f>
        <v>6</v>
      </c>
      <c r="D24" s="51">
        <v>3</v>
      </c>
      <c r="E24" s="51">
        <v>3</v>
      </c>
      <c r="F24" s="51" t="s">
        <v>179</v>
      </c>
      <c r="G24" s="38" t="s">
        <v>179</v>
      </c>
      <c r="H24" s="38" t="s">
        <v>179</v>
      </c>
      <c r="I24" s="38" t="s">
        <v>179</v>
      </c>
      <c r="J24" s="38" t="s">
        <v>179</v>
      </c>
      <c r="K24" s="38" t="s">
        <v>179</v>
      </c>
      <c r="L24" s="52"/>
      <c r="M24" s="45"/>
      <c r="N24" s="124"/>
      <c r="O24" s="37" t="s">
        <v>21</v>
      </c>
      <c r="P24" s="38">
        <f>SUM(Q24:W24)</f>
        <v>13</v>
      </c>
      <c r="Q24" s="51">
        <v>4</v>
      </c>
      <c r="R24" s="38">
        <v>8</v>
      </c>
      <c r="S24" s="38" t="s">
        <v>179</v>
      </c>
      <c r="T24" s="51">
        <v>1</v>
      </c>
      <c r="U24" s="38" t="s">
        <v>179</v>
      </c>
      <c r="V24" s="38" t="s">
        <v>179</v>
      </c>
      <c r="W24" s="38" t="s">
        <v>179</v>
      </c>
    </row>
    <row r="25" spans="1:23" ht="15.75" customHeight="1">
      <c r="A25" s="124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50"/>
      <c r="M25" s="45"/>
      <c r="N25" s="124"/>
      <c r="O25" s="37" t="s">
        <v>22</v>
      </c>
      <c r="P25" s="38">
        <f>SUM(Q25:W25)</f>
        <v>2</v>
      </c>
      <c r="Q25" s="51">
        <v>2</v>
      </c>
      <c r="R25" s="38" t="s">
        <v>179</v>
      </c>
      <c r="S25" s="38" t="s">
        <v>179</v>
      </c>
      <c r="T25" s="38" t="s">
        <v>179</v>
      </c>
      <c r="U25" s="38" t="s">
        <v>179</v>
      </c>
      <c r="V25" s="38" t="s">
        <v>179</v>
      </c>
      <c r="W25" s="38" t="s">
        <v>179</v>
      </c>
    </row>
    <row r="26" spans="1:23" ht="15.75" customHeight="1">
      <c r="A26" s="167" t="s">
        <v>23</v>
      </c>
      <c r="B26" s="169"/>
      <c r="C26" s="18">
        <f>SUM(C27:C34)</f>
        <v>1899</v>
      </c>
      <c r="D26" s="18">
        <f aca="true" t="shared" si="7" ref="D26:K26">SUM(D27:D34)</f>
        <v>673</v>
      </c>
      <c r="E26" s="18">
        <f t="shared" si="7"/>
        <v>680</v>
      </c>
      <c r="F26" s="18">
        <f t="shared" si="7"/>
        <v>203</v>
      </c>
      <c r="G26" s="18">
        <f t="shared" si="7"/>
        <v>173</v>
      </c>
      <c r="H26" s="18">
        <f t="shared" si="7"/>
        <v>59</v>
      </c>
      <c r="I26" s="18">
        <f t="shared" si="7"/>
        <v>45</v>
      </c>
      <c r="J26" s="18">
        <f t="shared" si="7"/>
        <v>35</v>
      </c>
      <c r="K26" s="18">
        <f t="shared" si="7"/>
        <v>31</v>
      </c>
      <c r="L26" s="126"/>
      <c r="M26" s="45"/>
      <c r="N26" s="124"/>
      <c r="O26" s="37"/>
      <c r="P26" s="38"/>
      <c r="Q26" s="38"/>
      <c r="R26" s="38"/>
      <c r="S26" s="38"/>
      <c r="T26" s="38"/>
      <c r="U26" s="38"/>
      <c r="V26" s="38"/>
      <c r="W26" s="38"/>
    </row>
    <row r="27" spans="1:23" ht="15.75" customHeight="1">
      <c r="A27" s="124"/>
      <c r="B27" s="37" t="s">
        <v>24</v>
      </c>
      <c r="C27" s="38">
        <f aca="true" t="shared" si="8" ref="C27:C34">SUM(D27:K27)</f>
        <v>9</v>
      </c>
      <c r="D27" s="51">
        <v>6</v>
      </c>
      <c r="E27" s="51">
        <v>2</v>
      </c>
      <c r="F27" s="51" t="s">
        <v>179</v>
      </c>
      <c r="G27" s="51">
        <v>1</v>
      </c>
      <c r="H27" s="51" t="s">
        <v>179</v>
      </c>
      <c r="I27" s="51" t="s">
        <v>179</v>
      </c>
      <c r="J27" s="51" t="s">
        <v>179</v>
      </c>
      <c r="K27" s="51" t="s">
        <v>179</v>
      </c>
      <c r="L27" s="52"/>
      <c r="M27" s="45"/>
      <c r="N27" s="167" t="s">
        <v>23</v>
      </c>
      <c r="O27" s="168"/>
      <c r="P27" s="18">
        <f>SUM(P28:P35)</f>
        <v>285</v>
      </c>
      <c r="Q27" s="18">
        <f aca="true" t="shared" si="9" ref="Q27:W27">SUM(Q28:Q35)</f>
        <v>10</v>
      </c>
      <c r="R27" s="18">
        <f t="shared" si="9"/>
        <v>2</v>
      </c>
      <c r="S27" s="18">
        <f t="shared" si="9"/>
        <v>184</v>
      </c>
      <c r="T27" s="18">
        <f t="shared" si="9"/>
        <v>3</v>
      </c>
      <c r="U27" s="18">
        <f t="shared" si="9"/>
        <v>81</v>
      </c>
      <c r="V27" s="18" t="s">
        <v>177</v>
      </c>
      <c r="W27" s="18">
        <f t="shared" si="9"/>
        <v>5</v>
      </c>
    </row>
    <row r="28" spans="1:23" ht="15.75" customHeight="1">
      <c r="A28" s="124"/>
      <c r="B28" s="37" t="s">
        <v>25</v>
      </c>
      <c r="C28" s="38">
        <f t="shared" si="8"/>
        <v>484</v>
      </c>
      <c r="D28" s="51">
        <v>286</v>
      </c>
      <c r="E28" s="51">
        <v>152</v>
      </c>
      <c r="F28" s="51">
        <v>23</v>
      </c>
      <c r="G28" s="51">
        <v>15</v>
      </c>
      <c r="H28" s="51">
        <v>5</v>
      </c>
      <c r="I28" s="51">
        <v>1</v>
      </c>
      <c r="J28" s="51" t="s">
        <v>179</v>
      </c>
      <c r="K28" s="51">
        <v>2</v>
      </c>
      <c r="L28" s="52"/>
      <c r="M28" s="45"/>
      <c r="N28" s="124"/>
      <c r="O28" s="37" t="s">
        <v>24</v>
      </c>
      <c r="P28" s="38">
        <f>SUM(Q28:W28)</f>
        <v>7</v>
      </c>
      <c r="Q28" s="38">
        <v>3</v>
      </c>
      <c r="R28" s="51">
        <v>1</v>
      </c>
      <c r="S28" s="51">
        <v>2</v>
      </c>
      <c r="T28" s="38" t="s">
        <v>179</v>
      </c>
      <c r="U28" s="38" t="s">
        <v>179</v>
      </c>
      <c r="V28" s="38" t="s">
        <v>179</v>
      </c>
      <c r="W28" s="38">
        <v>1</v>
      </c>
    </row>
    <row r="29" spans="1:23" ht="15.75" customHeight="1">
      <c r="A29" s="124"/>
      <c r="B29" s="37" t="s">
        <v>26</v>
      </c>
      <c r="C29" s="38">
        <f t="shared" si="8"/>
        <v>93</v>
      </c>
      <c r="D29" s="51">
        <v>57</v>
      </c>
      <c r="E29" s="51">
        <v>24</v>
      </c>
      <c r="F29" s="51">
        <v>3</v>
      </c>
      <c r="G29" s="51">
        <v>4</v>
      </c>
      <c r="H29" s="51">
        <v>1</v>
      </c>
      <c r="I29" s="51">
        <v>2</v>
      </c>
      <c r="J29" s="51">
        <v>1</v>
      </c>
      <c r="K29" s="51">
        <v>1</v>
      </c>
      <c r="L29" s="52"/>
      <c r="M29" s="45"/>
      <c r="N29" s="124"/>
      <c r="O29" s="37" t="s">
        <v>25</v>
      </c>
      <c r="P29" s="38">
        <f aca="true" t="shared" si="10" ref="P29:P35">SUM(Q29:W29)</f>
        <v>28</v>
      </c>
      <c r="Q29" s="38">
        <v>1</v>
      </c>
      <c r="R29" s="38" t="s">
        <v>179</v>
      </c>
      <c r="S29" s="51">
        <v>19</v>
      </c>
      <c r="T29" s="38" t="s">
        <v>179</v>
      </c>
      <c r="U29" s="38">
        <v>7</v>
      </c>
      <c r="V29" s="51" t="s">
        <v>179</v>
      </c>
      <c r="W29" s="38">
        <v>1</v>
      </c>
    </row>
    <row r="30" spans="1:23" ht="15.75" customHeight="1">
      <c r="A30" s="124"/>
      <c r="B30" s="37" t="s">
        <v>27</v>
      </c>
      <c r="C30" s="38">
        <f t="shared" si="8"/>
        <v>193</v>
      </c>
      <c r="D30" s="51">
        <v>27</v>
      </c>
      <c r="E30" s="51">
        <v>67</v>
      </c>
      <c r="F30" s="51">
        <v>27</v>
      </c>
      <c r="G30" s="51">
        <v>29</v>
      </c>
      <c r="H30" s="51">
        <v>10</v>
      </c>
      <c r="I30" s="51">
        <v>8</v>
      </c>
      <c r="J30" s="51">
        <v>10</v>
      </c>
      <c r="K30" s="51">
        <v>15</v>
      </c>
      <c r="L30" s="52"/>
      <c r="M30" s="45"/>
      <c r="N30" s="124"/>
      <c r="O30" s="37" t="s">
        <v>26</v>
      </c>
      <c r="P30" s="38">
        <f t="shared" si="10"/>
        <v>16</v>
      </c>
      <c r="Q30" s="38">
        <v>6</v>
      </c>
      <c r="R30" s="38">
        <v>1</v>
      </c>
      <c r="S30" s="38">
        <v>7</v>
      </c>
      <c r="T30" s="38">
        <v>2</v>
      </c>
      <c r="U30" s="38" t="s">
        <v>182</v>
      </c>
      <c r="V30" s="38" t="s">
        <v>182</v>
      </c>
      <c r="W30" s="38" t="s">
        <v>182</v>
      </c>
    </row>
    <row r="31" spans="1:23" ht="15.75" customHeight="1">
      <c r="A31" s="124"/>
      <c r="B31" s="37" t="s">
        <v>28</v>
      </c>
      <c r="C31" s="38">
        <f t="shared" si="8"/>
        <v>236</v>
      </c>
      <c r="D31" s="51">
        <v>33</v>
      </c>
      <c r="E31" s="51">
        <v>101</v>
      </c>
      <c r="F31" s="51">
        <v>45</v>
      </c>
      <c r="G31" s="51">
        <v>35</v>
      </c>
      <c r="H31" s="51">
        <v>7</v>
      </c>
      <c r="I31" s="51">
        <v>8</v>
      </c>
      <c r="J31" s="51">
        <v>7</v>
      </c>
      <c r="K31" s="51" t="s">
        <v>182</v>
      </c>
      <c r="L31" s="52"/>
      <c r="M31" s="45"/>
      <c r="N31" s="124"/>
      <c r="O31" s="37" t="s">
        <v>27</v>
      </c>
      <c r="P31" s="38">
        <f t="shared" si="10"/>
        <v>43</v>
      </c>
      <c r="Q31" s="38" t="s">
        <v>182</v>
      </c>
      <c r="R31" s="38" t="s">
        <v>182</v>
      </c>
      <c r="S31" s="51">
        <v>25</v>
      </c>
      <c r="T31" s="38" t="s">
        <v>182</v>
      </c>
      <c r="U31" s="38">
        <v>17</v>
      </c>
      <c r="V31" s="51" t="s">
        <v>182</v>
      </c>
      <c r="W31" s="38">
        <v>1</v>
      </c>
    </row>
    <row r="32" spans="1:23" ht="15.75" customHeight="1">
      <c r="A32" s="124"/>
      <c r="B32" s="37" t="s">
        <v>29</v>
      </c>
      <c r="C32" s="38">
        <f t="shared" si="8"/>
        <v>614</v>
      </c>
      <c r="D32" s="51">
        <v>211</v>
      </c>
      <c r="E32" s="51">
        <v>260</v>
      </c>
      <c r="F32" s="51">
        <v>77</v>
      </c>
      <c r="G32" s="51">
        <v>45</v>
      </c>
      <c r="H32" s="51">
        <v>14</v>
      </c>
      <c r="I32" s="51">
        <v>4</v>
      </c>
      <c r="J32" s="51">
        <v>2</v>
      </c>
      <c r="K32" s="51">
        <v>1</v>
      </c>
      <c r="L32" s="52"/>
      <c r="M32" s="45"/>
      <c r="N32" s="124"/>
      <c r="O32" s="37" t="s">
        <v>28</v>
      </c>
      <c r="P32" s="38">
        <f t="shared" si="10"/>
        <v>5</v>
      </c>
      <c r="Q32" s="38" t="s">
        <v>182</v>
      </c>
      <c r="R32" s="38" t="s">
        <v>182</v>
      </c>
      <c r="S32" s="51">
        <v>3</v>
      </c>
      <c r="T32" s="51" t="s">
        <v>181</v>
      </c>
      <c r="U32" s="38">
        <v>2</v>
      </c>
      <c r="V32" s="51" t="s">
        <v>182</v>
      </c>
      <c r="W32" s="38" t="s">
        <v>182</v>
      </c>
    </row>
    <row r="33" spans="1:23" ht="15.75" customHeight="1">
      <c r="A33" s="124"/>
      <c r="B33" s="37" t="s">
        <v>30</v>
      </c>
      <c r="C33" s="38">
        <f t="shared" si="8"/>
        <v>150</v>
      </c>
      <c r="D33" s="51">
        <v>50</v>
      </c>
      <c r="E33" s="51">
        <v>46</v>
      </c>
      <c r="F33" s="51">
        <v>15</v>
      </c>
      <c r="G33" s="51">
        <v>18</v>
      </c>
      <c r="H33" s="51">
        <v>6</v>
      </c>
      <c r="I33" s="51">
        <v>7</v>
      </c>
      <c r="J33" s="51">
        <v>6</v>
      </c>
      <c r="K33" s="51">
        <v>2</v>
      </c>
      <c r="L33" s="52"/>
      <c r="M33" s="45"/>
      <c r="N33" s="124"/>
      <c r="O33" s="37" t="s">
        <v>29</v>
      </c>
      <c r="P33" s="38">
        <f t="shared" si="10"/>
        <v>121</v>
      </c>
      <c r="Q33" s="38" t="s">
        <v>182</v>
      </c>
      <c r="R33" s="38" t="s">
        <v>182</v>
      </c>
      <c r="S33" s="51">
        <v>76</v>
      </c>
      <c r="T33" s="51">
        <v>1</v>
      </c>
      <c r="U33" s="38">
        <v>44</v>
      </c>
      <c r="V33" s="51" t="s">
        <v>182</v>
      </c>
      <c r="W33" s="38" t="s">
        <v>182</v>
      </c>
    </row>
    <row r="34" spans="1:23" ht="15.75" customHeight="1">
      <c r="A34" s="124"/>
      <c r="B34" s="37" t="s">
        <v>31</v>
      </c>
      <c r="C34" s="38">
        <f t="shared" si="8"/>
        <v>120</v>
      </c>
      <c r="D34" s="51">
        <v>3</v>
      </c>
      <c r="E34" s="51">
        <v>28</v>
      </c>
      <c r="F34" s="51">
        <v>13</v>
      </c>
      <c r="G34" s="51">
        <v>26</v>
      </c>
      <c r="H34" s="51">
        <v>16</v>
      </c>
      <c r="I34" s="51">
        <v>15</v>
      </c>
      <c r="J34" s="51">
        <v>9</v>
      </c>
      <c r="K34" s="51">
        <v>10</v>
      </c>
      <c r="L34" s="52"/>
      <c r="M34" s="45"/>
      <c r="N34" s="124"/>
      <c r="O34" s="37" t="s">
        <v>30</v>
      </c>
      <c r="P34" s="38">
        <f t="shared" si="10"/>
        <v>55</v>
      </c>
      <c r="Q34" s="38" t="s">
        <v>182</v>
      </c>
      <c r="R34" s="38" t="s">
        <v>182</v>
      </c>
      <c r="S34" s="51">
        <v>48</v>
      </c>
      <c r="T34" s="38" t="s">
        <v>182</v>
      </c>
      <c r="U34" s="38">
        <v>6</v>
      </c>
      <c r="V34" s="51" t="s">
        <v>182</v>
      </c>
      <c r="W34" s="38">
        <v>1</v>
      </c>
    </row>
    <row r="35" spans="1:23" ht="15.75" customHeight="1">
      <c r="A35" s="124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50"/>
      <c r="M35" s="45"/>
      <c r="N35" s="124"/>
      <c r="O35" s="37" t="s">
        <v>31</v>
      </c>
      <c r="P35" s="38">
        <f t="shared" si="10"/>
        <v>10</v>
      </c>
      <c r="Q35" s="51" t="s">
        <v>182</v>
      </c>
      <c r="R35" s="38" t="s">
        <v>182</v>
      </c>
      <c r="S35" s="51">
        <v>4</v>
      </c>
      <c r="T35" s="38" t="s">
        <v>182</v>
      </c>
      <c r="U35" s="38">
        <v>5</v>
      </c>
      <c r="V35" s="51" t="s">
        <v>182</v>
      </c>
      <c r="W35" s="38">
        <v>1</v>
      </c>
    </row>
    <row r="36" spans="1:23" ht="15.75" customHeight="1">
      <c r="A36" s="167" t="s">
        <v>32</v>
      </c>
      <c r="B36" s="169"/>
      <c r="C36" s="18">
        <f>SUM(C37:C41)</f>
        <v>1996</v>
      </c>
      <c r="D36" s="18">
        <f aca="true" t="shared" si="11" ref="D36:J36">SUM(D37:D41)</f>
        <v>1373</v>
      </c>
      <c r="E36" s="18">
        <f t="shared" si="11"/>
        <v>532</v>
      </c>
      <c r="F36" s="18">
        <f t="shared" si="11"/>
        <v>56</v>
      </c>
      <c r="G36" s="18">
        <f t="shared" si="11"/>
        <v>24</v>
      </c>
      <c r="H36" s="18">
        <f t="shared" si="11"/>
        <v>6</v>
      </c>
      <c r="I36" s="18">
        <f t="shared" si="11"/>
        <v>4</v>
      </c>
      <c r="J36" s="18">
        <f t="shared" si="11"/>
        <v>1</v>
      </c>
      <c r="K36" s="18" t="s">
        <v>177</v>
      </c>
      <c r="L36" s="126"/>
      <c r="M36" s="45"/>
      <c r="N36" s="124"/>
      <c r="O36" s="37"/>
      <c r="P36" s="38"/>
      <c r="Q36" s="38"/>
      <c r="R36" s="38"/>
      <c r="S36" s="38"/>
      <c r="T36" s="38"/>
      <c r="U36" s="38"/>
      <c r="V36" s="38"/>
      <c r="W36" s="38"/>
    </row>
    <row r="37" spans="1:23" ht="15.75" customHeight="1">
      <c r="A37" s="124"/>
      <c r="B37" s="37" t="s">
        <v>33</v>
      </c>
      <c r="C37" s="38">
        <f>SUM(D37:K37)</f>
        <v>1353</v>
      </c>
      <c r="D37" s="51">
        <v>875</v>
      </c>
      <c r="E37" s="51">
        <v>398</v>
      </c>
      <c r="F37" s="51">
        <v>47</v>
      </c>
      <c r="G37" s="51">
        <v>23</v>
      </c>
      <c r="H37" s="51">
        <v>5</v>
      </c>
      <c r="I37" s="51">
        <v>4</v>
      </c>
      <c r="J37" s="38">
        <v>1</v>
      </c>
      <c r="K37" s="38" t="s">
        <v>179</v>
      </c>
      <c r="L37" s="52"/>
      <c r="M37" s="45"/>
      <c r="N37" s="167" t="s">
        <v>32</v>
      </c>
      <c r="O37" s="168"/>
      <c r="P37" s="18">
        <f>SUM(P38:P42)</f>
        <v>197</v>
      </c>
      <c r="Q37" s="18">
        <f aca="true" t="shared" si="12" ref="Q37:W37">SUM(Q38:Q42)</f>
        <v>9</v>
      </c>
      <c r="R37" s="18">
        <f t="shared" si="12"/>
        <v>6</v>
      </c>
      <c r="S37" s="18">
        <f t="shared" si="12"/>
        <v>166</v>
      </c>
      <c r="T37" s="18">
        <f t="shared" si="12"/>
        <v>3</v>
      </c>
      <c r="U37" s="18">
        <f t="shared" si="12"/>
        <v>6</v>
      </c>
      <c r="V37" s="18">
        <f t="shared" si="12"/>
        <v>2</v>
      </c>
      <c r="W37" s="18">
        <f t="shared" si="12"/>
        <v>5</v>
      </c>
    </row>
    <row r="38" spans="1:23" ht="15.75" customHeight="1">
      <c r="A38" s="124"/>
      <c r="B38" s="37" t="s">
        <v>34</v>
      </c>
      <c r="C38" s="38">
        <f>SUM(D38:K38)</f>
        <v>225</v>
      </c>
      <c r="D38" s="51">
        <v>159</v>
      </c>
      <c r="E38" s="51">
        <v>58</v>
      </c>
      <c r="F38" s="51">
        <v>7</v>
      </c>
      <c r="G38" s="51">
        <v>1</v>
      </c>
      <c r="H38" s="38" t="s">
        <v>179</v>
      </c>
      <c r="I38" s="38" t="s">
        <v>179</v>
      </c>
      <c r="J38" s="38" t="s">
        <v>179</v>
      </c>
      <c r="K38" s="38" t="s">
        <v>179</v>
      </c>
      <c r="L38" s="52"/>
      <c r="M38" s="45"/>
      <c r="N38" s="124"/>
      <c r="O38" s="37" t="s">
        <v>33</v>
      </c>
      <c r="P38" s="38">
        <f>SUM(Q38:W38)</f>
        <v>115</v>
      </c>
      <c r="Q38" s="51" t="s">
        <v>179</v>
      </c>
      <c r="R38" s="51">
        <v>2</v>
      </c>
      <c r="S38" s="51">
        <v>109</v>
      </c>
      <c r="T38" s="51">
        <v>1</v>
      </c>
      <c r="U38" s="38">
        <v>1</v>
      </c>
      <c r="V38" s="51">
        <v>1</v>
      </c>
      <c r="W38" s="51">
        <v>1</v>
      </c>
    </row>
    <row r="39" spans="1:23" ht="15.75" customHeight="1">
      <c r="A39" s="124"/>
      <c r="B39" s="37" t="s">
        <v>35</v>
      </c>
      <c r="C39" s="38">
        <f>SUM(D39:K39)</f>
        <v>28</v>
      </c>
      <c r="D39" s="51">
        <v>25</v>
      </c>
      <c r="E39" s="38">
        <v>3</v>
      </c>
      <c r="F39" s="38" t="s">
        <v>179</v>
      </c>
      <c r="G39" s="38" t="s">
        <v>179</v>
      </c>
      <c r="H39" s="38" t="s">
        <v>179</v>
      </c>
      <c r="I39" s="38" t="s">
        <v>179</v>
      </c>
      <c r="J39" s="38" t="s">
        <v>179</v>
      </c>
      <c r="K39" s="38" t="s">
        <v>179</v>
      </c>
      <c r="L39" s="52"/>
      <c r="M39" s="45"/>
      <c r="N39" s="124"/>
      <c r="O39" s="37" t="s">
        <v>34</v>
      </c>
      <c r="P39" s="38">
        <f>SUM(Q39:W39)</f>
        <v>44</v>
      </c>
      <c r="Q39" s="38">
        <v>3</v>
      </c>
      <c r="R39" s="38">
        <v>3</v>
      </c>
      <c r="S39" s="38">
        <v>36</v>
      </c>
      <c r="T39" s="38" t="s">
        <v>179</v>
      </c>
      <c r="U39" s="38" t="s">
        <v>179</v>
      </c>
      <c r="V39" s="38">
        <v>1</v>
      </c>
      <c r="W39" s="51">
        <v>1</v>
      </c>
    </row>
    <row r="40" spans="1:23" ht="15.75" customHeight="1">
      <c r="A40" s="124"/>
      <c r="B40" s="37" t="s">
        <v>36</v>
      </c>
      <c r="C40" s="38">
        <f>SUM(D40:K40)</f>
        <v>366</v>
      </c>
      <c r="D40" s="51">
        <v>300</v>
      </c>
      <c r="E40" s="51">
        <v>63</v>
      </c>
      <c r="F40" s="51">
        <v>2</v>
      </c>
      <c r="G40" s="51" t="s">
        <v>179</v>
      </c>
      <c r="H40" s="51">
        <v>1</v>
      </c>
      <c r="I40" s="38" t="s">
        <v>179</v>
      </c>
      <c r="J40" s="51" t="s">
        <v>179</v>
      </c>
      <c r="K40" s="51" t="s">
        <v>179</v>
      </c>
      <c r="L40" s="52"/>
      <c r="M40" s="45"/>
      <c r="N40" s="124"/>
      <c r="O40" s="37" t="s">
        <v>35</v>
      </c>
      <c r="P40" s="38">
        <f>SUM(Q40:W40)</f>
        <v>4</v>
      </c>
      <c r="Q40" s="38">
        <v>1</v>
      </c>
      <c r="R40" s="38">
        <v>1</v>
      </c>
      <c r="S40" s="38" t="s">
        <v>179</v>
      </c>
      <c r="T40" s="51" t="s">
        <v>179</v>
      </c>
      <c r="U40" s="51">
        <v>1</v>
      </c>
      <c r="V40" s="51" t="s">
        <v>179</v>
      </c>
      <c r="W40" s="51">
        <v>1</v>
      </c>
    </row>
    <row r="41" spans="1:23" ht="15.75" customHeight="1">
      <c r="A41" s="124"/>
      <c r="B41" s="37" t="s">
        <v>37</v>
      </c>
      <c r="C41" s="38">
        <f>SUM(D41:K41)</f>
        <v>24</v>
      </c>
      <c r="D41" s="51">
        <v>14</v>
      </c>
      <c r="E41" s="51">
        <v>10</v>
      </c>
      <c r="F41" s="51" t="s">
        <v>179</v>
      </c>
      <c r="G41" s="51" t="s">
        <v>179</v>
      </c>
      <c r="H41" s="38" t="s">
        <v>179</v>
      </c>
      <c r="I41" s="38" t="s">
        <v>179</v>
      </c>
      <c r="J41" s="38" t="s">
        <v>179</v>
      </c>
      <c r="K41" s="38" t="s">
        <v>179</v>
      </c>
      <c r="L41" s="52"/>
      <c r="M41" s="45"/>
      <c r="N41" s="124"/>
      <c r="O41" s="37" t="s">
        <v>36</v>
      </c>
      <c r="P41" s="38">
        <f>SUM(Q41:W41)</f>
        <v>33</v>
      </c>
      <c r="Q41" s="51">
        <v>5</v>
      </c>
      <c r="R41" s="38" t="s">
        <v>179</v>
      </c>
      <c r="S41" s="38">
        <v>21</v>
      </c>
      <c r="T41" s="51">
        <v>2</v>
      </c>
      <c r="U41" s="38">
        <v>4</v>
      </c>
      <c r="V41" s="51" t="s">
        <v>179</v>
      </c>
      <c r="W41" s="38">
        <v>1</v>
      </c>
    </row>
    <row r="42" spans="1:23" ht="15.75" customHeight="1">
      <c r="A42" s="124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50"/>
      <c r="M42" s="45"/>
      <c r="N42" s="124"/>
      <c r="O42" s="37" t="s">
        <v>37</v>
      </c>
      <c r="P42" s="38">
        <f>SUM(Q42:W42)</f>
        <v>1</v>
      </c>
      <c r="Q42" s="38" t="s">
        <v>179</v>
      </c>
      <c r="R42" s="38" t="s">
        <v>179</v>
      </c>
      <c r="S42" s="38" t="s">
        <v>179</v>
      </c>
      <c r="T42" s="38" t="s">
        <v>179</v>
      </c>
      <c r="U42" s="38" t="s">
        <v>179</v>
      </c>
      <c r="V42" s="38" t="s">
        <v>179</v>
      </c>
      <c r="W42" s="38">
        <v>1</v>
      </c>
    </row>
    <row r="43" spans="1:23" ht="15.75" customHeight="1">
      <c r="A43" s="167" t="s">
        <v>38</v>
      </c>
      <c r="B43" s="169"/>
      <c r="C43" s="18">
        <f>SUM(C44:C47)</f>
        <v>4389</v>
      </c>
      <c r="D43" s="18">
        <f aca="true" t="shared" si="13" ref="D43:K43">SUM(D44:D47)</f>
        <v>2447</v>
      </c>
      <c r="E43" s="18">
        <f t="shared" si="13"/>
        <v>1436</v>
      </c>
      <c r="F43" s="18">
        <f t="shared" si="13"/>
        <v>250</v>
      </c>
      <c r="G43" s="18">
        <f t="shared" si="13"/>
        <v>157</v>
      </c>
      <c r="H43" s="18">
        <f t="shared" si="13"/>
        <v>53</v>
      </c>
      <c r="I43" s="18">
        <f t="shared" si="13"/>
        <v>27</v>
      </c>
      <c r="J43" s="18">
        <f t="shared" si="13"/>
        <v>15</v>
      </c>
      <c r="K43" s="18">
        <f t="shared" si="13"/>
        <v>4</v>
      </c>
      <c r="L43" s="126"/>
      <c r="M43" s="45"/>
      <c r="N43" s="124"/>
      <c r="O43" s="37"/>
      <c r="P43" s="38"/>
      <c r="Q43" s="38"/>
      <c r="R43" s="38"/>
      <c r="S43" s="38"/>
      <c r="T43" s="38"/>
      <c r="U43" s="38"/>
      <c r="V43" s="38"/>
      <c r="W43" s="38"/>
    </row>
    <row r="44" spans="1:23" ht="15.75" customHeight="1">
      <c r="A44" s="45"/>
      <c r="B44" s="37" t="s">
        <v>39</v>
      </c>
      <c r="C44" s="38">
        <f>SUM(D44:K44)</f>
        <v>1492</v>
      </c>
      <c r="D44" s="51">
        <v>642</v>
      </c>
      <c r="E44" s="51">
        <v>544</v>
      </c>
      <c r="F44" s="51">
        <v>141</v>
      </c>
      <c r="G44" s="51">
        <v>107</v>
      </c>
      <c r="H44" s="51">
        <v>30</v>
      </c>
      <c r="I44" s="51">
        <v>16</v>
      </c>
      <c r="J44" s="51">
        <v>11</v>
      </c>
      <c r="K44" s="51">
        <v>1</v>
      </c>
      <c r="L44" s="52"/>
      <c r="M44" s="45"/>
      <c r="N44" s="167" t="s">
        <v>38</v>
      </c>
      <c r="O44" s="168"/>
      <c r="P44" s="18">
        <f>SUM(P45:P48)</f>
        <v>513</v>
      </c>
      <c r="Q44" s="18">
        <f aca="true" t="shared" si="14" ref="Q44:W44">SUM(Q45:Q48)</f>
        <v>12</v>
      </c>
      <c r="R44" s="18">
        <f t="shared" si="14"/>
        <v>23</v>
      </c>
      <c r="S44" s="18">
        <f t="shared" si="14"/>
        <v>354</v>
      </c>
      <c r="T44" s="18">
        <f t="shared" si="14"/>
        <v>3</v>
      </c>
      <c r="U44" s="18">
        <f t="shared" si="14"/>
        <v>118</v>
      </c>
      <c r="V44" s="18" t="s">
        <v>177</v>
      </c>
      <c r="W44" s="18">
        <f t="shared" si="14"/>
        <v>3</v>
      </c>
    </row>
    <row r="45" spans="1:23" ht="15.75" customHeight="1">
      <c r="A45" s="45"/>
      <c r="B45" s="37" t="s">
        <v>40</v>
      </c>
      <c r="C45" s="38">
        <f>SUM(D45:K45)</f>
        <v>605</v>
      </c>
      <c r="D45" s="51">
        <v>368</v>
      </c>
      <c r="E45" s="51">
        <v>183</v>
      </c>
      <c r="F45" s="51">
        <v>28</v>
      </c>
      <c r="G45" s="51">
        <v>12</v>
      </c>
      <c r="H45" s="51">
        <v>9</v>
      </c>
      <c r="I45" s="51">
        <v>3</v>
      </c>
      <c r="J45" s="51">
        <v>2</v>
      </c>
      <c r="K45" s="51" t="s">
        <v>179</v>
      </c>
      <c r="L45" s="52"/>
      <c r="M45" s="45"/>
      <c r="N45" s="45"/>
      <c r="O45" s="37" t="s">
        <v>39</v>
      </c>
      <c r="P45" s="38">
        <f>SUM(Q45:W45)</f>
        <v>214</v>
      </c>
      <c r="Q45" s="51">
        <v>1</v>
      </c>
      <c r="R45" s="51">
        <v>6</v>
      </c>
      <c r="S45" s="51">
        <v>182</v>
      </c>
      <c r="T45" s="51" t="s">
        <v>179</v>
      </c>
      <c r="U45" s="38">
        <v>25</v>
      </c>
      <c r="V45" s="51" t="s">
        <v>179</v>
      </c>
      <c r="W45" s="38" t="s">
        <v>179</v>
      </c>
    </row>
    <row r="46" spans="1:23" ht="15.75" customHeight="1">
      <c r="A46" s="45"/>
      <c r="B46" s="37" t="s">
        <v>41</v>
      </c>
      <c r="C46" s="38">
        <f>SUM(D46:K46)</f>
        <v>1683</v>
      </c>
      <c r="D46" s="51">
        <v>986</v>
      </c>
      <c r="E46" s="51">
        <v>570</v>
      </c>
      <c r="F46" s="51">
        <v>72</v>
      </c>
      <c r="G46" s="51">
        <v>32</v>
      </c>
      <c r="H46" s="51">
        <v>13</v>
      </c>
      <c r="I46" s="51">
        <v>7</v>
      </c>
      <c r="J46" s="51">
        <v>1</v>
      </c>
      <c r="K46" s="51">
        <v>2</v>
      </c>
      <c r="L46" s="52"/>
      <c r="M46" s="45"/>
      <c r="N46" s="45"/>
      <c r="O46" s="37" t="s">
        <v>40</v>
      </c>
      <c r="P46" s="38">
        <f>SUM(Q46:W46)</f>
        <v>119</v>
      </c>
      <c r="Q46" s="51">
        <v>2</v>
      </c>
      <c r="R46" s="51">
        <v>6</v>
      </c>
      <c r="S46" s="51">
        <v>89</v>
      </c>
      <c r="T46" s="51" t="s">
        <v>179</v>
      </c>
      <c r="U46" s="38">
        <v>21</v>
      </c>
      <c r="V46" s="51" t="s">
        <v>179</v>
      </c>
      <c r="W46" s="38">
        <v>1</v>
      </c>
    </row>
    <row r="47" spans="1:23" ht="15.75" customHeight="1">
      <c r="A47" s="45"/>
      <c r="B47" s="37" t="s">
        <v>42</v>
      </c>
      <c r="C47" s="38">
        <f>SUM(D47:K47)</f>
        <v>609</v>
      </c>
      <c r="D47" s="51">
        <v>451</v>
      </c>
      <c r="E47" s="51">
        <v>139</v>
      </c>
      <c r="F47" s="51">
        <v>9</v>
      </c>
      <c r="G47" s="51">
        <v>6</v>
      </c>
      <c r="H47" s="51">
        <v>1</v>
      </c>
      <c r="I47" s="51">
        <v>1</v>
      </c>
      <c r="J47" s="51">
        <v>1</v>
      </c>
      <c r="K47" s="51">
        <v>1</v>
      </c>
      <c r="L47" s="52"/>
      <c r="M47" s="45"/>
      <c r="N47" s="45"/>
      <c r="O47" s="37" t="s">
        <v>41</v>
      </c>
      <c r="P47" s="38">
        <f>SUM(Q47:W47)</f>
        <v>57</v>
      </c>
      <c r="Q47" s="51">
        <v>9</v>
      </c>
      <c r="R47" s="51">
        <v>8</v>
      </c>
      <c r="S47" s="51">
        <v>9</v>
      </c>
      <c r="T47" s="51">
        <v>1</v>
      </c>
      <c r="U47" s="38">
        <v>29</v>
      </c>
      <c r="V47" s="51" t="s">
        <v>179</v>
      </c>
      <c r="W47" s="38">
        <v>1</v>
      </c>
    </row>
    <row r="48" spans="1:23" ht="15.75" customHeight="1">
      <c r="A48" s="45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50"/>
      <c r="M48" s="45"/>
      <c r="N48" s="45"/>
      <c r="O48" s="37" t="s">
        <v>42</v>
      </c>
      <c r="P48" s="38">
        <f>SUM(Q48:W48)</f>
        <v>123</v>
      </c>
      <c r="Q48" s="51" t="s">
        <v>179</v>
      </c>
      <c r="R48" s="51">
        <v>3</v>
      </c>
      <c r="S48" s="51">
        <v>74</v>
      </c>
      <c r="T48" s="51">
        <v>2</v>
      </c>
      <c r="U48" s="38">
        <v>43</v>
      </c>
      <c r="V48" s="51" t="s">
        <v>179</v>
      </c>
      <c r="W48" s="38">
        <v>1</v>
      </c>
    </row>
    <row r="49" spans="1:23" ht="15.75" customHeight="1">
      <c r="A49" s="167" t="s">
        <v>43</v>
      </c>
      <c r="B49" s="169"/>
      <c r="C49" s="18">
        <f>SUM(C50:C55)</f>
        <v>4291</v>
      </c>
      <c r="D49" s="18">
        <f aca="true" t="shared" si="15" ref="D49:K49">SUM(D50:D55)</f>
        <v>2417</v>
      </c>
      <c r="E49" s="18">
        <f t="shared" si="15"/>
        <v>1410</v>
      </c>
      <c r="F49" s="18">
        <f t="shared" si="15"/>
        <v>258</v>
      </c>
      <c r="G49" s="18">
        <f t="shared" si="15"/>
        <v>133</v>
      </c>
      <c r="H49" s="18">
        <f t="shared" si="15"/>
        <v>43</v>
      </c>
      <c r="I49" s="18">
        <f t="shared" si="15"/>
        <v>23</v>
      </c>
      <c r="J49" s="18">
        <f t="shared" si="15"/>
        <v>6</v>
      </c>
      <c r="K49" s="18">
        <f t="shared" si="15"/>
        <v>1</v>
      </c>
      <c r="L49" s="126"/>
      <c r="M49" s="45"/>
      <c r="N49" s="45"/>
      <c r="O49" s="37"/>
      <c r="P49" s="38"/>
      <c r="Q49" s="38"/>
      <c r="R49" s="38"/>
      <c r="S49" s="38"/>
      <c r="T49" s="38"/>
      <c r="U49" s="38"/>
      <c r="V49" s="38"/>
      <c r="W49" s="38"/>
    </row>
    <row r="50" spans="1:23" ht="15.75" customHeight="1">
      <c r="A50" s="124"/>
      <c r="B50" s="37" t="s">
        <v>44</v>
      </c>
      <c r="C50" s="38">
        <f aca="true" t="shared" si="16" ref="C50:C55">SUM(D50:K50)</f>
        <v>499</v>
      </c>
      <c r="D50" s="51">
        <v>333</v>
      </c>
      <c r="E50" s="51">
        <v>132</v>
      </c>
      <c r="F50" s="51">
        <v>22</v>
      </c>
      <c r="G50" s="51">
        <v>8</v>
      </c>
      <c r="H50" s="51">
        <v>2</v>
      </c>
      <c r="I50" s="51">
        <v>2</v>
      </c>
      <c r="J50" s="51" t="s">
        <v>177</v>
      </c>
      <c r="K50" s="51" t="s">
        <v>177</v>
      </c>
      <c r="L50" s="52"/>
      <c r="M50" s="45"/>
      <c r="N50" s="167" t="s">
        <v>43</v>
      </c>
      <c r="O50" s="168"/>
      <c r="P50" s="18">
        <f>SUM(P51:P56)</f>
        <v>245</v>
      </c>
      <c r="Q50" s="18">
        <f aca="true" t="shared" si="17" ref="Q50:W50">SUM(Q51:Q56)</f>
        <v>4</v>
      </c>
      <c r="R50" s="18">
        <f t="shared" si="17"/>
        <v>29</v>
      </c>
      <c r="S50" s="18">
        <f t="shared" si="17"/>
        <v>133</v>
      </c>
      <c r="T50" s="18">
        <f t="shared" si="17"/>
        <v>4</v>
      </c>
      <c r="U50" s="18">
        <f t="shared" si="17"/>
        <v>68</v>
      </c>
      <c r="V50" s="18">
        <f t="shared" si="17"/>
        <v>1</v>
      </c>
      <c r="W50" s="18">
        <f t="shared" si="17"/>
        <v>6</v>
      </c>
    </row>
    <row r="51" spans="1:23" ht="15.75" customHeight="1">
      <c r="A51" s="124"/>
      <c r="B51" s="37" t="s">
        <v>45</v>
      </c>
      <c r="C51" s="38">
        <f t="shared" si="16"/>
        <v>506</v>
      </c>
      <c r="D51" s="51">
        <v>355</v>
      </c>
      <c r="E51" s="51">
        <v>120</v>
      </c>
      <c r="F51" s="51">
        <v>19</v>
      </c>
      <c r="G51" s="51">
        <v>5</v>
      </c>
      <c r="H51" s="51">
        <v>3</v>
      </c>
      <c r="I51" s="51">
        <v>3</v>
      </c>
      <c r="J51" s="51">
        <v>1</v>
      </c>
      <c r="K51" s="51" t="s">
        <v>179</v>
      </c>
      <c r="L51" s="52"/>
      <c r="M51" s="45"/>
      <c r="N51" s="124"/>
      <c r="O51" s="37" t="s">
        <v>44</v>
      </c>
      <c r="P51" s="38">
        <f aca="true" t="shared" si="18" ref="P51:P56">SUM(Q51:W51)</f>
        <v>40</v>
      </c>
      <c r="Q51" s="51" t="s">
        <v>179</v>
      </c>
      <c r="R51" s="51">
        <v>5</v>
      </c>
      <c r="S51" s="51">
        <v>24</v>
      </c>
      <c r="T51" s="51" t="s">
        <v>179</v>
      </c>
      <c r="U51" s="38">
        <v>10</v>
      </c>
      <c r="V51" s="51" t="s">
        <v>179</v>
      </c>
      <c r="W51" s="38">
        <v>1</v>
      </c>
    </row>
    <row r="52" spans="1:23" ht="15.75" customHeight="1">
      <c r="A52" s="124"/>
      <c r="B52" s="37" t="s">
        <v>46</v>
      </c>
      <c r="C52" s="38">
        <f t="shared" si="16"/>
        <v>1332</v>
      </c>
      <c r="D52" s="51">
        <v>571</v>
      </c>
      <c r="E52" s="51">
        <v>503</v>
      </c>
      <c r="F52" s="51">
        <v>125</v>
      </c>
      <c r="G52" s="51">
        <v>78</v>
      </c>
      <c r="H52" s="51">
        <v>32</v>
      </c>
      <c r="I52" s="51">
        <v>17</v>
      </c>
      <c r="J52" s="51">
        <v>5</v>
      </c>
      <c r="K52" s="51">
        <v>1</v>
      </c>
      <c r="L52" s="52"/>
      <c r="M52" s="45"/>
      <c r="N52" s="124"/>
      <c r="O52" s="37" t="s">
        <v>45</v>
      </c>
      <c r="P52" s="38">
        <f t="shared" si="18"/>
        <v>43</v>
      </c>
      <c r="Q52" s="51">
        <v>3</v>
      </c>
      <c r="R52" s="51">
        <v>1</v>
      </c>
      <c r="S52" s="51">
        <v>32</v>
      </c>
      <c r="T52" s="38" t="s">
        <v>179</v>
      </c>
      <c r="U52" s="38">
        <v>6</v>
      </c>
      <c r="V52" s="51" t="s">
        <v>179</v>
      </c>
      <c r="W52" s="38">
        <v>1</v>
      </c>
    </row>
    <row r="53" spans="1:23" ht="15.75" customHeight="1">
      <c r="A53" s="124"/>
      <c r="B53" s="37" t="s">
        <v>47</v>
      </c>
      <c r="C53" s="38">
        <f t="shared" si="16"/>
        <v>874</v>
      </c>
      <c r="D53" s="51">
        <v>553</v>
      </c>
      <c r="E53" s="51">
        <v>265</v>
      </c>
      <c r="F53" s="51">
        <v>37</v>
      </c>
      <c r="G53" s="51">
        <v>15</v>
      </c>
      <c r="H53" s="51">
        <v>4</v>
      </c>
      <c r="I53" s="51" t="s">
        <v>179</v>
      </c>
      <c r="J53" s="51" t="s">
        <v>179</v>
      </c>
      <c r="K53" s="51" t="s">
        <v>179</v>
      </c>
      <c r="L53" s="52"/>
      <c r="M53" s="45"/>
      <c r="N53" s="124"/>
      <c r="O53" s="37" t="s">
        <v>46</v>
      </c>
      <c r="P53" s="38">
        <f t="shared" si="18"/>
        <v>76</v>
      </c>
      <c r="Q53" s="38">
        <v>1</v>
      </c>
      <c r="R53" s="51">
        <v>5</v>
      </c>
      <c r="S53" s="51">
        <v>52</v>
      </c>
      <c r="T53" s="51">
        <v>2</v>
      </c>
      <c r="U53" s="38">
        <v>14</v>
      </c>
      <c r="V53" s="51">
        <v>1</v>
      </c>
      <c r="W53" s="38">
        <v>1</v>
      </c>
    </row>
    <row r="54" spans="1:23" ht="15.75" customHeight="1">
      <c r="A54" s="124"/>
      <c r="B54" s="37" t="s">
        <v>48</v>
      </c>
      <c r="C54" s="38">
        <f t="shared" si="16"/>
        <v>730</v>
      </c>
      <c r="D54" s="51">
        <v>312</v>
      </c>
      <c r="E54" s="51">
        <v>340</v>
      </c>
      <c r="F54" s="51">
        <v>51</v>
      </c>
      <c r="G54" s="51">
        <v>24</v>
      </c>
      <c r="H54" s="51">
        <v>2</v>
      </c>
      <c r="I54" s="51">
        <v>1</v>
      </c>
      <c r="J54" s="51" t="s">
        <v>179</v>
      </c>
      <c r="K54" s="51" t="s">
        <v>179</v>
      </c>
      <c r="L54" s="52"/>
      <c r="M54" s="45"/>
      <c r="N54" s="124"/>
      <c r="O54" s="37" t="s">
        <v>47</v>
      </c>
      <c r="P54" s="38">
        <f t="shared" si="18"/>
        <v>58</v>
      </c>
      <c r="Q54" s="51" t="s">
        <v>179</v>
      </c>
      <c r="R54" s="51">
        <v>7</v>
      </c>
      <c r="S54" s="51">
        <v>22</v>
      </c>
      <c r="T54" s="51">
        <v>2</v>
      </c>
      <c r="U54" s="38">
        <v>26</v>
      </c>
      <c r="V54" s="51" t="s">
        <v>179</v>
      </c>
      <c r="W54" s="38">
        <v>1</v>
      </c>
    </row>
    <row r="55" spans="1:23" ht="15.75" customHeight="1">
      <c r="A55" s="124"/>
      <c r="B55" s="37" t="s">
        <v>49</v>
      </c>
      <c r="C55" s="38">
        <f t="shared" si="16"/>
        <v>350</v>
      </c>
      <c r="D55" s="51">
        <v>293</v>
      </c>
      <c r="E55" s="51">
        <v>50</v>
      </c>
      <c r="F55" s="51">
        <v>4</v>
      </c>
      <c r="G55" s="51">
        <v>3</v>
      </c>
      <c r="H55" s="51" t="s">
        <v>179</v>
      </c>
      <c r="I55" s="51" t="s">
        <v>179</v>
      </c>
      <c r="J55" s="51" t="s">
        <v>179</v>
      </c>
      <c r="K55" s="51" t="s">
        <v>179</v>
      </c>
      <c r="L55" s="52"/>
      <c r="M55" s="45"/>
      <c r="N55" s="124"/>
      <c r="O55" s="37" t="s">
        <v>48</v>
      </c>
      <c r="P55" s="38">
        <f t="shared" si="18"/>
        <v>13</v>
      </c>
      <c r="Q55" s="38" t="s">
        <v>179</v>
      </c>
      <c r="R55" s="38" t="s">
        <v>179</v>
      </c>
      <c r="S55" s="38" t="s">
        <v>179</v>
      </c>
      <c r="T55" s="38" t="s">
        <v>179</v>
      </c>
      <c r="U55" s="38">
        <v>12</v>
      </c>
      <c r="V55" s="51" t="s">
        <v>179</v>
      </c>
      <c r="W55" s="38">
        <v>1</v>
      </c>
    </row>
    <row r="56" spans="1:23" ht="15.75" customHeight="1">
      <c r="A56" s="124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50"/>
      <c r="M56" s="45"/>
      <c r="N56" s="124"/>
      <c r="O56" s="37" t="s">
        <v>49</v>
      </c>
      <c r="P56" s="38">
        <f t="shared" si="18"/>
        <v>15</v>
      </c>
      <c r="Q56" s="51" t="s">
        <v>179</v>
      </c>
      <c r="R56" s="51">
        <v>11</v>
      </c>
      <c r="S56" s="51">
        <v>3</v>
      </c>
      <c r="T56" s="51" t="s">
        <v>179</v>
      </c>
      <c r="U56" s="38" t="s">
        <v>179</v>
      </c>
      <c r="V56" s="38" t="s">
        <v>179</v>
      </c>
      <c r="W56" s="38">
        <v>1</v>
      </c>
    </row>
    <row r="57" spans="1:23" ht="15.75" customHeight="1">
      <c r="A57" s="167" t="s">
        <v>50</v>
      </c>
      <c r="B57" s="169"/>
      <c r="C57" s="18">
        <f>SUM(C58:C61)</f>
        <v>5320</v>
      </c>
      <c r="D57" s="18">
        <f aca="true" t="shared" si="19" ref="D57:K57">SUM(D58:D61)</f>
        <v>2685</v>
      </c>
      <c r="E57" s="18">
        <f t="shared" si="19"/>
        <v>1772</v>
      </c>
      <c r="F57" s="18">
        <f t="shared" si="19"/>
        <v>449</v>
      </c>
      <c r="G57" s="18">
        <f t="shared" si="19"/>
        <v>242</v>
      </c>
      <c r="H57" s="18">
        <f t="shared" si="19"/>
        <v>77</v>
      </c>
      <c r="I57" s="18">
        <f t="shared" si="19"/>
        <v>65</v>
      </c>
      <c r="J57" s="18">
        <f t="shared" si="19"/>
        <v>22</v>
      </c>
      <c r="K57" s="18">
        <f t="shared" si="19"/>
        <v>8</v>
      </c>
      <c r="L57" s="126"/>
      <c r="M57" s="45"/>
      <c r="N57" s="124"/>
      <c r="O57" s="37"/>
      <c r="P57" s="38"/>
      <c r="Q57" s="38"/>
      <c r="R57" s="38"/>
      <c r="S57" s="38"/>
      <c r="T57" s="38"/>
      <c r="U57" s="38"/>
      <c r="V57" s="38"/>
      <c r="W57" s="38"/>
    </row>
    <row r="58" spans="1:23" ht="15.75" customHeight="1">
      <c r="A58" s="124"/>
      <c r="B58" s="37" t="s">
        <v>51</v>
      </c>
      <c r="C58" s="38">
        <f>SUM(D58:K58)</f>
        <v>1529</v>
      </c>
      <c r="D58" s="51">
        <v>822</v>
      </c>
      <c r="E58" s="51">
        <v>464</v>
      </c>
      <c r="F58" s="51">
        <v>109</v>
      </c>
      <c r="G58" s="51">
        <v>72</v>
      </c>
      <c r="H58" s="51">
        <v>29</v>
      </c>
      <c r="I58" s="51">
        <v>21</v>
      </c>
      <c r="J58" s="51">
        <v>7</v>
      </c>
      <c r="K58" s="51">
        <v>5</v>
      </c>
      <c r="L58" s="52"/>
      <c r="M58" s="45"/>
      <c r="N58" s="167" t="s">
        <v>50</v>
      </c>
      <c r="O58" s="168"/>
      <c r="P58" s="18">
        <f>SUM(P59:P62)</f>
        <v>664</v>
      </c>
      <c r="Q58" s="18">
        <f aca="true" t="shared" si="20" ref="Q58:W58">SUM(Q59:Q62)</f>
        <v>6</v>
      </c>
      <c r="R58" s="18">
        <f t="shared" si="20"/>
        <v>52</v>
      </c>
      <c r="S58" s="18">
        <f t="shared" si="20"/>
        <v>488</v>
      </c>
      <c r="T58" s="18">
        <f t="shared" si="20"/>
        <v>6</v>
      </c>
      <c r="U58" s="18">
        <f t="shared" si="20"/>
        <v>108</v>
      </c>
      <c r="V58" s="18" t="s">
        <v>177</v>
      </c>
      <c r="W58" s="18">
        <f t="shared" si="20"/>
        <v>4</v>
      </c>
    </row>
    <row r="59" spans="1:23" ht="15.75" customHeight="1">
      <c r="A59" s="124"/>
      <c r="B59" s="37" t="s">
        <v>52</v>
      </c>
      <c r="C59" s="38">
        <f>SUM(D59:K59)</f>
        <v>1824</v>
      </c>
      <c r="D59" s="51">
        <v>987</v>
      </c>
      <c r="E59" s="51">
        <v>614</v>
      </c>
      <c r="F59" s="51">
        <v>141</v>
      </c>
      <c r="G59" s="51">
        <v>54</v>
      </c>
      <c r="H59" s="51">
        <v>12</v>
      </c>
      <c r="I59" s="51">
        <v>12</v>
      </c>
      <c r="J59" s="51">
        <v>4</v>
      </c>
      <c r="K59" s="51" t="s">
        <v>179</v>
      </c>
      <c r="L59" s="52"/>
      <c r="M59" s="45"/>
      <c r="N59" s="124"/>
      <c r="O59" s="37" t="s">
        <v>51</v>
      </c>
      <c r="P59" s="38">
        <f>SUM(Q59:W59)</f>
        <v>219</v>
      </c>
      <c r="Q59" s="51">
        <v>2</v>
      </c>
      <c r="R59" s="51">
        <v>14</v>
      </c>
      <c r="S59" s="51">
        <v>183</v>
      </c>
      <c r="T59" s="51">
        <v>2</v>
      </c>
      <c r="U59" s="38">
        <v>17</v>
      </c>
      <c r="V59" s="51" t="s">
        <v>179</v>
      </c>
      <c r="W59" s="38">
        <v>1</v>
      </c>
    </row>
    <row r="60" spans="1:23" ht="15.75" customHeight="1">
      <c r="A60" s="124"/>
      <c r="B60" s="37" t="s">
        <v>53</v>
      </c>
      <c r="C60" s="38">
        <f>SUM(D60:K60)</f>
        <v>1116</v>
      </c>
      <c r="D60" s="51">
        <v>590</v>
      </c>
      <c r="E60" s="51">
        <v>366</v>
      </c>
      <c r="F60" s="51">
        <v>80</v>
      </c>
      <c r="G60" s="51">
        <v>45</v>
      </c>
      <c r="H60" s="51">
        <v>12</v>
      </c>
      <c r="I60" s="51">
        <v>14</v>
      </c>
      <c r="J60" s="51">
        <v>8</v>
      </c>
      <c r="K60" s="51">
        <v>1</v>
      </c>
      <c r="L60" s="52"/>
      <c r="M60" s="45"/>
      <c r="N60" s="124"/>
      <c r="O60" s="37" t="s">
        <v>52</v>
      </c>
      <c r="P60" s="38">
        <f>SUM(Q60:W60)</f>
        <v>233</v>
      </c>
      <c r="Q60" s="51">
        <v>2</v>
      </c>
      <c r="R60" s="51">
        <v>9</v>
      </c>
      <c r="S60" s="51">
        <v>157</v>
      </c>
      <c r="T60" s="51">
        <v>3</v>
      </c>
      <c r="U60" s="38">
        <v>61</v>
      </c>
      <c r="V60" s="51" t="s">
        <v>179</v>
      </c>
      <c r="W60" s="38">
        <v>1</v>
      </c>
    </row>
    <row r="61" spans="1:23" ht="15.75" customHeight="1">
      <c r="A61" s="124"/>
      <c r="B61" s="37" t="s">
        <v>54</v>
      </c>
      <c r="C61" s="38">
        <f>SUM(D61:K61)</f>
        <v>851</v>
      </c>
      <c r="D61" s="51">
        <v>286</v>
      </c>
      <c r="E61" s="51">
        <v>328</v>
      </c>
      <c r="F61" s="51">
        <v>119</v>
      </c>
      <c r="G61" s="51">
        <v>71</v>
      </c>
      <c r="H61" s="51">
        <v>24</v>
      </c>
      <c r="I61" s="51">
        <v>18</v>
      </c>
      <c r="J61" s="51">
        <v>3</v>
      </c>
      <c r="K61" s="51">
        <v>2</v>
      </c>
      <c r="L61" s="52"/>
      <c r="M61" s="45"/>
      <c r="N61" s="124"/>
      <c r="O61" s="37" t="s">
        <v>53</v>
      </c>
      <c r="P61" s="38">
        <f>SUM(Q61:W61)</f>
        <v>166</v>
      </c>
      <c r="Q61" s="51">
        <v>2</v>
      </c>
      <c r="R61" s="51">
        <v>22</v>
      </c>
      <c r="S61" s="51">
        <v>129</v>
      </c>
      <c r="T61" s="38">
        <v>1</v>
      </c>
      <c r="U61" s="38">
        <v>11</v>
      </c>
      <c r="V61" s="51" t="s">
        <v>179</v>
      </c>
      <c r="W61" s="51">
        <v>1</v>
      </c>
    </row>
    <row r="62" spans="1:23" ht="15.75" customHeight="1">
      <c r="A62" s="124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50"/>
      <c r="M62" s="45"/>
      <c r="N62" s="124"/>
      <c r="O62" s="37" t="s">
        <v>54</v>
      </c>
      <c r="P62" s="38">
        <f>SUM(Q62:W62)</f>
        <v>46</v>
      </c>
      <c r="Q62" s="51" t="s">
        <v>182</v>
      </c>
      <c r="R62" s="51">
        <v>7</v>
      </c>
      <c r="S62" s="51">
        <v>19</v>
      </c>
      <c r="T62" s="38" t="s">
        <v>182</v>
      </c>
      <c r="U62" s="38">
        <v>19</v>
      </c>
      <c r="V62" s="51" t="s">
        <v>182</v>
      </c>
      <c r="W62" s="38">
        <v>1</v>
      </c>
    </row>
    <row r="63" spans="1:23" ht="15.75" customHeight="1">
      <c r="A63" s="167" t="s">
        <v>55</v>
      </c>
      <c r="B63" s="169"/>
      <c r="C63" s="18">
        <f>SUM(C64)</f>
        <v>979</v>
      </c>
      <c r="D63" s="18">
        <f aca="true" t="shared" si="21" ref="D63:J63">SUM(D64)</f>
        <v>607</v>
      </c>
      <c r="E63" s="18">
        <f t="shared" si="21"/>
        <v>281</v>
      </c>
      <c r="F63" s="18">
        <f t="shared" si="21"/>
        <v>61</v>
      </c>
      <c r="G63" s="18">
        <f t="shared" si="21"/>
        <v>16</v>
      </c>
      <c r="H63" s="18">
        <f t="shared" si="21"/>
        <v>8</v>
      </c>
      <c r="I63" s="18">
        <f t="shared" si="21"/>
        <v>5</v>
      </c>
      <c r="J63" s="18">
        <f t="shared" si="21"/>
        <v>1</v>
      </c>
      <c r="K63" s="18" t="s">
        <v>127</v>
      </c>
      <c r="L63" s="125"/>
      <c r="M63" s="45"/>
      <c r="N63" s="124"/>
      <c r="O63" s="37"/>
      <c r="P63" s="38"/>
      <c r="Q63" s="38"/>
      <c r="R63" s="38"/>
      <c r="S63" s="38"/>
      <c r="T63" s="38"/>
      <c r="U63" s="38"/>
      <c r="V63" s="38"/>
      <c r="W63" s="38"/>
    </row>
    <row r="64" spans="1:23" ht="15.75" customHeight="1">
      <c r="A64" s="123"/>
      <c r="B64" s="41" t="s">
        <v>56</v>
      </c>
      <c r="C64" s="38">
        <f>SUM(D64:K64)</f>
        <v>979</v>
      </c>
      <c r="D64" s="42">
        <v>607</v>
      </c>
      <c r="E64" s="42">
        <v>281</v>
      </c>
      <c r="F64" s="42">
        <v>61</v>
      </c>
      <c r="G64" s="42">
        <v>16</v>
      </c>
      <c r="H64" s="42">
        <v>8</v>
      </c>
      <c r="I64" s="42">
        <v>5</v>
      </c>
      <c r="J64" s="42">
        <v>1</v>
      </c>
      <c r="K64" s="42" t="s">
        <v>179</v>
      </c>
      <c r="L64" s="52"/>
      <c r="M64" s="45"/>
      <c r="N64" s="167" t="s">
        <v>55</v>
      </c>
      <c r="O64" s="168"/>
      <c r="P64" s="18">
        <f>SUM(P65)</f>
        <v>32</v>
      </c>
      <c r="Q64" s="18">
        <f aca="true" t="shared" si="22" ref="Q64:W64">SUM(Q65)</f>
        <v>3</v>
      </c>
      <c r="R64" s="18">
        <f t="shared" si="22"/>
        <v>14</v>
      </c>
      <c r="S64" s="18">
        <f t="shared" si="22"/>
        <v>11</v>
      </c>
      <c r="T64" s="18">
        <f t="shared" si="22"/>
        <v>1</v>
      </c>
      <c r="U64" s="18">
        <f t="shared" si="22"/>
        <v>2</v>
      </c>
      <c r="V64" s="18" t="s">
        <v>177</v>
      </c>
      <c r="W64" s="18">
        <f t="shared" si="22"/>
        <v>1</v>
      </c>
    </row>
    <row r="65" spans="1:23" ht="15.75" customHeight="1">
      <c r="A65" s="43" t="s">
        <v>103</v>
      </c>
      <c r="B65" s="45"/>
      <c r="C65" s="53"/>
      <c r="D65" s="44"/>
      <c r="E65" s="44"/>
      <c r="F65" s="44"/>
      <c r="G65" s="44"/>
      <c r="H65" s="44"/>
      <c r="I65" s="44"/>
      <c r="J65" s="44"/>
      <c r="K65" s="44"/>
      <c r="L65" s="47"/>
      <c r="M65" s="45"/>
      <c r="N65" s="123"/>
      <c r="O65" s="41" t="s">
        <v>56</v>
      </c>
      <c r="P65" s="42">
        <v>32</v>
      </c>
      <c r="Q65" s="42">
        <v>3</v>
      </c>
      <c r="R65" s="42">
        <v>14</v>
      </c>
      <c r="S65" s="42">
        <v>11</v>
      </c>
      <c r="T65" s="42">
        <v>1</v>
      </c>
      <c r="U65" s="42">
        <v>2</v>
      </c>
      <c r="V65" s="42" t="s">
        <v>179</v>
      </c>
      <c r="W65" s="42">
        <v>1</v>
      </c>
    </row>
    <row r="66" spans="13:23" ht="15" customHeight="1">
      <c r="M66" s="45"/>
      <c r="N66" s="43" t="s">
        <v>105</v>
      </c>
      <c r="O66" s="45"/>
      <c r="P66" s="45"/>
      <c r="Q66" s="45"/>
      <c r="R66" s="45"/>
      <c r="S66" s="45"/>
      <c r="T66" s="45"/>
      <c r="U66" s="45"/>
      <c r="V66" s="45"/>
      <c r="W66" s="44"/>
    </row>
    <row r="67" ht="14.25">
      <c r="M67" s="45"/>
    </row>
    <row r="68" spans="1:13" ht="14.25">
      <c r="A68" s="45"/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7"/>
      <c r="M68" s="45"/>
    </row>
    <row r="69" spans="1:23" ht="14.25">
      <c r="A69" s="45"/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7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4"/>
    </row>
    <row r="70" spans="1:12" ht="14.25">
      <c r="A70" s="45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7"/>
    </row>
    <row r="71" spans="1:12" ht="14.25">
      <c r="A71" s="45"/>
      <c r="B71" s="45"/>
      <c r="C71" s="44"/>
      <c r="D71" s="44"/>
      <c r="E71" s="44"/>
      <c r="F71" s="44"/>
      <c r="G71" s="44"/>
      <c r="H71" s="44"/>
      <c r="I71" s="44"/>
      <c r="J71" s="44"/>
      <c r="K71" s="44"/>
      <c r="L71" s="47"/>
    </row>
    <row r="72" spans="1:12" ht="14.25">
      <c r="A72" s="45"/>
      <c r="B72" s="45"/>
      <c r="C72" s="44"/>
      <c r="D72" s="44"/>
      <c r="E72" s="44"/>
      <c r="F72" s="44"/>
      <c r="G72" s="44"/>
      <c r="H72" s="44"/>
      <c r="I72" s="44"/>
      <c r="J72" s="44"/>
      <c r="K72" s="44"/>
      <c r="L72" s="47"/>
    </row>
    <row r="73" spans="1:12" ht="14.25">
      <c r="A73" s="45"/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7"/>
    </row>
    <row r="74" spans="1:12" ht="14.25">
      <c r="A74" s="45"/>
      <c r="B74" s="45"/>
      <c r="C74" s="44"/>
      <c r="D74" s="44"/>
      <c r="E74" s="44"/>
      <c r="F74" s="44"/>
      <c r="G74" s="44"/>
      <c r="H74" s="44"/>
      <c r="I74" s="44"/>
      <c r="J74" s="44"/>
      <c r="K74" s="44"/>
      <c r="L74" s="47"/>
    </row>
    <row r="75" spans="1:12" ht="14.25">
      <c r="A75" s="45"/>
      <c r="B75" s="45"/>
      <c r="C75" s="44"/>
      <c r="D75" s="44"/>
      <c r="E75" s="44"/>
      <c r="F75" s="44"/>
      <c r="G75" s="44"/>
      <c r="H75" s="44"/>
      <c r="I75" s="44"/>
      <c r="J75" s="44"/>
      <c r="K75" s="44"/>
      <c r="L75" s="47"/>
    </row>
    <row r="76" spans="1:12" ht="14.25">
      <c r="A76" s="45"/>
      <c r="B76" s="45"/>
      <c r="C76" s="44"/>
      <c r="D76" s="44"/>
      <c r="E76" s="44"/>
      <c r="F76" s="44"/>
      <c r="G76" s="44"/>
      <c r="H76" s="44"/>
      <c r="I76" s="44"/>
      <c r="J76" s="44"/>
      <c r="K76" s="44"/>
      <c r="L76" s="47"/>
    </row>
    <row r="77" spans="1:12" ht="14.25">
      <c r="A77" s="45"/>
      <c r="B77" s="45"/>
      <c r="C77" s="44"/>
      <c r="D77" s="44"/>
      <c r="E77" s="44"/>
      <c r="F77" s="44"/>
      <c r="G77" s="44"/>
      <c r="H77" s="44"/>
      <c r="I77" s="44"/>
      <c r="J77" s="44"/>
      <c r="K77" s="44"/>
      <c r="L77" s="47"/>
    </row>
    <row r="78" spans="1:12" ht="14.25">
      <c r="A78" s="45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7"/>
    </row>
    <row r="79" spans="1:12" ht="14.25">
      <c r="A79" s="45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7"/>
    </row>
  </sheetData>
  <sheetProtection/>
  <mergeCells count="46">
    <mergeCell ref="A3:K3"/>
    <mergeCell ref="N3:W3"/>
    <mergeCell ref="U5:U6"/>
    <mergeCell ref="W5:W6"/>
    <mergeCell ref="A6:B6"/>
    <mergeCell ref="A5:B5"/>
    <mergeCell ref="N5:O6"/>
    <mergeCell ref="P5:P6"/>
    <mergeCell ref="Q5:Q6"/>
    <mergeCell ref="R5:R6"/>
    <mergeCell ref="S5:S6"/>
    <mergeCell ref="T5:T6"/>
    <mergeCell ref="V5:V6"/>
    <mergeCell ref="A10:B10"/>
    <mergeCell ref="N10:O10"/>
    <mergeCell ref="A11:B11"/>
    <mergeCell ref="N11:O11"/>
    <mergeCell ref="N7:O7"/>
    <mergeCell ref="A8:B8"/>
    <mergeCell ref="A9:B9"/>
    <mergeCell ref="N9:O9"/>
    <mergeCell ref="A14:B14"/>
    <mergeCell ref="N14:O14"/>
    <mergeCell ref="A15:B15"/>
    <mergeCell ref="N15:O15"/>
    <mergeCell ref="A12:B12"/>
    <mergeCell ref="N12:O12"/>
    <mergeCell ref="A13:B13"/>
    <mergeCell ref="N13:O13"/>
    <mergeCell ref="N21:O21"/>
    <mergeCell ref="A26:B26"/>
    <mergeCell ref="N27:O27"/>
    <mergeCell ref="A36:B36"/>
    <mergeCell ref="N16:O16"/>
    <mergeCell ref="A17:B17"/>
    <mergeCell ref="N18:O18"/>
    <mergeCell ref="A20:B20"/>
    <mergeCell ref="N64:O64"/>
    <mergeCell ref="N50:O50"/>
    <mergeCell ref="A57:B57"/>
    <mergeCell ref="N58:O58"/>
    <mergeCell ref="A63:B63"/>
    <mergeCell ref="N37:O37"/>
    <mergeCell ref="A43:B43"/>
    <mergeCell ref="N44:O44"/>
    <mergeCell ref="A49:B4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8"/>
  <sheetViews>
    <sheetView zoomScale="75" zoomScaleNormal="75" zoomScalePageLayoutView="0" workbookViewId="0" topLeftCell="A1">
      <selection activeCell="A29" sqref="A29:B29"/>
    </sheetView>
  </sheetViews>
  <sheetFormatPr defaultColWidth="10.59765625" defaultRowHeight="18" customHeight="1"/>
  <cols>
    <col min="1" max="1" width="2.59765625" style="26" customWidth="1"/>
    <col min="2" max="2" width="9.59765625" style="26" customWidth="1"/>
    <col min="3" max="3" width="11.69921875" style="26" customWidth="1"/>
    <col min="4" max="4" width="15.3984375" style="26" customWidth="1"/>
    <col min="5" max="5" width="12.69921875" style="26" customWidth="1"/>
    <col min="6" max="6" width="14.19921875" style="26" customWidth="1"/>
    <col min="7" max="7" width="10.59765625" style="26" customWidth="1"/>
    <col min="8" max="8" width="14.19921875" style="26" customWidth="1"/>
    <col min="9" max="10" width="8.09765625" style="26" customWidth="1"/>
    <col min="11" max="11" width="10.8984375" style="26" customWidth="1"/>
    <col min="12" max="12" width="10.5" style="26" customWidth="1"/>
    <col min="13" max="13" width="8.19921875" style="26" customWidth="1"/>
    <col min="14" max="14" width="10.5" style="26" customWidth="1"/>
    <col min="15" max="15" width="10.3984375" style="26" customWidth="1"/>
    <col min="16" max="16" width="7.09765625" style="26" customWidth="1"/>
    <col min="17" max="19" width="10" style="26" customWidth="1"/>
    <col min="20" max="20" width="8.09765625" style="26" customWidth="1"/>
    <col min="21" max="21" width="9.5" style="26" customWidth="1"/>
    <col min="22" max="22" width="8.69921875" style="26" customWidth="1"/>
    <col min="23" max="23" width="9.19921875" style="26" customWidth="1"/>
    <col min="24" max="25" width="9.59765625" style="26" customWidth="1"/>
    <col min="26" max="26" width="7.19921875" style="26" customWidth="1"/>
    <col min="27" max="27" width="9.69921875" style="26" customWidth="1"/>
    <col min="28" max="28" width="10.69921875" style="26" customWidth="1"/>
    <col min="29" max="29" width="14.5" style="26" customWidth="1"/>
    <col min="30" max="30" width="10.59765625" style="26" customWidth="1"/>
    <col min="31" max="31" width="3" style="26" bestFit="1" customWidth="1"/>
    <col min="32" max="16384" width="10.59765625" style="26" customWidth="1"/>
  </cols>
  <sheetData>
    <row r="1" spans="1:31" s="25" customFormat="1" ht="18" customHeight="1">
      <c r="A1" s="121" t="s">
        <v>206</v>
      </c>
      <c r="AD1" s="182" t="s">
        <v>207</v>
      </c>
      <c r="AE1" s="182"/>
    </row>
    <row r="2" spans="1:31" s="25" customFormat="1" ht="18" customHeight="1">
      <c r="A2" s="1"/>
      <c r="AD2" s="2"/>
      <c r="AE2" s="2"/>
    </row>
    <row r="3" spans="1:31" s="25" customFormat="1" ht="18" customHeight="1">
      <c r="A3" s="1"/>
      <c r="AD3" s="2"/>
      <c r="AE3" s="2"/>
    </row>
    <row r="4" spans="1:29" ht="18" customHeight="1">
      <c r="A4" s="193" t="s">
        <v>139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2:32" ht="18" customHeight="1" thickBo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T5" s="28"/>
      <c r="U5" s="28"/>
      <c r="V5" s="28"/>
      <c r="W5" s="28"/>
      <c r="X5" s="28"/>
      <c r="Y5" s="28"/>
      <c r="Z5" s="28"/>
      <c r="AA5" s="28"/>
      <c r="AB5" s="28"/>
      <c r="AC5" s="181" t="s">
        <v>93</v>
      </c>
      <c r="AD5" s="181"/>
      <c r="AE5" s="181"/>
      <c r="AF5" s="49"/>
    </row>
    <row r="6" spans="1:32" ht="18" customHeight="1">
      <c r="A6" s="177" t="s">
        <v>67</v>
      </c>
      <c r="B6" s="178"/>
      <c r="C6" s="173" t="s">
        <v>146</v>
      </c>
      <c r="D6" s="194"/>
      <c r="E6" s="183" t="s">
        <v>141</v>
      </c>
      <c r="F6" s="184"/>
      <c r="G6" s="183" t="s">
        <v>142</v>
      </c>
      <c r="H6" s="184"/>
      <c r="I6" s="183" t="s">
        <v>68</v>
      </c>
      <c r="J6" s="184"/>
      <c r="K6" s="197" t="s">
        <v>133</v>
      </c>
      <c r="L6" s="198"/>
      <c r="M6" s="173" t="s">
        <v>69</v>
      </c>
      <c r="N6" s="191"/>
      <c r="O6" s="183" t="s">
        <v>70</v>
      </c>
      <c r="P6" s="183" t="s">
        <v>134</v>
      </c>
      <c r="Q6" s="184"/>
      <c r="R6" s="183" t="s">
        <v>138</v>
      </c>
      <c r="S6" s="187"/>
      <c r="T6" s="183" t="s">
        <v>135</v>
      </c>
      <c r="U6" s="184"/>
      <c r="V6" s="183" t="s">
        <v>136</v>
      </c>
      <c r="W6" s="184"/>
      <c r="X6" s="183" t="s">
        <v>71</v>
      </c>
      <c r="Y6" s="184"/>
      <c r="Z6" s="183" t="s">
        <v>137</v>
      </c>
      <c r="AA6" s="184"/>
      <c r="AB6" s="183" t="s">
        <v>140</v>
      </c>
      <c r="AC6" s="191"/>
      <c r="AD6" s="183" t="s">
        <v>145</v>
      </c>
      <c r="AE6" s="187"/>
      <c r="AF6" s="49"/>
    </row>
    <row r="7" spans="1:32" ht="18" customHeight="1">
      <c r="A7" s="179"/>
      <c r="B7" s="180"/>
      <c r="C7" s="195"/>
      <c r="D7" s="196"/>
      <c r="E7" s="185"/>
      <c r="F7" s="186"/>
      <c r="G7" s="185"/>
      <c r="H7" s="186"/>
      <c r="I7" s="185"/>
      <c r="J7" s="186"/>
      <c r="K7" s="199"/>
      <c r="L7" s="200"/>
      <c r="M7" s="174"/>
      <c r="N7" s="192"/>
      <c r="O7" s="185"/>
      <c r="P7" s="185"/>
      <c r="Q7" s="186"/>
      <c r="R7" s="185"/>
      <c r="S7" s="188"/>
      <c r="T7" s="185"/>
      <c r="U7" s="186"/>
      <c r="V7" s="185"/>
      <c r="W7" s="186"/>
      <c r="X7" s="185"/>
      <c r="Y7" s="186"/>
      <c r="Z7" s="185"/>
      <c r="AA7" s="186"/>
      <c r="AB7" s="174"/>
      <c r="AC7" s="192"/>
      <c r="AD7" s="185"/>
      <c r="AE7" s="188"/>
      <c r="AF7" s="49"/>
    </row>
    <row r="8" spans="1:32" s="63" customFormat="1" ht="18" customHeight="1">
      <c r="A8" s="153" t="s">
        <v>7</v>
      </c>
      <c r="B8" s="172"/>
      <c r="C8" s="106">
        <f>SUM(C10:C17,C20,C23,C29,C39,C46,C52,C60,C66)</f>
        <v>73581.87000000001</v>
      </c>
      <c r="D8" s="107">
        <f aca="true" t="shared" si="0" ref="D8:AC8">SUM(D10:D17,D20,D23,D29,D39,D46,D52,D60,D66)</f>
        <v>15310.44</v>
      </c>
      <c r="E8" s="108">
        <f t="shared" si="0"/>
        <v>60800.51</v>
      </c>
      <c r="F8" s="107">
        <f t="shared" si="0"/>
        <v>12220.3</v>
      </c>
      <c r="G8" s="108">
        <f t="shared" si="0"/>
        <v>6722.240000000002</v>
      </c>
      <c r="H8" s="107">
        <f t="shared" si="0"/>
        <v>2079.81</v>
      </c>
      <c r="I8" s="108">
        <f t="shared" si="0"/>
        <v>110.42</v>
      </c>
      <c r="J8" s="107">
        <f t="shared" si="0"/>
        <v>5.24</v>
      </c>
      <c r="K8" s="108">
        <f t="shared" si="0"/>
        <v>1177.0600000000002</v>
      </c>
      <c r="L8" s="107">
        <f t="shared" si="0"/>
        <v>378.45000000000005</v>
      </c>
      <c r="M8" s="108">
        <f t="shared" si="0"/>
        <v>723.0200000000001</v>
      </c>
      <c r="N8" s="107">
        <f t="shared" si="0"/>
        <v>490.23</v>
      </c>
      <c r="O8" s="108">
        <f t="shared" si="0"/>
        <v>0.78</v>
      </c>
      <c r="P8" s="108">
        <f t="shared" si="0"/>
        <v>73.19</v>
      </c>
      <c r="Q8" s="107">
        <f t="shared" si="0"/>
        <v>65.98</v>
      </c>
      <c r="R8" s="108">
        <f>SUM(R10:R17,R20,R23,R29,R39,R46,R52,R60,R66)</f>
        <v>82.69</v>
      </c>
      <c r="S8" s="107">
        <f>SUM(S10:S17,S20,S23,S29,S39,S46,S52,S60,S66)</f>
        <v>33.34</v>
      </c>
      <c r="T8" s="108">
        <f t="shared" si="0"/>
        <v>738.0600000000001</v>
      </c>
      <c r="U8" s="107">
        <f t="shared" si="0"/>
        <v>11.18</v>
      </c>
      <c r="V8" s="108">
        <f t="shared" si="0"/>
        <v>1.12</v>
      </c>
      <c r="W8" s="107"/>
      <c r="X8" s="108">
        <f t="shared" si="0"/>
        <v>61.66</v>
      </c>
      <c r="Y8" s="107">
        <f t="shared" si="0"/>
        <v>5</v>
      </c>
      <c r="Z8" s="108">
        <f t="shared" si="0"/>
        <v>59.37</v>
      </c>
      <c r="AA8" s="107">
        <f t="shared" si="0"/>
        <v>20.91</v>
      </c>
      <c r="AB8" s="108">
        <f t="shared" si="0"/>
        <v>2961.13</v>
      </c>
      <c r="AC8" s="107">
        <f t="shared" si="0"/>
        <v>15310.44</v>
      </c>
      <c r="AD8" s="108">
        <f>SUM(AD10:AD16,AD20,AD23,AD52,AD60,AD66)</f>
        <v>70.62</v>
      </c>
      <c r="AE8" s="107"/>
      <c r="AF8" s="21"/>
    </row>
    <row r="9" spans="1:32" s="63" customFormat="1" ht="18" customHeight="1">
      <c r="A9" s="167"/>
      <c r="B9" s="168"/>
      <c r="C9" s="109"/>
      <c r="D9" s="21"/>
      <c r="E9" s="13"/>
      <c r="F9" s="20"/>
      <c r="G9" s="13"/>
      <c r="H9" s="21"/>
      <c r="I9" s="13"/>
      <c r="J9" s="21"/>
      <c r="K9" s="13"/>
      <c r="L9" s="21"/>
      <c r="M9" s="13"/>
      <c r="N9" s="21"/>
      <c r="O9" s="13"/>
      <c r="P9" s="13"/>
      <c r="Q9" s="21"/>
      <c r="R9" s="13"/>
      <c r="S9" s="23"/>
      <c r="T9" s="13"/>
      <c r="U9" s="21"/>
      <c r="V9" s="13"/>
      <c r="W9" s="13"/>
      <c r="X9" s="13"/>
      <c r="Y9" s="21"/>
      <c r="Z9" s="13"/>
      <c r="AA9" s="21"/>
      <c r="AB9" s="13"/>
      <c r="AC9" s="21"/>
      <c r="AD9" s="13"/>
      <c r="AE9" s="13"/>
      <c r="AF9" s="21"/>
    </row>
    <row r="10" spans="1:32" s="63" customFormat="1" ht="18" customHeight="1">
      <c r="A10" s="167" t="s">
        <v>8</v>
      </c>
      <c r="B10" s="168"/>
      <c r="C10" s="110">
        <f>SUM(E10,G10,I10,K10,M10,O10,P10,R10,T10,V10,X10,Z10,AB10,AD10)</f>
        <v>10857.109999999999</v>
      </c>
      <c r="D10" s="21">
        <f>SUM(AC10)</f>
        <v>735.58</v>
      </c>
      <c r="E10" s="20">
        <v>10308.33</v>
      </c>
      <c r="F10" s="21">
        <v>702.87</v>
      </c>
      <c r="G10" s="20">
        <v>125.63</v>
      </c>
      <c r="H10" s="20"/>
      <c r="I10" s="22">
        <v>7.97</v>
      </c>
      <c r="J10" s="20"/>
      <c r="K10" s="20">
        <v>124.63</v>
      </c>
      <c r="L10" s="21">
        <v>17.89</v>
      </c>
      <c r="M10" s="20">
        <v>51.05</v>
      </c>
      <c r="N10" s="21"/>
      <c r="O10" s="20" t="s">
        <v>175</v>
      </c>
      <c r="P10" s="20"/>
      <c r="Q10" s="20" t="s">
        <v>176</v>
      </c>
      <c r="R10" s="20">
        <v>43.62</v>
      </c>
      <c r="S10" s="23">
        <v>14.82</v>
      </c>
      <c r="T10" s="20">
        <v>39.62</v>
      </c>
      <c r="U10" s="21"/>
      <c r="V10" s="20">
        <v>0.33</v>
      </c>
      <c r="W10" s="20"/>
      <c r="X10" s="20"/>
      <c r="Y10" s="20" t="s">
        <v>176</v>
      </c>
      <c r="Z10" s="20"/>
      <c r="AA10" s="20" t="s">
        <v>176</v>
      </c>
      <c r="AB10" s="20">
        <v>155.93</v>
      </c>
      <c r="AC10" s="21">
        <f>SUM(AA10,Y10,AE10,W10,U10,S10,Q10,N10,L10,J10,H10,F10)</f>
        <v>735.58</v>
      </c>
      <c r="AD10" s="20"/>
      <c r="AE10" s="20" t="s">
        <v>176</v>
      </c>
      <c r="AF10" s="20"/>
    </row>
    <row r="11" spans="1:32" s="63" customFormat="1" ht="18" customHeight="1">
      <c r="A11" s="167" t="s">
        <v>9</v>
      </c>
      <c r="B11" s="168"/>
      <c r="C11" s="110">
        <f aca="true" t="shared" si="1" ref="C11:C17">SUM(E11,G11,I11,K11,M11,O11,P11,R11,T11,V11,X11,Z11,AB11,AD11)</f>
        <v>350.10999999999996</v>
      </c>
      <c r="D11" s="21">
        <f aca="true" t="shared" si="2" ref="D11:D16">SUM(AC11)</f>
        <v>102.26</v>
      </c>
      <c r="E11" s="20">
        <v>272.5</v>
      </c>
      <c r="F11" s="21">
        <v>95.36</v>
      </c>
      <c r="G11" s="20">
        <v>24.55</v>
      </c>
      <c r="H11" s="21">
        <v>1.66</v>
      </c>
      <c r="I11" s="20">
        <v>10.58</v>
      </c>
      <c r="J11" s="21">
        <v>5.24</v>
      </c>
      <c r="K11" s="20"/>
      <c r="L11" s="20" t="s">
        <v>176</v>
      </c>
      <c r="M11" s="20"/>
      <c r="N11" s="20" t="s">
        <v>176</v>
      </c>
      <c r="O11" s="20" t="s">
        <v>176</v>
      </c>
      <c r="P11" s="20"/>
      <c r="Q11" s="20" t="s">
        <v>176</v>
      </c>
      <c r="R11" s="20"/>
      <c r="S11" s="23" t="s">
        <v>176</v>
      </c>
      <c r="T11" s="20"/>
      <c r="U11" s="20" t="s">
        <v>176</v>
      </c>
      <c r="V11" s="20">
        <v>0.03</v>
      </c>
      <c r="W11" s="20"/>
      <c r="X11" s="22">
        <v>19.02</v>
      </c>
      <c r="Y11" s="20"/>
      <c r="Z11" s="20"/>
      <c r="AA11" s="20" t="s">
        <v>176</v>
      </c>
      <c r="AB11" s="20">
        <v>23.43</v>
      </c>
      <c r="AC11" s="21">
        <f>SUM(AA11,Y11,AE11,W11,U11,S11,Q11,N11,L11,J11,H11,F11)</f>
        <v>102.26</v>
      </c>
      <c r="AD11" s="20"/>
      <c r="AE11" s="20" t="s">
        <v>176</v>
      </c>
      <c r="AF11" s="20"/>
    </row>
    <row r="12" spans="1:32" s="63" customFormat="1" ht="18" customHeight="1">
      <c r="A12" s="167" t="s">
        <v>10</v>
      </c>
      <c r="B12" s="168"/>
      <c r="C12" s="110">
        <f t="shared" si="1"/>
        <v>8144.23</v>
      </c>
      <c r="D12" s="21">
        <f t="shared" si="2"/>
        <v>1008.27</v>
      </c>
      <c r="E12" s="20">
        <v>7095.2</v>
      </c>
      <c r="F12" s="21">
        <v>950.22</v>
      </c>
      <c r="G12" s="22">
        <v>535.63</v>
      </c>
      <c r="H12" s="20"/>
      <c r="I12" s="22">
        <v>0.16</v>
      </c>
      <c r="J12" s="20"/>
      <c r="K12" s="20">
        <v>59.03</v>
      </c>
      <c r="L12" s="21">
        <v>41.43</v>
      </c>
      <c r="M12" s="20">
        <v>69.28</v>
      </c>
      <c r="N12" s="20"/>
      <c r="O12" s="20" t="s">
        <v>176</v>
      </c>
      <c r="P12" s="20"/>
      <c r="Q12" s="20" t="s">
        <v>176</v>
      </c>
      <c r="R12" s="20">
        <v>16.62</v>
      </c>
      <c r="S12" s="23">
        <v>16.62</v>
      </c>
      <c r="T12" s="20">
        <v>49.06</v>
      </c>
      <c r="U12" s="21"/>
      <c r="V12" s="20"/>
      <c r="W12" s="20" t="s">
        <v>175</v>
      </c>
      <c r="X12" s="20"/>
      <c r="Y12" s="20" t="s">
        <v>176</v>
      </c>
      <c r="Z12" s="20"/>
      <c r="AA12" s="20" t="s">
        <v>176</v>
      </c>
      <c r="AB12" s="20">
        <v>319.25</v>
      </c>
      <c r="AC12" s="21">
        <f>SUM(AA12,Y12,AE12,W12,U12,S12,Q12,N12,L12,J12,H12,F12)</f>
        <v>1008.27</v>
      </c>
      <c r="AD12" s="20"/>
      <c r="AE12" s="20" t="s">
        <v>176</v>
      </c>
      <c r="AF12" s="20"/>
    </row>
    <row r="13" spans="1:32" s="63" customFormat="1" ht="18" customHeight="1">
      <c r="A13" s="167" t="s">
        <v>11</v>
      </c>
      <c r="B13" s="168"/>
      <c r="C13" s="110">
        <f t="shared" si="1"/>
        <v>2190.18</v>
      </c>
      <c r="D13" s="21">
        <f t="shared" si="2"/>
        <v>463.08</v>
      </c>
      <c r="E13" s="20">
        <v>1578.11</v>
      </c>
      <c r="F13" s="21">
        <v>279.14</v>
      </c>
      <c r="G13" s="20">
        <v>258.28</v>
      </c>
      <c r="H13" s="21">
        <v>156.92</v>
      </c>
      <c r="I13" s="22">
        <v>11.73</v>
      </c>
      <c r="J13" s="20"/>
      <c r="K13" s="20">
        <v>11.33</v>
      </c>
      <c r="L13" s="21">
        <v>11.33</v>
      </c>
      <c r="M13" s="20">
        <v>15.84</v>
      </c>
      <c r="N13" s="21">
        <v>15.69</v>
      </c>
      <c r="O13" s="20" t="s">
        <v>176</v>
      </c>
      <c r="P13" s="20"/>
      <c r="Q13" s="20" t="s">
        <v>176</v>
      </c>
      <c r="R13" s="20"/>
      <c r="S13" s="23" t="s">
        <v>176</v>
      </c>
      <c r="T13" s="20">
        <v>7.95</v>
      </c>
      <c r="U13" s="20" t="s">
        <v>176</v>
      </c>
      <c r="V13" s="20">
        <v>0.76</v>
      </c>
      <c r="W13" s="20"/>
      <c r="X13" s="22">
        <v>1.22</v>
      </c>
      <c r="Y13" s="20"/>
      <c r="Z13" s="22">
        <v>1.89</v>
      </c>
      <c r="AA13" s="20"/>
      <c r="AB13" s="20">
        <v>303.07</v>
      </c>
      <c r="AC13" s="21">
        <f>SUM(AA13,Y13,AE13,W13,U13,S13,Q13,N13,L13,J13,H13,F13)</f>
        <v>463.08</v>
      </c>
      <c r="AD13" s="20"/>
      <c r="AE13" s="20" t="s">
        <v>176</v>
      </c>
      <c r="AF13" s="20"/>
    </row>
    <row r="14" spans="1:32" s="63" customFormat="1" ht="18" customHeight="1">
      <c r="A14" s="167" t="s">
        <v>12</v>
      </c>
      <c r="B14" s="168"/>
      <c r="C14" s="110">
        <f t="shared" si="1"/>
        <v>1171.04</v>
      </c>
      <c r="D14" s="21">
        <f t="shared" si="2"/>
        <v>367.35</v>
      </c>
      <c r="E14" s="20">
        <v>526.87</v>
      </c>
      <c r="F14" s="21">
        <v>315.85</v>
      </c>
      <c r="G14" s="20">
        <v>340.5</v>
      </c>
      <c r="H14" s="21">
        <v>17.39</v>
      </c>
      <c r="I14" s="22">
        <v>9.31</v>
      </c>
      <c r="J14" s="20"/>
      <c r="K14" s="20">
        <v>31.86</v>
      </c>
      <c r="L14" s="21">
        <v>27.63</v>
      </c>
      <c r="M14" s="20"/>
      <c r="N14" s="20" t="s">
        <v>175</v>
      </c>
      <c r="O14" s="20" t="s">
        <v>176</v>
      </c>
      <c r="P14" s="20"/>
      <c r="Q14" s="20" t="s">
        <v>176</v>
      </c>
      <c r="R14" s="20"/>
      <c r="S14" s="23" t="s">
        <v>176</v>
      </c>
      <c r="T14" s="20"/>
      <c r="U14" s="20" t="s">
        <v>176</v>
      </c>
      <c r="V14" s="20"/>
      <c r="W14" s="20" t="s">
        <v>175</v>
      </c>
      <c r="X14" s="22">
        <v>6.95</v>
      </c>
      <c r="Y14" s="20"/>
      <c r="Z14" s="20">
        <v>7.83</v>
      </c>
      <c r="AA14" s="21">
        <v>6.48</v>
      </c>
      <c r="AB14" s="20">
        <v>247.72</v>
      </c>
      <c r="AC14" s="21">
        <f>SUM(AA14,Y14,AE14,W14,U14,S14,Q14,N14,L14,J14,H14,F14)</f>
        <v>367.35</v>
      </c>
      <c r="AD14" s="20"/>
      <c r="AE14" s="20" t="s">
        <v>176</v>
      </c>
      <c r="AF14" s="20"/>
    </row>
    <row r="15" spans="1:32" s="63" customFormat="1" ht="18" customHeight="1">
      <c r="A15" s="167" t="s">
        <v>13</v>
      </c>
      <c r="B15" s="168"/>
      <c r="C15" s="110">
        <f t="shared" si="1"/>
        <v>956.9499999999999</v>
      </c>
      <c r="D15" s="21">
        <f t="shared" si="2"/>
        <v>716.53</v>
      </c>
      <c r="E15" s="20">
        <v>301.84</v>
      </c>
      <c r="F15" s="21">
        <v>236.18</v>
      </c>
      <c r="G15" s="22">
        <v>19</v>
      </c>
      <c r="H15" s="20"/>
      <c r="I15" s="22">
        <v>8.22</v>
      </c>
      <c r="J15" s="20"/>
      <c r="K15" s="20">
        <v>84.75</v>
      </c>
      <c r="L15" s="21">
        <v>48.36</v>
      </c>
      <c r="M15" s="20">
        <v>461.82</v>
      </c>
      <c r="N15" s="21">
        <v>428</v>
      </c>
      <c r="O15" s="20" t="s">
        <v>176</v>
      </c>
      <c r="P15" s="20">
        <v>9.3</v>
      </c>
      <c r="Q15" s="21">
        <v>2.09</v>
      </c>
      <c r="R15" s="20">
        <v>1.9</v>
      </c>
      <c r="S15" s="23">
        <v>1.9</v>
      </c>
      <c r="T15" s="20"/>
      <c r="U15" s="21"/>
      <c r="V15" s="20"/>
      <c r="W15" s="20" t="s">
        <v>175</v>
      </c>
      <c r="X15" s="20"/>
      <c r="Y15" s="20" t="s">
        <v>176</v>
      </c>
      <c r="Z15" s="20"/>
      <c r="AA15" s="20" t="s">
        <v>176</v>
      </c>
      <c r="AB15" s="20">
        <v>60.45</v>
      </c>
      <c r="AC15" s="21">
        <f>SUM(AA15,Y15,,W15,U15,S15,Q15,N15,L15,J15,H15,F15)</f>
        <v>716.53</v>
      </c>
      <c r="AD15" s="20">
        <v>9.67</v>
      </c>
      <c r="AE15" s="64"/>
      <c r="AF15" s="20"/>
    </row>
    <row r="16" spans="1:32" s="63" customFormat="1" ht="18" customHeight="1">
      <c r="A16" s="167" t="s">
        <v>14</v>
      </c>
      <c r="B16" s="168"/>
      <c r="C16" s="110">
        <f t="shared" si="1"/>
        <v>322.73</v>
      </c>
      <c r="D16" s="21">
        <f t="shared" si="2"/>
        <v>93.37</v>
      </c>
      <c r="E16" s="22">
        <v>45.17</v>
      </c>
      <c r="F16" s="20"/>
      <c r="G16" s="20">
        <v>181.64</v>
      </c>
      <c r="H16" s="21">
        <v>45.21</v>
      </c>
      <c r="I16" s="22">
        <v>3.07</v>
      </c>
      <c r="J16" s="20"/>
      <c r="K16" s="20">
        <v>71.6</v>
      </c>
      <c r="L16" s="21">
        <v>44.17</v>
      </c>
      <c r="M16" s="20">
        <v>9.85</v>
      </c>
      <c r="N16" s="21">
        <v>1.11</v>
      </c>
      <c r="O16" s="20" t="s">
        <v>176</v>
      </c>
      <c r="P16" s="20">
        <v>2</v>
      </c>
      <c r="Q16" s="21">
        <v>2</v>
      </c>
      <c r="R16" s="20"/>
      <c r="S16" s="23"/>
      <c r="T16" s="20"/>
      <c r="U16" s="20" t="s">
        <v>175</v>
      </c>
      <c r="V16" s="20"/>
      <c r="W16" s="20" t="s">
        <v>175</v>
      </c>
      <c r="X16" s="22">
        <v>0.88</v>
      </c>
      <c r="Y16" s="21">
        <v>0.88</v>
      </c>
      <c r="Z16" s="20"/>
      <c r="AA16" s="20" t="s">
        <v>176</v>
      </c>
      <c r="AB16" s="20">
        <v>6.09</v>
      </c>
      <c r="AC16" s="21">
        <f>SUM(AA16,Y16,,W16,U16,S16,Q16,N16,L16,J16,H16,F16)</f>
        <v>93.37</v>
      </c>
      <c r="AD16" s="20">
        <v>2.43</v>
      </c>
      <c r="AE16" s="64"/>
      <c r="AF16" s="20"/>
    </row>
    <row r="17" spans="1:32" s="63" customFormat="1" ht="18" customHeight="1">
      <c r="A17" s="167" t="s">
        <v>15</v>
      </c>
      <c r="B17" s="168"/>
      <c r="C17" s="110">
        <f t="shared" si="1"/>
        <v>27.88</v>
      </c>
      <c r="D17" s="21"/>
      <c r="E17" s="20"/>
      <c r="F17" s="20" t="s">
        <v>176</v>
      </c>
      <c r="G17" s="20"/>
      <c r="H17" s="20" t="s">
        <v>176</v>
      </c>
      <c r="I17" s="20"/>
      <c r="J17" s="20" t="s">
        <v>176</v>
      </c>
      <c r="K17" s="22">
        <v>24.56</v>
      </c>
      <c r="L17" s="21"/>
      <c r="M17" s="22">
        <v>3.32</v>
      </c>
      <c r="N17" s="20"/>
      <c r="O17" s="20" t="s">
        <v>176</v>
      </c>
      <c r="P17" s="20"/>
      <c r="Q17" s="20" t="s">
        <v>176</v>
      </c>
      <c r="R17" s="20"/>
      <c r="S17" s="23" t="s">
        <v>176</v>
      </c>
      <c r="T17" s="20"/>
      <c r="U17" s="20" t="s">
        <v>176</v>
      </c>
      <c r="V17" s="20"/>
      <c r="W17" s="20" t="s">
        <v>175</v>
      </c>
      <c r="X17" s="20"/>
      <c r="Y17" s="20" t="s">
        <v>176</v>
      </c>
      <c r="Z17" s="20"/>
      <c r="AA17" s="20" t="s">
        <v>176</v>
      </c>
      <c r="AB17" s="20"/>
      <c r="AC17" s="23" t="s">
        <v>175</v>
      </c>
      <c r="AD17" s="20"/>
      <c r="AE17" s="65" t="s">
        <v>175</v>
      </c>
      <c r="AF17" s="20"/>
    </row>
    <row r="18" spans="1:32" s="46" customFormat="1" ht="18" customHeight="1">
      <c r="A18" s="189"/>
      <c r="B18" s="190"/>
      <c r="C18" s="110"/>
      <c r="D18" s="21"/>
      <c r="E18" s="13"/>
      <c r="F18" s="21"/>
      <c r="G18" s="13"/>
      <c r="H18" s="21"/>
      <c r="I18" s="13"/>
      <c r="J18" s="21"/>
      <c r="K18" s="13"/>
      <c r="L18" s="21"/>
      <c r="M18" s="13"/>
      <c r="N18" s="21"/>
      <c r="O18" s="13"/>
      <c r="P18" s="13"/>
      <c r="Q18" s="21"/>
      <c r="R18" s="13"/>
      <c r="S18" s="23"/>
      <c r="T18" s="13"/>
      <c r="U18" s="21"/>
      <c r="V18" s="13"/>
      <c r="W18" s="13"/>
      <c r="X18" s="13"/>
      <c r="Y18" s="21"/>
      <c r="Z18" s="13"/>
      <c r="AA18" s="21"/>
      <c r="AB18" s="13"/>
      <c r="AC18" s="21"/>
      <c r="AD18" s="13"/>
      <c r="AE18" s="64"/>
      <c r="AF18" s="7"/>
    </row>
    <row r="19" spans="1:32" s="46" customFormat="1" ht="18" customHeight="1">
      <c r="A19" s="5"/>
      <c r="B19" s="6"/>
      <c r="C19" s="110"/>
      <c r="D19" s="21"/>
      <c r="E19" s="13"/>
      <c r="F19" s="21"/>
      <c r="G19" s="13"/>
      <c r="H19" s="21"/>
      <c r="I19" s="13"/>
      <c r="J19" s="21"/>
      <c r="K19" s="13"/>
      <c r="L19" s="21"/>
      <c r="M19" s="13"/>
      <c r="N19" s="21"/>
      <c r="O19" s="13"/>
      <c r="P19" s="13"/>
      <c r="Q19" s="21"/>
      <c r="R19" s="13"/>
      <c r="S19" s="23"/>
      <c r="T19" s="13"/>
      <c r="U19" s="21"/>
      <c r="V19" s="13"/>
      <c r="W19" s="13"/>
      <c r="X19" s="13"/>
      <c r="Y19" s="21"/>
      <c r="Z19" s="13"/>
      <c r="AA19" s="21"/>
      <c r="AB19" s="13"/>
      <c r="AC19" s="21"/>
      <c r="AD19" s="13"/>
      <c r="AE19" s="64"/>
      <c r="AF19" s="7"/>
    </row>
    <row r="20" spans="1:32" s="63" customFormat="1" ht="18" customHeight="1">
      <c r="A20" s="167" t="s">
        <v>16</v>
      </c>
      <c r="B20" s="168"/>
      <c r="C20" s="110">
        <f>SUM(C21)</f>
        <v>6418.999999999999</v>
      </c>
      <c r="D20" s="140">
        <f>SUM(AC20)</f>
        <v>2800.32</v>
      </c>
      <c r="E20" s="20">
        <f>SUM(E21)</f>
        <v>6105.9</v>
      </c>
      <c r="F20" s="140">
        <f>SUM(F21)</f>
        <v>2800.32</v>
      </c>
      <c r="G20" s="20">
        <f>SUM(G21)</f>
        <v>42.74</v>
      </c>
      <c r="H20" s="20"/>
      <c r="I20" s="20">
        <f>SUM(I21)</f>
        <v>0.05</v>
      </c>
      <c r="J20" s="20"/>
      <c r="K20" s="20"/>
      <c r="L20" s="20" t="s">
        <v>178</v>
      </c>
      <c r="M20" s="20"/>
      <c r="N20" s="20" t="s">
        <v>178</v>
      </c>
      <c r="O20" s="20" t="s">
        <v>178</v>
      </c>
      <c r="P20" s="20"/>
      <c r="Q20" s="20" t="s">
        <v>178</v>
      </c>
      <c r="R20" s="20"/>
      <c r="S20" s="23"/>
      <c r="T20" s="20">
        <v>28.83</v>
      </c>
      <c r="U20" s="20"/>
      <c r="V20" s="20"/>
      <c r="W20" s="20" t="s">
        <v>177</v>
      </c>
      <c r="X20" s="20"/>
      <c r="Y20" s="20" t="s">
        <v>178</v>
      </c>
      <c r="Z20" s="20"/>
      <c r="AA20" s="20" t="s">
        <v>178</v>
      </c>
      <c r="AB20" s="20">
        <f>SUM(AB21)</f>
        <v>199.61</v>
      </c>
      <c r="AC20" s="23">
        <f>SUM(AC21)</f>
        <v>2800.32</v>
      </c>
      <c r="AD20" s="20">
        <f>SUM(AD21)</f>
        <v>41.87</v>
      </c>
      <c r="AE20" s="64"/>
      <c r="AF20" s="20"/>
    </row>
    <row r="21" spans="1:32" ht="18" customHeight="1">
      <c r="A21" s="3"/>
      <c r="B21" s="37" t="s">
        <v>17</v>
      </c>
      <c r="C21" s="103">
        <f>SUM(E21,G21,I21,K21,M21,O21,P21,X21,Z21,AD21,T21,V21,AB21,R21)</f>
        <v>6418.999999999999</v>
      </c>
      <c r="D21" s="54">
        <f>SUM(AC21)</f>
        <v>2800.32</v>
      </c>
      <c r="E21" s="56">
        <v>6105.9</v>
      </c>
      <c r="F21" s="54">
        <v>2800.32</v>
      </c>
      <c r="G21" s="57">
        <v>42.74</v>
      </c>
      <c r="H21" s="56"/>
      <c r="I21" s="57">
        <v>0.05</v>
      </c>
      <c r="J21" s="56"/>
      <c r="K21" s="56"/>
      <c r="L21" s="56" t="s">
        <v>180</v>
      </c>
      <c r="M21" s="56"/>
      <c r="N21" s="56" t="s">
        <v>180</v>
      </c>
      <c r="O21" s="56" t="s">
        <v>180</v>
      </c>
      <c r="P21" s="56"/>
      <c r="Q21" s="56" t="s">
        <v>180</v>
      </c>
      <c r="R21" s="56"/>
      <c r="S21" s="55"/>
      <c r="T21" s="56">
        <v>28.83</v>
      </c>
      <c r="U21" s="56"/>
      <c r="V21" s="56"/>
      <c r="W21" s="56" t="s">
        <v>179</v>
      </c>
      <c r="X21" s="56"/>
      <c r="Y21" s="56" t="s">
        <v>180</v>
      </c>
      <c r="Z21" s="56"/>
      <c r="AA21" s="56" t="s">
        <v>180</v>
      </c>
      <c r="AB21" s="56">
        <v>199.61</v>
      </c>
      <c r="AC21" s="54">
        <f>SUM(AA21,Y21,,W21,U21,S21,Q21,N21,L21,J21,H21,F21)</f>
        <v>2800.32</v>
      </c>
      <c r="AD21" s="56">
        <v>41.87</v>
      </c>
      <c r="AE21" s="49"/>
      <c r="AF21" s="56"/>
    </row>
    <row r="22" spans="1:32" ht="18" customHeight="1">
      <c r="A22" s="3"/>
      <c r="B22" s="37"/>
      <c r="C22" s="102"/>
      <c r="D22" s="54"/>
      <c r="E22" s="29"/>
      <c r="F22" s="54"/>
      <c r="G22" s="29"/>
      <c r="H22" s="54"/>
      <c r="I22" s="29"/>
      <c r="J22" s="54"/>
      <c r="K22" s="29"/>
      <c r="L22" s="54"/>
      <c r="M22" s="29"/>
      <c r="N22" s="54"/>
      <c r="O22" s="29"/>
      <c r="P22" s="29"/>
      <c r="Q22" s="54"/>
      <c r="R22" s="29"/>
      <c r="S22" s="55"/>
      <c r="T22" s="29"/>
      <c r="U22" s="54"/>
      <c r="V22" s="29"/>
      <c r="W22" s="29"/>
      <c r="X22" s="29"/>
      <c r="Y22" s="54"/>
      <c r="Z22" s="29"/>
      <c r="AA22" s="54"/>
      <c r="AB22" s="29"/>
      <c r="AC22" s="54"/>
      <c r="AD22" s="29"/>
      <c r="AE22" s="49"/>
      <c r="AF22" s="54"/>
    </row>
    <row r="23" spans="1:32" s="63" customFormat="1" ht="18" customHeight="1">
      <c r="A23" s="167" t="s">
        <v>18</v>
      </c>
      <c r="B23" s="168"/>
      <c r="C23" s="110">
        <f>SUM(C24:C26)</f>
        <v>51.489999999999995</v>
      </c>
      <c r="D23" s="140">
        <f>SUM(AC23)</f>
        <v>19.31</v>
      </c>
      <c r="E23" s="20"/>
      <c r="F23" s="20" t="s">
        <v>178</v>
      </c>
      <c r="G23" s="20">
        <f>SUM(G24:G26)</f>
        <v>1.75</v>
      </c>
      <c r="H23" s="20"/>
      <c r="I23" s="20">
        <f>SUM(I24:I26)</f>
        <v>0.16</v>
      </c>
      <c r="J23" s="20"/>
      <c r="K23" s="20">
        <f>SUM(K24:K26)</f>
        <v>40.48</v>
      </c>
      <c r="L23" s="140">
        <v>19.31</v>
      </c>
      <c r="M23" s="20"/>
      <c r="N23" s="20" t="s">
        <v>178</v>
      </c>
      <c r="O23" s="20" t="s">
        <v>178</v>
      </c>
      <c r="P23" s="20"/>
      <c r="Q23" s="20" t="s">
        <v>178</v>
      </c>
      <c r="R23" s="20"/>
      <c r="S23" s="23"/>
      <c r="T23" s="20"/>
      <c r="U23" s="20" t="s">
        <v>178</v>
      </c>
      <c r="V23" s="20"/>
      <c r="W23" s="20"/>
      <c r="X23" s="20"/>
      <c r="Y23" s="20" t="s">
        <v>178</v>
      </c>
      <c r="Z23" s="20"/>
      <c r="AA23" s="20" t="s">
        <v>178</v>
      </c>
      <c r="AB23" s="20">
        <f>SUM(AB24:AB26)</f>
        <v>7.6</v>
      </c>
      <c r="AC23" s="23">
        <f>SUM(AC24:AC26)</f>
        <v>19.31</v>
      </c>
      <c r="AD23" s="20">
        <f>SUM(AD24:AD26)</f>
        <v>1.5</v>
      </c>
      <c r="AE23" s="64"/>
      <c r="AF23" s="20"/>
    </row>
    <row r="24" spans="1:32" ht="18" customHeight="1">
      <c r="A24" s="3"/>
      <c r="B24" s="37" t="s">
        <v>19</v>
      </c>
      <c r="C24" s="103">
        <f>SUM(E24,G24,I24,K24,M24,O24,P24,X24,Z24,AD24,T24,V24,AB24,R24)</f>
        <v>49.58</v>
      </c>
      <c r="D24" s="54">
        <f>SUM(AC24)</f>
        <v>19.31</v>
      </c>
      <c r="E24" s="56"/>
      <c r="F24" s="56" t="s">
        <v>180</v>
      </c>
      <c r="G24" s="56"/>
      <c r="H24" s="56" t="s">
        <v>180</v>
      </c>
      <c r="I24" s="56"/>
      <c r="J24" s="56" t="s">
        <v>180</v>
      </c>
      <c r="K24" s="56">
        <v>40.48</v>
      </c>
      <c r="L24" s="54">
        <v>19.31</v>
      </c>
      <c r="M24" s="56"/>
      <c r="N24" s="56" t="s">
        <v>180</v>
      </c>
      <c r="O24" s="56" t="s">
        <v>180</v>
      </c>
      <c r="P24" s="56"/>
      <c r="Q24" s="56" t="s">
        <v>180</v>
      </c>
      <c r="R24" s="56"/>
      <c r="S24" s="55"/>
      <c r="T24" s="56"/>
      <c r="U24" s="56" t="s">
        <v>180</v>
      </c>
      <c r="V24" s="56"/>
      <c r="W24" s="56" t="s">
        <v>179</v>
      </c>
      <c r="X24" s="56"/>
      <c r="Y24" s="56" t="s">
        <v>180</v>
      </c>
      <c r="Z24" s="56"/>
      <c r="AA24" s="56" t="s">
        <v>180</v>
      </c>
      <c r="AB24" s="56">
        <v>7.6</v>
      </c>
      <c r="AC24" s="54">
        <f>SUM(AA24,Y24,AE24,W24,U24,S24,Q24,N24,L24,J24,H24,F24)</f>
        <v>19.31</v>
      </c>
      <c r="AD24" s="56">
        <v>1.5</v>
      </c>
      <c r="AE24" s="56"/>
      <c r="AF24" s="56"/>
    </row>
    <row r="25" spans="1:32" ht="18" customHeight="1">
      <c r="A25" s="3"/>
      <c r="B25" s="37" t="s">
        <v>20</v>
      </c>
      <c r="C25" s="103"/>
      <c r="D25" s="56" t="s">
        <v>180</v>
      </c>
      <c r="E25" s="56"/>
      <c r="F25" s="56" t="s">
        <v>180</v>
      </c>
      <c r="G25" s="56"/>
      <c r="H25" s="56" t="s">
        <v>180</v>
      </c>
      <c r="I25" s="56"/>
      <c r="J25" s="56" t="s">
        <v>180</v>
      </c>
      <c r="K25" s="56"/>
      <c r="L25" s="56" t="s">
        <v>180</v>
      </c>
      <c r="M25" s="56"/>
      <c r="N25" s="56" t="s">
        <v>180</v>
      </c>
      <c r="O25" s="56" t="s">
        <v>180</v>
      </c>
      <c r="P25" s="56"/>
      <c r="Q25" s="56" t="s">
        <v>180</v>
      </c>
      <c r="R25" s="56"/>
      <c r="S25" s="55" t="s">
        <v>180</v>
      </c>
      <c r="T25" s="56"/>
      <c r="U25" s="56" t="s">
        <v>180</v>
      </c>
      <c r="V25" s="56"/>
      <c r="W25" s="56" t="s">
        <v>179</v>
      </c>
      <c r="X25" s="56"/>
      <c r="Y25" s="56" t="s">
        <v>180</v>
      </c>
      <c r="Z25" s="56"/>
      <c r="AA25" s="56" t="s">
        <v>180</v>
      </c>
      <c r="AB25" s="56"/>
      <c r="AC25" s="56" t="s">
        <v>180</v>
      </c>
      <c r="AD25" s="56"/>
      <c r="AE25" s="56" t="s">
        <v>180</v>
      </c>
      <c r="AF25" s="56"/>
    </row>
    <row r="26" spans="1:32" ht="18" customHeight="1">
      <c r="A26" s="3"/>
      <c r="B26" s="37" t="s">
        <v>21</v>
      </c>
      <c r="C26" s="103">
        <f>SUM(E26,G26,I26,K26,M26,O26,P26,X26,Z26,AD26,T26,V26,AB26,R26)</f>
        <v>1.91</v>
      </c>
      <c r="D26" s="56"/>
      <c r="E26" s="56"/>
      <c r="F26" s="56" t="s">
        <v>180</v>
      </c>
      <c r="G26" s="57">
        <v>1.75</v>
      </c>
      <c r="H26" s="56"/>
      <c r="I26" s="57">
        <v>0.16</v>
      </c>
      <c r="J26" s="56"/>
      <c r="K26" s="56"/>
      <c r="L26" s="56" t="s">
        <v>180</v>
      </c>
      <c r="M26" s="56"/>
      <c r="N26" s="56" t="s">
        <v>180</v>
      </c>
      <c r="O26" s="56" t="s">
        <v>180</v>
      </c>
      <c r="P26" s="56"/>
      <c r="Q26" s="56" t="s">
        <v>180</v>
      </c>
      <c r="R26" s="56"/>
      <c r="S26" s="55" t="s">
        <v>180</v>
      </c>
      <c r="T26" s="56"/>
      <c r="U26" s="56" t="s">
        <v>180</v>
      </c>
      <c r="V26" s="56"/>
      <c r="W26" s="56" t="s">
        <v>179</v>
      </c>
      <c r="X26" s="56"/>
      <c r="Y26" s="56" t="s">
        <v>180</v>
      </c>
      <c r="Z26" s="56"/>
      <c r="AA26" s="56" t="s">
        <v>180</v>
      </c>
      <c r="AB26" s="56"/>
      <c r="AC26" s="56" t="s">
        <v>180</v>
      </c>
      <c r="AD26" s="56"/>
      <c r="AE26" s="56" t="s">
        <v>180</v>
      </c>
      <c r="AF26" s="56"/>
    </row>
    <row r="27" spans="1:32" ht="18" customHeight="1">
      <c r="A27" s="3"/>
      <c r="B27" s="37" t="s">
        <v>22</v>
      </c>
      <c r="C27" s="103"/>
      <c r="D27" s="56" t="s">
        <v>180</v>
      </c>
      <c r="E27" s="56"/>
      <c r="F27" s="56" t="s">
        <v>180</v>
      </c>
      <c r="G27" s="56"/>
      <c r="H27" s="56" t="s">
        <v>180</v>
      </c>
      <c r="I27" s="56"/>
      <c r="J27" s="56" t="s">
        <v>180</v>
      </c>
      <c r="K27" s="56"/>
      <c r="L27" s="56" t="s">
        <v>180</v>
      </c>
      <c r="M27" s="56"/>
      <c r="N27" s="56" t="s">
        <v>180</v>
      </c>
      <c r="O27" s="56" t="s">
        <v>180</v>
      </c>
      <c r="P27" s="56"/>
      <c r="Q27" s="56" t="s">
        <v>180</v>
      </c>
      <c r="R27" s="56"/>
      <c r="S27" s="55" t="s">
        <v>180</v>
      </c>
      <c r="T27" s="56"/>
      <c r="U27" s="56" t="s">
        <v>180</v>
      </c>
      <c r="V27" s="56"/>
      <c r="W27" s="56" t="s">
        <v>179</v>
      </c>
      <c r="X27" s="56"/>
      <c r="Y27" s="56" t="s">
        <v>180</v>
      </c>
      <c r="Z27" s="56"/>
      <c r="AA27" s="56" t="s">
        <v>180</v>
      </c>
      <c r="AB27" s="56"/>
      <c r="AC27" s="56" t="s">
        <v>180</v>
      </c>
      <c r="AD27" s="56"/>
      <c r="AE27" s="56" t="s">
        <v>180</v>
      </c>
      <c r="AF27" s="56"/>
    </row>
    <row r="28" spans="1:32" ht="18" customHeight="1">
      <c r="A28" s="3"/>
      <c r="B28" s="37"/>
      <c r="C28" s="102"/>
      <c r="D28" s="54"/>
      <c r="E28" s="29"/>
      <c r="F28" s="54"/>
      <c r="G28" s="29"/>
      <c r="H28" s="54"/>
      <c r="I28" s="29"/>
      <c r="J28" s="54"/>
      <c r="K28" s="29"/>
      <c r="L28" s="54"/>
      <c r="M28" s="29"/>
      <c r="N28" s="54"/>
      <c r="O28" s="29"/>
      <c r="P28" s="29"/>
      <c r="Q28" s="54"/>
      <c r="R28" s="29"/>
      <c r="S28" s="55"/>
      <c r="T28" s="29"/>
      <c r="U28" s="54"/>
      <c r="V28" s="29"/>
      <c r="W28" s="29"/>
      <c r="X28" s="29"/>
      <c r="Y28" s="54"/>
      <c r="Z28" s="29"/>
      <c r="AA28" s="54"/>
      <c r="AB28" s="29"/>
      <c r="AC28" s="54"/>
      <c r="AD28" s="29"/>
      <c r="AE28" s="29"/>
      <c r="AF28" s="54"/>
    </row>
    <row r="29" spans="1:32" s="63" customFormat="1" ht="18" customHeight="1">
      <c r="A29" s="167" t="s">
        <v>23</v>
      </c>
      <c r="B29" s="168"/>
      <c r="C29" s="110">
        <f>SUM(C30:C37)</f>
        <v>36727.22</v>
      </c>
      <c r="D29" s="23">
        <f aca="true" t="shared" si="3" ref="D29:K29">SUM(D30:D37)</f>
        <v>6938.129999999999</v>
      </c>
      <c r="E29" s="20">
        <f t="shared" si="3"/>
        <v>30541.44</v>
      </c>
      <c r="F29" s="23">
        <f t="shared" si="3"/>
        <v>5181.94</v>
      </c>
      <c r="G29" s="20">
        <f t="shared" si="3"/>
        <v>4147.870000000001</v>
      </c>
      <c r="H29" s="21">
        <f t="shared" si="3"/>
        <v>1694.8700000000001</v>
      </c>
      <c r="I29" s="20">
        <f t="shared" si="3"/>
        <v>0.7</v>
      </c>
      <c r="J29" s="20"/>
      <c r="K29" s="20">
        <f t="shared" si="3"/>
        <v>29.14</v>
      </c>
      <c r="L29" s="23">
        <f>SUM(L30:L37)</f>
        <v>28.85</v>
      </c>
      <c r="M29" s="20">
        <f>SUM(M30:M37)</f>
        <v>21.29</v>
      </c>
      <c r="N29" s="23">
        <f>SUM(N30:N37)</f>
        <v>21.29</v>
      </c>
      <c r="O29" s="20">
        <f>SUM(O30:O37)</f>
        <v>0.78</v>
      </c>
      <c r="P29" s="20"/>
      <c r="Q29" s="20" t="s">
        <v>178</v>
      </c>
      <c r="R29" s="20"/>
      <c r="S29" s="23" t="s">
        <v>178</v>
      </c>
      <c r="T29" s="20">
        <f>SUM(T30:T37)</f>
        <v>612.6</v>
      </c>
      <c r="U29" s="23">
        <f>SUM(U30:U37)</f>
        <v>11.18</v>
      </c>
      <c r="V29" s="20"/>
      <c r="W29" s="20" t="s">
        <v>177</v>
      </c>
      <c r="X29" s="20"/>
      <c r="Y29" s="20" t="s">
        <v>178</v>
      </c>
      <c r="Z29" s="20"/>
      <c r="AA29" s="20" t="s">
        <v>178</v>
      </c>
      <c r="AB29" s="20">
        <f>SUM(AB30:AB37)</f>
        <v>1373.3999999999999</v>
      </c>
      <c r="AC29" s="23">
        <f>SUM(AC30:AC37)</f>
        <v>6938.129999999999</v>
      </c>
      <c r="AD29" s="20"/>
      <c r="AE29" s="20" t="s">
        <v>178</v>
      </c>
      <c r="AF29" s="21"/>
    </row>
    <row r="30" spans="1:32" ht="18" customHeight="1">
      <c r="A30" s="3"/>
      <c r="B30" s="37" t="s">
        <v>24</v>
      </c>
      <c r="C30" s="103">
        <f>SUM(E30,G30,I30,K30,M30,O30,P30,X30,Z30,AD30,T30,V30,AB30,R30)</f>
        <v>29.14</v>
      </c>
      <c r="D30" s="54">
        <f>SUM(AC30)</f>
        <v>28.85</v>
      </c>
      <c r="E30" s="56"/>
      <c r="F30" s="56" t="s">
        <v>180</v>
      </c>
      <c r="G30" s="56"/>
      <c r="H30" s="56" t="s">
        <v>180</v>
      </c>
      <c r="I30" s="56"/>
      <c r="J30" s="56" t="s">
        <v>180</v>
      </c>
      <c r="K30" s="56">
        <v>29.14</v>
      </c>
      <c r="L30" s="54">
        <v>28.85</v>
      </c>
      <c r="M30" s="56"/>
      <c r="N30" s="56" t="s">
        <v>180</v>
      </c>
      <c r="O30" s="56" t="s">
        <v>180</v>
      </c>
      <c r="P30" s="56"/>
      <c r="Q30" s="56" t="s">
        <v>180</v>
      </c>
      <c r="R30" s="56"/>
      <c r="S30" s="55" t="s">
        <v>180</v>
      </c>
      <c r="T30" s="56"/>
      <c r="U30" s="56"/>
      <c r="V30" s="56"/>
      <c r="W30" s="56" t="s">
        <v>179</v>
      </c>
      <c r="X30" s="56"/>
      <c r="Y30" s="56" t="s">
        <v>180</v>
      </c>
      <c r="Z30" s="56"/>
      <c r="AA30" s="56" t="s">
        <v>180</v>
      </c>
      <c r="AB30" s="56"/>
      <c r="AC30" s="54">
        <f>SUM(AA30,Y30,AE30,W30,U30,S30,Q30,N30,L30,J30,H30,F30)</f>
        <v>28.85</v>
      </c>
      <c r="AD30" s="56"/>
      <c r="AE30" s="56" t="s">
        <v>180</v>
      </c>
      <c r="AF30" s="56"/>
    </row>
    <row r="31" spans="1:32" ht="18" customHeight="1">
      <c r="A31" s="3"/>
      <c r="B31" s="37" t="s">
        <v>25</v>
      </c>
      <c r="C31" s="103">
        <f>SUM(E31,G31,I31,K31,M31,O31,P31,X31,Z31,AD31,T31,V31,AB31,R31)</f>
        <v>75.12</v>
      </c>
      <c r="D31" s="54">
        <f>SUM(AC31)</f>
        <v>21.29</v>
      </c>
      <c r="E31" s="56"/>
      <c r="F31" s="56" t="s">
        <v>180</v>
      </c>
      <c r="G31" s="57">
        <v>0.85</v>
      </c>
      <c r="H31" s="56"/>
      <c r="I31" s="57"/>
      <c r="J31" s="56" t="s">
        <v>180</v>
      </c>
      <c r="K31" s="56"/>
      <c r="L31" s="56" t="s">
        <v>180</v>
      </c>
      <c r="M31" s="56">
        <v>21.29</v>
      </c>
      <c r="N31" s="54">
        <v>21.29</v>
      </c>
      <c r="O31" s="56" t="s">
        <v>180</v>
      </c>
      <c r="P31" s="56"/>
      <c r="Q31" s="56" t="s">
        <v>180</v>
      </c>
      <c r="R31" s="56"/>
      <c r="S31" s="55" t="s">
        <v>180</v>
      </c>
      <c r="T31" s="56">
        <v>14.28</v>
      </c>
      <c r="U31" s="56"/>
      <c r="V31" s="56"/>
      <c r="W31" s="56" t="s">
        <v>179</v>
      </c>
      <c r="X31" s="56"/>
      <c r="Y31" s="56" t="s">
        <v>180</v>
      </c>
      <c r="Z31" s="56"/>
      <c r="AA31" s="56" t="s">
        <v>180</v>
      </c>
      <c r="AB31" s="56">
        <v>38.7</v>
      </c>
      <c r="AC31" s="54">
        <f>SUM(AA31,Y31,AE31,W31,U31,S31,Q31,N31,L31,J31,H31,F31)</f>
        <v>21.29</v>
      </c>
      <c r="AD31" s="56"/>
      <c r="AE31" s="56" t="s">
        <v>180</v>
      </c>
      <c r="AF31" s="56"/>
    </row>
    <row r="32" spans="1:32" ht="18" customHeight="1">
      <c r="A32" s="3"/>
      <c r="B32" s="37" t="s">
        <v>26</v>
      </c>
      <c r="C32" s="103"/>
      <c r="D32" s="56" t="s">
        <v>180</v>
      </c>
      <c r="E32" s="56"/>
      <c r="F32" s="56" t="s">
        <v>180</v>
      </c>
      <c r="G32" s="56"/>
      <c r="H32" s="56" t="s">
        <v>180</v>
      </c>
      <c r="I32" s="56" t="s">
        <v>180</v>
      </c>
      <c r="J32" s="49"/>
      <c r="K32" s="56"/>
      <c r="L32" s="56" t="s">
        <v>180</v>
      </c>
      <c r="M32" s="56"/>
      <c r="N32" s="56" t="s">
        <v>180</v>
      </c>
      <c r="O32" s="56" t="s">
        <v>180</v>
      </c>
      <c r="P32" s="56"/>
      <c r="Q32" s="56" t="s">
        <v>180</v>
      </c>
      <c r="R32" s="56"/>
      <c r="S32" s="55" t="s">
        <v>180</v>
      </c>
      <c r="T32" s="56" t="s">
        <v>180</v>
      </c>
      <c r="U32" s="56"/>
      <c r="V32" s="56"/>
      <c r="W32" s="56" t="s">
        <v>179</v>
      </c>
      <c r="X32" s="56"/>
      <c r="Y32" s="56" t="s">
        <v>180</v>
      </c>
      <c r="Z32" s="56"/>
      <c r="AA32" s="56" t="s">
        <v>180</v>
      </c>
      <c r="AB32" s="56"/>
      <c r="AC32" s="56" t="s">
        <v>179</v>
      </c>
      <c r="AD32" s="56"/>
      <c r="AE32" s="56" t="s">
        <v>180</v>
      </c>
      <c r="AF32" s="56"/>
    </row>
    <row r="33" spans="1:32" ht="18" customHeight="1">
      <c r="A33" s="3"/>
      <c r="B33" s="37" t="s">
        <v>27</v>
      </c>
      <c r="C33" s="103">
        <f>SUM(E33,G33,I33,K33,M33,O33,P33,X33,Z33,AD33,T33,V33,AB33,R33)</f>
        <v>2660.71</v>
      </c>
      <c r="D33" s="56"/>
      <c r="E33" s="57">
        <v>1927.01</v>
      </c>
      <c r="F33" s="56"/>
      <c r="G33" s="57">
        <v>649.37</v>
      </c>
      <c r="H33" s="56"/>
      <c r="I33" s="56" t="s">
        <v>181</v>
      </c>
      <c r="J33" s="49"/>
      <c r="K33" s="56"/>
      <c r="L33" s="56" t="s">
        <v>181</v>
      </c>
      <c r="M33" s="56"/>
      <c r="N33" s="56" t="s">
        <v>181</v>
      </c>
      <c r="O33" s="56" t="s">
        <v>181</v>
      </c>
      <c r="P33" s="56"/>
      <c r="Q33" s="56" t="s">
        <v>181</v>
      </c>
      <c r="R33" s="56"/>
      <c r="S33" s="55" t="s">
        <v>181</v>
      </c>
      <c r="T33" s="56">
        <v>84.33</v>
      </c>
      <c r="U33" s="56"/>
      <c r="V33" s="56"/>
      <c r="W33" s="56" t="s">
        <v>182</v>
      </c>
      <c r="X33" s="56"/>
      <c r="Y33" s="56" t="s">
        <v>181</v>
      </c>
      <c r="Z33" s="56"/>
      <c r="AA33" s="56" t="s">
        <v>181</v>
      </c>
      <c r="AB33" s="56"/>
      <c r="AC33" s="56" t="s">
        <v>182</v>
      </c>
      <c r="AD33" s="56"/>
      <c r="AE33" s="56" t="s">
        <v>181</v>
      </c>
      <c r="AF33" s="56"/>
    </row>
    <row r="34" spans="1:32" ht="18" customHeight="1">
      <c r="A34" s="3"/>
      <c r="B34" s="37" t="s">
        <v>28</v>
      </c>
      <c r="C34" s="103">
        <f>SUM(E34,G34,I34,K34,M34,O34,P34,X34,Z34,AD34,T34,V34,AB34,R34)</f>
        <v>9627.449999999999</v>
      </c>
      <c r="D34" s="54">
        <f>SUM(AC34)</f>
        <v>2929.33</v>
      </c>
      <c r="E34" s="56">
        <v>8857.05</v>
      </c>
      <c r="F34" s="54">
        <v>2929.33</v>
      </c>
      <c r="G34" s="57">
        <v>708.83</v>
      </c>
      <c r="H34" s="56"/>
      <c r="I34" s="56" t="s">
        <v>181</v>
      </c>
      <c r="J34" s="49"/>
      <c r="K34" s="56"/>
      <c r="L34" s="56" t="s">
        <v>181</v>
      </c>
      <c r="M34" s="56"/>
      <c r="N34" s="56" t="s">
        <v>181</v>
      </c>
      <c r="O34" s="56" t="s">
        <v>181</v>
      </c>
      <c r="P34" s="56"/>
      <c r="Q34" s="56" t="s">
        <v>181</v>
      </c>
      <c r="R34" s="56"/>
      <c r="S34" s="55" t="s">
        <v>181</v>
      </c>
      <c r="T34" s="56">
        <v>28.85</v>
      </c>
      <c r="U34" s="56"/>
      <c r="V34" s="56"/>
      <c r="W34" s="56" t="s">
        <v>182</v>
      </c>
      <c r="X34" s="56"/>
      <c r="Y34" s="56" t="s">
        <v>181</v>
      </c>
      <c r="Z34" s="56"/>
      <c r="AA34" s="56" t="s">
        <v>181</v>
      </c>
      <c r="AB34" s="56">
        <v>32.72</v>
      </c>
      <c r="AC34" s="54">
        <f>SUM(AA34,Y34,AE34,W34,U34,S34,Q34,N34,L34,J34,H34,F34)</f>
        <v>2929.33</v>
      </c>
      <c r="AD34" s="56"/>
      <c r="AE34" s="56" t="s">
        <v>181</v>
      </c>
      <c r="AF34" s="56"/>
    </row>
    <row r="35" spans="1:32" ht="18" customHeight="1">
      <c r="A35" s="3"/>
      <c r="B35" s="37" t="s">
        <v>29</v>
      </c>
      <c r="C35" s="103">
        <f>SUM(E35,G35,I35,K35,M35,O35,P35,X35,Z35,AD35,T35,V35,AB35,R35)</f>
        <v>895.74</v>
      </c>
      <c r="D35" s="54">
        <f>SUM(AC35)</f>
        <v>11.18</v>
      </c>
      <c r="E35" s="57">
        <v>723.52</v>
      </c>
      <c r="F35" s="56"/>
      <c r="G35" s="57">
        <v>19.76</v>
      </c>
      <c r="H35" s="56"/>
      <c r="I35" s="56" t="s">
        <v>181</v>
      </c>
      <c r="J35" s="49"/>
      <c r="K35" s="56"/>
      <c r="L35" s="56" t="s">
        <v>181</v>
      </c>
      <c r="M35" s="56"/>
      <c r="N35" s="56" t="s">
        <v>181</v>
      </c>
      <c r="O35" s="56" t="s">
        <v>181</v>
      </c>
      <c r="P35" s="56"/>
      <c r="Q35" s="56" t="s">
        <v>181</v>
      </c>
      <c r="R35" s="56"/>
      <c r="S35" s="55" t="s">
        <v>181</v>
      </c>
      <c r="T35" s="56">
        <v>152.46</v>
      </c>
      <c r="U35" s="54">
        <v>11.18</v>
      </c>
      <c r="V35" s="56"/>
      <c r="W35" s="56" t="s">
        <v>182</v>
      </c>
      <c r="X35" s="56"/>
      <c r="Y35" s="56" t="s">
        <v>181</v>
      </c>
      <c r="Z35" s="56"/>
      <c r="AA35" s="56" t="s">
        <v>181</v>
      </c>
      <c r="AB35" s="56"/>
      <c r="AC35" s="54">
        <f>SUM(AA35,Y35,AE35,W35,U35,S35,Q35,N35,L35,J35,H35,F35)</f>
        <v>11.18</v>
      </c>
      <c r="AD35" s="56"/>
      <c r="AE35" s="56" t="s">
        <v>181</v>
      </c>
      <c r="AF35" s="54"/>
    </row>
    <row r="36" spans="1:32" ht="18" customHeight="1">
      <c r="A36" s="3"/>
      <c r="B36" s="37" t="s">
        <v>30</v>
      </c>
      <c r="C36" s="103">
        <f>SUM(E36,G36,I36,K36,M36,O36,P36,X36,Z36,AD36,T36,V36,AB36,R36)</f>
        <v>8841.84</v>
      </c>
      <c r="D36" s="54">
        <f>SUM(AC36)</f>
        <v>1707.4</v>
      </c>
      <c r="E36" s="56">
        <v>8478.77</v>
      </c>
      <c r="F36" s="54">
        <v>1707</v>
      </c>
      <c r="G36" s="56">
        <v>105.76</v>
      </c>
      <c r="H36" s="54">
        <v>0.4</v>
      </c>
      <c r="I36" s="56"/>
      <c r="J36" s="56" t="s">
        <v>181</v>
      </c>
      <c r="K36" s="56"/>
      <c r="L36" s="56" t="s">
        <v>181</v>
      </c>
      <c r="M36" s="56"/>
      <c r="N36" s="56" t="s">
        <v>181</v>
      </c>
      <c r="O36" s="56" t="s">
        <v>181</v>
      </c>
      <c r="P36" s="56"/>
      <c r="Q36" s="56" t="s">
        <v>181</v>
      </c>
      <c r="R36" s="56"/>
      <c r="S36" s="55" t="s">
        <v>181</v>
      </c>
      <c r="T36" s="56">
        <v>130.17</v>
      </c>
      <c r="U36" s="56"/>
      <c r="V36" s="56"/>
      <c r="W36" s="56" t="s">
        <v>182</v>
      </c>
      <c r="X36" s="56"/>
      <c r="Y36" s="56" t="s">
        <v>181</v>
      </c>
      <c r="Z36" s="56"/>
      <c r="AA36" s="56" t="s">
        <v>181</v>
      </c>
      <c r="AB36" s="56">
        <v>127.14</v>
      </c>
      <c r="AC36" s="54">
        <f>SUM(AA36,Y36,AE36,W36,U36,S36,Q36,N36,L36,J36,H36,F36)</f>
        <v>1707.4</v>
      </c>
      <c r="AD36" s="56"/>
      <c r="AE36" s="56" t="s">
        <v>181</v>
      </c>
      <c r="AF36" s="56"/>
    </row>
    <row r="37" spans="1:32" ht="18" customHeight="1">
      <c r="A37" s="3"/>
      <c r="B37" s="37" t="s">
        <v>31</v>
      </c>
      <c r="C37" s="103">
        <f>SUM(E37,G37,I37,K37,M37,O37,P37,X37,Z37,AD37,T37,V37,AB37,R37)</f>
        <v>14597.220000000001</v>
      </c>
      <c r="D37" s="54">
        <f>SUM(AC37)</f>
        <v>2240.08</v>
      </c>
      <c r="E37" s="56">
        <v>10555.09</v>
      </c>
      <c r="F37" s="54">
        <v>545.61</v>
      </c>
      <c r="G37" s="56">
        <v>2663.3</v>
      </c>
      <c r="H37" s="54">
        <v>1694.47</v>
      </c>
      <c r="I37" s="56">
        <v>0.7</v>
      </c>
      <c r="J37" s="56"/>
      <c r="K37" s="56"/>
      <c r="L37" s="56" t="s">
        <v>181</v>
      </c>
      <c r="M37" s="56"/>
      <c r="N37" s="56" t="s">
        <v>181</v>
      </c>
      <c r="O37" s="56">
        <v>0.78</v>
      </c>
      <c r="P37" s="56"/>
      <c r="Q37" s="56" t="s">
        <v>181</v>
      </c>
      <c r="R37" s="56"/>
      <c r="S37" s="55" t="s">
        <v>181</v>
      </c>
      <c r="T37" s="56">
        <v>202.51</v>
      </c>
      <c r="U37" s="56"/>
      <c r="V37" s="56"/>
      <c r="W37" s="56" t="s">
        <v>182</v>
      </c>
      <c r="X37" s="56"/>
      <c r="Y37" s="56" t="s">
        <v>181</v>
      </c>
      <c r="Z37" s="56"/>
      <c r="AA37" s="56" t="s">
        <v>181</v>
      </c>
      <c r="AB37" s="56">
        <v>1174.84</v>
      </c>
      <c r="AC37" s="54">
        <f>SUM(AA37,Y37,AE37,W37,U37,S37,Q37,N37,L37,J37,H37,F37)</f>
        <v>2240.08</v>
      </c>
      <c r="AD37" s="56"/>
      <c r="AE37" s="56" t="s">
        <v>181</v>
      </c>
      <c r="AF37" s="54"/>
    </row>
    <row r="38" spans="1:32" ht="18" customHeight="1">
      <c r="A38" s="3"/>
      <c r="B38" s="37"/>
      <c r="C38" s="102"/>
      <c r="D38" s="54"/>
      <c r="E38" s="29"/>
      <c r="F38" s="54"/>
      <c r="G38" s="29"/>
      <c r="H38" s="54"/>
      <c r="I38" s="29"/>
      <c r="J38" s="54"/>
      <c r="K38" s="29"/>
      <c r="L38" s="54"/>
      <c r="M38" s="29"/>
      <c r="N38" s="54"/>
      <c r="O38" s="29"/>
      <c r="P38" s="29"/>
      <c r="Q38" s="54"/>
      <c r="R38" s="29"/>
      <c r="S38" s="55"/>
      <c r="T38" s="29"/>
      <c r="U38" s="54"/>
      <c r="V38" s="29"/>
      <c r="W38" s="29"/>
      <c r="X38" s="29"/>
      <c r="Y38" s="54"/>
      <c r="Z38" s="29"/>
      <c r="AA38" s="54"/>
      <c r="AB38" s="29"/>
      <c r="AC38" s="54"/>
      <c r="AD38" s="29"/>
      <c r="AE38" s="29"/>
      <c r="AF38" s="54"/>
    </row>
    <row r="39" spans="1:32" s="63" customFormat="1" ht="18" customHeight="1">
      <c r="A39" s="167" t="s">
        <v>32</v>
      </c>
      <c r="B39" s="168"/>
      <c r="C39" s="110">
        <f>SUM(C40:C44)</f>
        <v>996.99</v>
      </c>
      <c r="D39" s="23">
        <f aca="true" t="shared" si="4" ref="D39:L39">SUM(D40:D44)</f>
        <v>319.77</v>
      </c>
      <c r="E39" s="20">
        <f t="shared" si="4"/>
        <v>448.15000000000003</v>
      </c>
      <c r="F39" s="23">
        <f t="shared" si="4"/>
        <v>256.89</v>
      </c>
      <c r="G39" s="20">
        <f t="shared" si="4"/>
        <v>28.77</v>
      </c>
      <c r="H39" s="21"/>
      <c r="I39" s="20">
        <f t="shared" si="4"/>
        <v>1.35</v>
      </c>
      <c r="J39" s="20"/>
      <c r="K39" s="20">
        <f t="shared" si="4"/>
        <v>455.43</v>
      </c>
      <c r="L39" s="23">
        <f t="shared" si="4"/>
        <v>62.879999999999995</v>
      </c>
      <c r="M39" s="20"/>
      <c r="N39" s="20" t="s">
        <v>178</v>
      </c>
      <c r="O39" s="20" t="s">
        <v>178</v>
      </c>
      <c r="P39" s="20"/>
      <c r="Q39" s="20" t="s">
        <v>178</v>
      </c>
      <c r="R39" s="20"/>
      <c r="S39" s="23" t="s">
        <v>178</v>
      </c>
      <c r="T39" s="20"/>
      <c r="U39" s="20" t="s">
        <v>178</v>
      </c>
      <c r="V39" s="20"/>
      <c r="W39" s="20" t="s">
        <v>177</v>
      </c>
      <c r="X39" s="20"/>
      <c r="Y39" s="20" t="s">
        <v>178</v>
      </c>
      <c r="Z39" s="20"/>
      <c r="AA39" s="20" t="s">
        <v>178</v>
      </c>
      <c r="AB39" s="20">
        <f>SUM(AB40:AB44)</f>
        <v>63.29</v>
      </c>
      <c r="AC39" s="23">
        <f>SUM(AC40:AC44)</f>
        <v>319.77</v>
      </c>
      <c r="AD39" s="20"/>
      <c r="AE39" s="20" t="s">
        <v>178</v>
      </c>
      <c r="AF39" s="20"/>
    </row>
    <row r="40" spans="1:32" ht="18" customHeight="1">
      <c r="A40" s="3"/>
      <c r="B40" s="37" t="s">
        <v>33</v>
      </c>
      <c r="C40" s="103">
        <f>SUM(E40,G40,I40,K40,M40,O40,P40,X40,Z40,AD40,T40,V40,AB40,R40)</f>
        <v>523.32</v>
      </c>
      <c r="D40" s="54">
        <f>SUM(AC40)</f>
        <v>256.89</v>
      </c>
      <c r="E40" s="56">
        <v>434.72</v>
      </c>
      <c r="F40" s="54">
        <v>256.89</v>
      </c>
      <c r="G40" s="57">
        <v>25.52</v>
      </c>
      <c r="H40" s="56"/>
      <c r="I40" s="57">
        <v>1.35</v>
      </c>
      <c r="J40" s="56"/>
      <c r="K40" s="56"/>
      <c r="L40" s="56" t="s">
        <v>180</v>
      </c>
      <c r="M40" s="56"/>
      <c r="N40" s="56" t="s">
        <v>180</v>
      </c>
      <c r="O40" s="56" t="s">
        <v>180</v>
      </c>
      <c r="P40" s="56"/>
      <c r="Q40" s="56" t="s">
        <v>180</v>
      </c>
      <c r="R40" s="56"/>
      <c r="S40" s="55" t="s">
        <v>180</v>
      </c>
      <c r="T40" s="56"/>
      <c r="U40" s="56" t="s">
        <v>180</v>
      </c>
      <c r="V40" s="56"/>
      <c r="W40" s="56" t="s">
        <v>179</v>
      </c>
      <c r="X40" s="56"/>
      <c r="Y40" s="56" t="s">
        <v>180</v>
      </c>
      <c r="Z40" s="56"/>
      <c r="AA40" s="56" t="s">
        <v>180</v>
      </c>
      <c r="AB40" s="56">
        <v>61.73</v>
      </c>
      <c r="AC40" s="54">
        <f>SUM(AA40,Y40,AE40,W40,U40,S40,Q40,N40,L40,J40,H40,F40)</f>
        <v>256.89</v>
      </c>
      <c r="AD40" s="56"/>
      <c r="AE40" s="56" t="s">
        <v>180</v>
      </c>
      <c r="AF40" s="56"/>
    </row>
    <row r="41" spans="1:32" ht="18" customHeight="1">
      <c r="A41" s="3"/>
      <c r="B41" s="37" t="s">
        <v>34</v>
      </c>
      <c r="C41" s="103">
        <f>SUM(E41,G41,I41,K41,M41,O41,P41,X41,Z41,AD41,T41,V41,AB41,R41)</f>
        <v>35.36</v>
      </c>
      <c r="D41" s="54"/>
      <c r="E41" s="57">
        <v>13.43</v>
      </c>
      <c r="F41" s="56"/>
      <c r="G41" s="57">
        <v>3.25</v>
      </c>
      <c r="H41" s="54"/>
      <c r="I41" s="57"/>
      <c r="J41" s="56" t="s">
        <v>179</v>
      </c>
      <c r="K41" s="56">
        <v>17.12</v>
      </c>
      <c r="L41" s="54"/>
      <c r="M41" s="56"/>
      <c r="N41" s="56" t="s">
        <v>180</v>
      </c>
      <c r="O41" s="56" t="s">
        <v>180</v>
      </c>
      <c r="P41" s="56"/>
      <c r="Q41" s="56" t="s">
        <v>180</v>
      </c>
      <c r="R41" s="56"/>
      <c r="S41" s="55" t="s">
        <v>180</v>
      </c>
      <c r="T41" s="56"/>
      <c r="U41" s="56" t="s">
        <v>180</v>
      </c>
      <c r="V41" s="56"/>
      <c r="W41" s="56" t="s">
        <v>179</v>
      </c>
      <c r="X41" s="56"/>
      <c r="Y41" s="56" t="s">
        <v>180</v>
      </c>
      <c r="Z41" s="56"/>
      <c r="AA41" s="56" t="s">
        <v>180</v>
      </c>
      <c r="AB41" s="56">
        <v>1.56</v>
      </c>
      <c r="AC41" s="54"/>
      <c r="AD41" s="56"/>
      <c r="AE41" s="56" t="s">
        <v>180</v>
      </c>
      <c r="AF41" s="56"/>
    </row>
    <row r="42" spans="1:32" ht="18" customHeight="1">
      <c r="A42" s="3"/>
      <c r="B42" s="37" t="s">
        <v>35</v>
      </c>
      <c r="C42" s="103">
        <f>SUM(E42,G42,I42,K42,M42,O42,P42,X42,Z42,AD42,T42,V42,AB42,R42)</f>
        <v>51.03</v>
      </c>
      <c r="D42" s="54">
        <f>SUM(AC42)</f>
        <v>0.16</v>
      </c>
      <c r="E42" s="56"/>
      <c r="F42" s="56" t="s">
        <v>180</v>
      </c>
      <c r="G42" s="56"/>
      <c r="H42" s="56" t="s">
        <v>180</v>
      </c>
      <c r="I42" s="56"/>
      <c r="J42" s="56" t="s">
        <v>180</v>
      </c>
      <c r="K42" s="56">
        <v>51.03</v>
      </c>
      <c r="L42" s="54">
        <v>0.16</v>
      </c>
      <c r="M42" s="56"/>
      <c r="N42" s="56" t="s">
        <v>180</v>
      </c>
      <c r="O42" s="56" t="s">
        <v>180</v>
      </c>
      <c r="P42" s="56"/>
      <c r="Q42" s="56" t="s">
        <v>180</v>
      </c>
      <c r="R42" s="56"/>
      <c r="S42" s="55" t="s">
        <v>180</v>
      </c>
      <c r="T42" s="56"/>
      <c r="U42" s="56" t="s">
        <v>180</v>
      </c>
      <c r="V42" s="56"/>
      <c r="W42" s="56" t="s">
        <v>179</v>
      </c>
      <c r="X42" s="56"/>
      <c r="Y42" s="56" t="s">
        <v>180</v>
      </c>
      <c r="Z42" s="56"/>
      <c r="AA42" s="56" t="s">
        <v>180</v>
      </c>
      <c r="AB42" s="56"/>
      <c r="AC42" s="54">
        <f>SUM(AA42,Y42,AE42,W42,U42,S42,Q42,N42,L42,J42,H42,F42)</f>
        <v>0.16</v>
      </c>
      <c r="AD42" s="56"/>
      <c r="AE42" s="56" t="s">
        <v>180</v>
      </c>
      <c r="AF42" s="56"/>
    </row>
    <row r="43" spans="1:32" ht="18" customHeight="1">
      <c r="A43" s="3"/>
      <c r="B43" s="37" t="s">
        <v>36</v>
      </c>
      <c r="C43" s="103">
        <f>SUM(E43,G43,I43,K43,M43,O43,P43,X43,Z43,AD43,T43,V43,AB43,R43)</f>
        <v>75.42</v>
      </c>
      <c r="D43" s="54">
        <f>SUM(AC43)</f>
        <v>62.72</v>
      </c>
      <c r="E43" s="56"/>
      <c r="F43" s="56" t="s">
        <v>180</v>
      </c>
      <c r="G43" s="56"/>
      <c r="H43" s="56" t="s">
        <v>180</v>
      </c>
      <c r="I43" s="56"/>
      <c r="J43" s="56" t="s">
        <v>180</v>
      </c>
      <c r="K43" s="56">
        <v>75.42</v>
      </c>
      <c r="L43" s="54">
        <v>62.72</v>
      </c>
      <c r="M43" s="56"/>
      <c r="N43" s="56" t="s">
        <v>180</v>
      </c>
      <c r="O43" s="56" t="s">
        <v>180</v>
      </c>
      <c r="P43" s="56"/>
      <c r="Q43" s="56" t="s">
        <v>180</v>
      </c>
      <c r="R43" s="56"/>
      <c r="S43" s="55" t="s">
        <v>180</v>
      </c>
      <c r="T43" s="56"/>
      <c r="U43" s="56" t="s">
        <v>180</v>
      </c>
      <c r="V43" s="56"/>
      <c r="W43" s="56" t="s">
        <v>179</v>
      </c>
      <c r="X43" s="56"/>
      <c r="Y43" s="56" t="s">
        <v>180</v>
      </c>
      <c r="Z43" s="56"/>
      <c r="AA43" s="56" t="s">
        <v>180</v>
      </c>
      <c r="AB43" s="56"/>
      <c r="AC43" s="54">
        <f>SUM(AA43,Y43,AE43,W43,U43,S43,Q43,N43,L43,J43,H43,F43)</f>
        <v>62.72</v>
      </c>
      <c r="AD43" s="56"/>
      <c r="AE43" s="56" t="s">
        <v>180</v>
      </c>
      <c r="AF43" s="56"/>
    </row>
    <row r="44" spans="1:32" ht="18" customHeight="1">
      <c r="A44" s="3"/>
      <c r="B44" s="37" t="s">
        <v>37</v>
      </c>
      <c r="C44" s="103">
        <f>SUM(E44,G44,I44,K44,M44,O44,P44,X44,Z44,AD44,T44,V44,AB44,R44)</f>
        <v>311.86</v>
      </c>
      <c r="D44" s="56"/>
      <c r="E44" s="56"/>
      <c r="F44" s="56" t="s">
        <v>180</v>
      </c>
      <c r="G44" s="56"/>
      <c r="H44" s="56" t="s">
        <v>180</v>
      </c>
      <c r="I44" s="56"/>
      <c r="J44" s="56" t="s">
        <v>180</v>
      </c>
      <c r="K44" s="57">
        <v>311.86</v>
      </c>
      <c r="L44" s="56"/>
      <c r="M44" s="56"/>
      <c r="N44" s="56" t="s">
        <v>180</v>
      </c>
      <c r="O44" s="56" t="s">
        <v>180</v>
      </c>
      <c r="P44" s="56"/>
      <c r="Q44" s="56" t="s">
        <v>180</v>
      </c>
      <c r="R44" s="56"/>
      <c r="S44" s="55" t="s">
        <v>180</v>
      </c>
      <c r="T44" s="56"/>
      <c r="U44" s="56" t="s">
        <v>180</v>
      </c>
      <c r="V44" s="56"/>
      <c r="W44" s="56" t="s">
        <v>179</v>
      </c>
      <c r="X44" s="56"/>
      <c r="Y44" s="56" t="s">
        <v>180</v>
      </c>
      <c r="Z44" s="56"/>
      <c r="AA44" s="56" t="s">
        <v>180</v>
      </c>
      <c r="AB44" s="56"/>
      <c r="AC44" s="56" t="s">
        <v>180</v>
      </c>
      <c r="AD44" s="56"/>
      <c r="AE44" s="56" t="s">
        <v>180</v>
      </c>
      <c r="AF44" s="56"/>
    </row>
    <row r="45" spans="1:32" ht="18" customHeight="1">
      <c r="A45" s="3"/>
      <c r="B45" s="37"/>
      <c r="C45" s="102"/>
      <c r="D45" s="54"/>
      <c r="E45" s="29"/>
      <c r="F45" s="54"/>
      <c r="G45" s="29"/>
      <c r="H45" s="54"/>
      <c r="I45" s="29"/>
      <c r="J45" s="54"/>
      <c r="K45" s="29"/>
      <c r="L45" s="54"/>
      <c r="M45" s="29"/>
      <c r="N45" s="54"/>
      <c r="O45" s="29"/>
      <c r="P45" s="29"/>
      <c r="Q45" s="54"/>
      <c r="R45" s="29"/>
      <c r="S45" s="55"/>
      <c r="T45" s="29"/>
      <c r="U45" s="54"/>
      <c r="V45" s="29"/>
      <c r="W45" s="29"/>
      <c r="X45" s="29"/>
      <c r="Y45" s="54"/>
      <c r="Z45" s="29"/>
      <c r="AA45" s="54"/>
      <c r="AB45" s="29"/>
      <c r="AC45" s="54"/>
      <c r="AD45" s="29"/>
      <c r="AE45" s="29"/>
      <c r="AF45" s="54"/>
    </row>
    <row r="46" spans="1:32" s="63" customFormat="1" ht="18" customHeight="1">
      <c r="A46" s="167" t="s">
        <v>38</v>
      </c>
      <c r="B46" s="168"/>
      <c r="C46" s="110">
        <f>SUM(C47:C50)</f>
        <v>1716.4499999999998</v>
      </c>
      <c r="D46" s="23">
        <f aca="true" t="shared" si="5" ref="D46:K46">SUM(D47:D50)</f>
        <v>665.1800000000001</v>
      </c>
      <c r="E46" s="20">
        <f t="shared" si="5"/>
        <v>1148.19</v>
      </c>
      <c r="F46" s="23">
        <f t="shared" si="5"/>
        <v>550.01</v>
      </c>
      <c r="G46" s="20">
        <f t="shared" si="5"/>
        <v>173.42</v>
      </c>
      <c r="H46" s="20"/>
      <c r="I46" s="20">
        <f t="shared" si="5"/>
        <v>18.9</v>
      </c>
      <c r="J46" s="20"/>
      <c r="K46" s="20">
        <f t="shared" si="5"/>
        <v>223.26</v>
      </c>
      <c r="L46" s="23">
        <f>SUM(L47:L50)</f>
        <v>76.60000000000001</v>
      </c>
      <c r="M46" s="20">
        <f>SUM(M47:M50)</f>
        <v>89.63000000000001</v>
      </c>
      <c r="N46" s="23">
        <f>SUM(N47:N50)</f>
        <v>24.14</v>
      </c>
      <c r="O46" s="20" t="s">
        <v>178</v>
      </c>
      <c r="P46" s="20"/>
      <c r="Q46" s="20" t="s">
        <v>178</v>
      </c>
      <c r="R46" s="20"/>
      <c r="S46" s="23" t="s">
        <v>178</v>
      </c>
      <c r="T46" s="20"/>
      <c r="U46" s="20" t="s">
        <v>178</v>
      </c>
      <c r="V46" s="20"/>
      <c r="W46" s="20" t="s">
        <v>177</v>
      </c>
      <c r="X46" s="20">
        <f>SUM(X47:X50)</f>
        <v>13.549999999999999</v>
      </c>
      <c r="Y46" s="20"/>
      <c r="Z46" s="20">
        <f>SUM(Z47:Z50)</f>
        <v>14.43</v>
      </c>
      <c r="AA46" s="23">
        <f>SUM(AA47:AA50)</f>
        <v>14.43</v>
      </c>
      <c r="AB46" s="20">
        <f>SUM(AB47:AB50)</f>
        <v>35.07</v>
      </c>
      <c r="AC46" s="23">
        <f>SUM(AC47:AC50)</f>
        <v>665.1800000000001</v>
      </c>
      <c r="AD46" s="20"/>
      <c r="AE46" s="20" t="s">
        <v>178</v>
      </c>
      <c r="AF46" s="20"/>
    </row>
    <row r="47" spans="1:32" ht="18" customHeight="1">
      <c r="A47" s="39"/>
      <c r="B47" s="37" t="s">
        <v>39</v>
      </c>
      <c r="C47" s="103">
        <f>SUM(E47,G47,I47,K47,M47,O47,P47,X47,Z47,AD47,T47,V47,AB47,R47)</f>
        <v>250.85999999999999</v>
      </c>
      <c r="D47" s="54">
        <f>SUM(AC47)</f>
        <v>25.520000000000003</v>
      </c>
      <c r="E47" s="57">
        <v>60.38</v>
      </c>
      <c r="F47" s="56"/>
      <c r="G47" s="57">
        <v>29.58</v>
      </c>
      <c r="H47" s="56"/>
      <c r="I47" s="57">
        <v>0.15</v>
      </c>
      <c r="J47" s="56"/>
      <c r="K47" s="56">
        <v>37.3</v>
      </c>
      <c r="L47" s="54">
        <v>10.63</v>
      </c>
      <c r="M47" s="56">
        <v>64.78</v>
      </c>
      <c r="N47" s="54">
        <v>0.46</v>
      </c>
      <c r="O47" s="56" t="s">
        <v>180</v>
      </c>
      <c r="P47" s="56"/>
      <c r="Q47" s="56" t="s">
        <v>180</v>
      </c>
      <c r="R47" s="56"/>
      <c r="S47" s="55" t="s">
        <v>180</v>
      </c>
      <c r="T47" s="56"/>
      <c r="U47" s="56" t="s">
        <v>180</v>
      </c>
      <c r="V47" s="56"/>
      <c r="W47" s="56" t="s">
        <v>179</v>
      </c>
      <c r="X47" s="57">
        <v>12.54</v>
      </c>
      <c r="Y47" s="56"/>
      <c r="Z47" s="57">
        <v>14.43</v>
      </c>
      <c r="AA47" s="54">
        <v>14.43</v>
      </c>
      <c r="AB47" s="56">
        <v>31.7</v>
      </c>
      <c r="AC47" s="54">
        <f>SUM(AA47,Y47,AE47,W47,U47,S47,Q47,N47,L47,J47,H47,F47)</f>
        <v>25.520000000000003</v>
      </c>
      <c r="AD47" s="56"/>
      <c r="AE47" s="56" t="s">
        <v>180</v>
      </c>
      <c r="AF47" s="56"/>
    </row>
    <row r="48" spans="1:32" ht="18" customHeight="1">
      <c r="A48" s="39"/>
      <c r="B48" s="37" t="s">
        <v>40</v>
      </c>
      <c r="C48" s="103">
        <f>SUM(E48,G48,I48,K48,M48,O48,P48,X48,Z48,AD48,T48,V48,AB48,R48)</f>
        <v>232.80999999999997</v>
      </c>
      <c r="D48" s="54">
        <f>SUM(AC48)</f>
        <v>115.61000000000001</v>
      </c>
      <c r="E48" s="56">
        <v>145.48</v>
      </c>
      <c r="F48" s="54">
        <v>100.93</v>
      </c>
      <c r="G48" s="57">
        <v>48.12</v>
      </c>
      <c r="H48" s="56"/>
      <c r="I48" s="57">
        <v>17.95</v>
      </c>
      <c r="J48" s="56"/>
      <c r="K48" s="56">
        <v>21.26</v>
      </c>
      <c r="L48" s="54">
        <v>14.68</v>
      </c>
      <c r="M48" s="56"/>
      <c r="N48" s="56" t="s">
        <v>180</v>
      </c>
      <c r="O48" s="56" t="s">
        <v>180</v>
      </c>
      <c r="P48" s="56"/>
      <c r="Q48" s="56" t="s">
        <v>180</v>
      </c>
      <c r="R48" s="56"/>
      <c r="S48" s="55" t="s">
        <v>180</v>
      </c>
      <c r="T48" s="56"/>
      <c r="U48" s="56" t="s">
        <v>180</v>
      </c>
      <c r="V48" s="56"/>
      <c r="W48" s="56" t="s">
        <v>179</v>
      </c>
      <c r="X48" s="56"/>
      <c r="Y48" s="56" t="s">
        <v>180</v>
      </c>
      <c r="Z48" s="56"/>
      <c r="AA48" s="56" t="s">
        <v>180</v>
      </c>
      <c r="AB48" s="56"/>
      <c r="AC48" s="54">
        <f>SUM(AA48,Y48,AE48,W48,U48,S48,Q48,N48,L48,J48,H48,F48)</f>
        <v>115.61000000000001</v>
      </c>
      <c r="AD48" s="56"/>
      <c r="AE48" s="56" t="s">
        <v>180</v>
      </c>
      <c r="AF48" s="56"/>
    </row>
    <row r="49" spans="1:32" ht="18" customHeight="1">
      <c r="A49" s="39"/>
      <c r="B49" s="37" t="s">
        <v>41</v>
      </c>
      <c r="C49" s="103">
        <f>SUM(E49,G49,I49,K49,M49,O49,P49,X49,Z49,AD49,T49,V49,AB49,R49)</f>
        <v>104.26</v>
      </c>
      <c r="D49" s="54">
        <f>SUM(AC49)</f>
        <v>64.8</v>
      </c>
      <c r="E49" s="56"/>
      <c r="F49" s="56" t="s">
        <v>179</v>
      </c>
      <c r="G49" s="57">
        <v>15.05</v>
      </c>
      <c r="H49" s="56"/>
      <c r="I49" s="57"/>
      <c r="J49" s="56" t="s">
        <v>179</v>
      </c>
      <c r="K49" s="56">
        <v>63.09</v>
      </c>
      <c r="L49" s="54">
        <v>41.12</v>
      </c>
      <c r="M49" s="56">
        <v>24.62</v>
      </c>
      <c r="N49" s="54">
        <v>23.68</v>
      </c>
      <c r="O49" s="56" t="s">
        <v>180</v>
      </c>
      <c r="P49" s="56"/>
      <c r="Q49" s="56" t="s">
        <v>180</v>
      </c>
      <c r="R49" s="56"/>
      <c r="S49" s="55" t="s">
        <v>180</v>
      </c>
      <c r="T49" s="56"/>
      <c r="U49" s="56" t="s">
        <v>180</v>
      </c>
      <c r="V49" s="56"/>
      <c r="W49" s="56" t="s">
        <v>179</v>
      </c>
      <c r="X49" s="57">
        <v>1.01</v>
      </c>
      <c r="Y49" s="56"/>
      <c r="Z49" s="56"/>
      <c r="AA49" s="56" t="s">
        <v>180</v>
      </c>
      <c r="AB49" s="56">
        <v>0.49</v>
      </c>
      <c r="AC49" s="54">
        <f>SUM(AA49,Y49,AE49,W49,U49,S49,Q49,N49,L49,J49,H49,F49)</f>
        <v>64.8</v>
      </c>
      <c r="AD49" s="56"/>
      <c r="AE49" s="56" t="s">
        <v>180</v>
      </c>
      <c r="AF49" s="56"/>
    </row>
    <row r="50" spans="1:32" ht="18" customHeight="1">
      <c r="A50" s="39"/>
      <c r="B50" s="37" t="s">
        <v>42</v>
      </c>
      <c r="C50" s="103">
        <f>SUM(E50,G50,I50,K50,M50,O50,P50,X50,Z50,AD50,T50,V50,AB50,R50)</f>
        <v>1128.52</v>
      </c>
      <c r="D50" s="54">
        <f>SUM(AC50)</f>
        <v>459.25</v>
      </c>
      <c r="E50" s="56">
        <v>942.33</v>
      </c>
      <c r="F50" s="54">
        <v>449.08</v>
      </c>
      <c r="G50" s="57">
        <v>80.67</v>
      </c>
      <c r="H50" s="56"/>
      <c r="I50" s="57">
        <v>0.8</v>
      </c>
      <c r="J50" s="56"/>
      <c r="K50" s="56">
        <v>101.61</v>
      </c>
      <c r="L50" s="54">
        <v>10.17</v>
      </c>
      <c r="M50" s="57">
        <v>0.23</v>
      </c>
      <c r="N50" s="56"/>
      <c r="O50" s="56" t="s">
        <v>180</v>
      </c>
      <c r="P50" s="56"/>
      <c r="Q50" s="56" t="s">
        <v>180</v>
      </c>
      <c r="R50" s="56"/>
      <c r="S50" s="55" t="s">
        <v>180</v>
      </c>
      <c r="T50" s="56"/>
      <c r="U50" s="56" t="s">
        <v>180</v>
      </c>
      <c r="V50" s="56"/>
      <c r="W50" s="56" t="s">
        <v>179</v>
      </c>
      <c r="X50" s="56"/>
      <c r="Y50" s="56" t="s">
        <v>180</v>
      </c>
      <c r="Z50" s="56"/>
      <c r="AA50" s="56" t="s">
        <v>180</v>
      </c>
      <c r="AB50" s="56">
        <v>2.88</v>
      </c>
      <c r="AC50" s="54">
        <f>SUM(AA50,Y50,AE50,W50,U50,S50,Q50,N50,L50,J50,H50,F50)</f>
        <v>459.25</v>
      </c>
      <c r="AD50" s="56"/>
      <c r="AE50" s="56" t="s">
        <v>180</v>
      </c>
      <c r="AF50" s="56"/>
    </row>
    <row r="51" spans="1:32" ht="18" customHeight="1">
      <c r="A51" s="39"/>
      <c r="B51" s="37"/>
      <c r="C51" s="102"/>
      <c r="D51" s="54"/>
      <c r="E51" s="29"/>
      <c r="F51" s="54"/>
      <c r="G51" s="29"/>
      <c r="H51" s="54"/>
      <c r="I51" s="29"/>
      <c r="J51" s="54"/>
      <c r="K51" s="29"/>
      <c r="L51" s="54"/>
      <c r="M51" s="29"/>
      <c r="N51" s="54"/>
      <c r="O51" s="29"/>
      <c r="P51" s="29"/>
      <c r="Q51" s="54"/>
      <c r="R51" s="29"/>
      <c r="S51" s="55"/>
      <c r="T51" s="29"/>
      <c r="U51" s="54"/>
      <c r="V51" s="29"/>
      <c r="W51" s="29"/>
      <c r="X51" s="29"/>
      <c r="Y51" s="54"/>
      <c r="Z51" s="29"/>
      <c r="AA51" s="54"/>
      <c r="AB51" s="29"/>
      <c r="AC51" s="54"/>
      <c r="AD51" s="29"/>
      <c r="AE51" s="29"/>
      <c r="AF51" s="54"/>
    </row>
    <row r="52" spans="1:32" s="63" customFormat="1" ht="18" customHeight="1">
      <c r="A52" s="167" t="s">
        <v>43</v>
      </c>
      <c r="B52" s="168"/>
      <c r="C52" s="110">
        <f>SUM(C53:C58)</f>
        <v>1387.41</v>
      </c>
      <c r="D52" s="23">
        <f aca="true" t="shared" si="6" ref="D52:I52">SUM(D53:D58)</f>
        <v>738.99</v>
      </c>
      <c r="E52" s="20">
        <f t="shared" si="6"/>
        <v>747.92</v>
      </c>
      <c r="F52" s="23">
        <f t="shared" si="6"/>
        <v>594.72</v>
      </c>
      <c r="G52" s="20">
        <f t="shared" si="6"/>
        <v>580.88</v>
      </c>
      <c r="H52" s="23">
        <f t="shared" si="6"/>
        <v>144.27</v>
      </c>
      <c r="I52" s="20">
        <f t="shared" si="6"/>
        <v>13.669999999999998</v>
      </c>
      <c r="J52" s="20"/>
      <c r="K52" s="20"/>
      <c r="L52" s="20" t="s">
        <v>178</v>
      </c>
      <c r="M52" s="20">
        <f>SUM(M53:M58)</f>
        <v>0.73</v>
      </c>
      <c r="N52" s="20"/>
      <c r="O52" s="20" t="s">
        <v>178</v>
      </c>
      <c r="P52" s="20"/>
      <c r="Q52" s="20" t="s">
        <v>178</v>
      </c>
      <c r="R52" s="20"/>
      <c r="S52" s="23"/>
      <c r="T52" s="20"/>
      <c r="U52" s="20" t="s">
        <v>178</v>
      </c>
      <c r="V52" s="20"/>
      <c r="W52" s="20" t="s">
        <v>177</v>
      </c>
      <c r="X52" s="20"/>
      <c r="Y52" s="20" t="s">
        <v>178</v>
      </c>
      <c r="Z52" s="20"/>
      <c r="AA52" s="20" t="s">
        <v>178</v>
      </c>
      <c r="AB52" s="20">
        <f>SUM(AB53:AB58)</f>
        <v>43.32</v>
      </c>
      <c r="AC52" s="23">
        <f>SUM(AC53:AC58)</f>
        <v>738.99</v>
      </c>
      <c r="AD52" s="20">
        <f>SUM(AD53:AD58)</f>
        <v>0.89</v>
      </c>
      <c r="AE52" s="20" t="s">
        <v>177</v>
      </c>
      <c r="AF52" s="20"/>
    </row>
    <row r="53" spans="1:32" ht="18" customHeight="1">
      <c r="A53" s="3"/>
      <c r="B53" s="37" t="s">
        <v>44</v>
      </c>
      <c r="C53" s="103">
        <f aca="true" t="shared" si="7" ref="C53:C58">SUM(E53,G53,I53,K53,M53,O53,P53,X53,Z53,AD53,T53,V53,AB53,R53)</f>
        <v>7.43</v>
      </c>
      <c r="D53" s="56"/>
      <c r="E53" s="56"/>
      <c r="F53" s="56" t="s">
        <v>178</v>
      </c>
      <c r="G53" s="56"/>
      <c r="H53" s="56" t="s">
        <v>178</v>
      </c>
      <c r="I53" s="56"/>
      <c r="J53" s="56" t="s">
        <v>178</v>
      </c>
      <c r="K53" s="56"/>
      <c r="L53" s="56" t="s">
        <v>178</v>
      </c>
      <c r="M53" s="56"/>
      <c r="N53" s="56" t="s">
        <v>178</v>
      </c>
      <c r="O53" s="56" t="s">
        <v>178</v>
      </c>
      <c r="P53" s="56"/>
      <c r="Q53" s="56" t="s">
        <v>178</v>
      </c>
      <c r="R53" s="56"/>
      <c r="S53" s="55" t="s">
        <v>178</v>
      </c>
      <c r="T53" s="56"/>
      <c r="U53" s="56" t="s">
        <v>178</v>
      </c>
      <c r="V53" s="56"/>
      <c r="W53" s="56" t="s">
        <v>177</v>
      </c>
      <c r="X53" s="56"/>
      <c r="Y53" s="56" t="s">
        <v>178</v>
      </c>
      <c r="Z53" s="56"/>
      <c r="AA53" s="56" t="s">
        <v>178</v>
      </c>
      <c r="AB53" s="57">
        <v>7.43</v>
      </c>
      <c r="AC53" s="56"/>
      <c r="AD53" s="56"/>
      <c r="AE53" s="56" t="s">
        <v>178</v>
      </c>
      <c r="AF53" s="56"/>
    </row>
    <row r="54" spans="1:32" ht="18" customHeight="1">
      <c r="A54" s="3"/>
      <c r="B54" s="37" t="s">
        <v>45</v>
      </c>
      <c r="C54" s="103">
        <f t="shared" si="7"/>
        <v>14.09</v>
      </c>
      <c r="D54" s="56"/>
      <c r="E54" s="56"/>
      <c r="F54" s="56" t="s">
        <v>180</v>
      </c>
      <c r="G54" s="57">
        <v>12.1</v>
      </c>
      <c r="H54" s="56"/>
      <c r="I54" s="57">
        <v>1.99</v>
      </c>
      <c r="J54" s="56"/>
      <c r="K54" s="56"/>
      <c r="L54" s="56" t="s">
        <v>180</v>
      </c>
      <c r="M54" s="56"/>
      <c r="N54" s="56" t="s">
        <v>180</v>
      </c>
      <c r="O54" s="56" t="s">
        <v>180</v>
      </c>
      <c r="P54" s="56"/>
      <c r="Q54" s="56" t="s">
        <v>180</v>
      </c>
      <c r="R54" s="56"/>
      <c r="S54" s="55" t="s">
        <v>180</v>
      </c>
      <c r="T54" s="56"/>
      <c r="U54" s="56" t="s">
        <v>180</v>
      </c>
      <c r="V54" s="56"/>
      <c r="W54" s="56" t="s">
        <v>179</v>
      </c>
      <c r="X54" s="56"/>
      <c r="Y54" s="56" t="s">
        <v>180</v>
      </c>
      <c r="Z54" s="56"/>
      <c r="AA54" s="56" t="s">
        <v>180</v>
      </c>
      <c r="AB54" s="56"/>
      <c r="AC54" s="56" t="s">
        <v>180</v>
      </c>
      <c r="AD54" s="56"/>
      <c r="AE54" s="56" t="s">
        <v>180</v>
      </c>
      <c r="AF54" s="56"/>
    </row>
    <row r="55" spans="1:32" ht="18" customHeight="1">
      <c r="A55" s="3"/>
      <c r="B55" s="37" t="s">
        <v>46</v>
      </c>
      <c r="C55" s="103">
        <f t="shared" si="7"/>
        <v>58.37</v>
      </c>
      <c r="D55" s="54">
        <f>SUM(AC55)</f>
        <v>30.51</v>
      </c>
      <c r="E55" s="57">
        <v>17.68</v>
      </c>
      <c r="F55" s="56"/>
      <c r="G55" s="56">
        <v>30.89</v>
      </c>
      <c r="H55" s="54">
        <v>30.51</v>
      </c>
      <c r="I55" s="57">
        <v>8.18</v>
      </c>
      <c r="J55" s="56"/>
      <c r="K55" s="56"/>
      <c r="L55" s="56" t="s">
        <v>180</v>
      </c>
      <c r="M55" s="56">
        <v>0.73</v>
      </c>
      <c r="N55" s="56"/>
      <c r="O55" s="56" t="s">
        <v>180</v>
      </c>
      <c r="P55" s="56"/>
      <c r="Q55" s="56" t="s">
        <v>180</v>
      </c>
      <c r="R55" s="56"/>
      <c r="S55" s="55"/>
      <c r="T55" s="56"/>
      <c r="U55" s="56" t="s">
        <v>180</v>
      </c>
      <c r="V55" s="56"/>
      <c r="W55" s="56" t="s">
        <v>179</v>
      </c>
      <c r="X55" s="56"/>
      <c r="Y55" s="56" t="s">
        <v>180</v>
      </c>
      <c r="Z55" s="56"/>
      <c r="AA55" s="56" t="s">
        <v>180</v>
      </c>
      <c r="AB55" s="56"/>
      <c r="AC55" s="54">
        <f>SUM(AA55,Y55,AE55,W55,U55,S55,Q55,N55,L55,J55,H55,F55)</f>
        <v>30.51</v>
      </c>
      <c r="AD55" s="56">
        <v>0.89</v>
      </c>
      <c r="AE55" s="56" t="s">
        <v>179</v>
      </c>
      <c r="AF55" s="56"/>
    </row>
    <row r="56" spans="1:32" ht="18" customHeight="1">
      <c r="A56" s="3"/>
      <c r="B56" s="37" t="s">
        <v>47</v>
      </c>
      <c r="C56" s="103">
        <f t="shared" si="7"/>
        <v>1230.57</v>
      </c>
      <c r="D56" s="54">
        <f>SUM(AC56)</f>
        <v>686.58</v>
      </c>
      <c r="E56" s="56">
        <v>730.24</v>
      </c>
      <c r="F56" s="54">
        <v>594.72</v>
      </c>
      <c r="G56" s="56">
        <v>463.58</v>
      </c>
      <c r="H56" s="54">
        <v>91.86</v>
      </c>
      <c r="I56" s="57">
        <v>0.86</v>
      </c>
      <c r="J56" s="56"/>
      <c r="K56" s="56"/>
      <c r="L56" s="56" t="s">
        <v>180</v>
      </c>
      <c r="M56" s="56"/>
      <c r="N56" s="56" t="s">
        <v>180</v>
      </c>
      <c r="O56" s="56" t="s">
        <v>180</v>
      </c>
      <c r="P56" s="56"/>
      <c r="Q56" s="56" t="s">
        <v>180</v>
      </c>
      <c r="R56" s="56"/>
      <c r="S56" s="55" t="s">
        <v>180</v>
      </c>
      <c r="T56" s="56"/>
      <c r="U56" s="56" t="s">
        <v>180</v>
      </c>
      <c r="V56" s="56"/>
      <c r="W56" s="56" t="s">
        <v>179</v>
      </c>
      <c r="X56" s="56"/>
      <c r="Y56" s="56" t="s">
        <v>180</v>
      </c>
      <c r="Z56" s="56"/>
      <c r="AA56" s="56" t="s">
        <v>180</v>
      </c>
      <c r="AB56" s="56">
        <v>35.89</v>
      </c>
      <c r="AC56" s="54">
        <f>SUM(AA56,Y56,AE56,W56,U56,S56,Q56,N56,L56,J56,H56,F56)</f>
        <v>686.58</v>
      </c>
      <c r="AD56" s="56"/>
      <c r="AE56" s="56" t="s">
        <v>180</v>
      </c>
      <c r="AF56" s="56"/>
    </row>
    <row r="57" spans="1:32" ht="18" customHeight="1">
      <c r="A57" s="3"/>
      <c r="B57" s="37" t="s">
        <v>48</v>
      </c>
      <c r="C57" s="103">
        <f t="shared" si="7"/>
        <v>1.53</v>
      </c>
      <c r="D57" s="56"/>
      <c r="E57" s="56"/>
      <c r="F57" s="56" t="s">
        <v>180</v>
      </c>
      <c r="G57" s="56" t="s">
        <v>179</v>
      </c>
      <c r="H57" s="56"/>
      <c r="I57" s="57">
        <v>1.53</v>
      </c>
      <c r="J57" s="56"/>
      <c r="K57" s="56"/>
      <c r="L57" s="56" t="s">
        <v>180</v>
      </c>
      <c r="M57" s="57"/>
      <c r="N57" s="56" t="s">
        <v>179</v>
      </c>
      <c r="O57" s="56" t="s">
        <v>180</v>
      </c>
      <c r="P57" s="56"/>
      <c r="Q57" s="56" t="s">
        <v>180</v>
      </c>
      <c r="R57" s="56"/>
      <c r="S57" s="55" t="s">
        <v>180</v>
      </c>
      <c r="T57" s="56"/>
      <c r="U57" s="56" t="s">
        <v>180</v>
      </c>
      <c r="V57" s="56"/>
      <c r="W57" s="56" t="s">
        <v>179</v>
      </c>
      <c r="X57" s="56"/>
      <c r="Y57" s="56" t="s">
        <v>180</v>
      </c>
      <c r="Z57" s="56"/>
      <c r="AA57" s="56" t="s">
        <v>180</v>
      </c>
      <c r="AB57" s="56"/>
      <c r="AC57" s="56" t="s">
        <v>179</v>
      </c>
      <c r="AD57" s="56"/>
      <c r="AE57" s="56" t="s">
        <v>180</v>
      </c>
      <c r="AF57" s="56"/>
    </row>
    <row r="58" spans="1:32" ht="18" customHeight="1">
      <c r="A58" s="3"/>
      <c r="B58" s="37" t="s">
        <v>49</v>
      </c>
      <c r="C58" s="103">
        <f t="shared" si="7"/>
        <v>75.42</v>
      </c>
      <c r="D58" s="54">
        <f>SUM(AC58)</f>
        <v>21.9</v>
      </c>
      <c r="E58" s="56"/>
      <c r="F58" s="56" t="s">
        <v>180</v>
      </c>
      <c r="G58" s="56">
        <v>74.31</v>
      </c>
      <c r="H58" s="54">
        <v>21.9</v>
      </c>
      <c r="I58" s="57">
        <v>1.11</v>
      </c>
      <c r="J58" s="56"/>
      <c r="K58" s="56"/>
      <c r="L58" s="56" t="s">
        <v>180</v>
      </c>
      <c r="M58" s="56"/>
      <c r="N58" s="56" t="s">
        <v>180</v>
      </c>
      <c r="O58" s="56" t="s">
        <v>180</v>
      </c>
      <c r="P58" s="56"/>
      <c r="Q58" s="56" t="s">
        <v>180</v>
      </c>
      <c r="R58" s="56"/>
      <c r="S58" s="55" t="s">
        <v>180</v>
      </c>
      <c r="T58" s="56"/>
      <c r="U58" s="56" t="s">
        <v>180</v>
      </c>
      <c r="V58" s="56"/>
      <c r="W58" s="56" t="s">
        <v>179</v>
      </c>
      <c r="X58" s="56"/>
      <c r="Y58" s="56" t="s">
        <v>180</v>
      </c>
      <c r="Z58" s="56"/>
      <c r="AA58" s="56" t="s">
        <v>180</v>
      </c>
      <c r="AB58" s="56"/>
      <c r="AC58" s="54">
        <f>SUM(AA58,Y58,AE58,W58,U58,S58,Q58,N58,L58,J58,H58,F58)</f>
        <v>21.9</v>
      </c>
      <c r="AD58" s="56"/>
      <c r="AE58" s="56" t="s">
        <v>180</v>
      </c>
      <c r="AF58" s="56"/>
    </row>
    <row r="59" spans="1:32" ht="18" customHeight="1">
      <c r="A59" s="3"/>
      <c r="B59" s="37"/>
      <c r="C59" s="102"/>
      <c r="D59" s="54"/>
      <c r="E59" s="29"/>
      <c r="F59" s="54"/>
      <c r="G59" s="29"/>
      <c r="H59" s="54"/>
      <c r="I59" s="29"/>
      <c r="J59" s="54"/>
      <c r="K59" s="29"/>
      <c r="L59" s="54"/>
      <c r="M59" s="29"/>
      <c r="N59" s="54"/>
      <c r="O59" s="29"/>
      <c r="P59" s="29"/>
      <c r="Q59" s="54"/>
      <c r="R59" s="29"/>
      <c r="S59" s="55"/>
      <c r="T59" s="29"/>
      <c r="U59" s="54"/>
      <c r="V59" s="29"/>
      <c r="W59" s="29"/>
      <c r="X59" s="29"/>
      <c r="Y59" s="54"/>
      <c r="Z59" s="29"/>
      <c r="AA59" s="54"/>
      <c r="AB59" s="29"/>
      <c r="AC59" s="54"/>
      <c r="AD59" s="29"/>
      <c r="AE59" s="29"/>
      <c r="AF59" s="54"/>
    </row>
    <row r="60" spans="1:32" s="63" customFormat="1" ht="18" customHeight="1">
      <c r="A60" s="167" t="s">
        <v>50</v>
      </c>
      <c r="B60" s="168"/>
      <c r="C60" s="110">
        <f>SUM(C61:C64)</f>
        <v>2228.86</v>
      </c>
      <c r="D60" s="23">
        <f aca="true" t="shared" si="8" ref="D60:M60">SUM(D61:D64)</f>
        <v>342.3</v>
      </c>
      <c r="E60" s="20">
        <f t="shared" si="8"/>
        <v>1680.89</v>
      </c>
      <c r="F60" s="23">
        <f t="shared" si="8"/>
        <v>256.79999999999995</v>
      </c>
      <c r="G60" s="20">
        <f t="shared" si="8"/>
        <v>261</v>
      </c>
      <c r="H60" s="23">
        <f t="shared" si="8"/>
        <v>19.490000000000002</v>
      </c>
      <c r="I60" s="20">
        <f t="shared" si="8"/>
        <v>19.009999999999998</v>
      </c>
      <c r="J60" s="20"/>
      <c r="K60" s="20">
        <f t="shared" si="8"/>
        <v>20.99</v>
      </c>
      <c r="L60" s="21"/>
      <c r="M60" s="20">
        <f t="shared" si="8"/>
        <v>0.21</v>
      </c>
      <c r="N60" s="20"/>
      <c r="O60" s="20" t="s">
        <v>178</v>
      </c>
      <c r="P60" s="20">
        <f>SUM(P61:P64)</f>
        <v>61.89</v>
      </c>
      <c r="Q60" s="21">
        <f>SUM(Q61:Q64)</f>
        <v>61.89</v>
      </c>
      <c r="R60" s="20">
        <f>SUM(R61:R64)</f>
        <v>20.55</v>
      </c>
      <c r="S60" s="23"/>
      <c r="T60" s="20"/>
      <c r="U60" s="20"/>
      <c r="V60" s="20"/>
      <c r="W60" s="20" t="s">
        <v>177</v>
      </c>
      <c r="X60" s="20">
        <f>SUM(X61:X64)</f>
        <v>15.17</v>
      </c>
      <c r="Y60" s="23">
        <f>SUM(Y61:Y64)</f>
        <v>4.12</v>
      </c>
      <c r="Z60" s="20">
        <f>SUM(Z61:Z64)</f>
        <v>35.22</v>
      </c>
      <c r="AA60" s="20"/>
      <c r="AB60" s="20">
        <f>SUM(AB61:AB64)</f>
        <v>113.22</v>
      </c>
      <c r="AC60" s="23">
        <f>SUM(AC61:AC64)</f>
        <v>342.3</v>
      </c>
      <c r="AD60" s="20">
        <f>SUM(AD61:AD64)</f>
        <v>0.71</v>
      </c>
      <c r="AE60" s="64"/>
      <c r="AF60" s="20"/>
    </row>
    <row r="61" spans="1:32" ht="18" customHeight="1">
      <c r="A61" s="3"/>
      <c r="B61" s="37" t="s">
        <v>51</v>
      </c>
      <c r="C61" s="103">
        <f>SUM(E61,G61,I61,K61,M61,O61,P61,X61,Z61,AD61,T61,V61,AB61,R61)</f>
        <v>399.7199999999999</v>
      </c>
      <c r="D61" s="54">
        <f>SUM(AC61)</f>
        <v>69.45</v>
      </c>
      <c r="E61" s="56">
        <v>291.15</v>
      </c>
      <c r="F61" s="54">
        <v>69.45</v>
      </c>
      <c r="G61" s="57">
        <v>22.14</v>
      </c>
      <c r="H61" s="56"/>
      <c r="I61" s="57"/>
      <c r="J61" s="56" t="s">
        <v>179</v>
      </c>
      <c r="K61" s="56"/>
      <c r="L61" s="56" t="s">
        <v>180</v>
      </c>
      <c r="M61" s="56"/>
      <c r="N61" s="56" t="s">
        <v>180</v>
      </c>
      <c r="O61" s="56" t="s">
        <v>180</v>
      </c>
      <c r="P61" s="56"/>
      <c r="Q61" s="56" t="s">
        <v>180</v>
      </c>
      <c r="R61" s="56"/>
      <c r="S61" s="55" t="s">
        <v>180</v>
      </c>
      <c r="T61" s="56"/>
      <c r="U61" s="56" t="s">
        <v>180</v>
      </c>
      <c r="V61" s="56"/>
      <c r="W61" s="56" t="s">
        <v>179</v>
      </c>
      <c r="X61" s="57">
        <v>3.33</v>
      </c>
      <c r="Y61" s="56"/>
      <c r="Z61" s="57">
        <v>35.22</v>
      </c>
      <c r="AA61" s="56"/>
      <c r="AB61" s="56">
        <v>47.88</v>
      </c>
      <c r="AC61" s="54">
        <f>SUM(AA61,Y61,AE61,W61,U61,S61,Q61,N61,L61,J61,H61,F61)</f>
        <v>69.45</v>
      </c>
      <c r="AD61" s="56"/>
      <c r="AE61" s="56" t="s">
        <v>180</v>
      </c>
      <c r="AF61" s="56"/>
    </row>
    <row r="62" spans="1:32" ht="18" customHeight="1">
      <c r="A62" s="3"/>
      <c r="B62" s="37" t="s">
        <v>52</v>
      </c>
      <c r="C62" s="103">
        <f>SUM(E62,G62,I62,K62,M62,O62,P62,X62,Z62,AD62,T62,V62,AB62,R62)</f>
        <v>1191.89</v>
      </c>
      <c r="D62" s="54">
        <f>SUM(AC62)</f>
        <v>154.41</v>
      </c>
      <c r="E62" s="56">
        <v>822.5</v>
      </c>
      <c r="F62" s="54">
        <v>80.13</v>
      </c>
      <c r="G62" s="56">
        <v>206.08</v>
      </c>
      <c r="H62" s="54">
        <v>12.39</v>
      </c>
      <c r="I62" s="57">
        <v>9.93</v>
      </c>
      <c r="J62" s="56"/>
      <c r="K62" s="57">
        <v>20.99</v>
      </c>
      <c r="L62" s="54"/>
      <c r="M62" s="56"/>
      <c r="N62" s="56" t="s">
        <v>180</v>
      </c>
      <c r="O62" s="56" t="s">
        <v>180</v>
      </c>
      <c r="P62" s="56">
        <v>61.89</v>
      </c>
      <c r="Q62" s="54">
        <v>61.89</v>
      </c>
      <c r="R62" s="56">
        <v>20.55</v>
      </c>
      <c r="S62" s="55"/>
      <c r="T62" s="57"/>
      <c r="U62" s="56"/>
      <c r="V62" s="56"/>
      <c r="W62" s="56" t="s">
        <v>179</v>
      </c>
      <c r="X62" s="56"/>
      <c r="Y62" s="56" t="s">
        <v>180</v>
      </c>
      <c r="Z62" s="56"/>
      <c r="AA62" s="56" t="s">
        <v>180</v>
      </c>
      <c r="AB62" s="56">
        <v>49.24</v>
      </c>
      <c r="AC62" s="54">
        <f>SUM(AA62,Y62,,W62,U62,S62,Q62,N62,L62,J62,H62,F62)</f>
        <v>154.41</v>
      </c>
      <c r="AD62" s="56">
        <v>0.71</v>
      </c>
      <c r="AE62" s="49"/>
      <c r="AF62" s="56"/>
    </row>
    <row r="63" spans="1:32" ht="18" customHeight="1">
      <c r="A63" s="3"/>
      <c r="B63" s="37" t="s">
        <v>53</v>
      </c>
      <c r="C63" s="103">
        <f>SUM(E63,G63,I63,K63,M63,O63,P63,X63,Z63,AD63,T63,V63,AB63,R63)</f>
        <v>88.4</v>
      </c>
      <c r="D63" s="54">
        <f>SUM(AC63)</f>
        <v>4.12</v>
      </c>
      <c r="E63" s="57">
        <v>51</v>
      </c>
      <c r="F63" s="56"/>
      <c r="G63" s="57">
        <v>6.22</v>
      </c>
      <c r="H63" s="56"/>
      <c r="I63" s="57">
        <v>3.03</v>
      </c>
      <c r="J63" s="56"/>
      <c r="K63" s="56"/>
      <c r="L63" s="56" t="s">
        <v>180</v>
      </c>
      <c r="M63" s="57">
        <v>0.21</v>
      </c>
      <c r="N63" s="56"/>
      <c r="O63" s="56" t="s">
        <v>180</v>
      </c>
      <c r="P63" s="56"/>
      <c r="Q63" s="56" t="s">
        <v>180</v>
      </c>
      <c r="R63" s="56"/>
      <c r="S63" s="55" t="s">
        <v>180</v>
      </c>
      <c r="T63" s="56"/>
      <c r="U63" s="56" t="s">
        <v>180</v>
      </c>
      <c r="V63" s="56"/>
      <c r="W63" s="56" t="s">
        <v>179</v>
      </c>
      <c r="X63" s="57">
        <v>11.84</v>
      </c>
      <c r="Y63" s="54">
        <v>4.12</v>
      </c>
      <c r="Z63" s="56"/>
      <c r="AA63" s="56" t="s">
        <v>180</v>
      </c>
      <c r="AB63" s="56">
        <v>16.1</v>
      </c>
      <c r="AC63" s="54">
        <f>SUM(AA63,Y63,AE63,W63,U63,S63,Q63,N63,L63,J63,H63,F63)</f>
        <v>4.12</v>
      </c>
      <c r="AD63" s="56"/>
      <c r="AE63" s="56" t="s">
        <v>180</v>
      </c>
      <c r="AF63" s="56"/>
    </row>
    <row r="64" spans="1:32" ht="18" customHeight="1">
      <c r="A64" s="3"/>
      <c r="B64" s="37" t="s">
        <v>54</v>
      </c>
      <c r="C64" s="103">
        <f>SUM(E64,G64,I64,K64,M64,O64,P64,X64,Z64,AD64,T64,V64,AB64,R64)</f>
        <v>548.8499999999999</v>
      </c>
      <c r="D64" s="54">
        <f>SUM(AC64)</f>
        <v>114.32</v>
      </c>
      <c r="E64" s="56">
        <v>516.24</v>
      </c>
      <c r="F64" s="54">
        <v>107.22</v>
      </c>
      <c r="G64" s="56">
        <v>26.56</v>
      </c>
      <c r="H64" s="54">
        <v>7.1</v>
      </c>
      <c r="I64" s="57">
        <v>6.05</v>
      </c>
      <c r="J64" s="56"/>
      <c r="K64" s="56"/>
      <c r="L64" s="56" t="s">
        <v>181</v>
      </c>
      <c r="M64" s="56"/>
      <c r="N64" s="56" t="s">
        <v>181</v>
      </c>
      <c r="O64" s="56" t="s">
        <v>181</v>
      </c>
      <c r="P64" s="56"/>
      <c r="Q64" s="56" t="s">
        <v>181</v>
      </c>
      <c r="R64" s="56"/>
      <c r="S64" s="55" t="s">
        <v>181</v>
      </c>
      <c r="T64" s="56"/>
      <c r="U64" s="56" t="s">
        <v>181</v>
      </c>
      <c r="V64" s="56"/>
      <c r="W64" s="56" t="s">
        <v>182</v>
      </c>
      <c r="X64" s="56"/>
      <c r="Y64" s="56" t="s">
        <v>181</v>
      </c>
      <c r="Z64" s="56"/>
      <c r="AA64" s="56" t="s">
        <v>181</v>
      </c>
      <c r="AB64" s="56"/>
      <c r="AC64" s="54">
        <f>SUM(AA64,Y64,AE64,W64,U64,S64,Q64,N64,L64,J64,H64,F64)</f>
        <v>114.32</v>
      </c>
      <c r="AD64" s="56"/>
      <c r="AE64" s="56" t="s">
        <v>181</v>
      </c>
      <c r="AF64" s="56"/>
    </row>
    <row r="65" spans="1:32" ht="18" customHeight="1">
      <c r="A65" s="3"/>
      <c r="B65" s="37"/>
      <c r="C65" s="102"/>
      <c r="D65" s="54"/>
      <c r="E65" s="29"/>
      <c r="F65" s="54"/>
      <c r="G65" s="29"/>
      <c r="H65" s="54"/>
      <c r="I65" s="29"/>
      <c r="J65" s="54"/>
      <c r="K65" s="29"/>
      <c r="L65" s="54"/>
      <c r="M65" s="29"/>
      <c r="N65" s="54"/>
      <c r="O65" s="29"/>
      <c r="P65" s="29"/>
      <c r="Q65" s="54"/>
      <c r="R65" s="29"/>
      <c r="S65" s="55"/>
      <c r="T65" s="29"/>
      <c r="U65" s="54"/>
      <c r="V65" s="56"/>
      <c r="W65" s="56"/>
      <c r="X65" s="29"/>
      <c r="Y65" s="54"/>
      <c r="Z65" s="29"/>
      <c r="AA65" s="54"/>
      <c r="AB65" s="29"/>
      <c r="AC65" s="54"/>
      <c r="AD65" s="29"/>
      <c r="AE65" s="29"/>
      <c r="AF65" s="56"/>
    </row>
    <row r="66" spans="1:32" s="63" customFormat="1" ht="18" customHeight="1">
      <c r="A66" s="167" t="s">
        <v>55</v>
      </c>
      <c r="B66" s="168"/>
      <c r="C66" s="111">
        <f>SUM(C67)</f>
        <v>34.22</v>
      </c>
      <c r="D66" s="21"/>
      <c r="E66" s="20"/>
      <c r="F66" s="20" t="s">
        <v>178</v>
      </c>
      <c r="G66" s="22">
        <f>SUM(G67)</f>
        <v>0.58</v>
      </c>
      <c r="H66" s="20"/>
      <c r="I66" s="22">
        <f>SUM(I67)</f>
        <v>5.54</v>
      </c>
      <c r="J66" s="20"/>
      <c r="K66" s="20"/>
      <c r="L66" s="20" t="s">
        <v>178</v>
      </c>
      <c r="M66" s="20"/>
      <c r="N66" s="20" t="s">
        <v>178</v>
      </c>
      <c r="O66" s="20" t="s">
        <v>178</v>
      </c>
      <c r="P66" s="20"/>
      <c r="Q66" s="20" t="s">
        <v>178</v>
      </c>
      <c r="R66" s="22"/>
      <c r="S66" s="23"/>
      <c r="T66" s="20"/>
      <c r="U66" s="20" t="s">
        <v>178</v>
      </c>
      <c r="V66" s="20"/>
      <c r="W66" s="20" t="s">
        <v>177</v>
      </c>
      <c r="X66" s="22">
        <f>SUM(X67)</f>
        <v>4.87</v>
      </c>
      <c r="Y66" s="20"/>
      <c r="Z66" s="20"/>
      <c r="AA66" s="20" t="s">
        <v>178</v>
      </c>
      <c r="AB66" s="22">
        <f>SUM(AB67)</f>
        <v>9.68</v>
      </c>
      <c r="AC66" s="20"/>
      <c r="AD66" s="22">
        <f>SUM(AD67)</f>
        <v>13.55</v>
      </c>
      <c r="AE66" s="64"/>
      <c r="AF66" s="20"/>
    </row>
    <row r="67" spans="1:32" ht="18" customHeight="1">
      <c r="A67" s="4"/>
      <c r="B67" s="41" t="s">
        <v>56</v>
      </c>
      <c r="C67" s="104">
        <f>SUM(G67,I67,R67,X67,AB67,AD67)</f>
        <v>34.22</v>
      </c>
      <c r="D67" s="105"/>
      <c r="E67" s="58"/>
      <c r="F67" s="58" t="s">
        <v>180</v>
      </c>
      <c r="G67" s="58">
        <v>0.58</v>
      </c>
      <c r="H67" s="58"/>
      <c r="I67" s="59">
        <v>5.54</v>
      </c>
      <c r="J67" s="58"/>
      <c r="K67" s="58"/>
      <c r="L67" s="58" t="s">
        <v>180</v>
      </c>
      <c r="M67" s="58"/>
      <c r="N67" s="58" t="s">
        <v>180</v>
      </c>
      <c r="O67" s="58" t="s">
        <v>180</v>
      </c>
      <c r="P67" s="58"/>
      <c r="Q67" s="58" t="s">
        <v>180</v>
      </c>
      <c r="R67" s="58"/>
      <c r="S67" s="60"/>
      <c r="T67" s="58"/>
      <c r="U67" s="58" t="s">
        <v>180</v>
      </c>
      <c r="V67" s="58"/>
      <c r="W67" s="58" t="s">
        <v>179</v>
      </c>
      <c r="X67" s="59">
        <v>4.87</v>
      </c>
      <c r="Y67" s="58"/>
      <c r="Z67" s="58"/>
      <c r="AA67" s="58" t="s">
        <v>180</v>
      </c>
      <c r="AB67" s="59">
        <v>9.68</v>
      </c>
      <c r="AC67" s="58"/>
      <c r="AD67" s="58">
        <v>13.55</v>
      </c>
      <c r="AE67" s="66"/>
      <c r="AF67" s="56"/>
    </row>
    <row r="68" spans="1:32" ht="18" customHeight="1">
      <c r="A68" s="45" t="s">
        <v>205</v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61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1:32" ht="18" customHeight="1">
      <c r="A69" s="26" t="s">
        <v>143</v>
      </c>
      <c r="S69" s="62"/>
      <c r="AF69" s="49"/>
    </row>
    <row r="70" spans="1:32" ht="18" customHeight="1">
      <c r="A70" s="26" t="s">
        <v>144</v>
      </c>
      <c r="AF70" s="49"/>
    </row>
    <row r="71" spans="1:32" ht="18" customHeight="1">
      <c r="A71" s="26" t="s">
        <v>106</v>
      </c>
      <c r="AF71" s="49"/>
    </row>
    <row r="72" ht="18" customHeight="1">
      <c r="AF72" s="49"/>
    </row>
    <row r="73" ht="18" customHeight="1">
      <c r="AF73" s="49"/>
    </row>
    <row r="74" ht="18" customHeight="1">
      <c r="AF74" s="49"/>
    </row>
    <row r="75" ht="18" customHeight="1">
      <c r="AF75" s="49"/>
    </row>
    <row r="76" ht="18" customHeight="1">
      <c r="AF76" s="49"/>
    </row>
    <row r="77" ht="18" customHeight="1">
      <c r="AF77" s="49"/>
    </row>
    <row r="78" ht="18" customHeight="1">
      <c r="AF78" s="49"/>
    </row>
    <row r="79" spans="31:32" ht="18" customHeight="1">
      <c r="AE79" s="49"/>
      <c r="AF79" s="49"/>
    </row>
    <row r="80" spans="31:32" ht="18" customHeight="1">
      <c r="AE80" s="49"/>
      <c r="AF80" s="49"/>
    </row>
    <row r="81" spans="31:32" ht="18" customHeight="1">
      <c r="AE81" s="49"/>
      <c r="AF81" s="49"/>
    </row>
    <row r="82" spans="31:32" ht="18" customHeight="1">
      <c r="AE82" s="49"/>
      <c r="AF82" s="49"/>
    </row>
    <row r="83" spans="31:32" ht="18" customHeight="1">
      <c r="AE83" s="49"/>
      <c r="AF83" s="49"/>
    </row>
    <row r="84" spans="31:32" ht="18" customHeight="1">
      <c r="AE84" s="49"/>
      <c r="AF84" s="49"/>
    </row>
    <row r="85" spans="31:32" ht="18" customHeight="1">
      <c r="AE85" s="49"/>
      <c r="AF85" s="49"/>
    </row>
    <row r="86" spans="31:32" ht="18" customHeight="1">
      <c r="AE86" s="49"/>
      <c r="AF86" s="49"/>
    </row>
    <row r="87" spans="31:32" ht="18" customHeight="1">
      <c r="AE87" s="49"/>
      <c r="AF87" s="49"/>
    </row>
    <row r="88" spans="31:32" ht="18" customHeight="1">
      <c r="AE88" s="49"/>
      <c r="AF88" s="49"/>
    </row>
    <row r="89" spans="31:32" ht="18" customHeight="1">
      <c r="AE89" s="49"/>
      <c r="AF89" s="49"/>
    </row>
    <row r="90" spans="31:32" ht="18" customHeight="1">
      <c r="AE90" s="49"/>
      <c r="AF90" s="49"/>
    </row>
    <row r="91" spans="31:32" ht="18" customHeight="1">
      <c r="AE91" s="49"/>
      <c r="AF91" s="49"/>
    </row>
    <row r="92" spans="31:32" ht="18" customHeight="1">
      <c r="AE92" s="49"/>
      <c r="AF92" s="49"/>
    </row>
    <row r="93" spans="31:32" ht="18" customHeight="1">
      <c r="AE93" s="49"/>
      <c r="AF93" s="49"/>
    </row>
    <row r="94" spans="31:32" ht="18" customHeight="1">
      <c r="AE94" s="49"/>
      <c r="AF94" s="49"/>
    </row>
    <row r="95" spans="31:32" ht="18" customHeight="1">
      <c r="AE95" s="49"/>
      <c r="AF95" s="49"/>
    </row>
    <row r="96" spans="31:32" ht="18" customHeight="1">
      <c r="AE96" s="49"/>
      <c r="AF96" s="49"/>
    </row>
    <row r="97" spans="31:32" ht="18" customHeight="1">
      <c r="AE97" s="49"/>
      <c r="AF97" s="49"/>
    </row>
    <row r="98" spans="31:32" ht="18" customHeight="1">
      <c r="AE98" s="49"/>
      <c r="AF98" s="49"/>
    </row>
    <row r="99" spans="31:32" ht="18" customHeight="1">
      <c r="AE99" s="49"/>
      <c r="AF99" s="49"/>
    </row>
    <row r="100" spans="31:32" ht="18" customHeight="1">
      <c r="AE100" s="49"/>
      <c r="AF100" s="49"/>
    </row>
    <row r="101" spans="31:32" ht="18" customHeight="1">
      <c r="AE101" s="49"/>
      <c r="AF101" s="49"/>
    </row>
    <row r="102" spans="31:32" ht="18" customHeight="1">
      <c r="AE102" s="49"/>
      <c r="AF102" s="49"/>
    </row>
    <row r="103" spans="31:32" ht="18" customHeight="1">
      <c r="AE103" s="49"/>
      <c r="AF103" s="49"/>
    </row>
    <row r="104" spans="31:32" ht="18" customHeight="1">
      <c r="AE104" s="49"/>
      <c r="AF104" s="49"/>
    </row>
    <row r="105" spans="31:32" ht="18" customHeight="1">
      <c r="AE105" s="49"/>
      <c r="AF105" s="49"/>
    </row>
    <row r="106" spans="31:32" ht="18" customHeight="1">
      <c r="AE106" s="49"/>
      <c r="AF106" s="49"/>
    </row>
    <row r="107" spans="31:32" ht="18" customHeight="1">
      <c r="AE107" s="49"/>
      <c r="AF107" s="49"/>
    </row>
    <row r="108" spans="31:32" ht="18" customHeight="1">
      <c r="AE108" s="49"/>
      <c r="AF108" s="49"/>
    </row>
    <row r="109" spans="31:32" ht="18" customHeight="1">
      <c r="AE109" s="49"/>
      <c r="AF109" s="49"/>
    </row>
    <row r="110" spans="31:32" ht="18" customHeight="1">
      <c r="AE110" s="49"/>
      <c r="AF110" s="49"/>
    </row>
    <row r="111" spans="31:32" ht="18" customHeight="1">
      <c r="AE111" s="49"/>
      <c r="AF111" s="49"/>
    </row>
    <row r="112" spans="31:32" ht="18" customHeight="1">
      <c r="AE112" s="49"/>
      <c r="AF112" s="49"/>
    </row>
    <row r="113" spans="31:32" ht="18" customHeight="1">
      <c r="AE113" s="49"/>
      <c r="AF113" s="49"/>
    </row>
    <row r="114" spans="31:32" ht="18" customHeight="1">
      <c r="AE114" s="49"/>
      <c r="AF114" s="49"/>
    </row>
    <row r="115" spans="31:32" ht="18" customHeight="1">
      <c r="AE115" s="49"/>
      <c r="AF115" s="49"/>
    </row>
    <row r="116" spans="31:32" ht="18" customHeight="1">
      <c r="AE116" s="49"/>
      <c r="AF116" s="49"/>
    </row>
    <row r="117" spans="31:32" ht="18" customHeight="1">
      <c r="AE117" s="49"/>
      <c r="AF117" s="49"/>
    </row>
    <row r="118" spans="31:32" ht="18" customHeight="1">
      <c r="AE118" s="49"/>
      <c r="AF118" s="49"/>
    </row>
    <row r="119" spans="31:32" ht="18" customHeight="1">
      <c r="AE119" s="49"/>
      <c r="AF119" s="49"/>
    </row>
    <row r="120" spans="31:32" ht="18" customHeight="1">
      <c r="AE120" s="49"/>
      <c r="AF120" s="49"/>
    </row>
    <row r="121" spans="31:32" ht="18" customHeight="1">
      <c r="AE121" s="49"/>
      <c r="AF121" s="49"/>
    </row>
    <row r="122" spans="31:32" ht="18" customHeight="1">
      <c r="AE122" s="49"/>
      <c r="AF122" s="49"/>
    </row>
    <row r="123" spans="31:32" ht="18" customHeight="1">
      <c r="AE123" s="49"/>
      <c r="AF123" s="49"/>
    </row>
    <row r="124" spans="31:32" ht="18" customHeight="1">
      <c r="AE124" s="49"/>
      <c r="AF124" s="49"/>
    </row>
    <row r="125" spans="31:32" ht="18" customHeight="1">
      <c r="AE125" s="49"/>
      <c r="AF125" s="49"/>
    </row>
    <row r="126" spans="31:32" ht="18" customHeight="1">
      <c r="AE126" s="49"/>
      <c r="AF126" s="49"/>
    </row>
    <row r="127" spans="31:32" ht="18" customHeight="1">
      <c r="AE127" s="49"/>
      <c r="AF127" s="49"/>
    </row>
    <row r="128" spans="31:32" ht="18" customHeight="1">
      <c r="AE128" s="49"/>
      <c r="AF128" s="49"/>
    </row>
    <row r="129" spans="31:32" ht="18" customHeight="1">
      <c r="AE129" s="49"/>
      <c r="AF129" s="49"/>
    </row>
    <row r="130" spans="31:32" ht="18" customHeight="1">
      <c r="AE130" s="49"/>
      <c r="AF130" s="49"/>
    </row>
    <row r="131" spans="31:32" ht="18" customHeight="1">
      <c r="AE131" s="49"/>
      <c r="AF131" s="49"/>
    </row>
    <row r="132" spans="31:32" ht="18" customHeight="1">
      <c r="AE132" s="49"/>
      <c r="AF132" s="49"/>
    </row>
    <row r="133" spans="31:32" ht="18" customHeight="1">
      <c r="AE133" s="49"/>
      <c r="AF133" s="49"/>
    </row>
    <row r="134" spans="31:32" ht="18" customHeight="1">
      <c r="AE134" s="49"/>
      <c r="AF134" s="49"/>
    </row>
    <row r="135" spans="31:32" ht="18" customHeight="1">
      <c r="AE135" s="49"/>
      <c r="AF135" s="49"/>
    </row>
    <row r="136" spans="31:32" ht="18" customHeight="1">
      <c r="AE136" s="49"/>
      <c r="AF136" s="49"/>
    </row>
    <row r="137" spans="31:32" ht="18" customHeight="1">
      <c r="AE137" s="49"/>
      <c r="AF137" s="49"/>
    </row>
    <row r="138" spans="31:32" ht="18" customHeight="1">
      <c r="AE138" s="49"/>
      <c r="AF138" s="49"/>
    </row>
    <row r="139" spans="31:32" ht="18" customHeight="1">
      <c r="AE139" s="49"/>
      <c r="AF139" s="49"/>
    </row>
    <row r="140" spans="31:32" ht="18" customHeight="1">
      <c r="AE140" s="49"/>
      <c r="AF140" s="49"/>
    </row>
    <row r="141" spans="31:32" ht="18" customHeight="1">
      <c r="AE141" s="49"/>
      <c r="AF141" s="49"/>
    </row>
    <row r="142" spans="31:32" ht="18" customHeight="1">
      <c r="AE142" s="49"/>
      <c r="AF142" s="49"/>
    </row>
    <row r="143" spans="31:32" ht="18" customHeight="1">
      <c r="AE143" s="49"/>
      <c r="AF143" s="49"/>
    </row>
    <row r="144" spans="31:32" ht="18" customHeight="1">
      <c r="AE144" s="49"/>
      <c r="AF144" s="49"/>
    </row>
    <row r="145" spans="31:32" ht="18" customHeight="1">
      <c r="AE145" s="49"/>
      <c r="AF145" s="49"/>
    </row>
    <row r="146" spans="31:32" ht="18" customHeight="1">
      <c r="AE146" s="49"/>
      <c r="AF146" s="49"/>
    </row>
    <row r="147" spans="31:32" ht="18" customHeight="1">
      <c r="AE147" s="49"/>
      <c r="AF147" s="49"/>
    </row>
    <row r="148" spans="31:32" ht="18" customHeight="1">
      <c r="AE148" s="49"/>
      <c r="AF148" s="49"/>
    </row>
  </sheetData>
  <sheetProtection/>
  <mergeCells count="38">
    <mergeCell ref="A4:AC4"/>
    <mergeCell ref="A6:B7"/>
    <mergeCell ref="C6:D7"/>
    <mergeCell ref="M6:N7"/>
    <mergeCell ref="O6:O7"/>
    <mergeCell ref="P6:Q7"/>
    <mergeCell ref="E6:F7"/>
    <mergeCell ref="G6:H7"/>
    <mergeCell ref="I6:J7"/>
    <mergeCell ref="K6:L7"/>
    <mergeCell ref="A9:B9"/>
    <mergeCell ref="A10:B10"/>
    <mergeCell ref="A11:B11"/>
    <mergeCell ref="A12:B12"/>
    <mergeCell ref="AD6:AE7"/>
    <mergeCell ref="AB6:AC7"/>
    <mergeCell ref="A8:B8"/>
    <mergeCell ref="T6:U7"/>
    <mergeCell ref="V6:W7"/>
    <mergeCell ref="Z6:AA7"/>
    <mergeCell ref="A17:B17"/>
    <mergeCell ref="A18:B18"/>
    <mergeCell ref="A20:B20"/>
    <mergeCell ref="A23:B23"/>
    <mergeCell ref="A13:B13"/>
    <mergeCell ref="A14:B14"/>
    <mergeCell ref="A15:B15"/>
    <mergeCell ref="A16:B16"/>
    <mergeCell ref="AC5:AE5"/>
    <mergeCell ref="AD1:AE1"/>
    <mergeCell ref="X6:Y7"/>
    <mergeCell ref="R6:S7"/>
    <mergeCell ref="A60:B60"/>
    <mergeCell ref="A66:B66"/>
    <mergeCell ref="A29:B29"/>
    <mergeCell ref="A39:B39"/>
    <mergeCell ref="A46:B46"/>
    <mergeCell ref="A52:B52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13.09765625" style="26" customWidth="1"/>
    <col min="2" max="10" width="9.59765625" style="26" customWidth="1"/>
    <col min="11" max="11" width="11.19921875" style="26" customWidth="1"/>
    <col min="12" max="13" width="9.59765625" style="26" customWidth="1"/>
    <col min="14" max="14" width="10.19921875" style="26" customWidth="1"/>
    <col min="15" max="22" width="13.69921875" style="26" customWidth="1"/>
    <col min="23" max="24" width="11.59765625" style="26" customWidth="1"/>
    <col min="25" max="25" width="13.69921875" style="26" customWidth="1"/>
    <col min="26" max="34" width="11.59765625" style="26" customWidth="1"/>
    <col min="35" max="48" width="10.59765625" style="26" customWidth="1"/>
    <col min="49" max="16384" width="10.59765625" style="26" customWidth="1"/>
  </cols>
  <sheetData>
    <row r="1" spans="1:48" ht="22.5" customHeight="1">
      <c r="A1" s="127" t="s">
        <v>107</v>
      </c>
      <c r="B1" s="39"/>
      <c r="C1" s="39"/>
      <c r="D1" s="39"/>
      <c r="E1" s="67"/>
      <c r="F1" s="39"/>
      <c r="G1" s="39"/>
      <c r="H1" s="39"/>
      <c r="I1" s="39"/>
      <c r="J1" s="39"/>
      <c r="K1" s="39"/>
      <c r="L1" s="39"/>
      <c r="M1" s="39"/>
      <c r="O1" s="39"/>
      <c r="P1" s="39"/>
      <c r="Q1" s="39"/>
      <c r="R1" s="39"/>
      <c r="S1" s="39"/>
      <c r="T1" s="39"/>
      <c r="U1" s="39"/>
      <c r="V1" s="39"/>
      <c r="W1" s="39"/>
      <c r="Y1" s="39"/>
      <c r="Z1" s="128" t="s">
        <v>108</v>
      </c>
      <c r="AA1" s="39"/>
      <c r="AB1" s="39"/>
      <c r="AC1" s="39"/>
      <c r="AD1" s="39"/>
      <c r="AE1" s="39"/>
      <c r="AF1" s="39"/>
      <c r="AG1" s="39"/>
      <c r="AI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22.5" customHeight="1">
      <c r="A2" s="8"/>
      <c r="B2" s="39"/>
      <c r="C2" s="39"/>
      <c r="D2" s="39"/>
      <c r="E2" s="67"/>
      <c r="F2" s="39"/>
      <c r="G2" s="39"/>
      <c r="H2" s="39"/>
      <c r="I2" s="39"/>
      <c r="J2" s="39"/>
      <c r="K2" s="39"/>
      <c r="L2" s="39"/>
      <c r="M2" s="39"/>
      <c r="O2" s="39"/>
      <c r="P2" s="39"/>
      <c r="Q2" s="39"/>
      <c r="R2" s="39"/>
      <c r="S2" s="39"/>
      <c r="T2" s="39"/>
      <c r="U2" s="39"/>
      <c r="V2" s="39"/>
      <c r="W2" s="39"/>
      <c r="Y2" s="39"/>
      <c r="Z2" s="9"/>
      <c r="AA2" s="39"/>
      <c r="AB2" s="39"/>
      <c r="AC2" s="39"/>
      <c r="AD2" s="39"/>
      <c r="AE2" s="39"/>
      <c r="AF2" s="39"/>
      <c r="AG2" s="39"/>
      <c r="AI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22.5" customHeight="1">
      <c r="A3" s="8"/>
      <c r="B3" s="39"/>
      <c r="C3" s="39"/>
      <c r="D3" s="39"/>
      <c r="E3" s="67"/>
      <c r="F3" s="39"/>
      <c r="G3" s="39"/>
      <c r="H3" s="39"/>
      <c r="I3" s="39"/>
      <c r="J3" s="39"/>
      <c r="K3" s="39"/>
      <c r="L3" s="39"/>
      <c r="M3" s="39"/>
      <c r="O3" s="39"/>
      <c r="P3" s="39"/>
      <c r="Q3" s="39"/>
      <c r="R3" s="39"/>
      <c r="S3" s="39"/>
      <c r="T3" s="39"/>
      <c r="U3" s="39"/>
      <c r="V3" s="39"/>
      <c r="W3" s="39"/>
      <c r="Y3" s="39"/>
      <c r="Z3" s="9"/>
      <c r="AA3" s="39"/>
      <c r="AB3" s="39"/>
      <c r="AC3" s="39"/>
      <c r="AD3" s="39"/>
      <c r="AE3" s="39"/>
      <c r="AF3" s="39"/>
      <c r="AG3" s="39"/>
      <c r="AI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ht="22.5" customHeight="1">
      <c r="A4" s="8"/>
      <c r="B4" s="39"/>
      <c r="C4" s="39"/>
      <c r="D4" s="39"/>
      <c r="E4" s="67"/>
      <c r="F4" s="39"/>
      <c r="G4" s="39"/>
      <c r="H4" s="39"/>
      <c r="I4" s="39"/>
      <c r="J4" s="39"/>
      <c r="K4" s="39"/>
      <c r="L4" s="39"/>
      <c r="M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9"/>
      <c r="AI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22.5" customHeight="1">
      <c r="A5" s="149" t="s">
        <v>148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39"/>
      <c r="P5" s="235" t="s">
        <v>149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39"/>
      <c r="AB5" s="39"/>
      <c r="AC5" s="39"/>
      <c r="AD5" s="39"/>
      <c r="AE5" s="39"/>
      <c r="AF5" s="39"/>
      <c r="AG5" s="39"/>
      <c r="AH5" s="9"/>
      <c r="AI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ht="22.5" customHeight="1" thickBot="1">
      <c r="A6" s="68"/>
      <c r="B6" s="39"/>
      <c r="C6" s="39"/>
      <c r="D6" s="39"/>
      <c r="E6" s="67"/>
      <c r="F6" s="39"/>
      <c r="G6" s="39"/>
      <c r="H6" s="39"/>
      <c r="I6" s="39"/>
      <c r="J6" s="39"/>
      <c r="K6" s="39"/>
      <c r="L6" s="39"/>
      <c r="M6" s="39"/>
      <c r="N6" s="69" t="s">
        <v>117</v>
      </c>
      <c r="O6" s="39"/>
      <c r="Q6" s="28"/>
      <c r="R6" s="28"/>
      <c r="S6" s="28"/>
      <c r="T6" s="28"/>
      <c r="U6" s="28"/>
      <c r="V6" s="28"/>
      <c r="W6" s="28"/>
      <c r="X6" s="28"/>
      <c r="Y6" s="28"/>
      <c r="Z6" s="29" t="s">
        <v>119</v>
      </c>
      <c r="AA6" s="39"/>
      <c r="AB6" s="39"/>
      <c r="AC6" s="39"/>
      <c r="AD6" s="39"/>
      <c r="AE6" s="39"/>
      <c r="AF6" s="39"/>
      <c r="AG6" s="39"/>
      <c r="AH6" s="9"/>
      <c r="AI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22.5" customHeight="1">
      <c r="A7" s="221" t="s">
        <v>109</v>
      </c>
      <c r="B7" s="224" t="s">
        <v>110</v>
      </c>
      <c r="C7" s="221"/>
      <c r="D7" s="229" t="s">
        <v>157</v>
      </c>
      <c r="E7" s="230"/>
      <c r="F7" s="230"/>
      <c r="G7" s="231"/>
      <c r="H7" s="229" t="s">
        <v>156</v>
      </c>
      <c r="I7" s="230"/>
      <c r="J7" s="230"/>
      <c r="K7" s="231"/>
      <c r="L7" s="229" t="s">
        <v>155</v>
      </c>
      <c r="M7" s="230"/>
      <c r="N7" s="230"/>
      <c r="O7" s="39"/>
      <c r="P7" s="194" t="s">
        <v>86</v>
      </c>
      <c r="Q7" s="173" t="s">
        <v>1</v>
      </c>
      <c r="R7" s="194"/>
      <c r="S7" s="173" t="s">
        <v>160</v>
      </c>
      <c r="T7" s="194"/>
      <c r="U7" s="173" t="s">
        <v>161</v>
      </c>
      <c r="V7" s="194"/>
      <c r="W7" s="173" t="s">
        <v>162</v>
      </c>
      <c r="X7" s="194"/>
      <c r="Y7" s="173" t="s">
        <v>87</v>
      </c>
      <c r="Z7" s="234"/>
      <c r="AA7" s="39"/>
      <c r="AB7" s="39"/>
      <c r="AC7" s="39"/>
      <c r="AD7" s="39"/>
      <c r="AE7" s="39"/>
      <c r="AF7" s="39"/>
      <c r="AG7" s="39"/>
      <c r="AH7" s="29"/>
      <c r="AI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</row>
    <row r="8" spans="1:48" ht="22.5" customHeight="1">
      <c r="A8" s="222"/>
      <c r="B8" s="225"/>
      <c r="C8" s="223"/>
      <c r="D8" s="217" t="s">
        <v>153</v>
      </c>
      <c r="E8" s="218"/>
      <c r="F8" s="217" t="s">
        <v>154</v>
      </c>
      <c r="G8" s="218"/>
      <c r="H8" s="217" t="s">
        <v>153</v>
      </c>
      <c r="I8" s="218"/>
      <c r="J8" s="217" t="s">
        <v>154</v>
      </c>
      <c r="K8" s="218"/>
      <c r="L8" s="226" t="s">
        <v>114</v>
      </c>
      <c r="M8" s="226" t="s">
        <v>115</v>
      </c>
      <c r="N8" s="228" t="s">
        <v>116</v>
      </c>
      <c r="O8" s="39"/>
      <c r="P8" s="219"/>
      <c r="Q8" s="220"/>
      <c r="R8" s="219"/>
      <c r="S8" s="220"/>
      <c r="T8" s="219"/>
      <c r="U8" s="220"/>
      <c r="V8" s="219"/>
      <c r="W8" s="220"/>
      <c r="X8" s="219"/>
      <c r="Y8" s="220"/>
      <c r="Z8" s="235"/>
      <c r="AA8" s="39"/>
      <c r="AB8" s="39"/>
      <c r="AC8" s="39"/>
      <c r="AD8" s="39"/>
      <c r="AE8" s="39"/>
      <c r="AF8" s="39"/>
      <c r="AG8" s="39"/>
      <c r="AH8" s="29"/>
      <c r="AI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48" ht="22.5" customHeight="1">
      <c r="A9" s="223"/>
      <c r="B9" s="131" t="s">
        <v>152</v>
      </c>
      <c r="C9" s="71" t="s">
        <v>111</v>
      </c>
      <c r="D9" s="70" t="s">
        <v>112</v>
      </c>
      <c r="E9" s="71" t="s">
        <v>113</v>
      </c>
      <c r="F9" s="71" t="s">
        <v>112</v>
      </c>
      <c r="G9" s="71" t="s">
        <v>113</v>
      </c>
      <c r="H9" s="70" t="s">
        <v>112</v>
      </c>
      <c r="I9" s="71" t="s">
        <v>113</v>
      </c>
      <c r="J9" s="72" t="s">
        <v>112</v>
      </c>
      <c r="K9" s="70" t="s">
        <v>113</v>
      </c>
      <c r="L9" s="227"/>
      <c r="M9" s="227"/>
      <c r="N9" s="210"/>
      <c r="O9" s="39"/>
      <c r="P9" s="196"/>
      <c r="Q9" s="92"/>
      <c r="R9" s="32" t="s">
        <v>88</v>
      </c>
      <c r="S9" s="73"/>
      <c r="T9" s="32" t="s">
        <v>88</v>
      </c>
      <c r="U9" s="73"/>
      <c r="V9" s="32" t="s">
        <v>88</v>
      </c>
      <c r="W9" s="73"/>
      <c r="X9" s="32" t="s">
        <v>88</v>
      </c>
      <c r="Y9" s="74"/>
      <c r="Z9" s="33" t="s">
        <v>88</v>
      </c>
      <c r="AA9" s="39"/>
      <c r="AB9" s="39"/>
      <c r="AC9" s="39"/>
      <c r="AD9" s="39"/>
      <c r="AE9" s="39"/>
      <c r="AF9" s="39"/>
      <c r="AG9" s="39"/>
      <c r="AH9" s="29"/>
      <c r="AI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ht="22.5" customHeight="1">
      <c r="A10" s="75" t="s">
        <v>125</v>
      </c>
      <c r="B10" s="76">
        <f>SUM(D10,E10,H10,I10)</f>
        <v>1481</v>
      </c>
      <c r="C10" s="76">
        <f>SUM(F10,G10,J10,K10)</f>
        <v>30</v>
      </c>
      <c r="D10" s="76">
        <v>106</v>
      </c>
      <c r="E10" s="76">
        <v>9</v>
      </c>
      <c r="F10" s="76">
        <v>16</v>
      </c>
      <c r="G10" s="76" t="s">
        <v>89</v>
      </c>
      <c r="H10" s="76">
        <v>6</v>
      </c>
      <c r="I10" s="76">
        <v>1360</v>
      </c>
      <c r="J10" s="76">
        <v>6</v>
      </c>
      <c r="K10" s="76">
        <v>8</v>
      </c>
      <c r="L10" s="76">
        <v>30</v>
      </c>
      <c r="M10" s="76">
        <v>712</v>
      </c>
      <c r="N10" s="77">
        <v>769</v>
      </c>
      <c r="O10" s="39"/>
      <c r="P10" s="97" t="s">
        <v>125</v>
      </c>
      <c r="Q10" s="118">
        <f>SUM(S10,W10,Y10)</f>
        <v>622</v>
      </c>
      <c r="R10" s="76">
        <f>SUM(T10,X10,Z10)</f>
        <v>518</v>
      </c>
      <c r="S10" s="76">
        <v>483</v>
      </c>
      <c r="T10" s="76">
        <v>390</v>
      </c>
      <c r="U10" s="76" t="s">
        <v>89</v>
      </c>
      <c r="V10" s="76" t="s">
        <v>89</v>
      </c>
      <c r="W10" s="76">
        <v>130</v>
      </c>
      <c r="X10" s="76">
        <v>128</v>
      </c>
      <c r="Y10" s="76">
        <v>9</v>
      </c>
      <c r="Z10" s="76">
        <v>0</v>
      </c>
      <c r="AA10" s="39"/>
      <c r="AB10" s="39"/>
      <c r="AC10" s="39"/>
      <c r="AD10" s="39"/>
      <c r="AE10" s="39"/>
      <c r="AF10" s="39"/>
      <c r="AG10" s="39"/>
      <c r="AH10" s="29"/>
      <c r="AI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ht="22.5" customHeight="1">
      <c r="A11" s="78"/>
      <c r="O11" s="39"/>
      <c r="P11" s="49"/>
      <c r="Q11" s="119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39"/>
      <c r="AC11" s="39"/>
      <c r="AD11" s="39"/>
      <c r="AE11" s="39"/>
      <c r="AF11" s="39"/>
      <c r="AG11" s="39"/>
      <c r="AH11" s="29"/>
      <c r="AI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ht="22.5" customHeight="1">
      <c r="A12" s="79">
        <v>61</v>
      </c>
      <c r="B12" s="38">
        <f>SUM(D12,E12,H12,I12)</f>
        <v>1360</v>
      </c>
      <c r="C12" s="38">
        <f>SUM(F12,G12,J12,K12)</f>
        <v>194</v>
      </c>
      <c r="D12" s="38">
        <v>78</v>
      </c>
      <c r="E12" s="38">
        <v>5</v>
      </c>
      <c r="F12" s="38">
        <v>66</v>
      </c>
      <c r="G12" s="38">
        <v>0</v>
      </c>
      <c r="H12" s="38">
        <v>18</v>
      </c>
      <c r="I12" s="38">
        <v>1259</v>
      </c>
      <c r="J12" s="38">
        <v>110</v>
      </c>
      <c r="K12" s="38">
        <v>18</v>
      </c>
      <c r="L12" s="38">
        <v>171</v>
      </c>
      <c r="M12" s="38">
        <v>80</v>
      </c>
      <c r="N12" s="80">
        <v>1303</v>
      </c>
      <c r="O12" s="39"/>
      <c r="P12" s="90">
        <v>61</v>
      </c>
      <c r="Q12" s="119">
        <f>SUM(S12,W12,Y12)</f>
        <v>634</v>
      </c>
      <c r="R12" s="38">
        <f>SUM(T12,X12,Z12)</f>
        <v>525</v>
      </c>
      <c r="S12" s="38">
        <v>477</v>
      </c>
      <c r="T12" s="38">
        <v>386</v>
      </c>
      <c r="U12" s="38" t="s">
        <v>89</v>
      </c>
      <c r="V12" s="38" t="s">
        <v>89</v>
      </c>
      <c r="W12" s="38">
        <v>138</v>
      </c>
      <c r="X12" s="38">
        <v>137</v>
      </c>
      <c r="Y12" s="38">
        <v>19</v>
      </c>
      <c r="Z12" s="38">
        <v>2</v>
      </c>
      <c r="AA12" s="39"/>
      <c r="AB12" s="39"/>
      <c r="AC12" s="39"/>
      <c r="AD12" s="39"/>
      <c r="AE12" s="39"/>
      <c r="AF12" s="39"/>
      <c r="AG12" s="39"/>
      <c r="AH12" s="29"/>
      <c r="AI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ht="22.5" customHeight="1">
      <c r="A13" s="78"/>
      <c r="B13" s="49"/>
      <c r="C13" s="49"/>
      <c r="O13" s="39"/>
      <c r="P13" s="49"/>
      <c r="Q13" s="119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39"/>
      <c r="AC13" s="39"/>
      <c r="AD13" s="39"/>
      <c r="AE13" s="39"/>
      <c r="AF13" s="39"/>
      <c r="AG13" s="39"/>
      <c r="AH13" s="29"/>
      <c r="AI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s="19" customFormat="1" ht="22.5" customHeight="1">
      <c r="A14" s="79">
        <v>62</v>
      </c>
      <c r="B14" s="38">
        <f>SUM(D14,E14,H14,I14)</f>
        <v>1291</v>
      </c>
      <c r="C14" s="38">
        <f>SUM(F14,G14,J14,K14)</f>
        <v>72</v>
      </c>
      <c r="D14" s="38">
        <v>67</v>
      </c>
      <c r="E14" s="38">
        <v>1</v>
      </c>
      <c r="F14" s="38">
        <v>24</v>
      </c>
      <c r="G14" s="38">
        <v>40</v>
      </c>
      <c r="H14" s="38">
        <v>33</v>
      </c>
      <c r="I14" s="38">
        <v>1190</v>
      </c>
      <c r="J14" s="38" t="s">
        <v>89</v>
      </c>
      <c r="K14" s="38">
        <v>8</v>
      </c>
      <c r="L14" s="38">
        <v>6</v>
      </c>
      <c r="M14" s="38">
        <v>68</v>
      </c>
      <c r="N14" s="80">
        <v>1289</v>
      </c>
      <c r="O14" s="124"/>
      <c r="P14" s="90">
        <v>62</v>
      </c>
      <c r="Q14" s="119">
        <f>SUM(S14,W14,Y14)</f>
        <v>687</v>
      </c>
      <c r="R14" s="38">
        <f>SUM(T14,X14,Z14)</f>
        <v>560</v>
      </c>
      <c r="S14" s="38">
        <v>520</v>
      </c>
      <c r="T14" s="38">
        <v>412</v>
      </c>
      <c r="U14" s="38" t="s">
        <v>89</v>
      </c>
      <c r="V14" s="38" t="s">
        <v>89</v>
      </c>
      <c r="W14" s="38">
        <v>143</v>
      </c>
      <c r="X14" s="38">
        <v>143</v>
      </c>
      <c r="Y14" s="38">
        <v>24</v>
      </c>
      <c r="Z14" s="38">
        <v>5</v>
      </c>
      <c r="AA14" s="3"/>
      <c r="AB14" s="3"/>
      <c r="AC14" s="3"/>
      <c r="AD14" s="3"/>
      <c r="AE14" s="3"/>
      <c r="AF14" s="3"/>
      <c r="AG14" s="3"/>
      <c r="AH14" s="16"/>
      <c r="AI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2.5" customHeight="1">
      <c r="A15" s="78"/>
      <c r="B15" s="49"/>
      <c r="C15" s="49"/>
      <c r="O15" s="39"/>
      <c r="P15" s="49"/>
      <c r="Q15" s="119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9"/>
      <c r="AC15" s="39"/>
      <c r="AD15" s="39"/>
      <c r="AE15" s="39"/>
      <c r="AF15" s="39"/>
      <c r="AG15" s="39"/>
      <c r="AH15" s="29"/>
      <c r="AI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22.5" customHeight="1">
      <c r="A16" s="79">
        <v>63</v>
      </c>
      <c r="B16" s="38">
        <f>SUM(D16,E16,H16,I16)</f>
        <v>1534</v>
      </c>
      <c r="C16" s="38">
        <f>SUM(F16,G16,J16,K16)</f>
        <v>78</v>
      </c>
      <c r="D16" s="38">
        <v>72</v>
      </c>
      <c r="E16" s="38">
        <v>2</v>
      </c>
      <c r="F16" s="38">
        <v>70</v>
      </c>
      <c r="G16" s="38" t="s">
        <v>89</v>
      </c>
      <c r="H16" s="38">
        <v>172</v>
      </c>
      <c r="I16" s="38">
        <v>1288</v>
      </c>
      <c r="J16" s="38" t="s">
        <v>89</v>
      </c>
      <c r="K16" s="38">
        <v>8</v>
      </c>
      <c r="L16" s="38">
        <v>22</v>
      </c>
      <c r="M16" s="38">
        <v>9</v>
      </c>
      <c r="N16" s="80">
        <v>1581</v>
      </c>
      <c r="O16" s="39"/>
      <c r="P16" s="90">
        <v>63</v>
      </c>
      <c r="Q16" s="119">
        <f>SUM(S16,W16,Y16)</f>
        <v>734</v>
      </c>
      <c r="R16" s="38">
        <f>SUM(T16,X16,Z16)</f>
        <v>600</v>
      </c>
      <c r="S16" s="38">
        <v>504</v>
      </c>
      <c r="T16" s="38">
        <v>398</v>
      </c>
      <c r="U16" s="38" t="s">
        <v>89</v>
      </c>
      <c r="V16" s="38" t="s">
        <v>89</v>
      </c>
      <c r="W16" s="38">
        <v>191</v>
      </c>
      <c r="X16" s="38">
        <v>191</v>
      </c>
      <c r="Y16" s="38">
        <v>39</v>
      </c>
      <c r="Z16" s="38">
        <v>11</v>
      </c>
      <c r="AA16" s="39"/>
      <c r="AB16" s="39"/>
      <c r="AC16" s="39"/>
      <c r="AD16" s="39"/>
      <c r="AE16" s="39"/>
      <c r="AF16" s="39"/>
      <c r="AG16" s="39"/>
      <c r="AH16" s="29"/>
      <c r="AI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</row>
    <row r="17" spans="1:48" ht="22.5" customHeight="1">
      <c r="A17" s="78"/>
      <c r="B17" s="101"/>
      <c r="C17" s="49"/>
      <c r="O17" s="39"/>
      <c r="P17" s="49"/>
      <c r="Q17" s="119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9"/>
      <c r="AF17" s="39"/>
      <c r="AG17" s="39"/>
      <c r="AH17" s="29"/>
      <c r="AI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ht="22.5" customHeight="1">
      <c r="A18" s="93" t="s">
        <v>126</v>
      </c>
      <c r="B18" s="115">
        <f>SUM(D18,E18,H18,I18)</f>
        <v>1097</v>
      </c>
      <c r="C18" s="99">
        <f>SUM(F18,G18,J18,K18)</f>
        <v>98</v>
      </c>
      <c r="D18" s="94">
        <v>87</v>
      </c>
      <c r="E18" s="94">
        <v>8</v>
      </c>
      <c r="F18" s="94">
        <v>69</v>
      </c>
      <c r="G18" s="94" t="s">
        <v>89</v>
      </c>
      <c r="H18" s="94">
        <v>38</v>
      </c>
      <c r="I18" s="94">
        <v>964</v>
      </c>
      <c r="J18" s="94" t="s">
        <v>89</v>
      </c>
      <c r="K18" s="94">
        <v>29</v>
      </c>
      <c r="L18" s="94">
        <v>4</v>
      </c>
      <c r="M18" s="94">
        <v>23</v>
      </c>
      <c r="N18" s="100">
        <v>1168</v>
      </c>
      <c r="O18" s="39"/>
      <c r="P18" s="98" t="s">
        <v>126</v>
      </c>
      <c r="Q18" s="120">
        <f>SUM(S18,W18,Y18)</f>
        <v>780</v>
      </c>
      <c r="R18" s="18">
        <f>SUM(T18,X18,Z18)</f>
        <v>645</v>
      </c>
      <c r="S18" s="18">
        <v>524</v>
      </c>
      <c r="T18" s="18">
        <v>427</v>
      </c>
      <c r="U18" s="18" t="s">
        <v>89</v>
      </c>
      <c r="V18" s="18" t="s">
        <v>89</v>
      </c>
      <c r="W18" s="18">
        <v>208</v>
      </c>
      <c r="X18" s="18">
        <v>208</v>
      </c>
      <c r="Y18" s="18">
        <v>48</v>
      </c>
      <c r="Z18" s="18">
        <v>10</v>
      </c>
      <c r="AA18" s="39"/>
      <c r="AB18" s="39"/>
      <c r="AC18" s="39"/>
      <c r="AD18" s="39"/>
      <c r="AE18" s="39"/>
      <c r="AF18" s="39"/>
      <c r="AG18" s="39"/>
      <c r="AH18" s="29"/>
      <c r="AI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</row>
    <row r="19" spans="1:48" ht="22.5" customHeight="1">
      <c r="A19" s="39" t="s">
        <v>118</v>
      </c>
      <c r="B19" s="39"/>
      <c r="C19" s="39"/>
      <c r="D19" s="39"/>
      <c r="E19" s="67"/>
      <c r="F19" s="39"/>
      <c r="G19" s="39"/>
      <c r="H19" s="39"/>
      <c r="I19" s="39"/>
      <c r="J19" s="39"/>
      <c r="K19" s="39"/>
      <c r="L19" s="39"/>
      <c r="M19" s="39"/>
      <c r="O19" s="39"/>
      <c r="P19" s="130"/>
      <c r="Q19" s="132"/>
      <c r="R19" s="94"/>
      <c r="S19" s="94"/>
      <c r="T19" s="94"/>
      <c r="U19" s="94"/>
      <c r="V19" s="94"/>
      <c r="W19" s="94"/>
      <c r="X19" s="94"/>
      <c r="Y19" s="94"/>
      <c r="Z19" s="94"/>
      <c r="AA19" s="39"/>
      <c r="AB19" s="39"/>
      <c r="AC19" s="39"/>
      <c r="AD19" s="39"/>
      <c r="AE19" s="39"/>
      <c r="AF19" s="39"/>
      <c r="AG19" s="39"/>
      <c r="AH19" s="29"/>
      <c r="AI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</row>
    <row r="20" spans="14:48" ht="22.5" customHeight="1">
      <c r="N20" s="122"/>
      <c r="P20" s="43" t="s">
        <v>163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10"/>
      <c r="AB20" s="10"/>
      <c r="AC20" s="10"/>
      <c r="AD20" s="139"/>
      <c r="AE20" s="139"/>
      <c r="AF20" s="139"/>
      <c r="AG20" s="10"/>
      <c r="AH20" s="10"/>
      <c r="AI20" s="10"/>
      <c r="AJ20" s="10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pans="14:48" ht="22.5" customHeight="1">
      <c r="N21" s="50"/>
      <c r="P21" s="39" t="s">
        <v>122</v>
      </c>
      <c r="Q21" s="39"/>
      <c r="AA21" s="10"/>
      <c r="AB21" s="10"/>
      <c r="AC21" s="10"/>
      <c r="AD21" s="10"/>
      <c r="AE21" s="10"/>
      <c r="AF21" s="10"/>
      <c r="AG21" s="50"/>
      <c r="AH21" s="50"/>
      <c r="AI21" s="50"/>
      <c r="AJ21" s="50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</row>
    <row r="22" spans="1:48" ht="22.5" customHeight="1">
      <c r="A22" s="149" t="s">
        <v>164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</row>
    <row r="23" spans="2:48" ht="22.5" customHeight="1" thickBo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29" t="s">
        <v>119</v>
      </c>
      <c r="Z23" s="81"/>
      <c r="AA23" s="81"/>
      <c r="AB23" s="81"/>
      <c r="AC23" s="81"/>
      <c r="AD23" s="81"/>
      <c r="AE23" s="81"/>
      <c r="AF23" s="232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ht="22.5" customHeight="1">
      <c r="A24" s="194" t="s">
        <v>73</v>
      </c>
      <c r="B24" s="162" t="s">
        <v>1</v>
      </c>
      <c r="C24" s="164" t="s">
        <v>74</v>
      </c>
      <c r="D24" s="165"/>
      <c r="E24" s="165"/>
      <c r="F24" s="165"/>
      <c r="G24" s="165"/>
      <c r="H24" s="165"/>
      <c r="I24" s="166"/>
      <c r="J24" s="164" t="s">
        <v>165</v>
      </c>
      <c r="K24" s="165"/>
      <c r="L24" s="165"/>
      <c r="M24" s="165"/>
      <c r="P24" s="149" t="s">
        <v>150</v>
      </c>
      <c r="Q24" s="149"/>
      <c r="R24" s="149"/>
      <c r="S24" s="149"/>
      <c r="T24" s="149"/>
      <c r="U24" s="149"/>
      <c r="V24" s="149"/>
      <c r="W24" s="149"/>
      <c r="X24" s="149"/>
      <c r="Y24" s="149"/>
      <c r="Z24" s="83"/>
      <c r="AA24" s="81"/>
      <c r="AB24" s="81"/>
      <c r="AC24" s="81"/>
      <c r="AD24" s="81"/>
      <c r="AE24" s="81"/>
      <c r="AF24" s="233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1:48" ht="22.5" customHeight="1" thickBot="1">
      <c r="A25" s="219"/>
      <c r="B25" s="215"/>
      <c r="C25" s="143" t="s">
        <v>75</v>
      </c>
      <c r="D25" s="147" t="s">
        <v>76</v>
      </c>
      <c r="E25" s="143" t="s">
        <v>77</v>
      </c>
      <c r="F25" s="143" t="s">
        <v>72</v>
      </c>
      <c r="G25" s="147" t="s">
        <v>183</v>
      </c>
      <c r="H25" s="147" t="s">
        <v>184</v>
      </c>
      <c r="I25" s="143" t="s">
        <v>78</v>
      </c>
      <c r="J25" s="143" t="s">
        <v>75</v>
      </c>
      <c r="K25" s="143" t="s">
        <v>79</v>
      </c>
      <c r="L25" s="143" t="s">
        <v>80</v>
      </c>
      <c r="M25" s="145" t="s">
        <v>78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81"/>
      <c r="AB25" s="81"/>
      <c r="AC25" s="81"/>
      <c r="AD25" s="81"/>
      <c r="AE25" s="81"/>
      <c r="AF25" s="233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ht="22.5" customHeight="1">
      <c r="A26" s="219"/>
      <c r="B26" s="215"/>
      <c r="C26" s="215"/>
      <c r="D26" s="213"/>
      <c r="E26" s="215"/>
      <c r="F26" s="215"/>
      <c r="G26" s="213"/>
      <c r="H26" s="213"/>
      <c r="I26" s="215"/>
      <c r="J26" s="215"/>
      <c r="K26" s="215"/>
      <c r="L26" s="215"/>
      <c r="M26" s="220"/>
      <c r="P26" s="239" t="s">
        <v>185</v>
      </c>
      <c r="Q26" s="236" t="s">
        <v>186</v>
      </c>
      <c r="R26" s="204" t="s">
        <v>124</v>
      </c>
      <c r="S26" s="207" t="s">
        <v>91</v>
      </c>
      <c r="T26" s="208"/>
      <c r="U26" s="209"/>
      <c r="V26" s="204" t="s">
        <v>187</v>
      </c>
      <c r="W26" s="204" t="s">
        <v>188</v>
      </c>
      <c r="X26" s="204" t="s">
        <v>189</v>
      </c>
      <c r="Y26" s="201" t="s">
        <v>190</v>
      </c>
      <c r="Z26" s="47"/>
      <c r="AA26" s="47"/>
      <c r="AB26" s="47"/>
      <c r="AC26" s="47"/>
      <c r="AD26" s="47"/>
      <c r="AE26" s="47"/>
      <c r="AF26" s="133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ht="22.5" customHeight="1">
      <c r="A27" s="196"/>
      <c r="B27" s="216"/>
      <c r="C27" s="216"/>
      <c r="D27" s="214"/>
      <c r="E27" s="216"/>
      <c r="F27" s="216"/>
      <c r="G27" s="214"/>
      <c r="H27" s="214"/>
      <c r="I27" s="216"/>
      <c r="J27" s="216"/>
      <c r="K27" s="216"/>
      <c r="L27" s="216"/>
      <c r="M27" s="195"/>
      <c r="P27" s="219"/>
      <c r="Q27" s="237"/>
      <c r="R27" s="205"/>
      <c r="S27" s="210"/>
      <c r="T27" s="211"/>
      <c r="U27" s="212"/>
      <c r="V27" s="205"/>
      <c r="W27" s="205"/>
      <c r="X27" s="205"/>
      <c r="Y27" s="202"/>
      <c r="Z27" s="134"/>
      <c r="AA27" s="134"/>
      <c r="AB27" s="134"/>
      <c r="AC27" s="134"/>
      <c r="AD27" s="134"/>
      <c r="AE27" s="134"/>
      <c r="AF27" s="135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ht="22.5" customHeight="1">
      <c r="A28" s="75" t="s">
        <v>125</v>
      </c>
      <c r="B28" s="116">
        <f>SUM(C28,J28)</f>
        <v>163</v>
      </c>
      <c r="C28" s="84">
        <f>SUM(D28:I28)</f>
        <v>119</v>
      </c>
      <c r="D28" s="84">
        <v>30</v>
      </c>
      <c r="E28" s="84">
        <v>64</v>
      </c>
      <c r="F28" s="84">
        <v>3</v>
      </c>
      <c r="G28" s="84">
        <v>1</v>
      </c>
      <c r="H28" s="84">
        <v>1</v>
      </c>
      <c r="I28" s="84">
        <v>20</v>
      </c>
      <c r="J28" s="84">
        <f>SUM(K28:M28)</f>
        <v>44</v>
      </c>
      <c r="K28" s="84">
        <v>0</v>
      </c>
      <c r="L28" s="84">
        <v>2</v>
      </c>
      <c r="M28" s="84">
        <v>42</v>
      </c>
      <c r="P28" s="196"/>
      <c r="Q28" s="238"/>
      <c r="R28" s="206"/>
      <c r="S28" s="85" t="s">
        <v>191</v>
      </c>
      <c r="T28" s="85" t="s">
        <v>192</v>
      </c>
      <c r="U28" s="85" t="s">
        <v>193</v>
      </c>
      <c r="V28" s="206"/>
      <c r="W28" s="206"/>
      <c r="X28" s="206"/>
      <c r="Y28" s="203"/>
      <c r="Z28" s="47"/>
      <c r="AA28" s="47"/>
      <c r="AB28" s="47"/>
      <c r="AC28" s="47"/>
      <c r="AD28" s="47"/>
      <c r="AE28" s="47"/>
      <c r="AF28" s="133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ht="22.5" customHeight="1">
      <c r="A29" s="78"/>
      <c r="B29" s="11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P29" s="75" t="s">
        <v>125</v>
      </c>
      <c r="Q29" s="84">
        <v>848</v>
      </c>
      <c r="R29" s="84">
        <v>89800</v>
      </c>
      <c r="S29" s="86">
        <v>68</v>
      </c>
      <c r="T29" s="86" t="s">
        <v>194</v>
      </c>
      <c r="U29" s="86">
        <v>214.3</v>
      </c>
      <c r="V29" s="84">
        <v>7900</v>
      </c>
      <c r="W29" s="84">
        <v>2900</v>
      </c>
      <c r="X29" s="84">
        <v>26334</v>
      </c>
      <c r="Y29" s="84">
        <v>940000</v>
      </c>
      <c r="Z29" s="134"/>
      <c r="AA29" s="134"/>
      <c r="AB29" s="134"/>
      <c r="AC29" s="134"/>
      <c r="AD29" s="134"/>
      <c r="AE29" s="134"/>
      <c r="AF29" s="135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ht="22.5" customHeight="1">
      <c r="A30" s="79">
        <v>61</v>
      </c>
      <c r="B30" s="112">
        <f>SUM(C30,J30)</f>
        <v>161</v>
      </c>
      <c r="C30" s="38">
        <f>SUM(D30:I30)</f>
        <v>120</v>
      </c>
      <c r="D30" s="38">
        <v>36</v>
      </c>
      <c r="E30" s="38">
        <v>59</v>
      </c>
      <c r="F30" s="38">
        <v>5</v>
      </c>
      <c r="G30" s="38">
        <v>1</v>
      </c>
      <c r="H30" s="38">
        <v>0</v>
      </c>
      <c r="I30" s="38">
        <v>19</v>
      </c>
      <c r="J30" s="38">
        <f>SUM(K30:M30)</f>
        <v>41</v>
      </c>
      <c r="K30" s="38">
        <v>3</v>
      </c>
      <c r="L30" s="38">
        <v>1</v>
      </c>
      <c r="M30" s="38">
        <v>37</v>
      </c>
      <c r="P30" s="78"/>
      <c r="Q30" s="38"/>
      <c r="R30" s="38"/>
      <c r="S30" s="87"/>
      <c r="T30" s="87"/>
      <c r="U30" s="87"/>
      <c r="V30" s="38"/>
      <c r="W30" s="38"/>
      <c r="X30" s="38"/>
      <c r="Y30" s="38"/>
      <c r="Z30" s="47"/>
      <c r="AA30" s="47"/>
      <c r="AB30" s="47"/>
      <c r="AC30" s="47"/>
      <c r="AD30" s="47"/>
      <c r="AE30" s="47"/>
      <c r="AF30" s="133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1:48" ht="22.5" customHeight="1">
      <c r="A31" s="78"/>
      <c r="B31" s="11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P31" s="79">
        <v>61</v>
      </c>
      <c r="Q31" s="38">
        <v>804</v>
      </c>
      <c r="R31" s="38">
        <v>73500</v>
      </c>
      <c r="S31" s="87">
        <v>20.2</v>
      </c>
      <c r="T31" s="87" t="s">
        <v>194</v>
      </c>
      <c r="U31" s="87">
        <v>184</v>
      </c>
      <c r="V31" s="38">
        <v>7200</v>
      </c>
      <c r="W31" s="38">
        <v>3000</v>
      </c>
      <c r="X31" s="38">
        <v>7400</v>
      </c>
      <c r="Y31" s="38">
        <v>978600</v>
      </c>
      <c r="Z31" s="134"/>
      <c r="AA31" s="134"/>
      <c r="AB31" s="134"/>
      <c r="AC31" s="134"/>
      <c r="AD31" s="134"/>
      <c r="AE31" s="134"/>
      <c r="AF31" s="135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</row>
    <row r="32" spans="1:48" ht="22.5" customHeight="1">
      <c r="A32" s="79">
        <v>62</v>
      </c>
      <c r="B32" s="112">
        <f>SUM(C32,J32)</f>
        <v>170</v>
      </c>
      <c r="C32" s="38">
        <f>SUM(D32:I32)</f>
        <v>134</v>
      </c>
      <c r="D32" s="38">
        <v>33</v>
      </c>
      <c r="E32" s="38">
        <v>70</v>
      </c>
      <c r="F32" s="38">
        <v>3</v>
      </c>
      <c r="G32" s="38">
        <v>1</v>
      </c>
      <c r="H32" s="38">
        <v>0</v>
      </c>
      <c r="I32" s="38">
        <v>27</v>
      </c>
      <c r="J32" s="38">
        <f>SUM(K32:M32)</f>
        <v>36</v>
      </c>
      <c r="K32" s="38">
        <v>3</v>
      </c>
      <c r="L32" s="38">
        <v>1</v>
      </c>
      <c r="M32" s="38">
        <v>32</v>
      </c>
      <c r="P32" s="78"/>
      <c r="Q32" s="38"/>
      <c r="R32" s="38"/>
      <c r="S32" s="87"/>
      <c r="T32" s="87"/>
      <c r="U32" s="87"/>
      <c r="V32" s="38"/>
      <c r="W32" s="38"/>
      <c r="X32" s="38"/>
      <c r="Y32" s="38"/>
      <c r="Z32" s="47"/>
      <c r="AA32" s="47"/>
      <c r="AB32" s="47"/>
      <c r="AC32" s="47"/>
      <c r="AD32" s="47"/>
      <c r="AE32" s="47"/>
      <c r="AF32" s="133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ht="22.5" customHeight="1">
      <c r="A33" s="78"/>
      <c r="B33" s="11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P33" s="79">
        <v>62</v>
      </c>
      <c r="Q33" s="38">
        <v>601</v>
      </c>
      <c r="R33" s="38">
        <v>59100</v>
      </c>
      <c r="S33" s="87">
        <v>24</v>
      </c>
      <c r="T33" s="87" t="s">
        <v>194</v>
      </c>
      <c r="U33" s="87">
        <v>106</v>
      </c>
      <c r="V33" s="38">
        <v>2700</v>
      </c>
      <c r="W33" s="38">
        <v>2000</v>
      </c>
      <c r="X33" s="38">
        <v>6038</v>
      </c>
      <c r="Y33" s="38">
        <v>1160600</v>
      </c>
      <c r="Z33" s="134"/>
      <c r="AA33" s="134"/>
      <c r="AB33" s="134"/>
      <c r="AC33" s="134"/>
      <c r="AD33" s="134"/>
      <c r="AE33" s="134"/>
      <c r="AF33" s="135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ht="22.5" customHeight="1">
      <c r="A34" s="79">
        <v>63</v>
      </c>
      <c r="B34" s="112">
        <f>SUM(C34,J34)</f>
        <v>183</v>
      </c>
      <c r="C34" s="38">
        <f>SUM(D34:I34)</f>
        <v>131</v>
      </c>
      <c r="D34" s="38">
        <v>30</v>
      </c>
      <c r="E34" s="38">
        <v>71</v>
      </c>
      <c r="F34" s="38">
        <v>2</v>
      </c>
      <c r="G34" s="38">
        <v>1</v>
      </c>
      <c r="H34" s="38">
        <v>0</v>
      </c>
      <c r="I34" s="38">
        <v>27</v>
      </c>
      <c r="J34" s="38">
        <f>SUM(K34:M34)</f>
        <v>52</v>
      </c>
      <c r="K34" s="38">
        <v>2</v>
      </c>
      <c r="L34" s="38">
        <v>2</v>
      </c>
      <c r="M34" s="38">
        <v>48</v>
      </c>
      <c r="N34" s="129"/>
      <c r="P34" s="78"/>
      <c r="Q34" s="38"/>
      <c r="R34" s="38"/>
      <c r="S34" s="87"/>
      <c r="T34" s="87"/>
      <c r="U34" s="87"/>
      <c r="V34" s="38"/>
      <c r="W34" s="38"/>
      <c r="X34" s="38"/>
      <c r="Y34" s="38"/>
      <c r="Z34" s="126"/>
      <c r="AA34" s="136"/>
      <c r="AB34" s="136"/>
      <c r="AC34" s="136"/>
      <c r="AD34" s="136"/>
      <c r="AE34" s="136"/>
      <c r="AF34" s="1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ht="22.5" customHeight="1">
      <c r="A35" s="78"/>
      <c r="B35" s="11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29"/>
      <c r="P35" s="79">
        <v>63</v>
      </c>
      <c r="Q35" s="38">
        <v>652</v>
      </c>
      <c r="R35" s="38">
        <v>51600</v>
      </c>
      <c r="S35" s="87">
        <v>127</v>
      </c>
      <c r="T35" s="87" t="s">
        <v>194</v>
      </c>
      <c r="U35" s="87">
        <v>159.4</v>
      </c>
      <c r="V35" s="38">
        <v>200</v>
      </c>
      <c r="W35" s="38">
        <v>2100</v>
      </c>
      <c r="X35" s="38">
        <v>8733</v>
      </c>
      <c r="Y35" s="38">
        <v>1270800</v>
      </c>
      <c r="Z35" s="39"/>
      <c r="AA35" s="39"/>
      <c r="AB35" s="39"/>
      <c r="AC35" s="39"/>
      <c r="AD35" s="39"/>
      <c r="AE35" s="4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48" ht="22.5" customHeight="1">
      <c r="A36" s="93" t="s">
        <v>126</v>
      </c>
      <c r="B36" s="117">
        <f>SUM(C36,J36)</f>
        <v>184</v>
      </c>
      <c r="C36" s="94">
        <f>SUM(D36:I36)</f>
        <v>129</v>
      </c>
      <c r="D36" s="94">
        <v>29</v>
      </c>
      <c r="E36" s="94">
        <v>70</v>
      </c>
      <c r="F36" s="94">
        <v>2</v>
      </c>
      <c r="G36" s="94">
        <v>1</v>
      </c>
      <c r="H36" s="94">
        <v>0</v>
      </c>
      <c r="I36" s="94">
        <v>27</v>
      </c>
      <c r="J36" s="94">
        <f>SUM(K36:M36)</f>
        <v>55</v>
      </c>
      <c r="K36" s="94">
        <v>2</v>
      </c>
      <c r="L36" s="94">
        <v>0</v>
      </c>
      <c r="M36" s="94">
        <v>53</v>
      </c>
      <c r="P36" s="78"/>
      <c r="Q36" s="38"/>
      <c r="R36" s="38"/>
      <c r="S36" s="87"/>
      <c r="T36" s="87"/>
      <c r="U36" s="87"/>
      <c r="V36" s="38"/>
      <c r="W36" s="38"/>
      <c r="X36" s="38"/>
      <c r="Y36" s="38"/>
      <c r="Z36" s="39"/>
      <c r="AA36" s="39"/>
      <c r="AB36" s="39"/>
      <c r="AC36" s="39"/>
      <c r="AD36" s="39"/>
      <c r="AE36" s="4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ht="22.5" customHeight="1">
      <c r="A37" s="39" t="s">
        <v>120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P37" s="95" t="s">
        <v>126</v>
      </c>
      <c r="Q37" s="18">
        <v>624</v>
      </c>
      <c r="R37" s="18">
        <v>24000</v>
      </c>
      <c r="S37" s="96">
        <v>0.3</v>
      </c>
      <c r="T37" s="96">
        <v>0.8</v>
      </c>
      <c r="U37" s="96">
        <v>19.5</v>
      </c>
      <c r="V37" s="18">
        <v>200</v>
      </c>
      <c r="W37" s="18">
        <v>2200</v>
      </c>
      <c r="X37" s="18">
        <v>6852</v>
      </c>
      <c r="Y37" s="18">
        <v>1268000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4:48" ht="22.5" customHeight="1">
      <c r="N38" s="39"/>
      <c r="P38" s="88" t="s">
        <v>123</v>
      </c>
      <c r="Q38" s="88"/>
      <c r="R38" s="88"/>
      <c r="S38" s="88"/>
      <c r="T38" s="88"/>
      <c r="U38" s="88"/>
      <c r="V38" s="88"/>
      <c r="W38" s="88"/>
      <c r="X38" s="88"/>
      <c r="Y38" s="88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4:48" ht="22.5" customHeight="1">
      <c r="N39" s="39"/>
      <c r="P39" s="39"/>
      <c r="Q39" s="39"/>
      <c r="R39" s="39"/>
      <c r="S39" s="39"/>
      <c r="T39" s="39"/>
      <c r="U39" s="39"/>
      <c r="W39" s="39"/>
      <c r="X39" s="39"/>
      <c r="Y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ht="22.5" customHeight="1">
      <c r="A40" s="149" t="s">
        <v>195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0"/>
      <c r="N40" s="39"/>
      <c r="P40" s="10"/>
      <c r="Q40" s="10"/>
      <c r="R40" s="10"/>
      <c r="S40" s="10"/>
      <c r="T40" s="10"/>
      <c r="U40" s="10"/>
      <c r="W40" s="10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ht="22.5" customHeight="1">
      <c r="A41" s="235" t="s">
        <v>151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9"/>
      <c r="N41" s="39"/>
      <c r="P41" s="10"/>
      <c r="Q41" s="10"/>
      <c r="R41" s="10"/>
      <c r="S41" s="10"/>
      <c r="T41" s="10"/>
      <c r="U41" s="10"/>
      <c r="W41" s="10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2:48" ht="22.5" customHeight="1" thickBo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29" t="s">
        <v>119</v>
      </c>
      <c r="M42" s="89"/>
      <c r="N42" s="39"/>
      <c r="P42" s="82"/>
      <c r="Q42" s="82"/>
      <c r="R42" s="82"/>
      <c r="S42" s="82"/>
      <c r="T42" s="82"/>
      <c r="U42" s="82"/>
      <c r="V42" s="82"/>
      <c r="W42" s="82"/>
      <c r="X42" s="39"/>
      <c r="Y42" s="47"/>
      <c r="AK42" s="10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ht="22.5" customHeight="1">
      <c r="A43" s="194" t="s">
        <v>185</v>
      </c>
      <c r="B43" s="162" t="s">
        <v>1</v>
      </c>
      <c r="C43" s="164" t="s">
        <v>196</v>
      </c>
      <c r="D43" s="165"/>
      <c r="E43" s="166"/>
      <c r="F43" s="164" t="s">
        <v>197</v>
      </c>
      <c r="G43" s="165"/>
      <c r="H43" s="165"/>
      <c r="I43" s="165"/>
      <c r="J43" s="165"/>
      <c r="K43" s="165"/>
      <c r="L43" s="165"/>
      <c r="M43" s="50"/>
      <c r="N43" s="39"/>
      <c r="P43" s="221" t="s">
        <v>185</v>
      </c>
      <c r="Q43" s="204" t="s">
        <v>198</v>
      </c>
      <c r="R43" s="204" t="s">
        <v>199</v>
      </c>
      <c r="S43" s="204" t="s">
        <v>200</v>
      </c>
      <c r="T43" s="204" t="s">
        <v>201</v>
      </c>
      <c r="U43" s="204" t="s">
        <v>202</v>
      </c>
      <c r="V43" s="204" t="s">
        <v>147</v>
      </c>
      <c r="W43" s="201" t="s">
        <v>203</v>
      </c>
      <c r="X43" s="4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ht="22.5" customHeight="1">
      <c r="A44" s="219"/>
      <c r="B44" s="215"/>
      <c r="C44" s="143" t="s">
        <v>75</v>
      </c>
      <c r="D44" s="143" t="s">
        <v>81</v>
      </c>
      <c r="E44" s="143" t="s">
        <v>82</v>
      </c>
      <c r="F44" s="143" t="s">
        <v>75</v>
      </c>
      <c r="G44" s="145" t="s">
        <v>204</v>
      </c>
      <c r="H44" s="34"/>
      <c r="I44" s="143" t="s">
        <v>83</v>
      </c>
      <c r="J44" s="143" t="s">
        <v>84</v>
      </c>
      <c r="K44" s="241" t="s">
        <v>158</v>
      </c>
      <c r="L44" s="145" t="s">
        <v>78</v>
      </c>
      <c r="M44" s="89"/>
      <c r="N44" s="39"/>
      <c r="P44" s="222"/>
      <c r="Q44" s="205"/>
      <c r="R44" s="205"/>
      <c r="S44" s="205"/>
      <c r="T44" s="205"/>
      <c r="U44" s="205"/>
      <c r="V44" s="205"/>
      <c r="W44" s="202"/>
      <c r="X44" s="49"/>
      <c r="AU44" s="39"/>
      <c r="AV44" s="39"/>
    </row>
    <row r="45" spans="1:48" ht="22.5" customHeight="1">
      <c r="A45" s="196"/>
      <c r="B45" s="216"/>
      <c r="C45" s="216"/>
      <c r="D45" s="216"/>
      <c r="E45" s="216"/>
      <c r="F45" s="216"/>
      <c r="G45" s="195"/>
      <c r="H45" s="11" t="s">
        <v>85</v>
      </c>
      <c r="I45" s="216"/>
      <c r="J45" s="216"/>
      <c r="K45" s="242"/>
      <c r="L45" s="195"/>
      <c r="M45" s="89"/>
      <c r="N45" s="39"/>
      <c r="P45" s="240"/>
      <c r="Q45" s="206"/>
      <c r="R45" s="206"/>
      <c r="S45" s="206"/>
      <c r="T45" s="206"/>
      <c r="U45" s="206"/>
      <c r="V45" s="206"/>
      <c r="W45" s="203"/>
      <c r="X45" s="49"/>
      <c r="AU45" s="39"/>
      <c r="AV45" s="39"/>
    </row>
    <row r="46" spans="1:48" ht="22.5" customHeight="1">
      <c r="A46" s="97" t="s">
        <v>125</v>
      </c>
      <c r="B46" s="116">
        <f>SUM(C46,F46)</f>
        <v>622</v>
      </c>
      <c r="C46" s="84">
        <f>SUM(D46:E46)</f>
        <v>104</v>
      </c>
      <c r="D46" s="84">
        <v>102</v>
      </c>
      <c r="E46" s="84">
        <v>2</v>
      </c>
      <c r="F46" s="84">
        <f>SUM(G46,I46:L46)</f>
        <v>518</v>
      </c>
      <c r="G46" s="84">
        <v>100</v>
      </c>
      <c r="H46" s="84">
        <v>78</v>
      </c>
      <c r="I46" s="84">
        <v>78</v>
      </c>
      <c r="J46" s="84">
        <v>339</v>
      </c>
      <c r="K46" s="84" t="s">
        <v>194</v>
      </c>
      <c r="L46" s="84">
        <v>1</v>
      </c>
      <c r="M46" s="39"/>
      <c r="N46" s="39"/>
      <c r="P46" s="75" t="s">
        <v>125</v>
      </c>
      <c r="Q46" s="84">
        <v>151600</v>
      </c>
      <c r="R46" s="84">
        <v>3520</v>
      </c>
      <c r="S46" s="84">
        <v>388600</v>
      </c>
      <c r="T46" s="84">
        <v>375890</v>
      </c>
      <c r="U46" s="84">
        <v>586000</v>
      </c>
      <c r="V46" s="84">
        <v>2682</v>
      </c>
      <c r="W46" s="84">
        <v>143</v>
      </c>
      <c r="X46" s="49"/>
      <c r="AU46" s="39"/>
      <c r="AV46" s="39"/>
    </row>
    <row r="47" spans="1:48" ht="22.5" customHeight="1">
      <c r="A47" s="49"/>
      <c r="B47" s="11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0"/>
      <c r="N47" s="39"/>
      <c r="P47" s="78"/>
      <c r="Q47" s="38"/>
      <c r="R47" s="38"/>
      <c r="S47" s="38"/>
      <c r="T47" s="38"/>
      <c r="U47" s="38"/>
      <c r="V47" s="38"/>
      <c r="W47" s="38"/>
      <c r="AU47" s="39"/>
      <c r="AV47" s="39"/>
    </row>
    <row r="48" spans="1:48" ht="22.5" customHeight="1">
      <c r="A48" s="90">
        <v>61</v>
      </c>
      <c r="B48" s="112">
        <f>SUM(C48,F48)</f>
        <v>634</v>
      </c>
      <c r="C48" s="38">
        <f>SUM(D48:E48)</f>
        <v>109</v>
      </c>
      <c r="D48" s="38">
        <v>108</v>
      </c>
      <c r="E48" s="38">
        <v>1</v>
      </c>
      <c r="F48" s="38">
        <f>SUM(G48,I48:L48)</f>
        <v>525</v>
      </c>
      <c r="G48" s="38">
        <v>97</v>
      </c>
      <c r="H48" s="38">
        <v>82</v>
      </c>
      <c r="I48" s="38">
        <v>86</v>
      </c>
      <c r="J48" s="38">
        <v>342</v>
      </c>
      <c r="K48" s="38">
        <v>0</v>
      </c>
      <c r="L48" s="38">
        <v>0</v>
      </c>
      <c r="M48" s="39"/>
      <c r="N48" s="39"/>
      <c r="P48" s="79">
        <v>61</v>
      </c>
      <c r="Q48" s="38">
        <v>159550</v>
      </c>
      <c r="R48" s="38">
        <v>3770</v>
      </c>
      <c r="S48" s="38">
        <v>402620</v>
      </c>
      <c r="T48" s="38">
        <v>540850</v>
      </c>
      <c r="U48" s="38">
        <v>547000</v>
      </c>
      <c r="V48" s="38">
        <v>2700</v>
      </c>
      <c r="W48" s="38">
        <v>138</v>
      </c>
      <c r="AU48" s="39"/>
      <c r="AV48" s="39"/>
    </row>
    <row r="49" spans="1:48" ht="22.5" customHeight="1">
      <c r="A49" s="49"/>
      <c r="B49" s="11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0"/>
      <c r="N49" s="39"/>
      <c r="P49" s="78"/>
      <c r="Q49" s="38"/>
      <c r="R49" s="38"/>
      <c r="S49" s="38"/>
      <c r="T49" s="38"/>
      <c r="U49" s="38"/>
      <c r="V49" s="38"/>
      <c r="W49" s="38"/>
      <c r="Z49" s="10"/>
      <c r="AA49" s="10"/>
      <c r="AB49" s="10"/>
      <c r="AC49" s="10"/>
      <c r="AD49" s="10"/>
      <c r="AE49" s="10"/>
      <c r="AF49" s="10"/>
      <c r="AG49" s="10"/>
      <c r="AH49" s="10"/>
      <c r="AU49" s="39"/>
      <c r="AV49" s="39"/>
    </row>
    <row r="50" spans="1:48" ht="22.5" customHeight="1">
      <c r="A50" s="90">
        <v>62</v>
      </c>
      <c r="B50" s="112">
        <f>SUM(C50,F50)</f>
        <v>687</v>
      </c>
      <c r="C50" s="38">
        <f>SUM(D50:E50)</f>
        <v>127</v>
      </c>
      <c r="D50" s="38">
        <v>126</v>
      </c>
      <c r="E50" s="38">
        <v>1</v>
      </c>
      <c r="F50" s="38">
        <f>SUM(G50,I50:L50)</f>
        <v>560</v>
      </c>
      <c r="G50" s="38">
        <v>84</v>
      </c>
      <c r="H50" s="38">
        <v>76</v>
      </c>
      <c r="I50" s="38">
        <v>95</v>
      </c>
      <c r="J50" s="38">
        <v>380</v>
      </c>
      <c r="K50" s="38" t="s">
        <v>194</v>
      </c>
      <c r="L50" s="38">
        <v>1</v>
      </c>
      <c r="M50" s="39"/>
      <c r="N50" s="39"/>
      <c r="P50" s="79">
        <v>62</v>
      </c>
      <c r="Q50" s="38">
        <v>142100</v>
      </c>
      <c r="R50" s="38">
        <v>4000</v>
      </c>
      <c r="S50" s="38">
        <v>485700</v>
      </c>
      <c r="T50" s="38">
        <v>566600</v>
      </c>
      <c r="U50" s="38">
        <v>579600</v>
      </c>
      <c r="V50" s="38">
        <v>2560</v>
      </c>
      <c r="W50" s="38">
        <v>140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U50" s="39"/>
      <c r="AV50" s="39"/>
    </row>
    <row r="51" spans="1:48" ht="22.5" customHeight="1">
      <c r="A51" s="49"/>
      <c r="B51" s="11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0"/>
      <c r="N51" s="39"/>
      <c r="P51" s="78"/>
      <c r="Q51" s="38"/>
      <c r="R51" s="38"/>
      <c r="S51" s="38"/>
      <c r="T51" s="38"/>
      <c r="U51" s="38"/>
      <c r="V51" s="38"/>
      <c r="W51" s="38"/>
      <c r="X51" s="10"/>
      <c r="Y51" s="10"/>
      <c r="Z51" s="39"/>
      <c r="AA51" s="39"/>
      <c r="AB51" s="39"/>
      <c r="AC51" s="39"/>
      <c r="AD51" s="39"/>
      <c r="AE51" s="39"/>
      <c r="AF51" s="39"/>
      <c r="AG51" s="39"/>
      <c r="AH51" s="39"/>
      <c r="AI51" s="10"/>
      <c r="AJ51" s="10"/>
      <c r="AU51" s="39"/>
      <c r="AV51" s="39"/>
    </row>
    <row r="52" spans="1:48" ht="22.5" customHeight="1">
      <c r="A52" s="90">
        <v>63</v>
      </c>
      <c r="B52" s="112">
        <f>SUM(C52,F52)</f>
        <v>734</v>
      </c>
      <c r="C52" s="38">
        <f>SUM(D52:E52)</f>
        <v>134</v>
      </c>
      <c r="D52" s="38">
        <v>134</v>
      </c>
      <c r="E52" s="38">
        <v>0</v>
      </c>
      <c r="F52" s="38">
        <f>SUM(G52,I52:L52)</f>
        <v>600</v>
      </c>
      <c r="G52" s="38">
        <v>74</v>
      </c>
      <c r="H52" s="38">
        <v>66</v>
      </c>
      <c r="I52" s="38">
        <v>110</v>
      </c>
      <c r="J52" s="38">
        <v>416</v>
      </c>
      <c r="K52" s="38" t="s">
        <v>194</v>
      </c>
      <c r="L52" s="38">
        <v>0</v>
      </c>
      <c r="M52" s="39"/>
      <c r="N52" s="39"/>
      <c r="O52" s="49"/>
      <c r="P52" s="79">
        <v>63</v>
      </c>
      <c r="Q52" s="38">
        <v>157200</v>
      </c>
      <c r="R52" s="38">
        <v>4100</v>
      </c>
      <c r="S52" s="38">
        <v>479200</v>
      </c>
      <c r="T52" s="38">
        <v>525100</v>
      </c>
      <c r="U52" s="38">
        <v>533900</v>
      </c>
      <c r="V52" s="38">
        <v>2284</v>
      </c>
      <c r="W52" s="38">
        <v>65</v>
      </c>
      <c r="X52" s="10"/>
      <c r="Y52" s="10"/>
      <c r="Z52" s="89"/>
      <c r="AA52" s="89"/>
      <c r="AB52" s="89"/>
      <c r="AC52" s="89"/>
      <c r="AD52" s="89"/>
      <c r="AE52" s="89"/>
      <c r="AF52" s="89"/>
      <c r="AG52" s="89"/>
      <c r="AH52" s="89"/>
      <c r="AI52" s="39"/>
      <c r="AJ52" s="39"/>
      <c r="AU52" s="39"/>
      <c r="AV52" s="39"/>
    </row>
    <row r="53" spans="1:48" ht="22.5" customHeight="1">
      <c r="A53" s="49"/>
      <c r="B53" s="11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0"/>
      <c r="N53" s="39"/>
      <c r="O53" s="39"/>
      <c r="P53" s="78"/>
      <c r="Q53" s="38"/>
      <c r="R53" s="38"/>
      <c r="S53" s="38"/>
      <c r="T53" s="38"/>
      <c r="U53" s="38"/>
      <c r="V53" s="38"/>
      <c r="W53" s="38"/>
      <c r="X53" s="39"/>
      <c r="Y53" s="39"/>
      <c r="Z53" s="50"/>
      <c r="AA53" s="50"/>
      <c r="AB53" s="50"/>
      <c r="AC53" s="50"/>
      <c r="AD53" s="50"/>
      <c r="AE53" s="50"/>
      <c r="AF53" s="50"/>
      <c r="AG53" s="50"/>
      <c r="AH53" s="50"/>
      <c r="AU53" s="39"/>
      <c r="AV53" s="39"/>
    </row>
    <row r="54" spans="1:48" ht="22.5" customHeight="1">
      <c r="A54" s="98" t="s">
        <v>126</v>
      </c>
      <c r="B54" s="115">
        <f>SUM(C54,F54)</f>
        <v>780</v>
      </c>
      <c r="C54" s="99">
        <f>SUM(D54:E54)</f>
        <v>135</v>
      </c>
      <c r="D54" s="99">
        <v>134</v>
      </c>
      <c r="E54" s="99">
        <v>1</v>
      </c>
      <c r="F54" s="99">
        <f>SUM(G54,I54:L54)</f>
        <v>645</v>
      </c>
      <c r="G54" s="99">
        <v>75</v>
      </c>
      <c r="H54" s="99">
        <v>69</v>
      </c>
      <c r="I54" s="99">
        <v>203</v>
      </c>
      <c r="J54" s="99">
        <v>364</v>
      </c>
      <c r="K54" s="99">
        <v>0</v>
      </c>
      <c r="L54" s="99">
        <v>3</v>
      </c>
      <c r="M54" s="124"/>
      <c r="N54" s="39"/>
      <c r="O54" s="89"/>
      <c r="P54" s="93" t="s">
        <v>126</v>
      </c>
      <c r="Q54" s="94">
        <v>128800</v>
      </c>
      <c r="R54" s="94">
        <v>4000</v>
      </c>
      <c r="S54" s="94">
        <v>499200</v>
      </c>
      <c r="T54" s="94">
        <v>544200</v>
      </c>
      <c r="U54" s="94">
        <v>588700</v>
      </c>
      <c r="V54" s="94">
        <v>2215</v>
      </c>
      <c r="W54" s="94">
        <v>53</v>
      </c>
      <c r="X54" s="50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U54" s="39"/>
      <c r="AV54" s="39"/>
    </row>
    <row r="55" spans="1:48" ht="22.5" customHeight="1">
      <c r="A55" s="43" t="s">
        <v>159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50"/>
      <c r="P55" s="47"/>
      <c r="Q55" s="91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2"/>
      <c r="AU55" s="39"/>
      <c r="AV55" s="39"/>
    </row>
    <row r="56" spans="1:48" ht="22.5" customHeight="1">
      <c r="A56" s="26" t="s">
        <v>121</v>
      </c>
      <c r="M56" s="49"/>
      <c r="N56" s="39"/>
      <c r="O56" s="50"/>
      <c r="P56" s="49"/>
      <c r="Q56" s="134"/>
      <c r="R56" s="49"/>
      <c r="S56" s="49"/>
      <c r="T56" s="49"/>
      <c r="U56" s="49"/>
      <c r="V56" s="134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</row>
    <row r="57" spans="12:48" ht="22.5" customHeight="1">
      <c r="L57" s="50"/>
      <c r="M57" s="50"/>
      <c r="N57" s="39"/>
      <c r="O57" s="90"/>
      <c r="P57" s="47"/>
      <c r="Q57" s="91"/>
      <c r="R57" s="47"/>
      <c r="S57" s="47"/>
      <c r="T57" s="47"/>
      <c r="U57" s="47"/>
      <c r="V57" s="91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</row>
    <row r="58" spans="12:48" ht="22.5" customHeight="1">
      <c r="L58" s="29"/>
      <c r="N58" s="39"/>
      <c r="O58" s="50"/>
      <c r="P58" s="49"/>
      <c r="Q58" s="134"/>
      <c r="R58" s="49"/>
      <c r="S58" s="49"/>
      <c r="T58" s="49"/>
      <c r="U58" s="49"/>
      <c r="V58" s="134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2:48" ht="22.5" customHeight="1">
      <c r="L59" s="89"/>
      <c r="N59" s="39"/>
      <c r="O59" s="90"/>
      <c r="P59" s="47"/>
      <c r="Q59" s="91"/>
      <c r="R59" s="47"/>
      <c r="S59" s="47"/>
      <c r="T59" s="47"/>
      <c r="U59" s="47"/>
      <c r="V59" s="91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2:48" ht="22.5" customHeight="1">
      <c r="L60" s="50"/>
      <c r="N60" s="39"/>
      <c r="O60" s="50"/>
      <c r="P60" s="49"/>
      <c r="Q60" s="134"/>
      <c r="R60" s="49"/>
      <c r="S60" s="49"/>
      <c r="T60" s="49"/>
      <c r="U60" s="49"/>
      <c r="V60" s="134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2:48" ht="22.5" customHeight="1">
      <c r="L61" s="89"/>
      <c r="N61" s="39"/>
      <c r="O61" s="90"/>
      <c r="P61" s="47"/>
      <c r="Q61" s="91"/>
      <c r="R61" s="47"/>
      <c r="S61" s="47"/>
      <c r="T61" s="47"/>
      <c r="U61" s="47"/>
      <c r="V61" s="91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2:48" ht="22.5" customHeight="1">
      <c r="L62" s="39"/>
      <c r="N62" s="39"/>
      <c r="O62" s="50"/>
      <c r="P62" s="49"/>
      <c r="Q62" s="134"/>
      <c r="R62" s="49"/>
      <c r="S62" s="49"/>
      <c r="T62" s="49"/>
      <c r="U62" s="49"/>
      <c r="V62" s="134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2:48" ht="22.5" customHeight="1">
      <c r="L63" s="50"/>
      <c r="O63" s="15"/>
      <c r="P63" s="136"/>
      <c r="Q63" s="138"/>
      <c r="R63" s="136"/>
      <c r="S63" s="136"/>
      <c r="T63" s="136"/>
      <c r="U63" s="136"/>
      <c r="V63" s="138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2:48" ht="22.5" customHeight="1">
      <c r="L64" s="39"/>
      <c r="O64" s="39"/>
      <c r="P64" s="49"/>
      <c r="Q64" s="49"/>
      <c r="R64" s="49"/>
      <c r="S64" s="49"/>
      <c r="T64" s="49"/>
      <c r="U64" s="49"/>
      <c r="V64" s="4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2:48" ht="22.5" customHeight="1">
      <c r="L65" s="50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2:48" ht="22.5" customHeight="1">
      <c r="L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</row>
    <row r="67" spans="12:48" ht="22.5" customHeight="1">
      <c r="L67" s="50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2:48" ht="22.5" customHeight="1">
      <c r="L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2:48" ht="22.5" customHeight="1">
      <c r="L69" s="50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2:48" ht="22.5" customHeight="1">
      <c r="L70" s="3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2:48" ht="22.5" customHeight="1">
      <c r="L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2:48" ht="22.5" customHeight="1">
      <c r="L72" s="4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2:48" ht="22.5" customHeight="1">
      <c r="L73" s="8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H73" s="232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</row>
    <row r="74" spans="1:48" ht="22.5" customHeight="1">
      <c r="A74" s="50"/>
      <c r="B74" s="50"/>
      <c r="C74" s="89"/>
      <c r="D74" s="50"/>
      <c r="E74" s="89"/>
      <c r="F74" s="50"/>
      <c r="G74" s="89"/>
      <c r="H74" s="50"/>
      <c r="I74" s="89"/>
      <c r="J74" s="50"/>
      <c r="K74" s="89"/>
      <c r="O74" s="39"/>
      <c r="P74" s="39"/>
      <c r="Q74" s="39"/>
      <c r="R74" s="39"/>
      <c r="S74" s="39"/>
      <c r="T74" s="39"/>
      <c r="U74" s="39"/>
      <c r="V74" s="39"/>
      <c r="W74" s="49"/>
      <c r="X74" s="39"/>
      <c r="Y74" s="39"/>
      <c r="Z74" s="39"/>
      <c r="AA74" s="39"/>
      <c r="AB74" s="39"/>
      <c r="AC74" s="39"/>
      <c r="AD74" s="39"/>
      <c r="AE74" s="39"/>
      <c r="AF74" s="39"/>
      <c r="AH74" s="232"/>
      <c r="AI74" s="232"/>
      <c r="AJ74" s="232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ht="22.5" customHeight="1">
      <c r="A75" s="89"/>
      <c r="B75" s="39"/>
      <c r="C75" s="50"/>
      <c r="D75" s="39"/>
      <c r="E75" s="50"/>
      <c r="F75" s="39"/>
      <c r="G75" s="50"/>
      <c r="H75" s="39"/>
      <c r="I75" s="50"/>
      <c r="J75" s="39"/>
      <c r="K75" s="50"/>
      <c r="AH75" s="232"/>
      <c r="AI75" s="232"/>
      <c r="AJ75" s="232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</row>
    <row r="76" spans="1:48" ht="22.5" customHeight="1">
      <c r="A76" s="50"/>
      <c r="B76" s="39"/>
      <c r="C76" s="39"/>
      <c r="D76" s="39"/>
      <c r="E76" s="39"/>
      <c r="F76" s="29"/>
      <c r="G76" s="29"/>
      <c r="H76" s="39"/>
      <c r="I76" s="39"/>
      <c r="J76" s="39"/>
      <c r="K76" s="39"/>
      <c r="AG76" s="39"/>
      <c r="AH76" s="39"/>
      <c r="AI76" s="232"/>
      <c r="AJ76" s="232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</row>
    <row r="77" spans="1:48" ht="22.5" customHeight="1">
      <c r="A77" s="50"/>
      <c r="B77" s="50"/>
      <c r="C77" s="50"/>
      <c r="D77" s="50"/>
      <c r="E77" s="50"/>
      <c r="F77" s="29"/>
      <c r="G77" s="29"/>
      <c r="H77" s="50"/>
      <c r="I77" s="50"/>
      <c r="J77" s="50"/>
      <c r="K77" s="50"/>
      <c r="AG77" s="49"/>
      <c r="AH77" s="91"/>
      <c r="AI77" s="39"/>
      <c r="AJ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</row>
    <row r="78" spans="1:48" ht="22.5" customHeight="1">
      <c r="A78" s="90"/>
      <c r="B78" s="39"/>
      <c r="C78" s="39"/>
      <c r="D78" s="39"/>
      <c r="E78" s="39"/>
      <c r="F78" s="29"/>
      <c r="G78" s="29"/>
      <c r="H78" s="39"/>
      <c r="I78" s="39"/>
      <c r="J78" s="39"/>
      <c r="K78" s="39"/>
      <c r="AG78" s="49"/>
      <c r="AH78" s="91"/>
      <c r="AI78" s="91"/>
      <c r="AJ78" s="91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</row>
    <row r="79" spans="1:48" ht="22.5" customHeight="1">
      <c r="A79" s="50"/>
      <c r="B79" s="50"/>
      <c r="C79" s="50"/>
      <c r="D79" s="50"/>
      <c r="E79" s="50"/>
      <c r="F79" s="29"/>
      <c r="G79" s="29"/>
      <c r="H79" s="50"/>
      <c r="I79" s="50"/>
      <c r="J79" s="50"/>
      <c r="K79" s="50"/>
      <c r="AG79" s="49"/>
      <c r="AH79" s="91"/>
      <c r="AI79" s="91"/>
      <c r="AJ79" s="91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</row>
    <row r="80" spans="1:48" ht="22.5" customHeight="1">
      <c r="A80" s="90"/>
      <c r="B80" s="39"/>
      <c r="C80" s="39"/>
      <c r="D80" s="39"/>
      <c r="E80" s="39"/>
      <c r="F80" s="29"/>
      <c r="G80" s="29"/>
      <c r="H80" s="39"/>
      <c r="I80" s="39"/>
      <c r="J80" s="39"/>
      <c r="K80" s="39"/>
      <c r="AG80" s="49"/>
      <c r="AH80" s="91"/>
      <c r="AI80" s="91"/>
      <c r="AJ80" s="91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ht="22.5" customHeight="1">
      <c r="A81" s="50"/>
      <c r="B81" s="50"/>
      <c r="C81" s="50"/>
      <c r="D81" s="50"/>
      <c r="E81" s="50"/>
      <c r="F81" s="29"/>
      <c r="G81" s="29"/>
      <c r="H81" s="50"/>
      <c r="I81" s="50"/>
      <c r="J81" s="50"/>
      <c r="K81" s="50"/>
      <c r="AG81" s="49"/>
      <c r="AH81" s="91"/>
      <c r="AI81" s="91"/>
      <c r="AJ81" s="91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</row>
    <row r="82" spans="1:36" ht="22.5" customHeight="1">
      <c r="A82" s="90"/>
      <c r="B82" s="39"/>
      <c r="C82" s="39"/>
      <c r="D82" s="39"/>
      <c r="E82" s="39"/>
      <c r="F82" s="29"/>
      <c r="G82" s="29"/>
      <c r="H82" s="39"/>
      <c r="I82" s="39"/>
      <c r="J82" s="39"/>
      <c r="K82" s="39"/>
      <c r="AG82" s="49"/>
      <c r="AH82" s="91"/>
      <c r="AI82" s="91"/>
      <c r="AJ82" s="91"/>
    </row>
    <row r="83" spans="1:36" ht="22.5" customHeight="1">
      <c r="A83" s="50"/>
      <c r="B83" s="50"/>
      <c r="C83" s="50"/>
      <c r="D83" s="50"/>
      <c r="E83" s="50"/>
      <c r="F83" s="29"/>
      <c r="G83" s="29"/>
      <c r="H83" s="50"/>
      <c r="I83" s="50"/>
      <c r="J83" s="50"/>
      <c r="K83" s="50"/>
      <c r="AG83" s="49"/>
      <c r="AH83" s="91"/>
      <c r="AI83" s="91"/>
      <c r="AJ83" s="91"/>
    </row>
    <row r="84" spans="1:36" ht="22.5" customHeight="1">
      <c r="A84" s="15"/>
      <c r="B84" s="3"/>
      <c r="C84" s="3"/>
      <c r="D84" s="3"/>
      <c r="E84" s="3"/>
      <c r="F84" s="16"/>
      <c r="G84" s="16"/>
      <c r="H84" s="3"/>
      <c r="I84" s="3"/>
      <c r="J84" s="3"/>
      <c r="K84" s="3"/>
      <c r="AG84" s="49"/>
      <c r="AH84" s="91"/>
      <c r="AI84" s="91"/>
      <c r="AJ84" s="91"/>
    </row>
    <row r="85" spans="1:36" ht="22.5" customHeight="1">
      <c r="A85" s="49"/>
      <c r="B85" s="39"/>
      <c r="C85" s="39"/>
      <c r="D85" s="39"/>
      <c r="E85" s="39"/>
      <c r="F85" s="39"/>
      <c r="G85" s="39"/>
      <c r="H85" s="39"/>
      <c r="I85" s="39"/>
      <c r="J85" s="39"/>
      <c r="K85" s="39"/>
      <c r="AG85" s="39"/>
      <c r="AH85" s="91"/>
      <c r="AI85" s="91"/>
      <c r="AJ85" s="91"/>
    </row>
    <row r="86" spans="1:36" ht="22.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AH86" s="39"/>
      <c r="AI86" s="91"/>
      <c r="AJ86" s="91"/>
    </row>
    <row r="87" spans="35:36" ht="22.5" customHeight="1">
      <c r="AI87" s="39"/>
      <c r="AJ87" s="39"/>
    </row>
  </sheetData>
  <sheetProtection/>
  <mergeCells count="72">
    <mergeCell ref="C44:C45"/>
    <mergeCell ref="B43:B45"/>
    <mergeCell ref="A43:A45"/>
    <mergeCell ref="C43:E43"/>
    <mergeCell ref="P5:Z5"/>
    <mergeCell ref="S7:T8"/>
    <mergeCell ref="U7:V8"/>
    <mergeCell ref="F43:L43"/>
    <mergeCell ref="Q7:R8"/>
    <mergeCell ref="C25:C27"/>
    <mergeCell ref="A24:A27"/>
    <mergeCell ref="B24:B27"/>
    <mergeCell ref="L44:L45"/>
    <mergeCell ref="K44:K45"/>
    <mergeCell ref="J44:J45"/>
    <mergeCell ref="I44:I45"/>
    <mergeCell ref="A40:L40"/>
    <mergeCell ref="A41:L41"/>
    <mergeCell ref="G44:G45"/>
    <mergeCell ref="H25:H27"/>
    <mergeCell ref="Q43:Q45"/>
    <mergeCell ref="R43:R45"/>
    <mergeCell ref="S43:S45"/>
    <mergeCell ref="T43:T45"/>
    <mergeCell ref="U43:U45"/>
    <mergeCell ref="V43:V45"/>
    <mergeCell ref="E25:E27"/>
    <mergeCell ref="D25:D27"/>
    <mergeCell ref="P43:P45"/>
    <mergeCell ref="F44:F45"/>
    <mergeCell ref="E44:E45"/>
    <mergeCell ref="D44:D45"/>
    <mergeCell ref="AI74:AI76"/>
    <mergeCell ref="AJ74:AJ76"/>
    <mergeCell ref="AH73:AH75"/>
    <mergeCell ref="AF23:AF25"/>
    <mergeCell ref="W7:X8"/>
    <mergeCell ref="Y7:Z8"/>
    <mergeCell ref="W43:W45"/>
    <mergeCell ref="P24:Y24"/>
    <mergeCell ref="Q26:Q28"/>
    <mergeCell ref="P26:P28"/>
    <mergeCell ref="A5:N5"/>
    <mergeCell ref="A7:A9"/>
    <mergeCell ref="B7:C8"/>
    <mergeCell ref="L8:L9"/>
    <mergeCell ref="M8:M9"/>
    <mergeCell ref="N8:N9"/>
    <mergeCell ref="L7:N7"/>
    <mergeCell ref="H7:K7"/>
    <mergeCell ref="D7:G7"/>
    <mergeCell ref="D8:E8"/>
    <mergeCell ref="F8:G8"/>
    <mergeCell ref="H8:I8"/>
    <mergeCell ref="J8:K8"/>
    <mergeCell ref="P7:P9"/>
    <mergeCell ref="M25:M27"/>
    <mergeCell ref="L25:L27"/>
    <mergeCell ref="K25:K27"/>
    <mergeCell ref="J25:J27"/>
    <mergeCell ref="I25:I27"/>
    <mergeCell ref="A22:M22"/>
    <mergeCell ref="J24:M24"/>
    <mergeCell ref="C24:I24"/>
    <mergeCell ref="Y26:Y28"/>
    <mergeCell ref="X26:X28"/>
    <mergeCell ref="W26:W28"/>
    <mergeCell ref="V26:V28"/>
    <mergeCell ref="S26:U27"/>
    <mergeCell ref="R26:R28"/>
    <mergeCell ref="G25:G27"/>
    <mergeCell ref="F25:F2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300" verticalDpi="300" orientation="landscape" paperSize="8" scale="59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2013-06-18T00:11:49Z</cp:lastPrinted>
  <dcterms:created xsi:type="dcterms:W3CDTF">1998-01-17T12:35:03Z</dcterms:created>
  <dcterms:modified xsi:type="dcterms:W3CDTF">2013-06-18T00:11:53Z</dcterms:modified>
  <cp:category/>
  <cp:version/>
  <cp:contentType/>
  <cp:contentStatus/>
</cp:coreProperties>
</file>